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olszyk_david_epa_gov/Documents/Profile/Documents/ACE 025 Biochar/Biochar Formosa Mine/Formosa Field Study 2017 +/Tree Data/"/>
    </mc:Choice>
  </mc:AlternateContent>
  <xr:revisionPtr revIDLastSave="68" documentId="8_{204FA06F-0273-4ECA-9B4A-1C386ED9BB97}" xr6:coauthVersionLast="47" xr6:coauthVersionMax="47" xr10:uidLastSave="{DB133D4A-C2CD-4F5B-8645-F46141FC48C5}"/>
  <bookViews>
    <workbookView xWindow="29175" yWindow="390" windowWidth="28425" windowHeight="13845" xr2:uid="{90204461-5D69-411B-9914-E985F2963B23}"/>
  </bookViews>
  <sheets>
    <sheet name="Data" sheetId="1" r:id="rId1"/>
    <sheet name="Read 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20" i="1" l="1"/>
  <c r="AX116" i="1"/>
  <c r="AX115" i="1"/>
  <c r="AX114" i="1"/>
  <c r="AX113" i="1"/>
  <c r="AX111" i="1"/>
  <c r="AX110" i="1"/>
  <c r="AX109" i="1"/>
  <c r="AX105" i="1"/>
  <c r="AX103" i="1"/>
  <c r="AX102" i="1"/>
  <c r="AX101" i="1"/>
  <c r="AX100" i="1"/>
  <c r="AX99" i="1"/>
  <c r="AX98" i="1"/>
  <c r="AX97" i="1"/>
  <c r="AX95" i="1"/>
  <c r="AX94" i="1"/>
  <c r="AX90" i="1"/>
  <c r="AX89" i="1"/>
  <c r="AX88" i="1"/>
  <c r="AX86" i="1"/>
  <c r="AX83" i="1"/>
  <c r="AX82" i="1"/>
  <c r="AX81" i="1"/>
  <c r="AX80" i="1"/>
  <c r="AX79" i="1"/>
  <c r="AX76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0" i="1"/>
  <c r="AX58" i="1"/>
  <c r="AX57" i="1"/>
  <c r="AX56" i="1"/>
  <c r="AX55" i="1"/>
  <c r="AX54" i="1"/>
  <c r="AX53" i="1"/>
  <c r="AX52" i="1"/>
  <c r="AX50" i="1"/>
  <c r="AX49" i="1"/>
  <c r="AX48" i="1"/>
  <c r="AX47" i="1"/>
  <c r="AX46" i="1"/>
  <c r="AX45" i="1"/>
  <c r="AX43" i="1"/>
  <c r="AX42" i="1"/>
  <c r="AX41" i="1"/>
  <c r="AX39" i="1"/>
  <c r="AX38" i="1"/>
  <c r="AX37" i="1"/>
  <c r="AX36" i="1"/>
  <c r="AX35" i="1"/>
  <c r="AX34" i="1"/>
  <c r="AX33" i="1"/>
  <c r="AX32" i="1"/>
  <c r="AX31" i="1"/>
  <c r="AX29" i="1"/>
  <c r="AX27" i="1"/>
  <c r="AX26" i="1"/>
  <c r="AX24" i="1"/>
  <c r="AX23" i="1"/>
  <c r="AX22" i="1"/>
  <c r="AX21" i="1"/>
  <c r="AX20" i="1"/>
  <c r="AX19" i="1"/>
  <c r="AX18" i="1"/>
  <c r="AX16" i="1"/>
  <c r="AX15" i="1"/>
  <c r="AX14" i="1"/>
  <c r="AX12" i="1"/>
  <c r="AX11" i="1"/>
  <c r="AX10" i="1"/>
  <c r="AX9" i="1"/>
  <c r="AX8" i="1"/>
  <c r="AX7" i="1"/>
  <c r="AX6" i="1"/>
  <c r="AX5" i="1"/>
  <c r="AX4" i="1"/>
  <c r="AX3" i="1"/>
  <c r="AX2" i="1"/>
  <c r="BD120" i="1" l="1"/>
  <c r="BE120" i="1" s="1"/>
  <c r="BD119" i="1"/>
  <c r="BE119" i="1" s="1"/>
  <c r="BD118" i="1"/>
  <c r="BE118" i="1" s="1"/>
  <c r="BD117" i="1"/>
  <c r="BE117" i="1" s="1"/>
  <c r="BD116" i="1"/>
  <c r="BE116" i="1" s="1"/>
  <c r="BD115" i="1"/>
  <c r="BE115" i="1" s="1"/>
  <c r="BD114" i="1"/>
  <c r="BE114" i="1" s="1"/>
  <c r="BD113" i="1"/>
  <c r="BE113" i="1" s="1"/>
  <c r="BD112" i="1"/>
  <c r="BE112" i="1" s="1"/>
  <c r="BD111" i="1"/>
  <c r="BE111" i="1" s="1"/>
  <c r="BD110" i="1"/>
  <c r="BE110" i="1" s="1"/>
  <c r="BD109" i="1"/>
  <c r="BE109" i="1" s="1"/>
  <c r="BD108" i="1"/>
  <c r="BE108" i="1" s="1"/>
  <c r="BD107" i="1"/>
  <c r="BE107" i="1" s="1"/>
  <c r="BD106" i="1"/>
  <c r="BE106" i="1" s="1"/>
  <c r="BD105" i="1"/>
  <c r="BE105" i="1" s="1"/>
  <c r="BD104" i="1"/>
  <c r="BE104" i="1" s="1"/>
  <c r="BD103" i="1"/>
  <c r="BE103" i="1" s="1"/>
  <c r="BD102" i="1"/>
  <c r="BE102" i="1" s="1"/>
  <c r="BD101" i="1"/>
  <c r="BE101" i="1" s="1"/>
  <c r="BD100" i="1"/>
  <c r="BE100" i="1" s="1"/>
  <c r="BD99" i="1"/>
  <c r="BE99" i="1" s="1"/>
  <c r="BD98" i="1"/>
  <c r="BE98" i="1" s="1"/>
  <c r="BD97" i="1"/>
  <c r="BE97" i="1" s="1"/>
  <c r="BD96" i="1"/>
  <c r="BE96" i="1" s="1"/>
  <c r="BD95" i="1"/>
  <c r="BE95" i="1" s="1"/>
  <c r="BD94" i="1"/>
  <c r="BE94" i="1" s="1"/>
  <c r="BD93" i="1"/>
  <c r="BE93" i="1" s="1"/>
  <c r="BD92" i="1"/>
  <c r="BE92" i="1" s="1"/>
  <c r="BD91" i="1"/>
  <c r="BE91" i="1" s="1"/>
  <c r="BD90" i="1"/>
  <c r="BE90" i="1" s="1"/>
  <c r="BD89" i="1"/>
  <c r="BE89" i="1" s="1"/>
  <c r="BD88" i="1"/>
  <c r="BE88" i="1" s="1"/>
  <c r="BD87" i="1"/>
  <c r="BE87" i="1" s="1"/>
  <c r="BD86" i="1"/>
  <c r="BE86" i="1" s="1"/>
  <c r="BD85" i="1"/>
  <c r="BE85" i="1" s="1"/>
  <c r="BD84" i="1"/>
  <c r="BE84" i="1" s="1"/>
  <c r="BD83" i="1"/>
  <c r="BE83" i="1" s="1"/>
  <c r="BD82" i="1"/>
  <c r="BE82" i="1" s="1"/>
  <c r="BD81" i="1"/>
  <c r="BE81" i="1" s="1"/>
  <c r="BD80" i="1"/>
  <c r="BE80" i="1" s="1"/>
  <c r="BD79" i="1"/>
  <c r="BE79" i="1" s="1"/>
  <c r="BD78" i="1"/>
  <c r="BE78" i="1" s="1"/>
  <c r="BD77" i="1"/>
  <c r="BE77" i="1" s="1"/>
  <c r="BD76" i="1"/>
  <c r="BE76" i="1" s="1"/>
  <c r="BD75" i="1"/>
  <c r="BE75" i="1" s="1"/>
  <c r="BD74" i="1"/>
  <c r="BE74" i="1" s="1"/>
  <c r="BD73" i="1"/>
  <c r="BE73" i="1" s="1"/>
  <c r="BD72" i="1"/>
  <c r="BE72" i="1" s="1"/>
  <c r="BD71" i="1"/>
  <c r="BE71" i="1" s="1"/>
  <c r="BD70" i="1"/>
  <c r="BE70" i="1" s="1"/>
  <c r="BD69" i="1"/>
  <c r="BE69" i="1" s="1"/>
  <c r="BD68" i="1"/>
  <c r="BE68" i="1" s="1"/>
  <c r="BD67" i="1"/>
  <c r="BE67" i="1" s="1"/>
  <c r="BD66" i="1"/>
  <c r="BE66" i="1" s="1"/>
  <c r="BD65" i="1"/>
  <c r="BE65" i="1" s="1"/>
  <c r="BD64" i="1"/>
  <c r="BE64" i="1" s="1"/>
  <c r="BD63" i="1"/>
  <c r="BE63" i="1" s="1"/>
  <c r="BD62" i="1"/>
  <c r="BE62" i="1" s="1"/>
  <c r="BD61" i="1"/>
  <c r="BE61" i="1" s="1"/>
  <c r="BD60" i="1"/>
  <c r="BE60" i="1" s="1"/>
  <c r="BD59" i="1"/>
  <c r="BE59" i="1" s="1"/>
  <c r="BD58" i="1"/>
  <c r="BE58" i="1" s="1"/>
  <c r="BD57" i="1"/>
  <c r="BE57" i="1" s="1"/>
  <c r="BD56" i="1"/>
  <c r="BE56" i="1" s="1"/>
  <c r="BD55" i="1"/>
  <c r="BE55" i="1" s="1"/>
  <c r="BD54" i="1"/>
  <c r="BE54" i="1" s="1"/>
  <c r="BD53" i="1"/>
  <c r="BE53" i="1" s="1"/>
  <c r="BD52" i="1"/>
  <c r="BE52" i="1" s="1"/>
  <c r="BD51" i="1"/>
  <c r="BE51" i="1" s="1"/>
  <c r="BD50" i="1"/>
  <c r="BE50" i="1" s="1"/>
  <c r="BD49" i="1"/>
  <c r="BE49" i="1" s="1"/>
  <c r="BD48" i="1"/>
  <c r="BE48" i="1" s="1"/>
  <c r="BD47" i="1"/>
  <c r="BE47" i="1" s="1"/>
  <c r="BD46" i="1"/>
  <c r="BE46" i="1" s="1"/>
  <c r="BD45" i="1"/>
  <c r="BE45" i="1" s="1"/>
  <c r="BD44" i="1"/>
  <c r="BE44" i="1" s="1"/>
  <c r="BD43" i="1"/>
  <c r="BE43" i="1" s="1"/>
  <c r="BD42" i="1"/>
  <c r="BE42" i="1" s="1"/>
  <c r="BD41" i="1"/>
  <c r="BE41" i="1" s="1"/>
  <c r="BD40" i="1"/>
  <c r="BE40" i="1" s="1"/>
  <c r="BD39" i="1"/>
  <c r="BE39" i="1" s="1"/>
  <c r="BD38" i="1"/>
  <c r="BE38" i="1" s="1"/>
  <c r="BD37" i="1"/>
  <c r="BE37" i="1" s="1"/>
  <c r="BD36" i="1"/>
  <c r="BE36" i="1" s="1"/>
  <c r="BD35" i="1"/>
  <c r="BE35" i="1" s="1"/>
  <c r="BD34" i="1"/>
  <c r="BE34" i="1" s="1"/>
  <c r="BD33" i="1"/>
  <c r="BE33" i="1" s="1"/>
  <c r="BD32" i="1"/>
  <c r="BE32" i="1" s="1"/>
  <c r="BD31" i="1"/>
  <c r="BE31" i="1" s="1"/>
  <c r="BD30" i="1"/>
  <c r="BE30" i="1" s="1"/>
  <c r="BD29" i="1"/>
  <c r="BE29" i="1" s="1"/>
  <c r="BD28" i="1"/>
  <c r="BE28" i="1" s="1"/>
  <c r="BD27" i="1"/>
  <c r="BE27" i="1" s="1"/>
  <c r="BD26" i="1"/>
  <c r="BE26" i="1" s="1"/>
  <c r="BD25" i="1"/>
  <c r="BE25" i="1" s="1"/>
  <c r="BD24" i="1"/>
  <c r="BE24" i="1" s="1"/>
  <c r="BD23" i="1"/>
  <c r="BE23" i="1" s="1"/>
  <c r="BD22" i="1"/>
  <c r="BE22" i="1" s="1"/>
  <c r="BD21" i="1"/>
  <c r="BE21" i="1" s="1"/>
  <c r="BD20" i="1"/>
  <c r="BE20" i="1" s="1"/>
  <c r="BD19" i="1"/>
  <c r="BE19" i="1" s="1"/>
  <c r="BD18" i="1"/>
  <c r="BE18" i="1" s="1"/>
  <c r="BD17" i="1"/>
  <c r="BE17" i="1" s="1"/>
  <c r="BD16" i="1"/>
  <c r="BE16" i="1" s="1"/>
  <c r="BD15" i="1"/>
  <c r="BE15" i="1" s="1"/>
  <c r="BD14" i="1"/>
  <c r="BE14" i="1" s="1"/>
  <c r="BD13" i="1"/>
  <c r="BE13" i="1" s="1"/>
  <c r="BD12" i="1"/>
  <c r="BE12" i="1" s="1"/>
  <c r="BD11" i="1"/>
  <c r="BE11" i="1" s="1"/>
  <c r="BD10" i="1"/>
  <c r="BE10" i="1" s="1"/>
  <c r="BD9" i="1"/>
  <c r="BE9" i="1" s="1"/>
  <c r="BD8" i="1"/>
  <c r="BE8" i="1" s="1"/>
  <c r="BD7" i="1"/>
  <c r="BE7" i="1" s="1"/>
  <c r="BD6" i="1"/>
  <c r="BE6" i="1" s="1"/>
  <c r="BD5" i="1"/>
  <c r="BE5" i="1" s="1"/>
  <c r="BD4" i="1"/>
  <c r="BE4" i="1" s="1"/>
  <c r="BD3" i="1"/>
  <c r="BE3" i="1" s="1"/>
  <c r="BD2" i="1"/>
  <c r="BE2" i="1" l="1"/>
  <c r="BO119" i="1"/>
  <c r="BO118" i="1"/>
  <c r="BO117" i="1"/>
  <c r="BO116" i="1"/>
  <c r="BO115" i="1"/>
  <c r="BO114" i="1"/>
  <c r="BO113" i="1"/>
  <c r="BO112" i="1"/>
  <c r="BO111" i="1"/>
  <c r="BO110" i="1"/>
  <c r="BO109" i="1"/>
  <c r="BO108" i="1"/>
  <c r="BO107" i="1"/>
  <c r="BO106" i="1"/>
  <c r="BO105" i="1"/>
  <c r="BO104" i="1"/>
  <c r="BO103" i="1"/>
  <c r="BO102" i="1"/>
  <c r="BO101" i="1"/>
  <c r="BO100" i="1"/>
  <c r="BO99" i="1"/>
  <c r="BO98" i="1"/>
  <c r="BO97" i="1"/>
  <c r="BO96" i="1"/>
  <c r="BO95" i="1"/>
  <c r="BO94" i="1"/>
  <c r="BO93" i="1"/>
  <c r="BO92" i="1"/>
  <c r="BO91" i="1"/>
  <c r="BO90" i="1"/>
  <c r="BO89" i="1"/>
  <c r="BO88" i="1"/>
  <c r="BO87" i="1"/>
  <c r="BO86" i="1"/>
  <c r="BO85" i="1"/>
  <c r="BO84" i="1"/>
  <c r="BO83" i="1"/>
  <c r="BO82" i="1"/>
  <c r="BO81" i="1"/>
  <c r="BO80" i="1"/>
  <c r="BO79" i="1"/>
  <c r="BO78" i="1"/>
  <c r="BO77" i="1"/>
  <c r="BO76" i="1"/>
  <c r="BO75" i="1"/>
  <c r="BO74" i="1"/>
  <c r="BO73" i="1"/>
  <c r="BO72" i="1"/>
  <c r="BO71" i="1"/>
  <c r="BO70" i="1"/>
  <c r="BO69" i="1"/>
  <c r="BO68" i="1"/>
  <c r="BO67" i="1"/>
  <c r="BO66" i="1"/>
  <c r="BO65" i="1"/>
  <c r="BO64" i="1"/>
  <c r="BO63" i="1"/>
  <c r="BO62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9" i="1"/>
  <c r="BO48" i="1"/>
  <c r="BO47" i="1"/>
  <c r="BO46" i="1"/>
  <c r="BO45" i="1"/>
  <c r="BO44" i="1"/>
  <c r="BO43" i="1"/>
  <c r="BO42" i="1"/>
  <c r="BO41" i="1"/>
  <c r="BO40" i="1"/>
  <c r="BO39" i="1"/>
  <c r="BO38" i="1"/>
  <c r="BO37" i="1"/>
  <c r="BO36" i="1"/>
  <c r="BO35" i="1"/>
  <c r="BO34" i="1"/>
  <c r="BO33" i="1"/>
  <c r="BO32" i="1"/>
  <c r="BO31" i="1"/>
  <c r="BO30" i="1"/>
  <c r="BO29" i="1"/>
  <c r="BO28" i="1"/>
  <c r="BO27" i="1"/>
  <c r="BO26" i="1"/>
  <c r="BO25" i="1"/>
  <c r="BO24" i="1"/>
  <c r="BO23" i="1"/>
  <c r="BO22" i="1"/>
  <c r="BO21" i="1"/>
  <c r="BO20" i="1"/>
  <c r="BO19" i="1"/>
  <c r="BO18" i="1"/>
  <c r="BO17" i="1"/>
  <c r="BO16" i="1"/>
  <c r="BO15" i="1"/>
  <c r="BO14" i="1"/>
  <c r="BO13" i="1"/>
  <c r="BO12" i="1"/>
  <c r="BO11" i="1"/>
  <c r="BO10" i="1"/>
  <c r="BO9" i="1"/>
  <c r="BO8" i="1"/>
  <c r="BO7" i="1"/>
  <c r="BO6" i="1"/>
  <c r="BO5" i="1"/>
  <c r="BO4" i="1"/>
  <c r="BO3" i="1"/>
  <c r="BO2" i="1"/>
  <c r="BO120" i="1"/>
  <c r="BL120" i="1" l="1"/>
  <c r="BM120" i="1" s="1"/>
  <c r="BL119" i="1"/>
  <c r="BM119" i="1" s="1"/>
  <c r="BL118" i="1"/>
  <c r="BM118" i="1" s="1"/>
  <c r="BL117" i="1"/>
  <c r="BM117" i="1" s="1"/>
  <c r="BL116" i="1"/>
  <c r="BM116" i="1" s="1"/>
  <c r="BL115" i="1"/>
  <c r="BM115" i="1" s="1"/>
  <c r="BL114" i="1"/>
  <c r="BM114" i="1" s="1"/>
  <c r="BL113" i="1"/>
  <c r="BM113" i="1" s="1"/>
  <c r="BL112" i="1"/>
  <c r="BM112" i="1" s="1"/>
  <c r="BL111" i="1"/>
  <c r="BM111" i="1" s="1"/>
  <c r="BL110" i="1"/>
  <c r="BM110" i="1" s="1"/>
  <c r="BL109" i="1"/>
  <c r="BM109" i="1" s="1"/>
  <c r="BL108" i="1"/>
  <c r="BM108" i="1" s="1"/>
  <c r="BL107" i="1"/>
  <c r="BM107" i="1" s="1"/>
  <c r="BL106" i="1"/>
  <c r="BM106" i="1" s="1"/>
  <c r="BL105" i="1"/>
  <c r="BM105" i="1" s="1"/>
  <c r="BL104" i="1"/>
  <c r="BM104" i="1" s="1"/>
  <c r="BL103" i="1"/>
  <c r="BM103" i="1" s="1"/>
  <c r="BL102" i="1"/>
  <c r="BM102" i="1" s="1"/>
  <c r="BL101" i="1"/>
  <c r="BM101" i="1" s="1"/>
  <c r="BL100" i="1"/>
  <c r="BM100" i="1" s="1"/>
  <c r="BL99" i="1"/>
  <c r="BM99" i="1" s="1"/>
  <c r="BL98" i="1"/>
  <c r="BM98" i="1" s="1"/>
  <c r="BL97" i="1"/>
  <c r="BM97" i="1" s="1"/>
  <c r="BL96" i="1"/>
  <c r="BM96" i="1" s="1"/>
  <c r="BL95" i="1"/>
  <c r="BM95" i="1" s="1"/>
  <c r="BL94" i="1"/>
  <c r="BM94" i="1" s="1"/>
  <c r="BL93" i="1"/>
  <c r="BM93" i="1" s="1"/>
  <c r="BL92" i="1"/>
  <c r="BM92" i="1" s="1"/>
  <c r="BL91" i="1"/>
  <c r="BM91" i="1" s="1"/>
  <c r="BL90" i="1"/>
  <c r="BM90" i="1" s="1"/>
  <c r="BL89" i="1"/>
  <c r="BM89" i="1" s="1"/>
  <c r="BL88" i="1"/>
  <c r="BM88" i="1" s="1"/>
  <c r="BL87" i="1"/>
  <c r="BM87" i="1" s="1"/>
  <c r="BL86" i="1"/>
  <c r="BM86" i="1" s="1"/>
  <c r="BL85" i="1"/>
  <c r="BM85" i="1" s="1"/>
  <c r="BL84" i="1"/>
  <c r="BM84" i="1" s="1"/>
  <c r="BL83" i="1"/>
  <c r="BM83" i="1" s="1"/>
  <c r="BL82" i="1"/>
  <c r="BM82" i="1" s="1"/>
  <c r="BL81" i="1"/>
  <c r="BM81" i="1" s="1"/>
  <c r="BL80" i="1"/>
  <c r="BM80" i="1" s="1"/>
  <c r="BL79" i="1"/>
  <c r="BM79" i="1" s="1"/>
  <c r="BL78" i="1"/>
  <c r="BM78" i="1" s="1"/>
  <c r="BL77" i="1"/>
  <c r="BM77" i="1" s="1"/>
  <c r="BL76" i="1"/>
  <c r="BM76" i="1" s="1"/>
  <c r="BL75" i="1"/>
  <c r="BM75" i="1" s="1"/>
  <c r="BL74" i="1"/>
  <c r="BM74" i="1" s="1"/>
  <c r="BL73" i="1"/>
  <c r="BM73" i="1" s="1"/>
  <c r="BL72" i="1"/>
  <c r="BM72" i="1" s="1"/>
  <c r="BL71" i="1"/>
  <c r="BM71" i="1" s="1"/>
  <c r="BL70" i="1"/>
  <c r="BM70" i="1" s="1"/>
  <c r="BL69" i="1"/>
  <c r="BM69" i="1" s="1"/>
  <c r="BL68" i="1"/>
  <c r="BM68" i="1" s="1"/>
  <c r="BL67" i="1"/>
  <c r="BM67" i="1" s="1"/>
  <c r="BL66" i="1"/>
  <c r="BM66" i="1" s="1"/>
  <c r="BL65" i="1"/>
  <c r="BM65" i="1" s="1"/>
  <c r="BL64" i="1"/>
  <c r="BM64" i="1" s="1"/>
  <c r="BL63" i="1"/>
  <c r="BM63" i="1" s="1"/>
  <c r="BL62" i="1"/>
  <c r="BM62" i="1" s="1"/>
  <c r="BL61" i="1"/>
  <c r="BM61" i="1" s="1"/>
  <c r="BL60" i="1"/>
  <c r="BM60" i="1" s="1"/>
  <c r="BL59" i="1"/>
  <c r="BM59" i="1" s="1"/>
  <c r="BL58" i="1"/>
  <c r="BM58" i="1" s="1"/>
  <c r="BL57" i="1"/>
  <c r="BM57" i="1" s="1"/>
  <c r="BL56" i="1"/>
  <c r="BM56" i="1" s="1"/>
  <c r="BL55" i="1"/>
  <c r="BM55" i="1" s="1"/>
  <c r="BL54" i="1"/>
  <c r="BM54" i="1" s="1"/>
  <c r="BL53" i="1"/>
  <c r="BM53" i="1" s="1"/>
  <c r="BL52" i="1"/>
  <c r="BM52" i="1" s="1"/>
  <c r="BL51" i="1"/>
  <c r="BM51" i="1" s="1"/>
  <c r="BL50" i="1"/>
  <c r="BM50" i="1" s="1"/>
  <c r="BL49" i="1"/>
  <c r="BM49" i="1" s="1"/>
  <c r="BL48" i="1"/>
  <c r="BM48" i="1" s="1"/>
  <c r="BL47" i="1"/>
  <c r="BM47" i="1" s="1"/>
  <c r="BL46" i="1"/>
  <c r="BM46" i="1" s="1"/>
  <c r="BL45" i="1"/>
  <c r="BM45" i="1" s="1"/>
  <c r="BL44" i="1"/>
  <c r="BM44" i="1" s="1"/>
  <c r="BL43" i="1"/>
  <c r="BM43" i="1" s="1"/>
  <c r="BL42" i="1"/>
  <c r="BM42" i="1" s="1"/>
  <c r="BL41" i="1"/>
  <c r="BM41" i="1" s="1"/>
  <c r="BL40" i="1"/>
  <c r="BM40" i="1" s="1"/>
  <c r="BL39" i="1"/>
  <c r="BM39" i="1" s="1"/>
  <c r="BL38" i="1"/>
  <c r="BM38" i="1" s="1"/>
  <c r="BL37" i="1"/>
  <c r="BM37" i="1" s="1"/>
  <c r="BL36" i="1"/>
  <c r="BM36" i="1" s="1"/>
  <c r="BL35" i="1"/>
  <c r="BM35" i="1" s="1"/>
  <c r="BL34" i="1"/>
  <c r="BM34" i="1" s="1"/>
  <c r="BL33" i="1"/>
  <c r="BM33" i="1" s="1"/>
  <c r="BL32" i="1"/>
  <c r="BM32" i="1" s="1"/>
  <c r="BL31" i="1"/>
  <c r="BM31" i="1" s="1"/>
  <c r="BL30" i="1"/>
  <c r="BM30" i="1" s="1"/>
  <c r="BL29" i="1"/>
  <c r="BM29" i="1" s="1"/>
  <c r="BL28" i="1"/>
  <c r="BM28" i="1" s="1"/>
  <c r="BL27" i="1"/>
  <c r="BM27" i="1" s="1"/>
  <c r="BL26" i="1"/>
  <c r="BM26" i="1" s="1"/>
  <c r="BL25" i="1"/>
  <c r="BM25" i="1" s="1"/>
  <c r="BL24" i="1"/>
  <c r="BM24" i="1" s="1"/>
  <c r="BL23" i="1"/>
  <c r="BM23" i="1" s="1"/>
  <c r="BL22" i="1"/>
  <c r="BM22" i="1" s="1"/>
  <c r="BL21" i="1"/>
  <c r="BM21" i="1" s="1"/>
  <c r="BL20" i="1"/>
  <c r="BM20" i="1" s="1"/>
  <c r="BL19" i="1"/>
  <c r="BM19" i="1" s="1"/>
  <c r="BL18" i="1"/>
  <c r="BM18" i="1" s="1"/>
  <c r="BL17" i="1"/>
  <c r="BM17" i="1" s="1"/>
  <c r="BL16" i="1"/>
  <c r="BM16" i="1" s="1"/>
  <c r="BL15" i="1"/>
  <c r="BM15" i="1" s="1"/>
  <c r="BL14" i="1"/>
  <c r="BM14" i="1" s="1"/>
  <c r="BL13" i="1"/>
  <c r="BM13" i="1" s="1"/>
  <c r="BL12" i="1"/>
  <c r="BM12" i="1" s="1"/>
  <c r="BL11" i="1"/>
  <c r="BM11" i="1" s="1"/>
  <c r="BL10" i="1"/>
  <c r="BM10" i="1" s="1"/>
  <c r="BL9" i="1"/>
  <c r="BM9" i="1" s="1"/>
  <c r="BL8" i="1"/>
  <c r="BM8" i="1" s="1"/>
  <c r="BL7" i="1"/>
  <c r="BM7" i="1" s="1"/>
  <c r="BL6" i="1"/>
  <c r="BM6" i="1" s="1"/>
  <c r="BL5" i="1"/>
  <c r="BM5" i="1" s="1"/>
  <c r="BL4" i="1"/>
  <c r="BM4" i="1" s="1"/>
  <c r="BL3" i="1"/>
  <c r="BM3" i="1" s="1"/>
  <c r="BL2" i="1"/>
  <c r="BH120" i="1"/>
  <c r="BI120" i="1" s="1"/>
  <c r="BS120" i="1" s="1"/>
  <c r="BH119" i="1"/>
  <c r="BI119" i="1" s="1"/>
  <c r="BS119" i="1" s="1"/>
  <c r="BH118" i="1"/>
  <c r="BI118" i="1" s="1"/>
  <c r="BS118" i="1" s="1"/>
  <c r="BH117" i="1"/>
  <c r="BI117" i="1" s="1"/>
  <c r="BS117" i="1" s="1"/>
  <c r="BH116" i="1"/>
  <c r="BI116" i="1" s="1"/>
  <c r="BS116" i="1" s="1"/>
  <c r="BH115" i="1"/>
  <c r="BI115" i="1" s="1"/>
  <c r="BS115" i="1" s="1"/>
  <c r="BH114" i="1"/>
  <c r="BI114" i="1" s="1"/>
  <c r="BS114" i="1" s="1"/>
  <c r="BH113" i="1"/>
  <c r="BI113" i="1" s="1"/>
  <c r="BS113" i="1" s="1"/>
  <c r="BH112" i="1"/>
  <c r="BI112" i="1" s="1"/>
  <c r="BS112" i="1" s="1"/>
  <c r="BH111" i="1"/>
  <c r="BI111" i="1" s="1"/>
  <c r="BS111" i="1" s="1"/>
  <c r="BH110" i="1"/>
  <c r="BI110" i="1" s="1"/>
  <c r="BS110" i="1" s="1"/>
  <c r="BH109" i="1"/>
  <c r="BI109" i="1" s="1"/>
  <c r="BS109" i="1" s="1"/>
  <c r="BH108" i="1"/>
  <c r="BI108" i="1" s="1"/>
  <c r="BS108" i="1" s="1"/>
  <c r="BH107" i="1"/>
  <c r="BI107" i="1" s="1"/>
  <c r="BS107" i="1" s="1"/>
  <c r="BH106" i="1"/>
  <c r="BI106" i="1" s="1"/>
  <c r="BS106" i="1" s="1"/>
  <c r="BH105" i="1"/>
  <c r="BI105" i="1" s="1"/>
  <c r="BS105" i="1" s="1"/>
  <c r="BH104" i="1"/>
  <c r="BI104" i="1" s="1"/>
  <c r="BS104" i="1" s="1"/>
  <c r="BH103" i="1"/>
  <c r="BI103" i="1" s="1"/>
  <c r="BS103" i="1" s="1"/>
  <c r="BH102" i="1"/>
  <c r="BI102" i="1" s="1"/>
  <c r="BS102" i="1" s="1"/>
  <c r="BH101" i="1"/>
  <c r="BI101" i="1" s="1"/>
  <c r="BS101" i="1" s="1"/>
  <c r="BH100" i="1"/>
  <c r="BI100" i="1" s="1"/>
  <c r="BS100" i="1" s="1"/>
  <c r="BH99" i="1"/>
  <c r="BI99" i="1" s="1"/>
  <c r="BS99" i="1" s="1"/>
  <c r="BH98" i="1"/>
  <c r="BI98" i="1" s="1"/>
  <c r="BS98" i="1" s="1"/>
  <c r="BH97" i="1"/>
  <c r="BI97" i="1" s="1"/>
  <c r="BS97" i="1" s="1"/>
  <c r="BH96" i="1"/>
  <c r="BI96" i="1" s="1"/>
  <c r="BS96" i="1" s="1"/>
  <c r="BH95" i="1"/>
  <c r="BI95" i="1" s="1"/>
  <c r="BS95" i="1" s="1"/>
  <c r="BH94" i="1"/>
  <c r="BI94" i="1" s="1"/>
  <c r="BS94" i="1" s="1"/>
  <c r="BH93" i="1"/>
  <c r="BI93" i="1" s="1"/>
  <c r="BS93" i="1" s="1"/>
  <c r="BH92" i="1"/>
  <c r="BI92" i="1" s="1"/>
  <c r="BS92" i="1" s="1"/>
  <c r="BH91" i="1"/>
  <c r="BI91" i="1" s="1"/>
  <c r="BS91" i="1" s="1"/>
  <c r="BH90" i="1"/>
  <c r="BI90" i="1" s="1"/>
  <c r="BS90" i="1" s="1"/>
  <c r="BH89" i="1"/>
  <c r="BI89" i="1" s="1"/>
  <c r="BS89" i="1" s="1"/>
  <c r="BH88" i="1"/>
  <c r="BI88" i="1" s="1"/>
  <c r="BS88" i="1" s="1"/>
  <c r="BH87" i="1"/>
  <c r="BI87" i="1" s="1"/>
  <c r="BS87" i="1" s="1"/>
  <c r="BH86" i="1"/>
  <c r="BI86" i="1" s="1"/>
  <c r="BS86" i="1" s="1"/>
  <c r="BH85" i="1"/>
  <c r="BI85" i="1" s="1"/>
  <c r="BS85" i="1" s="1"/>
  <c r="BH84" i="1"/>
  <c r="BI84" i="1" s="1"/>
  <c r="BS84" i="1" s="1"/>
  <c r="BH83" i="1"/>
  <c r="BI83" i="1" s="1"/>
  <c r="BS83" i="1" s="1"/>
  <c r="BH82" i="1"/>
  <c r="BI82" i="1" s="1"/>
  <c r="BS82" i="1" s="1"/>
  <c r="BH81" i="1"/>
  <c r="BI81" i="1" s="1"/>
  <c r="BS81" i="1" s="1"/>
  <c r="BH80" i="1"/>
  <c r="BI80" i="1" s="1"/>
  <c r="BS80" i="1" s="1"/>
  <c r="BH79" i="1"/>
  <c r="BI79" i="1" s="1"/>
  <c r="BS79" i="1" s="1"/>
  <c r="BH78" i="1"/>
  <c r="BI78" i="1" s="1"/>
  <c r="BS78" i="1" s="1"/>
  <c r="BH77" i="1"/>
  <c r="BI77" i="1" s="1"/>
  <c r="BS77" i="1" s="1"/>
  <c r="BH76" i="1"/>
  <c r="BI76" i="1" s="1"/>
  <c r="BS76" i="1" s="1"/>
  <c r="BH75" i="1"/>
  <c r="BI75" i="1" s="1"/>
  <c r="BS75" i="1" s="1"/>
  <c r="BH74" i="1"/>
  <c r="BI74" i="1" s="1"/>
  <c r="BS74" i="1" s="1"/>
  <c r="BH73" i="1"/>
  <c r="BI73" i="1" s="1"/>
  <c r="BS73" i="1" s="1"/>
  <c r="BH72" i="1"/>
  <c r="BI72" i="1" s="1"/>
  <c r="BS72" i="1" s="1"/>
  <c r="BH71" i="1"/>
  <c r="BI71" i="1" s="1"/>
  <c r="BS71" i="1" s="1"/>
  <c r="BH70" i="1"/>
  <c r="BI70" i="1" s="1"/>
  <c r="BS70" i="1" s="1"/>
  <c r="BH69" i="1"/>
  <c r="BI69" i="1" s="1"/>
  <c r="BS69" i="1" s="1"/>
  <c r="BH68" i="1"/>
  <c r="BI68" i="1" s="1"/>
  <c r="BS68" i="1" s="1"/>
  <c r="BH67" i="1"/>
  <c r="BI67" i="1" s="1"/>
  <c r="BS67" i="1" s="1"/>
  <c r="BH66" i="1"/>
  <c r="BI66" i="1" s="1"/>
  <c r="BS66" i="1" s="1"/>
  <c r="BH65" i="1"/>
  <c r="BI65" i="1" s="1"/>
  <c r="BS65" i="1" s="1"/>
  <c r="BH64" i="1"/>
  <c r="BI64" i="1" s="1"/>
  <c r="BS64" i="1" s="1"/>
  <c r="BH63" i="1"/>
  <c r="BI63" i="1" s="1"/>
  <c r="BS63" i="1" s="1"/>
  <c r="BH62" i="1"/>
  <c r="BI62" i="1" s="1"/>
  <c r="BS62" i="1" s="1"/>
  <c r="BH61" i="1"/>
  <c r="BI61" i="1" s="1"/>
  <c r="BS61" i="1" s="1"/>
  <c r="BH60" i="1"/>
  <c r="BI60" i="1" s="1"/>
  <c r="BS60" i="1" s="1"/>
  <c r="BH59" i="1"/>
  <c r="BI59" i="1" s="1"/>
  <c r="BS59" i="1" s="1"/>
  <c r="BH58" i="1"/>
  <c r="BI58" i="1" s="1"/>
  <c r="BS58" i="1" s="1"/>
  <c r="BH57" i="1"/>
  <c r="BI57" i="1" s="1"/>
  <c r="BS57" i="1" s="1"/>
  <c r="BH56" i="1"/>
  <c r="BI56" i="1" s="1"/>
  <c r="BS56" i="1" s="1"/>
  <c r="BH55" i="1"/>
  <c r="BI55" i="1" s="1"/>
  <c r="BS55" i="1" s="1"/>
  <c r="BH54" i="1"/>
  <c r="BI54" i="1" s="1"/>
  <c r="BS54" i="1" s="1"/>
  <c r="BH53" i="1"/>
  <c r="BI53" i="1" s="1"/>
  <c r="BS53" i="1" s="1"/>
  <c r="BH52" i="1"/>
  <c r="BI52" i="1" s="1"/>
  <c r="BS52" i="1" s="1"/>
  <c r="BH51" i="1"/>
  <c r="BI51" i="1" s="1"/>
  <c r="BS51" i="1" s="1"/>
  <c r="BH50" i="1"/>
  <c r="BI50" i="1" s="1"/>
  <c r="BS50" i="1" s="1"/>
  <c r="BH49" i="1"/>
  <c r="BI49" i="1" s="1"/>
  <c r="BS49" i="1" s="1"/>
  <c r="BH48" i="1"/>
  <c r="BI48" i="1" s="1"/>
  <c r="BS48" i="1" s="1"/>
  <c r="BH47" i="1"/>
  <c r="BI47" i="1" s="1"/>
  <c r="BS47" i="1" s="1"/>
  <c r="BH46" i="1"/>
  <c r="BI46" i="1" s="1"/>
  <c r="BS46" i="1" s="1"/>
  <c r="BH45" i="1"/>
  <c r="BI45" i="1" s="1"/>
  <c r="BS45" i="1" s="1"/>
  <c r="BH44" i="1"/>
  <c r="BI44" i="1" s="1"/>
  <c r="BS44" i="1" s="1"/>
  <c r="BH43" i="1"/>
  <c r="BI43" i="1" s="1"/>
  <c r="BS43" i="1" s="1"/>
  <c r="BH42" i="1"/>
  <c r="BI42" i="1" s="1"/>
  <c r="BS42" i="1" s="1"/>
  <c r="BH41" i="1"/>
  <c r="BI41" i="1" s="1"/>
  <c r="BS41" i="1" s="1"/>
  <c r="BH40" i="1"/>
  <c r="BI40" i="1" s="1"/>
  <c r="BS40" i="1" s="1"/>
  <c r="BH39" i="1"/>
  <c r="BI39" i="1" s="1"/>
  <c r="BS39" i="1" s="1"/>
  <c r="BH38" i="1"/>
  <c r="BI38" i="1" s="1"/>
  <c r="BS38" i="1" s="1"/>
  <c r="BH37" i="1"/>
  <c r="BI37" i="1" s="1"/>
  <c r="BS37" i="1" s="1"/>
  <c r="BH36" i="1"/>
  <c r="BI36" i="1" s="1"/>
  <c r="BS36" i="1" s="1"/>
  <c r="BH35" i="1"/>
  <c r="BI35" i="1" s="1"/>
  <c r="BS35" i="1" s="1"/>
  <c r="BH34" i="1"/>
  <c r="BI34" i="1" s="1"/>
  <c r="BS34" i="1" s="1"/>
  <c r="BH33" i="1"/>
  <c r="BI33" i="1" s="1"/>
  <c r="BS33" i="1" s="1"/>
  <c r="BH32" i="1"/>
  <c r="BI32" i="1" s="1"/>
  <c r="BS32" i="1" s="1"/>
  <c r="BH31" i="1"/>
  <c r="BI31" i="1" s="1"/>
  <c r="BS31" i="1" s="1"/>
  <c r="BH30" i="1"/>
  <c r="BI30" i="1" s="1"/>
  <c r="BS30" i="1" s="1"/>
  <c r="BH29" i="1"/>
  <c r="BI29" i="1" s="1"/>
  <c r="BS29" i="1" s="1"/>
  <c r="BH28" i="1"/>
  <c r="BI28" i="1" s="1"/>
  <c r="BS28" i="1" s="1"/>
  <c r="BH27" i="1"/>
  <c r="BI27" i="1" s="1"/>
  <c r="BS27" i="1" s="1"/>
  <c r="BH26" i="1"/>
  <c r="BI26" i="1" s="1"/>
  <c r="BS26" i="1" s="1"/>
  <c r="BH25" i="1"/>
  <c r="BI25" i="1" s="1"/>
  <c r="BS25" i="1" s="1"/>
  <c r="BH24" i="1"/>
  <c r="BI24" i="1" s="1"/>
  <c r="BS24" i="1" s="1"/>
  <c r="BH23" i="1"/>
  <c r="BI23" i="1" s="1"/>
  <c r="BS23" i="1" s="1"/>
  <c r="BH22" i="1"/>
  <c r="BI22" i="1" s="1"/>
  <c r="BS22" i="1" s="1"/>
  <c r="BH21" i="1"/>
  <c r="BI21" i="1" s="1"/>
  <c r="BS21" i="1" s="1"/>
  <c r="BH20" i="1"/>
  <c r="BI20" i="1" s="1"/>
  <c r="BS20" i="1" s="1"/>
  <c r="BH19" i="1"/>
  <c r="BI19" i="1" s="1"/>
  <c r="BS19" i="1" s="1"/>
  <c r="BH18" i="1"/>
  <c r="BI18" i="1" s="1"/>
  <c r="BS18" i="1" s="1"/>
  <c r="BH17" i="1"/>
  <c r="BI17" i="1" s="1"/>
  <c r="BS17" i="1" s="1"/>
  <c r="BH16" i="1"/>
  <c r="BI16" i="1" s="1"/>
  <c r="BS16" i="1" s="1"/>
  <c r="BH15" i="1"/>
  <c r="BI15" i="1" s="1"/>
  <c r="BS15" i="1" s="1"/>
  <c r="BH14" i="1"/>
  <c r="BI14" i="1" s="1"/>
  <c r="BS14" i="1" s="1"/>
  <c r="BH13" i="1"/>
  <c r="BI13" i="1" s="1"/>
  <c r="BS13" i="1" s="1"/>
  <c r="BH12" i="1"/>
  <c r="BI12" i="1" s="1"/>
  <c r="BS12" i="1" s="1"/>
  <c r="BH11" i="1"/>
  <c r="BI11" i="1" s="1"/>
  <c r="BS11" i="1" s="1"/>
  <c r="BH10" i="1"/>
  <c r="BI10" i="1" s="1"/>
  <c r="BS10" i="1" s="1"/>
  <c r="BH9" i="1"/>
  <c r="BI9" i="1" s="1"/>
  <c r="BS9" i="1" s="1"/>
  <c r="BH8" i="1"/>
  <c r="BI8" i="1" s="1"/>
  <c r="BS8" i="1" s="1"/>
  <c r="BH7" i="1"/>
  <c r="BI7" i="1" s="1"/>
  <c r="BS7" i="1" s="1"/>
  <c r="BH6" i="1"/>
  <c r="BI6" i="1" s="1"/>
  <c r="BS6" i="1" s="1"/>
  <c r="BH5" i="1"/>
  <c r="BI5" i="1" s="1"/>
  <c r="BS5" i="1" s="1"/>
  <c r="BH4" i="1"/>
  <c r="BI4" i="1" s="1"/>
  <c r="BS4" i="1" s="1"/>
  <c r="BH3" i="1"/>
  <c r="BI3" i="1" s="1"/>
  <c r="BS3" i="1" s="1"/>
  <c r="BH2" i="1"/>
  <c r="BM2" i="1" l="1"/>
  <c r="BI2" i="1"/>
  <c r="BS2" i="1" l="1"/>
  <c r="BW120" i="1"/>
  <c r="BV120" i="1"/>
  <c r="BW116" i="1"/>
  <c r="BV116" i="1"/>
  <c r="BW115" i="1"/>
  <c r="BV115" i="1"/>
  <c r="BW114" i="1"/>
  <c r="BV114" i="1"/>
  <c r="BW113" i="1"/>
  <c r="BV113" i="1"/>
  <c r="BW111" i="1"/>
  <c r="BV111" i="1"/>
  <c r="BW110" i="1"/>
  <c r="BV110" i="1"/>
  <c r="BW109" i="1"/>
  <c r="BV109" i="1"/>
  <c r="BW106" i="1"/>
  <c r="BV106" i="1"/>
  <c r="BW105" i="1"/>
  <c r="BV105" i="1"/>
  <c r="BW103" i="1"/>
  <c r="BV103" i="1"/>
  <c r="BW102" i="1"/>
  <c r="BV102" i="1"/>
  <c r="BW101" i="1"/>
  <c r="BV101" i="1"/>
  <c r="BW100" i="1"/>
  <c r="BV100" i="1"/>
  <c r="BW99" i="1"/>
  <c r="BV99" i="1"/>
  <c r="BW98" i="1"/>
  <c r="BV98" i="1"/>
  <c r="BW97" i="1"/>
  <c r="BV97" i="1"/>
  <c r="BW95" i="1"/>
  <c r="BV95" i="1"/>
  <c r="BW94" i="1"/>
  <c r="BV94" i="1"/>
  <c r="BW90" i="1"/>
  <c r="BV90" i="1"/>
  <c r="BW89" i="1"/>
  <c r="BV89" i="1"/>
  <c r="BW88" i="1"/>
  <c r="BV88" i="1"/>
  <c r="BW86" i="1"/>
  <c r="BV86" i="1"/>
  <c r="BW83" i="1"/>
  <c r="BV83" i="1"/>
  <c r="BW82" i="1"/>
  <c r="BV82" i="1"/>
  <c r="BW81" i="1"/>
  <c r="BV81" i="1"/>
  <c r="BW80" i="1"/>
  <c r="BV80" i="1"/>
  <c r="BW79" i="1"/>
  <c r="BV79" i="1"/>
  <c r="BW76" i="1"/>
  <c r="BV76" i="1"/>
  <c r="BW75" i="1"/>
  <c r="BV75" i="1"/>
  <c r="BW74" i="1"/>
  <c r="BV74" i="1"/>
  <c r="BW73" i="1"/>
  <c r="BV73" i="1"/>
  <c r="BW72" i="1"/>
  <c r="BV72" i="1"/>
  <c r="BW71" i="1"/>
  <c r="BV71" i="1"/>
  <c r="BW70" i="1"/>
  <c r="BV70" i="1"/>
  <c r="BW69" i="1"/>
  <c r="BV69" i="1"/>
  <c r="BW68" i="1"/>
  <c r="BV68" i="1"/>
  <c r="BW67" i="1"/>
  <c r="BV67" i="1"/>
  <c r="BW66" i="1"/>
  <c r="BV66" i="1"/>
  <c r="BW65" i="1"/>
  <c r="BV65" i="1"/>
  <c r="BW64" i="1"/>
  <c r="BV64" i="1"/>
  <c r="BW63" i="1"/>
  <c r="BV63" i="1"/>
  <c r="BW62" i="1"/>
  <c r="BV62" i="1"/>
  <c r="BW60" i="1"/>
  <c r="BV60" i="1"/>
  <c r="BW59" i="1"/>
  <c r="BV59" i="1"/>
  <c r="BW58" i="1"/>
  <c r="BV58" i="1"/>
  <c r="BW57" i="1"/>
  <c r="BV57" i="1"/>
  <c r="BW56" i="1"/>
  <c r="BV56" i="1"/>
  <c r="BW55" i="1"/>
  <c r="BV55" i="1"/>
  <c r="BW54" i="1"/>
  <c r="BV54" i="1"/>
  <c r="BW53" i="1"/>
  <c r="BV53" i="1"/>
  <c r="BW52" i="1"/>
  <c r="BV52" i="1"/>
  <c r="BW51" i="1"/>
  <c r="BV51" i="1"/>
  <c r="BW50" i="1"/>
  <c r="BV50" i="1"/>
  <c r="BW49" i="1"/>
  <c r="BV49" i="1"/>
  <c r="BW48" i="1"/>
  <c r="BV48" i="1"/>
  <c r="BW47" i="1"/>
  <c r="BV47" i="1"/>
  <c r="BW46" i="1"/>
  <c r="BV46" i="1"/>
  <c r="BW45" i="1"/>
  <c r="BV45" i="1"/>
  <c r="BW43" i="1"/>
  <c r="BV43" i="1"/>
  <c r="BW42" i="1"/>
  <c r="BV42" i="1"/>
  <c r="BW41" i="1"/>
  <c r="BV41" i="1"/>
  <c r="BW39" i="1"/>
  <c r="BV39" i="1"/>
  <c r="BW38" i="1"/>
  <c r="BV38" i="1"/>
  <c r="BW37" i="1"/>
  <c r="BV37" i="1"/>
  <c r="BW36" i="1"/>
  <c r="BV36" i="1"/>
  <c r="BW35" i="1"/>
  <c r="BV35" i="1"/>
  <c r="BW34" i="1"/>
  <c r="BV34" i="1"/>
  <c r="BW33" i="1"/>
  <c r="BV33" i="1"/>
  <c r="BW32" i="1"/>
  <c r="BV32" i="1"/>
  <c r="BW31" i="1"/>
  <c r="BV31" i="1"/>
  <c r="BW29" i="1"/>
  <c r="BV29" i="1"/>
  <c r="BW27" i="1"/>
  <c r="BV27" i="1"/>
  <c r="BW26" i="1"/>
  <c r="BV26" i="1"/>
  <c r="BW24" i="1"/>
  <c r="BV24" i="1"/>
  <c r="BW23" i="1"/>
  <c r="BV23" i="1"/>
  <c r="BW22" i="1"/>
  <c r="BV22" i="1"/>
  <c r="BW21" i="1"/>
  <c r="BV21" i="1"/>
  <c r="BW20" i="1"/>
  <c r="BV20" i="1"/>
  <c r="BW19" i="1"/>
  <c r="BV19" i="1"/>
  <c r="BW18" i="1"/>
  <c r="BV18" i="1"/>
  <c r="BW17" i="1"/>
  <c r="BV17" i="1"/>
  <c r="BW16" i="1"/>
  <c r="BV16" i="1"/>
  <c r="BW15" i="1"/>
  <c r="BV15" i="1"/>
  <c r="BW14" i="1"/>
  <c r="BV14" i="1"/>
  <c r="BW12" i="1"/>
  <c r="BV12" i="1"/>
  <c r="BW11" i="1"/>
  <c r="BV11" i="1"/>
  <c r="BW10" i="1"/>
  <c r="BV10" i="1"/>
  <c r="BW9" i="1"/>
  <c r="BV9" i="1"/>
  <c r="BW8" i="1"/>
  <c r="BV8" i="1"/>
  <c r="BW7" i="1"/>
  <c r="BV7" i="1"/>
  <c r="BW6" i="1"/>
  <c r="BV6" i="1"/>
  <c r="BW5" i="1"/>
  <c r="BV5" i="1"/>
  <c r="BW4" i="1"/>
  <c r="BV4" i="1"/>
  <c r="BW3" i="1"/>
  <c r="BV3" i="1"/>
  <c r="BW2" i="1"/>
  <c r="BV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U.S. EPA User or Contractor</author>
    <author>tc={48EEF366-D51B-41AA-8E42-B65F04FBA429}</author>
    <author>tc={1C434799-C45D-42D1-B276-CB7D9EB1FEC9}</author>
    <author>tc={24409687-C39A-4CAD-B520-99E1F1F07B93}</author>
  </authors>
  <commentList>
    <comment ref="X1" authorId="0" shapeId="0" xr:uid="{1F105F80-31E6-4664-99EC-E81B3037A2D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Y1" authorId="0" shapeId="0" xr:uid="{97A80F74-F712-462D-9443-9045D0F12304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 Y=yes, N=no
</t>
        </r>
      </text>
    </comment>
    <comment ref="AH1" authorId="0" shapeId="0" xr:uid="{6F7176B4-512E-47FF-9866-385282F9E043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I1" authorId="0" shapeId="0" xr:uid="{8CEAB0A2-9E0C-4608-BD38-D7090A1969A9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5/7/18, Approximate measurements.  Use plastic ruler. There was about 1.5 mm between end of ruler and 0 mark. Thus measurements could be a couple of mm off.</t>
        </r>
      </text>
    </comment>
    <comment ref="AL1" authorId="0" shapeId="0" xr:uid="{ACAFC887-A2D0-4661-AA72-A237B95D5F4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O1" authorId="0" shapeId="0" xr:uid="{EA1771F5-DA5A-44E3-961D-D334B9E422F1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P1" authorId="0" shapeId="0" xr:uid="{2FC080EB-3597-450A-9871-632E1A92B63C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Q1" authorId="0" shapeId="0" xr:uid="{B0EF29B7-BA0C-433A-A7DA-3BDBE8F82050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7/9/19 "L" = lammas new flush, almost entirely at tips of axillary branches. Used new metal ruler 15 and 30 cm = 15 and 30 cm on MPS metal ruler
</t>
        </r>
      </text>
    </comment>
    <comment ref="AZ1" authorId="1" shapeId="0" xr:uid="{48EEF366-D51B-41AA-8E42-B65F04FBA42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2/26/20 Blank for  previous dead</t>
      </text>
    </comment>
    <comment ref="CQ13" authorId="2" shapeId="0" xr:uid="{1C434799-C45D-42D1-B276-CB7D9EB1FEC9}">
      <text>
        <t>[Threaded comment]
Your version of Excel allows you to read this threaded comment; however, any edits to it will get removed if the file is opened in a newer version of Excel. Learn more: https://go.microsoft.com/fwlink/?linkid=870924
Comment:
    2017 Zn 4183 omitted</t>
      </text>
    </comment>
    <comment ref="AP54" authorId="3" shapeId="0" xr:uid="{24409687-C39A-4CAD-B520-99E1F1F07B9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10/4/19 may be wrong, large discrepancy with 9/13/19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U.S. EPA User or Contractor</author>
    <author>tc={262B86D1-752D-48A5-B43D-9C4AB875DC85}</author>
  </authors>
  <commentList>
    <comment ref="A25" authorId="0" shapeId="0" xr:uid="{A01F21F6-7628-41B3-A082-E3864AAB578D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35" authorId="0" shapeId="0" xr:uid="{9A5975C5-27A5-48EE-8F86-EA706A328F6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36" authorId="0" shapeId="0" xr:uid="{4E8E2135-A437-4B77-9BAA-8A69B2A2CF42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5/7/18, Approximate measurements.  Use plastic ruler. There was about 1.5 mm between end of ruler and 0 mark. Thus measurements could be a couple of mm off.</t>
        </r>
      </text>
    </comment>
    <comment ref="A39" authorId="0" shapeId="0" xr:uid="{745D8351-9E89-4E96-8A27-E403C7B21B4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42" authorId="0" shapeId="0" xr:uid="{9A41485D-A183-4780-8E14-058FDD36F054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44" authorId="0" shapeId="0" xr:uid="{188CFFA7-9391-4DB0-93A6-24CEECC5C0E2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7/9/19 "L" = lammas new flush, almost entirely at tips of axillary branches. Used new metal ruler 15 and 30 cm = 15 and 30 cm on MPS metal ruler
</t>
        </r>
      </text>
    </comment>
    <comment ref="A53" authorId="1" shapeId="0" xr:uid="{262B86D1-752D-48A5-B43D-9C4AB875DC8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2/26/20 Blank for  previous dead</t>
      </text>
    </comment>
  </commentList>
</comments>
</file>

<file path=xl/sharedStrings.xml><?xml version="1.0" encoding="utf-8"?>
<sst xmlns="http://schemas.openxmlformats.org/spreadsheetml/2006/main" count="1367" uniqueCount="727">
  <si>
    <t>Row</t>
  </si>
  <si>
    <t>Treeposition</t>
  </si>
  <si>
    <t>1 - 1</t>
  </si>
  <si>
    <t>1 - 2</t>
  </si>
  <si>
    <t>1 - 3</t>
  </si>
  <si>
    <t>1 - 4</t>
  </si>
  <si>
    <t>1 - 5</t>
  </si>
  <si>
    <t>1 - 6</t>
  </si>
  <si>
    <t>1 - 7</t>
  </si>
  <si>
    <t>1 - 8</t>
  </si>
  <si>
    <t>1 - 9</t>
  </si>
  <si>
    <t>1 - 10</t>
  </si>
  <si>
    <t>1 - 11</t>
  </si>
  <si>
    <t>1 - 12</t>
  </si>
  <si>
    <t>1 - 13</t>
  </si>
  <si>
    <t>1 - 14</t>
  </si>
  <si>
    <t>2 - 1</t>
  </si>
  <si>
    <t>2 - 2</t>
  </si>
  <si>
    <t>2 - 3</t>
  </si>
  <si>
    <t>2 - 4</t>
  </si>
  <si>
    <t>2 - 5</t>
  </si>
  <si>
    <t>2 - 6</t>
  </si>
  <si>
    <t>2 - 7</t>
  </si>
  <si>
    <t>2 - 8</t>
  </si>
  <si>
    <t>2 - 9</t>
  </si>
  <si>
    <t>2 - 10</t>
  </si>
  <si>
    <t>2 - 11</t>
  </si>
  <si>
    <t>2 - 12</t>
  </si>
  <si>
    <t>2 - 13</t>
  </si>
  <si>
    <t>2 - 14</t>
  </si>
  <si>
    <t>2 - 15</t>
  </si>
  <si>
    <t>3 - 1</t>
  </si>
  <si>
    <t>3 - 2</t>
  </si>
  <si>
    <t>3 - 3</t>
  </si>
  <si>
    <t>3 - 4</t>
  </si>
  <si>
    <t>3 - 5</t>
  </si>
  <si>
    <t>3 - 6</t>
  </si>
  <si>
    <t>3 - 7</t>
  </si>
  <si>
    <t>3 - 8</t>
  </si>
  <si>
    <t>3 - 9</t>
  </si>
  <si>
    <t>3 - 10</t>
  </si>
  <si>
    <t>3 - 11</t>
  </si>
  <si>
    <t>3 - 12</t>
  </si>
  <si>
    <t>3 - 13</t>
  </si>
  <si>
    <t>3 - 14</t>
  </si>
  <si>
    <t>3 - 15</t>
  </si>
  <si>
    <t>3 - 16</t>
  </si>
  <si>
    <t>4 - 1</t>
  </si>
  <si>
    <t>4 - 2</t>
  </si>
  <si>
    <t>4 - 3</t>
  </si>
  <si>
    <t>4 - 4</t>
  </si>
  <si>
    <t>4 - 5</t>
  </si>
  <si>
    <t>4 - 6</t>
  </si>
  <si>
    <t>4 - 7</t>
  </si>
  <si>
    <t>4 - 8</t>
  </si>
  <si>
    <t>4 - 9</t>
  </si>
  <si>
    <t>4 - 10</t>
  </si>
  <si>
    <t>4 - 11</t>
  </si>
  <si>
    <t>4 - 12</t>
  </si>
  <si>
    <t>4 - 13</t>
  </si>
  <si>
    <t>4 - 14</t>
  </si>
  <si>
    <t>4 - 15</t>
  </si>
  <si>
    <t>4 - 16</t>
  </si>
  <si>
    <t>5 - 1</t>
  </si>
  <si>
    <t>5 - 2</t>
  </si>
  <si>
    <t>5 - 3</t>
  </si>
  <si>
    <t>5 - 4</t>
  </si>
  <si>
    <t>5 - 5</t>
  </si>
  <si>
    <t>5 - 6</t>
  </si>
  <si>
    <t>5 - 7</t>
  </si>
  <si>
    <t>5 - 8</t>
  </si>
  <si>
    <t>5 - 9</t>
  </si>
  <si>
    <t>5 - 10</t>
  </si>
  <si>
    <t>5 - 11</t>
  </si>
  <si>
    <t>5 - 12</t>
  </si>
  <si>
    <t>5 - 13</t>
  </si>
  <si>
    <t>5 - 14</t>
  </si>
  <si>
    <t>5 - 15</t>
  </si>
  <si>
    <t>5 - 16</t>
  </si>
  <si>
    <t>6 - 1</t>
  </si>
  <si>
    <t>6 - 2</t>
  </si>
  <si>
    <t>6 - 3</t>
  </si>
  <si>
    <t>6 - 4</t>
  </si>
  <si>
    <t>6 - 5</t>
  </si>
  <si>
    <t>6 - 6</t>
  </si>
  <si>
    <t>6 - 7</t>
  </si>
  <si>
    <t>6 - 8</t>
  </si>
  <si>
    <t>6 - 9</t>
  </si>
  <si>
    <t>6 - 10</t>
  </si>
  <si>
    <t>6 - 11</t>
  </si>
  <si>
    <t>6 - 12</t>
  </si>
  <si>
    <t>6 - 13</t>
  </si>
  <si>
    <t>6 - 14</t>
  </si>
  <si>
    <t>6 - 15</t>
  </si>
  <si>
    <t>6 - 16</t>
  </si>
  <si>
    <t>7 - 1</t>
  </si>
  <si>
    <t>7 - 2</t>
  </si>
  <si>
    <t>7 - 3</t>
  </si>
  <si>
    <t>7 - 4</t>
  </si>
  <si>
    <t>7 - 5</t>
  </si>
  <si>
    <t>7 - 6</t>
  </si>
  <si>
    <t>7 - 7</t>
  </si>
  <si>
    <t>7 - 8</t>
  </si>
  <si>
    <t>7 - 9</t>
  </si>
  <si>
    <t>7 - 10</t>
  </si>
  <si>
    <t>7 - 11</t>
  </si>
  <si>
    <t>7 - 12</t>
  </si>
  <si>
    <t>7 - 13</t>
  </si>
  <si>
    <t>7 - 14</t>
  </si>
  <si>
    <t>7 - 15</t>
  </si>
  <si>
    <t>8 - 1</t>
  </si>
  <si>
    <t>8 - 2</t>
  </si>
  <si>
    <t>8 - 3</t>
  </si>
  <si>
    <t>8 - 4</t>
  </si>
  <si>
    <t>8 - 5</t>
  </si>
  <si>
    <t>8 - 6</t>
  </si>
  <si>
    <t>8 - 7</t>
  </si>
  <si>
    <t>8 - 8</t>
  </si>
  <si>
    <t>8 - 9</t>
  </si>
  <si>
    <t>8 - 10</t>
  </si>
  <si>
    <t>8 - 11</t>
  </si>
  <si>
    <t>Hole</t>
  </si>
  <si>
    <t>%</t>
  </si>
  <si>
    <t>9/13/19 only 'live' trees</t>
  </si>
  <si>
    <t>9/13/19 dead trees set at 100%</t>
  </si>
  <si>
    <t>9/13/19 mm, main and lammas</t>
  </si>
  <si>
    <t>9/13/19 estimated lammas in main</t>
  </si>
  <si>
    <t>TCN, OC, ICP average of all and main</t>
  </si>
  <si>
    <t>Comments</t>
  </si>
  <si>
    <t>TCN, OC, ICP data for main not used, uncertain</t>
  </si>
  <si>
    <t>Treatment</t>
  </si>
  <si>
    <t>Amended</t>
  </si>
  <si>
    <t>Amended W/LEM</t>
  </si>
  <si>
    <t>Amended W/Native Soil</t>
  </si>
  <si>
    <t>Dead</t>
  </si>
  <si>
    <t>Units</t>
  </si>
  <si>
    <t>mm</t>
  </si>
  <si>
    <t>Additional comments</t>
  </si>
  <si>
    <t>Caneedle</t>
  </si>
  <si>
    <t>TCNneedle</t>
  </si>
  <si>
    <t>OCneedle</t>
  </si>
  <si>
    <t>Alneedle</t>
  </si>
  <si>
    <t>Cuneedle</t>
  </si>
  <si>
    <t>Feneedle</t>
  </si>
  <si>
    <t>Kneedle</t>
  </si>
  <si>
    <t>Mgneedle</t>
  </si>
  <si>
    <t>Mnneedle</t>
  </si>
  <si>
    <t>Naneedle</t>
  </si>
  <si>
    <t>Pneedle</t>
  </si>
  <si>
    <t>Sneedle</t>
  </si>
  <si>
    <t>Znneedle</t>
  </si>
  <si>
    <t>Ocneedle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</si>
  <si>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</si>
  <si>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</si>
  <si>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</si>
  <si>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</si>
  <si>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</si>
  <si>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</si>
  <si>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</si>
  <si>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</si>
  <si>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</si>
  <si>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</si>
  <si>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</si>
  <si>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</si>
  <si>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</si>
  <si>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</si>
  <si>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2-1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</si>
  <si>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</si>
  <si>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</si>
  <si>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</si>
  <si>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</si>
  <si>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</si>
  <si>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</si>
  <si>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</si>
  <si>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</si>
  <si>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</si>
  <si>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</si>
  <si>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</si>
  <si>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</si>
  <si>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</si>
  <si>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</si>
  <si>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</si>
  <si>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</si>
  <si>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</si>
  <si>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</si>
  <si>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</si>
  <si>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</si>
  <si>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</si>
  <si>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3-11</t>
  </si>
  <si>
    <t>3-12</t>
  </si>
  <si>
    <t>3-13</t>
  </si>
  <si>
    <t>3-15</t>
  </si>
  <si>
    <t>3-16</t>
  </si>
  <si>
    <t>4-1</t>
  </si>
  <si>
    <t>4-2</t>
  </si>
  <si>
    <t>4-3</t>
  </si>
  <si>
    <t>4-4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</si>
  <si>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</si>
  <si>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</si>
  <si>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</si>
  <si>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</si>
  <si>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</si>
  <si>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</si>
  <si>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</si>
  <si>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</si>
  <si>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</si>
  <si>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</si>
  <si>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</si>
  <si>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</si>
  <si>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</si>
  <si>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</si>
  <si>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</si>
  <si>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</si>
  <si>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</si>
  <si>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</si>
  <si>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</si>
  <si>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</si>
  <si>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</si>
  <si>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</si>
  <si>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</si>
  <si>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</si>
  <si>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</si>
  <si>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5-16</t>
  </si>
  <si>
    <t>6-1</t>
  </si>
  <si>
    <t>6-2</t>
  </si>
  <si>
    <t>6-3</t>
  </si>
  <si>
    <t>6-4</t>
  </si>
  <si>
    <t>6-5</t>
  </si>
  <si>
    <t>6-7</t>
  </si>
  <si>
    <t>6-8</t>
  </si>
  <si>
    <t>6-10</t>
  </si>
  <si>
    <t>6-11</t>
  </si>
  <si>
    <t>6-12</t>
  </si>
  <si>
    <t>6-14</t>
  </si>
  <si>
    <t>6-15</t>
  </si>
  <si>
    <t>6-16</t>
  </si>
  <si>
    <t>7-1</t>
  </si>
  <si>
    <t>7-3</t>
  </si>
  <si>
    <t>7-4</t>
  </si>
  <si>
    <t>7-5</t>
  </si>
  <si>
    <t>7-6</t>
  </si>
  <si>
    <t>7-7</t>
  </si>
  <si>
    <t>7-8</t>
  </si>
  <si>
    <t>7-9</t>
  </si>
  <si>
    <t>7-11</t>
  </si>
  <si>
    <t>7-13</t>
  </si>
  <si>
    <t>7-15</t>
  </si>
  <si>
    <t>8-1</t>
  </si>
  <si>
    <t>8-2</t>
  </si>
  <si>
    <t>8-4</t>
  </si>
  <si>
    <t>8-5</t>
  </si>
  <si>
    <t>8-6</t>
  </si>
  <si>
    <t>8-7</t>
  </si>
  <si>
    <t>8-9</t>
  </si>
  <si>
    <t>8-10</t>
  </si>
  <si>
    <t>8-11</t>
  </si>
  <si>
    <t>Very  high soil Fe</t>
  </si>
  <si>
    <t>original %</t>
  </si>
  <si>
    <t>original ppm</t>
  </si>
  <si>
    <t>original ppm, 0 is none detected</t>
  </si>
  <si>
    <t>mg/g</t>
  </si>
  <si>
    <t>original % x 10</t>
  </si>
  <si>
    <t>TCNmgg</t>
  </si>
  <si>
    <t>Ocmgg</t>
  </si>
  <si>
    <t>2-2</t>
  </si>
  <si>
    <t>3-10</t>
  </si>
  <si>
    <t>3-14</t>
  </si>
  <si>
    <t>4-5</t>
  </si>
  <si>
    <t>5-15</t>
  </si>
  <si>
    <t>6-6</t>
  </si>
  <si>
    <t>6-9</t>
  </si>
  <si>
    <t>6-13</t>
  </si>
  <si>
    <t>7-2</t>
  </si>
  <si>
    <t>7-10</t>
  </si>
  <si>
    <t>7-12</t>
  </si>
  <si>
    <t>7-14</t>
  </si>
  <si>
    <t>8-3</t>
  </si>
  <si>
    <t>8-8</t>
  </si>
  <si>
    <t>Infinte K increase</t>
  </si>
  <si>
    <t xml:space="preserve">Cu 2X next highest; highest Zn, 10X next </t>
  </si>
  <si>
    <t>2-15</t>
  </si>
  <si>
    <t>GPS ID</t>
  </si>
  <si>
    <t>us/cm</t>
  </si>
  <si>
    <t>ms/cm</t>
  </si>
  <si>
    <t>µg/g</t>
  </si>
  <si>
    <t>Divided  µS/sec by 1000 and rounded to 3 decimal places</t>
  </si>
  <si>
    <t>Type of amendments</t>
  </si>
  <si>
    <t>meters</t>
  </si>
  <si>
    <t>Latitude</t>
  </si>
  <si>
    <t>Longitude</t>
  </si>
  <si>
    <t>Column Parameter Name</t>
  </si>
  <si>
    <t>1 to 8, smaller to west (left), larger to east (right) when looking up from bottom of hill</t>
  </si>
  <si>
    <t>1 to 16, small uphill, large downhill</t>
  </si>
  <si>
    <t>mS/cm or µS/cm</t>
  </si>
  <si>
    <t xml:space="preserve">mS/cm   </t>
  </si>
  <si>
    <t>µS/cm</t>
  </si>
  <si>
    <t>AmSoilpH170-15</t>
  </si>
  <si>
    <t>AmSoilEC170-15</t>
  </si>
  <si>
    <t>AmSoilEC170-15revised</t>
  </si>
  <si>
    <t>AmSoilEC170-15revrounded</t>
  </si>
  <si>
    <t>AmSoilpH1715-30</t>
  </si>
  <si>
    <t>AmSoilEC1715-30</t>
  </si>
  <si>
    <t>AmSoilEC1715-30revised</t>
  </si>
  <si>
    <t>AmSoilEC1715-30revrounded</t>
  </si>
  <si>
    <t>AmSoilpH19</t>
  </si>
  <si>
    <t>AmpHchange</t>
  </si>
  <si>
    <t>AmSoilECoriginal19</t>
  </si>
  <si>
    <t>AmSoilECoriginalunits19</t>
  </si>
  <si>
    <t>AmSoilECrevised19</t>
  </si>
  <si>
    <t>AmEcchange</t>
  </si>
  <si>
    <t>AmECchange</t>
  </si>
  <si>
    <t>Amended  Soil EC from 0-15 cm sample on 10/30/19</t>
  </si>
  <si>
    <t>Amended Soil EC from 0-15 cm sample on 10/30/19</t>
  </si>
  <si>
    <t>UnAmSoilpH17</t>
  </si>
  <si>
    <t>Dark green</t>
  </si>
  <si>
    <t>Rest dark green</t>
  </si>
  <si>
    <t>Chlorotic</t>
  </si>
  <si>
    <t>Gone (assumed 100% necrotic)</t>
  </si>
  <si>
    <t>Lighter yellow - chlorotic</t>
  </si>
  <si>
    <t>Dark Green</t>
  </si>
  <si>
    <t>Rest Chlorotic</t>
  </si>
  <si>
    <t>Large weed</t>
  </si>
  <si>
    <t>End second flush</t>
  </si>
  <si>
    <t>Somewhat chlorotic</t>
  </si>
  <si>
    <t>Large weed partly removed</t>
  </si>
  <si>
    <t>Very long shoot</t>
  </si>
  <si>
    <t>Top becoming chlorotic</t>
  </si>
  <si>
    <t>Becoming chlorotic</t>
  </si>
  <si>
    <t>2nd flush</t>
  </si>
  <si>
    <t>Rest becoming somewhat chlorotic</t>
  </si>
  <si>
    <t>Almost dead</t>
  </si>
  <si>
    <t>To end of second flush</t>
  </si>
  <si>
    <t>Dead gone (assumed 100% necrotic)</t>
  </si>
  <si>
    <t>Rest chlorotic</t>
  </si>
  <si>
    <t>rest of needles chlorotic</t>
  </si>
  <si>
    <t>Dead gone (considered 100% necrotic)</t>
  </si>
  <si>
    <t>Side shoot</t>
  </si>
  <si>
    <t>Dead -  gone (considered 100% necrotic)</t>
  </si>
  <si>
    <t>completely gone (considered 100% necrotic)</t>
  </si>
  <si>
    <t>10/24/18 live and dead trees, dead considered to be 100%, corresponds to 2019Percentnecrosis all</t>
  </si>
  <si>
    <t>10/24/18 only "live" trees</t>
  </si>
  <si>
    <t>UnAmSoilEC17</t>
  </si>
  <si>
    <t>UnAmSoilEC17revised</t>
  </si>
  <si>
    <t>UnAmSoilEC17revrounded</t>
  </si>
  <si>
    <t>Unamended soil 2017</t>
  </si>
  <si>
    <t>Fall 2017, Unamended soil pH from  ? Depth</t>
  </si>
  <si>
    <t>Fall 2017,Unamended soil EC from  ? Depth</t>
  </si>
  <si>
    <t>Fall 2017,UnAmSoilEC17 / 1000</t>
  </si>
  <si>
    <t>Fall 2017,UnAmSoilEC17revised rounded to 3 decimal places use to compare to 2019, dropped 4th decimal place as EC values &lt; 1000 had no decimal value.</t>
  </si>
  <si>
    <t>Fall 2017,Amended Soil pH from 0-15 cm (0-6 in.) sample on 11/17/17 used to compare to 2019</t>
  </si>
  <si>
    <t>Fall 2017,Amended Soil EC from 0-15 cm (0-6 in.) sample on 11/17/17</t>
  </si>
  <si>
    <t>Fall 2017,AmSoilEC17A / 1000</t>
  </si>
  <si>
    <t>Fall 2017,AmSoilEC17Arevised rounded to 3 decimal places use to compare to 2019</t>
  </si>
  <si>
    <t>Fall 2017,Amended Soil pH from15-30 cm (6-12 in.) sample on 11/17/17</t>
  </si>
  <si>
    <t>Fall 2017,Amended Soil EC from15-30 cm (6-12 in.) sample on 11/17/17</t>
  </si>
  <si>
    <t>Fall 2017,AmSoilEC17B / 1000</t>
  </si>
  <si>
    <t>Fall 2017,AmSoilEC17Brevised rounded to 3 decimal places2019, dropped 4th decimal place as EC values &lt; 1000 had no decimal value.</t>
  </si>
  <si>
    <t>Across</t>
  </si>
  <si>
    <t>Same relative  position of holes in a row walking across rows from 1 to 8</t>
  </si>
  <si>
    <t>2017 Average 2 samples for unamended (3B and 3C for ICP, for pH and EC used 3--2B and 3--2) used 3A for 2-15</t>
  </si>
  <si>
    <t>2018OctSurvival</t>
  </si>
  <si>
    <t>2018OctPercentnecrosis</t>
  </si>
  <si>
    <t>2018OctTerminallength</t>
  </si>
  <si>
    <t>2018OctComments</t>
  </si>
  <si>
    <t>2019SeptSurvival</t>
  </si>
  <si>
    <t xml:space="preserve">2019SeptPercentnecrosis </t>
  </si>
  <si>
    <t>2019SeptTerminallength</t>
  </si>
  <si>
    <t>2019Sept2ndflush</t>
  </si>
  <si>
    <t>2019SeptPercentnecrosisall</t>
  </si>
  <si>
    <t>2018MaySurvival</t>
  </si>
  <si>
    <t>2018JuneSurvival</t>
  </si>
  <si>
    <t>10/24/18 comments</t>
  </si>
  <si>
    <t>Live or dead as of 4/26/19</t>
  </si>
  <si>
    <t>2019AprilSurvival</t>
  </si>
  <si>
    <t>2019JulySurvival</t>
  </si>
  <si>
    <t>Live or dead as of 7/8/19</t>
  </si>
  <si>
    <t>Soil wet</t>
  </si>
  <si>
    <t>Soil wet, top bud just breaking</t>
  </si>
  <si>
    <t>top bud malformed &amp; not distinct, measured side bud soil may be wet</t>
  </si>
  <si>
    <t>soil wet</t>
  </si>
  <si>
    <t>soil wet No clear central leader</t>
  </si>
  <si>
    <t>terminal bud not broken</t>
  </si>
  <si>
    <t>very (? Comment uncertain, likely bushy)</t>
  </si>
  <si>
    <t xml:space="preserve">terminal bud not breaking </t>
  </si>
  <si>
    <t>? Comment uncertain, likely bushy</t>
  </si>
  <si>
    <t>many more soil wet</t>
  </si>
  <si>
    <t>dead, terminal bud indistinct</t>
  </si>
  <si>
    <t>Bluegreen needles</t>
  </si>
  <si>
    <t>terminal bud just breaking</t>
  </si>
  <si>
    <t>Comment indistinct, likely "bushy"</t>
  </si>
  <si>
    <t>End tree, soil wet dead needles to side not included</t>
  </si>
  <si>
    <t>Second from end terminal bud not broken</t>
  </si>
  <si>
    <t>terminal just breaking</t>
  </si>
  <si>
    <t>tips of needles brown</t>
  </si>
  <si>
    <t>terminal bud dead</t>
  </si>
  <si>
    <t>terminal bud likely dead</t>
  </si>
  <si>
    <t>Bushy, some top needles des</t>
  </si>
  <si>
    <t>Terminal bud malformed, measured side bud</t>
  </si>
  <si>
    <t>1 lower bud just breaking</t>
  </si>
  <si>
    <t>bluegreen</t>
  </si>
  <si>
    <t>Assume 29 for bud length, DO 5/7/18</t>
  </si>
  <si>
    <t>Just breaking lower bud not terminal</t>
  </si>
  <si>
    <t>Lower bud breaking</t>
  </si>
  <si>
    <t>some upper needles necrotic</t>
  </si>
  <si>
    <t>No terminal</t>
  </si>
  <si>
    <t>Bushy (assume DO 5/7/18)</t>
  </si>
  <si>
    <t>Just starting</t>
  </si>
  <si>
    <t>terminal not breaking</t>
  </si>
  <si>
    <t>Dead, no needles, did not note any bud</t>
  </si>
  <si>
    <t>tips of needles necrotic</t>
  </si>
  <si>
    <t>Not terminal breaking</t>
  </si>
  <si>
    <t>top bud just breaking</t>
  </si>
  <si>
    <t>top bud not broken</t>
  </si>
  <si>
    <t>No needles</t>
  </si>
  <si>
    <t>top bud just bretking</t>
  </si>
  <si>
    <t>Bottom needles necrotic</t>
  </si>
  <si>
    <t>Top needles dead</t>
  </si>
  <si>
    <t>All new growth (General, new growth turning yellow-green)</t>
  </si>
  <si>
    <t>Dead, top new growth dying</t>
  </si>
  <si>
    <t>More  yellow</t>
  </si>
  <si>
    <t>Dying</t>
  </si>
  <si>
    <t>Very green</t>
  </si>
  <si>
    <t>Top of terminal shoot turning brown</t>
  </si>
  <si>
    <t>More yellow</t>
  </si>
  <si>
    <t>Terminal bud dying as in greenhouse</t>
  </si>
  <si>
    <t>Tip may be wilting</t>
  </si>
  <si>
    <t xml:space="preserve"> </t>
  </si>
  <si>
    <t>Terminal bud dead measured side bud</t>
  </si>
  <si>
    <t>yellow</t>
  </si>
  <si>
    <t>Tip starting to brown</t>
  </si>
  <si>
    <t>No terminal bud - dead</t>
  </si>
  <si>
    <t>Dead (dead)</t>
  </si>
  <si>
    <t>Terminal dying as in greenhouse</t>
  </si>
  <si>
    <t>Live new growth at botton. Terminal bud dead.</t>
  </si>
  <si>
    <t>Need screen, not breaking (repeat)</t>
  </si>
  <si>
    <t>Breaking basal</t>
  </si>
  <si>
    <t>not breaking (repeat)</t>
  </si>
  <si>
    <t>1 Poa compressa</t>
  </si>
  <si>
    <t>screen</t>
  </si>
  <si>
    <t>breaking</t>
  </si>
  <si>
    <t>a bit chlorotic, basal breaking (assumed comment here not 2-3)</t>
  </si>
  <si>
    <t>basal breaking</t>
  </si>
  <si>
    <t>Basal breaking, just breaking (repeat)</t>
  </si>
  <si>
    <t>chlorotic, screen gone</t>
  </si>
  <si>
    <t>1 bull thistle (likely Cirsium vulgare)</t>
  </si>
  <si>
    <t>not breaking</t>
  </si>
  <si>
    <t>middle chlorotic</t>
  </si>
  <si>
    <t>replaced screen</t>
  </si>
  <si>
    <t>basal breaking, 1 bull thistle (broke off top, needs to be fully removed)</t>
  </si>
  <si>
    <t xml:space="preserve">screen, basal breaking </t>
  </si>
  <si>
    <t>Dark green, 1 Poa compressa</t>
  </si>
  <si>
    <t>lower loosing needles</t>
  </si>
  <si>
    <t>screen, dark green</t>
  </si>
  <si>
    <t>screen, chlorotic</t>
  </si>
  <si>
    <t>chlorotic</t>
  </si>
  <si>
    <t>dark green, screen</t>
  </si>
  <si>
    <t>very vigorous, basal and terminal breaking</t>
  </si>
  <si>
    <t>Basal just starting to break, green</t>
  </si>
  <si>
    <t>Dark green , terminal just about to break, basal breaking</t>
  </si>
  <si>
    <t>Dark green, basal breaking</t>
  </si>
  <si>
    <t>Basal breaking</t>
  </si>
  <si>
    <t>Buds dead? 2 Poa compressa</t>
  </si>
  <si>
    <t>Not technically breaking (repeat), Basal barely breaking</t>
  </si>
  <si>
    <t>chlorotic, not breaking (repeat)</t>
  </si>
  <si>
    <t>Dark green, not breaking (repeat)</t>
  </si>
  <si>
    <t>all c hlorotic, buds dead</t>
  </si>
  <si>
    <t>L - axillary only</t>
  </si>
  <si>
    <t>L False dandelion "hairy cats ear" pulled up</t>
  </si>
  <si>
    <t>L side uphill brach measured</t>
  </si>
  <si>
    <t>L/L Poa compressa pulled up</t>
  </si>
  <si>
    <t>L Pound stake</t>
  </si>
  <si>
    <t>Pound stake</t>
  </si>
  <si>
    <t>L</t>
  </si>
  <si>
    <t>L small</t>
  </si>
  <si>
    <t>lighter yellow</t>
  </si>
  <si>
    <t>yellowing</t>
  </si>
  <si>
    <t>yellowing Pound stake</t>
  </si>
  <si>
    <t>Terminal dying, not healthy, Pound stake</t>
  </si>
  <si>
    <t xml:space="preserve">L </t>
  </si>
  <si>
    <t>Small yellowing</t>
  </si>
  <si>
    <t>L/L 2 Bull thistle</t>
  </si>
  <si>
    <t>L Sow thistle</t>
  </si>
  <si>
    <t>Yellowing</t>
  </si>
  <si>
    <t>L (161)</t>
  </si>
  <si>
    <t>:L 1 bull thistle extended? (unclear)</t>
  </si>
  <si>
    <t>L (pound stake)</t>
  </si>
  <si>
    <t>L yellowing</t>
  </si>
  <si>
    <t>Yellow</t>
  </si>
  <si>
    <t>L/L Pound Stake</t>
  </si>
  <si>
    <t>Small</t>
  </si>
  <si>
    <t xml:space="preserve"> yellow</t>
  </si>
  <si>
    <t>small yellow</t>
  </si>
  <si>
    <t>L/L (192 was repeat)</t>
  </si>
  <si>
    <t xml:space="preserve">L/L  </t>
  </si>
  <si>
    <t>L Used side shoot Leader may have been eaten by deer</t>
  </si>
  <si>
    <t>L Pound Stake</t>
  </si>
  <si>
    <t>L Pounds Stake Plant?  Moss?</t>
  </si>
  <si>
    <t>yellow 4 compressa? (verified)</t>
  </si>
  <si>
    <t>No clear terminal</t>
  </si>
  <si>
    <t>Poa compressa many</t>
  </si>
  <si>
    <t>L? Grass (Poa compressa verified) Pound stake</t>
  </si>
  <si>
    <t>L/L</t>
  </si>
  <si>
    <t>small</t>
  </si>
  <si>
    <t>rest chlorotic  Buds broke slightly, likely dying</t>
  </si>
  <si>
    <t>L 1 compressa?</t>
  </si>
  <si>
    <t>2 tips of branches dying</t>
  </si>
  <si>
    <t>2018MayPercentnecrosis</t>
  </si>
  <si>
    <t>1018MayComments</t>
  </si>
  <si>
    <t>2018JunePercentNecrosis</t>
  </si>
  <si>
    <t>2018JuneComments</t>
  </si>
  <si>
    <t>2019AprilPercentnecrosis</t>
  </si>
  <si>
    <t>2019AprilComments</t>
  </si>
  <si>
    <t>2019JulPercentnecrosis</t>
  </si>
  <si>
    <t>2019JulyComments</t>
  </si>
  <si>
    <t>Live (1) or dead (0) as of 10/24/18</t>
  </si>
  <si>
    <t>Live (1) or dead (0) as of 5/4/18</t>
  </si>
  <si>
    <t>Live (1) or dead (0) as of 6/7/18</t>
  </si>
  <si>
    <t>Live (1) or dead (0)as of 9/13/19</t>
  </si>
  <si>
    <t>5/4/2018, dead trees 100%</t>
  </si>
  <si>
    <t>6/7/2018, dead trees 100%</t>
  </si>
  <si>
    <t>Dead, added 100% for no value, tree dead</t>
  </si>
  <si>
    <t>Gone, added 100% for no value, tree dead</t>
  </si>
  <si>
    <t>----, added 100% for no value, tree dead</t>
  </si>
  <si>
    <t>4/26/2019, dead considered to be 10%</t>
  </si>
  <si>
    <t>7/8/2019, dead considered to be 100%</t>
  </si>
  <si>
    <t>2019JulyTerminallength</t>
  </si>
  <si>
    <t>7/8/19 mm, main primarily</t>
  </si>
  <si>
    <t>2019 needles, 10/30/19</t>
  </si>
  <si>
    <t>UnAlsoil2017</t>
  </si>
  <si>
    <t>UnCusoil2017</t>
  </si>
  <si>
    <t>UnFesoil2017</t>
  </si>
  <si>
    <t xml:space="preserve">UnKsoil2017 </t>
  </si>
  <si>
    <t xml:space="preserve">UnMgsoil2017 </t>
  </si>
  <si>
    <t xml:space="preserve">UnMnsoil2017 </t>
  </si>
  <si>
    <t xml:space="preserve">UnNasoil2017 </t>
  </si>
  <si>
    <t xml:space="preserve">UnPsoil2017 </t>
  </si>
  <si>
    <t>UnSsoil2017</t>
  </si>
  <si>
    <t xml:space="preserve">UnZnsoil2017 </t>
  </si>
  <si>
    <t xml:space="preserve">AmAlsoil2019 </t>
  </si>
  <si>
    <t xml:space="preserve">AmFesoil2019 </t>
  </si>
  <si>
    <t>AmKsoil2019</t>
  </si>
  <si>
    <t xml:space="preserve">AmMgsoil2019 </t>
  </si>
  <si>
    <t>AmMnsoil2019</t>
  </si>
  <si>
    <t xml:space="preserve">AmNasoil2019 </t>
  </si>
  <si>
    <t>AmPsoil2019</t>
  </si>
  <si>
    <t>AmSsoil2019</t>
  </si>
  <si>
    <t>AmZnsoil2019</t>
  </si>
  <si>
    <t>Aluminum</t>
  </si>
  <si>
    <t>Copper</t>
  </si>
  <si>
    <t>Iron</t>
  </si>
  <si>
    <t>Potassium</t>
  </si>
  <si>
    <t>Magnesium</t>
  </si>
  <si>
    <t>Manganese</t>
  </si>
  <si>
    <t>Sodium</t>
  </si>
  <si>
    <t>Phosphorus</t>
  </si>
  <si>
    <t>Sulfur</t>
  </si>
  <si>
    <t>Zinc</t>
  </si>
  <si>
    <t>Manganses</t>
  </si>
  <si>
    <t xml:space="preserve"> - (AmSoilpH17 minus AmSoilpH19) assuming they would be a decrease</t>
  </si>
  <si>
    <t xml:space="preserve"> - (AmSoilpH17 revised rounded minus AmSoilECrevisde19) assuming there would be a decrease</t>
  </si>
  <si>
    <t>2018JuneTerminallength</t>
  </si>
  <si>
    <t>6/7/2018, bud length</t>
  </si>
  <si>
    <t>2018MayTerminallength</t>
  </si>
  <si>
    <t>5/4/2018, bud length (becomes terminal shoot), most breaking</t>
  </si>
  <si>
    <t>1=yes, 0=no</t>
  </si>
  <si>
    <t>2018JuneBudbreak</t>
  </si>
  <si>
    <t>2018MayBudbreak</t>
  </si>
  <si>
    <t>5/4/2018, terminal or axillary buds</t>
  </si>
  <si>
    <t>6/7/2018, terminal bud or in a few cases side bud if terminal dead</t>
  </si>
  <si>
    <t>Plot ID</t>
  </si>
  <si>
    <t>T-1-1</t>
  </si>
  <si>
    <t>T-1-2</t>
  </si>
  <si>
    <t>T-1-3</t>
  </si>
  <si>
    <t>T-1-4</t>
  </si>
  <si>
    <t>T-1-5</t>
  </si>
  <si>
    <t>T-1-6</t>
  </si>
  <si>
    <t>T-1-7</t>
  </si>
  <si>
    <t>T-1-8</t>
  </si>
  <si>
    <t>T-1-9</t>
  </si>
  <si>
    <t>T-1-10</t>
  </si>
  <si>
    <t>T-1-11</t>
  </si>
  <si>
    <t>T-1-12</t>
  </si>
  <si>
    <t>T-1-13</t>
  </si>
  <si>
    <t>T-1-14</t>
  </si>
  <si>
    <t>T-2-1</t>
  </si>
  <si>
    <t>T-2-2</t>
  </si>
  <si>
    <t>T-2-3</t>
  </si>
  <si>
    <t>T-2-4</t>
  </si>
  <si>
    <t>T-2-5</t>
  </si>
  <si>
    <t>T-2-6</t>
  </si>
  <si>
    <t>T-2-7</t>
  </si>
  <si>
    <t>T-2-8</t>
  </si>
  <si>
    <t>T-2-9</t>
  </si>
  <si>
    <t>T-2-10</t>
  </si>
  <si>
    <t>T-2-11</t>
  </si>
  <si>
    <t>T-2-12</t>
  </si>
  <si>
    <t>T-2-13</t>
  </si>
  <si>
    <t>T-2-14</t>
  </si>
  <si>
    <t>T-2-15</t>
  </si>
  <si>
    <t>T-3-1</t>
  </si>
  <si>
    <t>T-3-2</t>
  </si>
  <si>
    <t>T-3-3</t>
  </si>
  <si>
    <t>T-3-4</t>
  </si>
  <si>
    <t>T-3-5</t>
  </si>
  <si>
    <t>T-3-6</t>
  </si>
  <si>
    <t>T-3-7</t>
  </si>
  <si>
    <t>T-3-8</t>
  </si>
  <si>
    <t>T-3-9</t>
  </si>
  <si>
    <t>T-3-10</t>
  </si>
  <si>
    <t>T-3-11</t>
  </si>
  <si>
    <t>T-3-12</t>
  </si>
  <si>
    <t>T-3-13</t>
  </si>
  <si>
    <t>T-3-14</t>
  </si>
  <si>
    <t>T-3-15</t>
  </si>
  <si>
    <t>T-3-16</t>
  </si>
  <si>
    <t>T-4-1</t>
  </si>
  <si>
    <t>T-4-2</t>
  </si>
  <si>
    <t>T-4-3</t>
  </si>
  <si>
    <t>T-4-4</t>
  </si>
  <si>
    <t>T-4-5</t>
  </si>
  <si>
    <t>T-4-6</t>
  </si>
  <si>
    <t>T-4-7</t>
  </si>
  <si>
    <t>T-4-8</t>
  </si>
  <si>
    <t>T-4-9</t>
  </si>
  <si>
    <t>T-4-10</t>
  </si>
  <si>
    <t>T-4-11</t>
  </si>
  <si>
    <t>T-4-12</t>
  </si>
  <si>
    <t>T-4-13</t>
  </si>
  <si>
    <t>T-4-14</t>
  </si>
  <si>
    <t>T-4-15</t>
  </si>
  <si>
    <t>T-4-16</t>
  </si>
  <si>
    <t>T-5-1</t>
  </si>
  <si>
    <t>T-5-2</t>
  </si>
  <si>
    <t>T-5-3</t>
  </si>
  <si>
    <t>T-5-4</t>
  </si>
  <si>
    <t>T-5-5</t>
  </si>
  <si>
    <t>T-5-6</t>
  </si>
  <si>
    <t>T-5-7</t>
  </si>
  <si>
    <t>T-5-8</t>
  </si>
  <si>
    <t>T-5-9</t>
  </si>
  <si>
    <t>T-5-10</t>
  </si>
  <si>
    <t>T-5-11</t>
  </si>
  <si>
    <t>T-5-12</t>
  </si>
  <si>
    <t>T-5-13</t>
  </si>
  <si>
    <t>T-5-14</t>
  </si>
  <si>
    <t>T-5-15</t>
  </si>
  <si>
    <t>T-5-16</t>
  </si>
  <si>
    <t>T-6-1</t>
  </si>
  <si>
    <t>T-6-2</t>
  </si>
  <si>
    <t>T-6-3</t>
  </si>
  <si>
    <t>T-6-4</t>
  </si>
  <si>
    <t>T-6-5</t>
  </si>
  <si>
    <t>T-6-6</t>
  </si>
  <si>
    <t>T-6-7</t>
  </si>
  <si>
    <t>T-6-8</t>
  </si>
  <si>
    <t>T-6-9</t>
  </si>
  <si>
    <t>T-6-10</t>
  </si>
  <si>
    <t>T-6-11</t>
  </si>
  <si>
    <t>T-6-12</t>
  </si>
  <si>
    <t>T-6-13</t>
  </si>
  <si>
    <t>T-6-14</t>
  </si>
  <si>
    <t>T-6-15</t>
  </si>
  <si>
    <t>T-6-16</t>
  </si>
  <si>
    <t>T-7-1</t>
  </si>
  <si>
    <t>T-7-2</t>
  </si>
  <si>
    <t>T-7-3</t>
  </si>
  <si>
    <t>T-7-4</t>
  </si>
  <si>
    <t>T-7-5</t>
  </si>
  <si>
    <t>T-7-6</t>
  </si>
  <si>
    <t>T-7-7</t>
  </si>
  <si>
    <t>T-7-8</t>
  </si>
  <si>
    <t>T-7-9</t>
  </si>
  <si>
    <t>T-7-10</t>
  </si>
  <si>
    <t>T-7-11</t>
  </si>
  <si>
    <t>T-7-12</t>
  </si>
  <si>
    <t>T-7-13</t>
  </si>
  <si>
    <t>T-7-14</t>
  </si>
  <si>
    <t>T-7-15</t>
  </si>
  <si>
    <t>T-8-1</t>
  </si>
  <si>
    <t>T-8-2</t>
  </si>
  <si>
    <t>T-8-3</t>
  </si>
  <si>
    <t>T-8-4</t>
  </si>
  <si>
    <t>T-8-5</t>
  </si>
  <si>
    <t>T-8-6</t>
  </si>
  <si>
    <t>T-8-7</t>
  </si>
  <si>
    <t>T-8-8</t>
  </si>
  <si>
    <t>T-8-9</t>
  </si>
  <si>
    <t>T-8-10</t>
  </si>
  <si>
    <t>T-8-11</t>
  </si>
  <si>
    <t>For elevation data, corresponds to treeposition</t>
  </si>
  <si>
    <t>slope</t>
  </si>
  <si>
    <t>aspect</t>
  </si>
  <si>
    <t>flowdir</t>
  </si>
  <si>
    <t>flowaccum</t>
  </si>
  <si>
    <t>NED_elev</t>
  </si>
  <si>
    <t>NED_slope</t>
  </si>
  <si>
    <t>NED_aspect</t>
  </si>
  <si>
    <t>NED_flowdir</t>
  </si>
  <si>
    <t>NED_flowaccum</t>
  </si>
  <si>
    <t>degrees</t>
  </si>
  <si>
    <t>Elevation(GPS)</t>
  </si>
  <si>
    <t>From digital elevation model</t>
  </si>
  <si>
    <t>More accurate elevation. Difference from elv. Calc. likely is due to model resolution</t>
  </si>
  <si>
    <t>Calculation from NED elevation model at 10 m  resolutrion.</t>
  </si>
  <si>
    <t>gray</t>
  </si>
  <si>
    <t>Dull gray</t>
  </si>
  <si>
    <t>severe chlorosis</t>
  </si>
  <si>
    <t>small chlorotic</t>
  </si>
  <si>
    <t>middle highly chlorotic</t>
  </si>
  <si>
    <t>022420Survival</t>
  </si>
  <si>
    <t>022420 Necrois</t>
  </si>
  <si>
    <t>022420Comments</t>
  </si>
  <si>
    <t>Live (1) or dead (0)as of 9/13/192/24/20</t>
  </si>
  <si>
    <t>totalterminallength</t>
  </si>
  <si>
    <t>=2018OctTerminallength + , only for trees surviving in Sept. 2019</t>
  </si>
  <si>
    <t>Amended Soil pH from 0-15 cm sample on 10/30/19, used 0-15 left sample for forensic trees</t>
  </si>
  <si>
    <t>2019SeptPercentnecrosis with 100</t>
  </si>
  <si>
    <t>9/13/19 100 put in for dead trees</t>
  </si>
  <si>
    <t>Amended Soil 2019 collected 10/30/19 Forensic sample ICP data added 01/08/21</t>
  </si>
  <si>
    <t>Soil EC and pH, ICP from by depth sampling, used 0-15 cm depth, left sample</t>
  </si>
  <si>
    <t>2017 Average 4 samples, updated 4/24/20</t>
  </si>
  <si>
    <t>Was red, not sure why to black 1/8/21, maybe because was dead tree in Sept. 2019 but not part of forensic sample</t>
  </si>
  <si>
    <t>Soil EC and pH, ICP from by depth sampling, used 0-15 cm depth, left sample, was red likely as tree dead only beginning Sept. 2019</t>
  </si>
  <si>
    <t>Northing</t>
  </si>
  <si>
    <t>Easting</t>
  </si>
  <si>
    <t>Elevation(calc)</t>
  </si>
  <si>
    <t>AmCusoil2019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</si>
</sst>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/>
    <xf numFmtId="165" fontId="1" fillId="0" borderId="0" xfId="0" applyNumberFormat="1" applyFont="1" applyFill="1" applyBorder="1"/>
    <xf numFmtId="2" fontId="1" fillId="0" borderId="0" xfId="0" applyNumberFormat="1" applyFont="1" applyFill="1" applyBorder="1"/>
    <xf numFmtId="164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/>
    <xf numFmtId="0" fontId="0" fillId="0" borderId="0" xfId="0" applyFont="1" applyAlignment="1"/>
    <xf numFmtId="0" fontId="0" fillId="0" borderId="0" xfId="0" applyFont="1"/>
    <xf numFmtId="14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0" fontId="0" fillId="0" borderId="0" xfId="0" applyFont="1" applyFill="1" applyBorder="1" applyAlignment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>
      <alignment wrapText="1"/>
    </xf>
    <xf numFmtId="14" fontId="0" fillId="0" borderId="0" xfId="0" applyNumberFormat="1" applyFont="1" applyFill="1" applyBorder="1" applyAlignment="1">
      <alignment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quotePrefix="1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4" fillId="0" borderId="0" xfId="0" applyFont="1" applyBorder="1"/>
    <xf numFmtId="0" fontId="1" fillId="0" borderId="0" xfId="0" applyFont="1" applyBorder="1"/>
    <xf numFmtId="1" fontId="1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1" fillId="0" borderId="0" xfId="0" applyFont="1" applyFill="1" applyBorder="1" applyAlignment="1">
      <alignment vertical="top"/>
    </xf>
    <xf numFmtId="1" fontId="1" fillId="0" borderId="0" xfId="0" applyNumberFormat="1" applyFont="1" applyBorder="1" applyAlignment="1">
      <alignment horizontal="right"/>
    </xf>
    <xf numFmtId="0" fontId="1" fillId="0" borderId="0" xfId="0" quotePrefix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szyk, David" id="{F8171E50-030C-492E-A4BB-715F5DFBBCDF}" userId="S::Olszyk.David@epa.gov::092d9a60-11c7-431a-b14d-dd19dbbaf85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Z1" dT="2020-02-26T21:25:42.93" personId="{F8171E50-030C-492E-A4BB-715F5DFBBCDF}" id="{48EEF366-D51B-41AA-8E42-B65F04FBA429}">
    <text>DO 2/26/20 Blank for  previous dead</text>
  </threadedComment>
  <threadedComment ref="CQ13" dT="2020-01-16T00:00:01.41" personId="{F8171E50-030C-492E-A4BB-715F5DFBBCDF}" id="{1C434799-C45D-42D1-B276-CB7D9EB1FEC9}">
    <text>2017 Zn 4183 omitted</text>
  </threadedComment>
  <threadedComment ref="AP54" dT="2019-10-04T21:16:03.61" personId="{F8171E50-030C-492E-A4BB-715F5DFBBCDF}" id="{24409687-C39A-4CAD-B520-99E1F1F07B93}">
    <text>DO 10/4/19 may be wrong, large discrepancy with 9/13/19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53" dT="2020-02-26T21:25:42.93" personId="{F8171E50-030C-492E-A4BB-715F5DFBBCDF}" id="{262B86D1-752D-48A5-B43D-9C4AB875DC85}">
    <text>DO 2/26/20 Blank for  previous dead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71B6-C051-46DE-AD50-3183D7196CD9}">
  <dimension ref="A1:DC120"/>
  <sheetViews>
    <sheetView tabSelected="1" zoomScaleNormal="100" workbookViewId="0">
      <pane xSplit="8640" ySplit="5535" topLeftCell="CP1"/>
      <selection activeCell="F6" sqref="F6"/>
      <selection pane="topRight" activeCell="CV9" sqref="CV9"/>
      <selection pane="bottomLeft" activeCell="DC106" sqref="DC106"/>
      <selection pane="bottomRight" activeCell="CW105" sqref="CW105"/>
    </sheetView>
  </sheetViews>
  <sheetFormatPr defaultRowHeight="15.75" customHeight="1" x14ac:dyDescent="0.25"/>
  <cols>
    <col min="1" max="1" width="9.140625" style="1"/>
    <col min="2" max="2" width="6.85546875" style="29" bestFit="1" customWidth="1"/>
    <col min="3" max="3" width="6.140625" style="1" customWidth="1"/>
    <col min="4" max="5" width="9.140625" style="1"/>
    <col min="6" max="6" width="17.28515625" style="29" bestFit="1" customWidth="1"/>
    <col min="7" max="7" width="15.5703125" style="29" bestFit="1" customWidth="1"/>
    <col min="8" max="8" width="17.7109375" style="29" bestFit="1" customWidth="1"/>
    <col min="9" max="10" width="12" style="29" bestFit="1" customWidth="1"/>
    <col min="11" max="11" width="7.42578125" style="29" bestFit="1" customWidth="1"/>
    <col min="12" max="12" width="10.5703125" style="29" bestFit="1" customWidth="1"/>
    <col min="13" max="15" width="12" style="29" bestFit="1" customWidth="1"/>
    <col min="16" max="16" width="12.140625" style="29" bestFit="1" customWidth="1"/>
    <col min="17" max="17" width="15.42578125" style="29" bestFit="1" customWidth="1"/>
    <col min="18" max="18" width="9.140625" style="1"/>
    <col min="19" max="19" width="12" style="1" bestFit="1" customWidth="1"/>
    <col min="20" max="20" width="12.5703125" style="1" bestFit="1" customWidth="1"/>
    <col min="21" max="21" width="9.140625" style="1"/>
    <col min="22" max="22" width="24.42578125" style="1" customWidth="1"/>
    <col min="23" max="24" width="8.28515625" style="20" customWidth="1"/>
    <col min="25" max="26" width="8.28515625" style="52" customWidth="1"/>
    <col min="27" max="27" width="28.7109375" style="20" customWidth="1"/>
    <col min="28" max="29" width="8.28515625" style="20" customWidth="1"/>
    <col min="30" max="31" width="8.28515625" style="53" customWidth="1"/>
    <col min="32" max="32" width="36.5703125" style="20" customWidth="1"/>
    <col min="33" max="33" width="12.85546875" style="20" customWidth="1"/>
    <col min="34" max="37" width="8.28515625" style="20" customWidth="1"/>
    <col min="38" max="38" width="8.5703125" style="20" customWidth="1"/>
    <col min="39" max="39" width="27.5703125" style="49" customWidth="1"/>
    <col min="40" max="40" width="7.5703125" style="20" customWidth="1"/>
    <col min="41" max="41" width="9.140625" style="20"/>
    <col min="42" max="42" width="9.140625" style="48"/>
    <col min="43" max="43" width="16.28515625" style="49" customWidth="1"/>
    <col min="44" max="44" width="7.42578125" style="20" bestFit="1" customWidth="1"/>
    <col min="45" max="45" width="7.140625" style="1" customWidth="1"/>
    <col min="46" max="46" width="9.140625" style="36"/>
    <col min="47" max="50" width="9.140625" style="1"/>
    <col min="51" max="52" width="9.140625" style="46"/>
    <col min="53" max="53" width="19.7109375" style="46" customWidth="1"/>
    <col min="54" max="56" width="9.140625" style="1"/>
    <col min="57" max="57" width="9.140625" style="2"/>
    <col min="58" max="70" width="9.140625" style="1"/>
    <col min="71" max="71" width="9.140625" style="2"/>
    <col min="72" max="76" width="9.140625" style="1"/>
    <col min="77" max="96" width="13.28515625" style="1" customWidth="1"/>
    <col min="97" max="97" width="13.28515625" style="35" customWidth="1"/>
    <col min="98" max="106" width="13.28515625" style="36" customWidth="1"/>
    <col min="107" max="107" width="36.7109375" style="29" customWidth="1"/>
    <col min="108" max="16384" width="9.140625" style="1"/>
  </cols>
  <sheetData>
    <row r="1" spans="1:107" s="25" customFormat="1" ht="25.5" customHeight="1" x14ac:dyDescent="0.25">
      <c r="A1" s="22" t="s">
        <v>1</v>
      </c>
      <c r="B1" s="29" t="s">
        <v>569</v>
      </c>
      <c r="C1" s="22" t="s">
        <v>0</v>
      </c>
      <c r="D1" s="22" t="s">
        <v>121</v>
      </c>
      <c r="E1" s="22" t="s">
        <v>357</v>
      </c>
      <c r="F1" s="29" t="s">
        <v>723</v>
      </c>
      <c r="G1" s="29" t="s">
        <v>724</v>
      </c>
      <c r="H1" s="29" t="s">
        <v>725</v>
      </c>
      <c r="I1" s="29" t="s">
        <v>690</v>
      </c>
      <c r="J1" s="29" t="s">
        <v>691</v>
      </c>
      <c r="K1" s="29" t="s">
        <v>692</v>
      </c>
      <c r="L1" s="29" t="s">
        <v>693</v>
      </c>
      <c r="M1" s="29" t="s">
        <v>694</v>
      </c>
      <c r="N1" s="29" t="s">
        <v>695</v>
      </c>
      <c r="O1" s="29" t="s">
        <v>696</v>
      </c>
      <c r="P1" s="29" t="s">
        <v>697</v>
      </c>
      <c r="Q1" s="29" t="s">
        <v>698</v>
      </c>
      <c r="R1" s="22" t="s">
        <v>281</v>
      </c>
      <c r="S1" s="22" t="s">
        <v>288</v>
      </c>
      <c r="T1" s="22" t="s">
        <v>289</v>
      </c>
      <c r="U1" s="22" t="s">
        <v>700</v>
      </c>
      <c r="V1" s="22" t="s">
        <v>130</v>
      </c>
      <c r="W1" s="23" t="s">
        <v>369</v>
      </c>
      <c r="X1" s="23" t="s">
        <v>506</v>
      </c>
      <c r="Y1" s="38" t="s">
        <v>566</v>
      </c>
      <c r="Z1" s="39" t="s">
        <v>562</v>
      </c>
      <c r="AA1" s="24" t="s">
        <v>507</v>
      </c>
      <c r="AB1" s="40" t="s">
        <v>370</v>
      </c>
      <c r="AC1" s="23" t="s">
        <v>508</v>
      </c>
      <c r="AD1" s="41" t="s">
        <v>565</v>
      </c>
      <c r="AE1" s="41" t="s">
        <v>560</v>
      </c>
      <c r="AF1" s="23" t="s">
        <v>509</v>
      </c>
      <c r="AG1" s="24" t="s">
        <v>360</v>
      </c>
      <c r="AH1" s="23" t="s">
        <v>361</v>
      </c>
      <c r="AI1" s="23" t="s">
        <v>362</v>
      </c>
      <c r="AJ1" s="23" t="s">
        <v>363</v>
      </c>
      <c r="AK1" s="23" t="s">
        <v>373</v>
      </c>
      <c r="AL1" s="23" t="s">
        <v>510</v>
      </c>
      <c r="AM1" s="42" t="s">
        <v>511</v>
      </c>
      <c r="AN1" s="23" t="s">
        <v>374</v>
      </c>
      <c r="AO1" s="23" t="s">
        <v>512</v>
      </c>
      <c r="AP1" s="43" t="s">
        <v>525</v>
      </c>
      <c r="AQ1" s="42" t="s">
        <v>513</v>
      </c>
      <c r="AR1" s="24" t="s">
        <v>364</v>
      </c>
      <c r="AS1" s="22" t="s">
        <v>365</v>
      </c>
      <c r="AT1" s="37" t="s">
        <v>716</v>
      </c>
      <c r="AU1" s="22" t="s">
        <v>366</v>
      </c>
      <c r="AV1" s="22" t="s">
        <v>367</v>
      </c>
      <c r="AW1" s="22" t="s">
        <v>368</v>
      </c>
      <c r="AX1" s="22" t="s">
        <v>713</v>
      </c>
      <c r="AY1" s="44" t="s">
        <v>709</v>
      </c>
      <c r="AZ1" s="44" t="s">
        <v>710</v>
      </c>
      <c r="BA1" s="44" t="s">
        <v>711</v>
      </c>
      <c r="BB1" s="22" t="s">
        <v>313</v>
      </c>
      <c r="BC1" s="22" t="s">
        <v>341</v>
      </c>
      <c r="BD1" s="25" t="s">
        <v>342</v>
      </c>
      <c r="BE1" s="26" t="s">
        <v>343</v>
      </c>
      <c r="BF1" s="25" t="s">
        <v>296</v>
      </c>
      <c r="BG1" s="25" t="s">
        <v>297</v>
      </c>
      <c r="BH1" s="25" t="s">
        <v>298</v>
      </c>
      <c r="BI1" s="25" t="s">
        <v>299</v>
      </c>
      <c r="BJ1" s="25" t="s">
        <v>300</v>
      </c>
      <c r="BK1" s="25" t="s">
        <v>301</v>
      </c>
      <c r="BL1" s="25" t="s">
        <v>302</v>
      </c>
      <c r="BM1" s="25" t="s">
        <v>303</v>
      </c>
      <c r="BN1" s="25" t="s">
        <v>304</v>
      </c>
      <c r="BO1" s="25" t="s">
        <v>305</v>
      </c>
      <c r="BP1" s="25" t="s">
        <v>306</v>
      </c>
      <c r="BQ1" s="25" t="s">
        <v>307</v>
      </c>
      <c r="BR1" s="25" t="s">
        <v>308</v>
      </c>
      <c r="BS1" s="26" t="s">
        <v>309</v>
      </c>
      <c r="BT1" s="25" t="s">
        <v>139</v>
      </c>
      <c r="BU1" s="25" t="s">
        <v>140</v>
      </c>
      <c r="BV1" s="25" t="s">
        <v>262</v>
      </c>
      <c r="BW1" s="25" t="s">
        <v>263</v>
      </c>
      <c r="BX1" s="25" t="s">
        <v>141</v>
      </c>
      <c r="BY1" s="25" t="s">
        <v>138</v>
      </c>
      <c r="BZ1" s="25" t="s">
        <v>142</v>
      </c>
      <c r="CA1" s="25" t="s">
        <v>143</v>
      </c>
      <c r="CB1" s="25" t="s">
        <v>144</v>
      </c>
      <c r="CC1" s="25" t="s">
        <v>145</v>
      </c>
      <c r="CD1" s="25" t="s">
        <v>146</v>
      </c>
      <c r="CE1" s="25" t="s">
        <v>147</v>
      </c>
      <c r="CF1" s="25" t="s">
        <v>148</v>
      </c>
      <c r="CG1" s="25" t="s">
        <v>149</v>
      </c>
      <c r="CH1" s="25" t="s">
        <v>150</v>
      </c>
      <c r="CI1" s="25" t="s">
        <v>528</v>
      </c>
      <c r="CJ1" s="25" t="s">
        <v>529</v>
      </c>
      <c r="CK1" s="25" t="s">
        <v>530</v>
      </c>
      <c r="CL1" s="25" t="s">
        <v>531</v>
      </c>
      <c r="CM1" s="25" t="s">
        <v>532</v>
      </c>
      <c r="CN1" s="25" t="s">
        <v>533</v>
      </c>
      <c r="CO1" s="25" t="s">
        <v>534</v>
      </c>
      <c r="CP1" s="25" t="s">
        <v>535</v>
      </c>
      <c r="CQ1" s="25" t="s">
        <v>536</v>
      </c>
      <c r="CR1" s="25" t="s">
        <v>537</v>
      </c>
      <c r="CS1" s="32" t="s">
        <v>538</v>
      </c>
      <c r="CT1" s="32" t="s">
        <v>726</v>
      </c>
      <c r="CU1" s="32" t="s">
        <v>539</v>
      </c>
      <c r="CV1" s="32" t="s">
        <v>540</v>
      </c>
      <c r="CW1" s="32" t="s">
        <v>541</v>
      </c>
      <c r="CX1" s="32" t="s">
        <v>542</v>
      </c>
      <c r="CY1" s="32" t="s">
        <v>543</v>
      </c>
      <c r="CZ1" s="32" t="s">
        <v>544</v>
      </c>
      <c r="DA1" s="32" t="s">
        <v>545</v>
      </c>
      <c r="DB1" s="32" t="s">
        <v>546</v>
      </c>
      <c r="DC1" s="30" t="s">
        <v>128</v>
      </c>
    </row>
    <row r="2" spans="1:107" ht="15.75" customHeight="1" x14ac:dyDescent="0.25">
      <c r="A2" s="1" t="s">
        <v>2</v>
      </c>
      <c r="B2" s="29" t="s">
        <v>570</v>
      </c>
      <c r="C2" s="1">
        <v>1</v>
      </c>
      <c r="D2" s="1">
        <v>1</v>
      </c>
      <c r="E2" s="1">
        <v>5</v>
      </c>
      <c r="F2" s="29">
        <v>4744429</v>
      </c>
      <c r="G2" s="29">
        <v>468588.6</v>
      </c>
      <c r="H2" s="29">
        <v>1051.23</v>
      </c>
      <c r="I2" s="29">
        <v>5.1322249662917203</v>
      </c>
      <c r="J2" s="29">
        <v>149.74988413248201</v>
      </c>
      <c r="K2" s="29">
        <v>2</v>
      </c>
      <c r="L2" s="29">
        <v>2</v>
      </c>
      <c r="M2" s="29">
        <v>1051.73150437807</v>
      </c>
      <c r="N2" s="29">
        <v>6.2693936616186399</v>
      </c>
      <c r="O2" s="29">
        <v>250.82003897462801</v>
      </c>
      <c r="P2" s="29">
        <v>32</v>
      </c>
      <c r="Q2" s="29">
        <v>0</v>
      </c>
      <c r="R2" s="1" t="s">
        <v>152</v>
      </c>
      <c r="S2" s="1">
        <v>42.851797660000003</v>
      </c>
      <c r="T2" s="1">
        <v>-123.38445350000001</v>
      </c>
      <c r="U2" s="1">
        <v>1051.23</v>
      </c>
      <c r="V2" s="1" t="s">
        <v>131</v>
      </c>
      <c r="W2" s="21">
        <v>1</v>
      </c>
      <c r="X2" s="1">
        <v>10</v>
      </c>
      <c r="Y2" s="45">
        <v>1</v>
      </c>
      <c r="Z2" s="45">
        <v>30</v>
      </c>
      <c r="AA2" s="20" t="s">
        <v>376</v>
      </c>
      <c r="AB2" s="21">
        <v>1</v>
      </c>
      <c r="AC2" s="1">
        <v>5</v>
      </c>
      <c r="AD2" s="46">
        <v>1</v>
      </c>
      <c r="AE2" s="47">
        <v>100</v>
      </c>
      <c r="AF2" s="20" t="s">
        <v>417</v>
      </c>
      <c r="AG2" s="20">
        <v>1</v>
      </c>
      <c r="AH2" s="1">
        <v>10</v>
      </c>
      <c r="AI2" s="1">
        <v>120</v>
      </c>
      <c r="AJ2" s="20" t="s">
        <v>314</v>
      </c>
      <c r="AK2" s="20">
        <v>1</v>
      </c>
      <c r="AL2" s="20">
        <v>3</v>
      </c>
      <c r="AM2" s="42" t="s">
        <v>434</v>
      </c>
      <c r="AN2" s="20">
        <v>1</v>
      </c>
      <c r="AO2" s="20">
        <v>3</v>
      </c>
      <c r="AP2" s="48">
        <v>151</v>
      </c>
      <c r="AQ2" s="49" t="s">
        <v>466</v>
      </c>
      <c r="AR2" s="20">
        <v>1</v>
      </c>
      <c r="AS2" s="1">
        <v>0</v>
      </c>
      <c r="AT2" s="36">
        <v>0</v>
      </c>
      <c r="AU2" s="1">
        <v>177</v>
      </c>
      <c r="AW2" s="1">
        <v>0</v>
      </c>
      <c r="AX2" s="1">
        <f t="shared" ref="AX2:AX12" si="0">AI2+AU2</f>
        <v>297</v>
      </c>
      <c r="AY2" s="46">
        <v>1</v>
      </c>
      <c r="AZ2" s="46">
        <v>5</v>
      </c>
      <c r="BB2" s="3">
        <v>3.06</v>
      </c>
      <c r="BC2" s="1">
        <v>634.9</v>
      </c>
      <c r="BD2" s="1">
        <f t="shared" ref="BD2:BD33" si="1">BC2/1000</f>
        <v>0.63490000000000002</v>
      </c>
      <c r="BE2" s="2">
        <f t="shared" ref="BE2:BE33" si="2">ROUND(BD2,3)</f>
        <v>0.63500000000000001</v>
      </c>
      <c r="BF2" s="3">
        <v>7.89</v>
      </c>
      <c r="BG2" s="4">
        <v>335.4</v>
      </c>
      <c r="BH2" s="1">
        <f t="shared" ref="BH2:BH33" si="3">BG2/1000</f>
        <v>0.33539999999999998</v>
      </c>
      <c r="BI2" s="1">
        <f t="shared" ref="BI2:BI33" si="4">ROUND(BH2,3)</f>
        <v>0.33500000000000002</v>
      </c>
      <c r="BJ2" s="1">
        <v>7.3</v>
      </c>
      <c r="BK2" s="1">
        <v>1169</v>
      </c>
      <c r="BL2" s="1">
        <f t="shared" ref="BL2:BL33" si="5">BK2/1000</f>
        <v>1.169</v>
      </c>
      <c r="BM2" s="1">
        <f t="shared" ref="BM2:BM33" si="6">ROUND(BL2,3)</f>
        <v>1.169</v>
      </c>
      <c r="BN2" s="1">
        <v>5.88</v>
      </c>
      <c r="BO2" s="3">
        <f t="shared" ref="BO2:BO33" si="7">-(BF2-BN2)</f>
        <v>-2.0099999999999998</v>
      </c>
      <c r="BP2" s="4">
        <v>845.2</v>
      </c>
      <c r="BQ2" s="5" t="s">
        <v>282</v>
      </c>
      <c r="BR2" s="1">
        <v>0.84499999999999997</v>
      </c>
      <c r="BS2" s="2">
        <f t="shared" ref="BS2:BS33" si="8">-(BI2-BR2)</f>
        <v>0.51</v>
      </c>
      <c r="BT2" s="1">
        <v>1.3389781713485718</v>
      </c>
      <c r="BU2" s="1">
        <v>49.792232513427734</v>
      </c>
      <c r="BV2" s="1">
        <f t="shared" ref="BV2:BV12" si="9">BT2*10</f>
        <v>13.389781713485718</v>
      </c>
      <c r="BW2" s="1">
        <f t="shared" ref="BW2:BW12" si="10">BU2*10</f>
        <v>497.92232513427734</v>
      </c>
      <c r="BX2" s="1">
        <v>87.31966590736522</v>
      </c>
      <c r="BY2" s="1">
        <v>3116.9324221716024</v>
      </c>
      <c r="BZ2" s="1">
        <v>3.796507213363705</v>
      </c>
      <c r="CA2" s="1">
        <v>140.47076689445709</v>
      </c>
      <c r="CB2" s="1">
        <v>8709.1875474563385</v>
      </c>
      <c r="CC2" s="1">
        <v>489.74943052391797</v>
      </c>
      <c r="CD2" s="1">
        <v>49.354593773728169</v>
      </c>
      <c r="CE2" s="1">
        <v>56.947608200455576</v>
      </c>
      <c r="CF2" s="1">
        <v>827.63857251328784</v>
      </c>
      <c r="CG2" s="1">
        <v>3781.3211845102505</v>
      </c>
      <c r="CH2" s="1">
        <v>34.168564920273347</v>
      </c>
      <c r="CI2" s="3">
        <v>114.90072734421074</v>
      </c>
      <c r="CJ2" s="3">
        <v>48.958128563003733</v>
      </c>
      <c r="CK2" s="3">
        <v>5.799095734224494</v>
      </c>
      <c r="CL2" s="3">
        <v>2.0640849223510913</v>
      </c>
      <c r="CM2" s="3">
        <v>29.683506978572833</v>
      </c>
      <c r="CN2" s="3">
        <v>5.7008059760172989</v>
      </c>
      <c r="CO2" s="3">
        <v>3.8333005700805978</v>
      </c>
      <c r="CP2" s="3">
        <v>1.1794770984863379</v>
      </c>
      <c r="CQ2" s="3">
        <v>260.76272852368783</v>
      </c>
      <c r="CR2" s="3">
        <v>32.337330450167094</v>
      </c>
      <c r="CS2" s="33">
        <v>0</v>
      </c>
      <c r="CT2" s="34">
        <v>0</v>
      </c>
      <c r="CU2" s="34">
        <v>0</v>
      </c>
      <c r="CV2" s="34">
        <v>34.496431403647904</v>
      </c>
      <c r="CW2" s="34">
        <v>26.46708961141951</v>
      </c>
      <c r="CX2" s="34">
        <v>0</v>
      </c>
      <c r="CY2" s="34">
        <v>5.3528945281522606</v>
      </c>
      <c r="CZ2" s="34">
        <v>0</v>
      </c>
      <c r="DA2" s="34">
        <v>242.76367961934974</v>
      </c>
      <c r="DB2" s="34">
        <v>0.29738302934179223</v>
      </c>
    </row>
    <row r="3" spans="1:107" ht="15.75" customHeight="1" x14ac:dyDescent="0.25">
      <c r="A3" s="1" t="s">
        <v>3</v>
      </c>
      <c r="B3" s="29" t="s">
        <v>571</v>
      </c>
      <c r="C3" s="1">
        <v>1</v>
      </c>
      <c r="D3" s="1">
        <v>2</v>
      </c>
      <c r="E3" s="1">
        <v>6</v>
      </c>
      <c r="F3" s="29">
        <v>4744426</v>
      </c>
      <c r="G3" s="29">
        <v>468589.8</v>
      </c>
      <c r="H3" s="29">
        <v>1051.1890000000001</v>
      </c>
      <c r="I3" s="29">
        <v>6.9493361657084103</v>
      </c>
      <c r="J3" s="29">
        <v>154.010486890051</v>
      </c>
      <c r="K3" s="29">
        <v>2</v>
      </c>
      <c r="L3" s="29">
        <v>1</v>
      </c>
      <c r="M3" s="29">
        <v>1051.2114096698001</v>
      </c>
      <c r="N3" s="29">
        <v>7.1723848538910504</v>
      </c>
      <c r="O3" s="29">
        <v>198.02673591684501</v>
      </c>
      <c r="P3" s="29">
        <v>4</v>
      </c>
      <c r="Q3" s="29">
        <v>0</v>
      </c>
      <c r="R3" s="1" t="s">
        <v>153</v>
      </c>
      <c r="S3" s="1">
        <v>42.851773059999999</v>
      </c>
      <c r="T3" s="1">
        <v>-123.3844381</v>
      </c>
      <c r="U3" s="1">
        <v>1051.1890000000001</v>
      </c>
      <c r="V3" s="1" t="s">
        <v>132</v>
      </c>
      <c r="W3" s="21">
        <v>1</v>
      </c>
      <c r="X3" s="1">
        <v>5</v>
      </c>
      <c r="Y3" s="45">
        <v>1</v>
      </c>
      <c r="Z3" s="45">
        <v>10</v>
      </c>
      <c r="AA3" s="20" t="s">
        <v>377</v>
      </c>
      <c r="AB3" s="21">
        <v>1</v>
      </c>
      <c r="AC3" s="1">
        <v>3</v>
      </c>
      <c r="AD3" s="46">
        <v>1</v>
      </c>
      <c r="AE3" s="47">
        <v>79</v>
      </c>
      <c r="AG3" s="20">
        <v>1</v>
      </c>
      <c r="AH3" s="1">
        <v>10</v>
      </c>
      <c r="AI3" s="1">
        <v>90</v>
      </c>
      <c r="AJ3" s="20" t="s">
        <v>315</v>
      </c>
      <c r="AK3" s="20">
        <v>1</v>
      </c>
      <c r="AL3" s="20">
        <v>3</v>
      </c>
      <c r="AM3" s="42"/>
      <c r="AN3" s="20">
        <v>1</v>
      </c>
      <c r="AO3" s="20">
        <v>3</v>
      </c>
      <c r="AP3" s="48">
        <v>210</v>
      </c>
      <c r="AR3" s="20">
        <v>1</v>
      </c>
      <c r="AS3" s="1">
        <v>0</v>
      </c>
      <c r="AT3" s="36">
        <v>0</v>
      </c>
      <c r="AU3" s="1">
        <v>200</v>
      </c>
      <c r="AW3" s="1">
        <v>0</v>
      </c>
      <c r="AX3" s="1">
        <f t="shared" si="0"/>
        <v>290</v>
      </c>
      <c r="AY3" s="46">
        <v>1</v>
      </c>
      <c r="AZ3" s="46">
        <v>3</v>
      </c>
      <c r="BB3" s="3">
        <v>3.57</v>
      </c>
      <c r="BC3" s="1">
        <v>287.3</v>
      </c>
      <c r="BD3" s="1">
        <f t="shared" si="1"/>
        <v>0.2873</v>
      </c>
      <c r="BE3" s="2">
        <f t="shared" si="2"/>
        <v>0.28699999999999998</v>
      </c>
      <c r="BF3" s="3">
        <v>7.61</v>
      </c>
      <c r="BG3" s="4">
        <v>2252</v>
      </c>
      <c r="BH3" s="1">
        <f t="shared" si="3"/>
        <v>2.2519999999999998</v>
      </c>
      <c r="BI3" s="1">
        <f t="shared" si="4"/>
        <v>2.2519999999999998</v>
      </c>
      <c r="BJ3" s="1">
        <v>7.67</v>
      </c>
      <c r="BK3" s="1">
        <v>793.9</v>
      </c>
      <c r="BL3" s="1">
        <f t="shared" si="5"/>
        <v>0.79389999999999994</v>
      </c>
      <c r="BM3" s="1">
        <f t="shared" si="6"/>
        <v>0.79400000000000004</v>
      </c>
      <c r="BN3" s="1">
        <v>5.61</v>
      </c>
      <c r="BO3" s="3">
        <f t="shared" si="7"/>
        <v>-2</v>
      </c>
      <c r="BP3" s="4">
        <v>363.3</v>
      </c>
      <c r="BQ3" s="5" t="s">
        <v>282</v>
      </c>
      <c r="BR3" s="1">
        <v>0.36299999999999999</v>
      </c>
      <c r="BS3" s="2">
        <f t="shared" si="8"/>
        <v>-1.8889999999999998</v>
      </c>
      <c r="BT3" s="1">
        <v>1.8034142255783081</v>
      </c>
      <c r="BU3" s="1">
        <v>48.633731842041016</v>
      </c>
      <c r="BV3" s="1">
        <f t="shared" si="9"/>
        <v>18.034142255783081</v>
      </c>
      <c r="BW3" s="1">
        <f t="shared" si="10"/>
        <v>486.33731842041016</v>
      </c>
      <c r="BX3" s="1">
        <v>80.441640378548897</v>
      </c>
      <c r="BY3" s="1">
        <v>3227.1293375394321</v>
      </c>
      <c r="BZ3" s="1">
        <v>9.4637223974763405</v>
      </c>
      <c r="CA3" s="1">
        <v>130.91482649842271</v>
      </c>
      <c r="CB3" s="1">
        <v>7500</v>
      </c>
      <c r="CC3" s="1">
        <v>793.37539432176652</v>
      </c>
      <c r="CD3" s="1">
        <v>157.72870662460568</v>
      </c>
      <c r="CE3" s="1">
        <v>41.009463722397477</v>
      </c>
      <c r="CF3" s="1">
        <v>1419.558359621451</v>
      </c>
      <c r="CG3" s="1">
        <v>2621.4511041009464</v>
      </c>
      <c r="CH3" s="1">
        <v>97.791798107255516</v>
      </c>
      <c r="CI3" s="3">
        <v>138.51617995264405</v>
      </c>
      <c r="CJ3" s="3">
        <v>75.226913970007899</v>
      </c>
      <c r="CK3" s="3">
        <v>3.9463299131807421</v>
      </c>
      <c r="CL3" s="3">
        <v>9.7671665351223371</v>
      </c>
      <c r="CM3" s="3">
        <v>32.951854775059196</v>
      </c>
      <c r="CN3" s="3">
        <v>5.9194948697711132</v>
      </c>
      <c r="CO3" s="3">
        <v>11.345698500394633</v>
      </c>
      <c r="CP3" s="3">
        <v>2.0718232044198897</v>
      </c>
      <c r="CQ3" s="3">
        <v>252.36779794790846</v>
      </c>
      <c r="CR3" s="3">
        <v>27.426992896606158</v>
      </c>
      <c r="CS3" s="33">
        <v>0</v>
      </c>
      <c r="CT3" s="34">
        <v>1.1524822695035464</v>
      </c>
      <c r="CU3" s="34">
        <v>0</v>
      </c>
      <c r="CV3" s="34">
        <v>42.060677698975567</v>
      </c>
      <c r="CW3" s="34">
        <v>40.878644602048865</v>
      </c>
      <c r="CX3" s="34">
        <v>6.8951930654058318</v>
      </c>
      <c r="CY3" s="34">
        <v>7.0921985815602842</v>
      </c>
      <c r="CZ3" s="34">
        <v>0</v>
      </c>
      <c r="DA3" s="34">
        <v>93.873128447596528</v>
      </c>
      <c r="DB3" s="34">
        <v>5.4176516942474402</v>
      </c>
    </row>
    <row r="4" spans="1:107" ht="15.75" customHeight="1" x14ac:dyDescent="0.25">
      <c r="A4" s="1" t="s">
        <v>4</v>
      </c>
      <c r="B4" s="29" t="s">
        <v>572</v>
      </c>
      <c r="C4" s="1">
        <v>1</v>
      </c>
      <c r="D4" s="1">
        <v>3</v>
      </c>
      <c r="E4" s="1">
        <v>7</v>
      </c>
      <c r="F4" s="29">
        <v>4744424</v>
      </c>
      <c r="G4" s="29">
        <v>468590.9</v>
      </c>
      <c r="H4" s="29">
        <v>1051.009</v>
      </c>
      <c r="I4" s="29">
        <v>6.9493361657084103</v>
      </c>
      <c r="J4" s="29">
        <v>154.010486890051</v>
      </c>
      <c r="K4" s="29">
        <v>2</v>
      </c>
      <c r="L4" s="29">
        <v>1</v>
      </c>
      <c r="M4" s="29">
        <v>1051.2114096698001</v>
      </c>
      <c r="N4" s="29">
        <v>7.1723848538910504</v>
      </c>
      <c r="O4" s="29">
        <v>198.02673591684501</v>
      </c>
      <c r="P4" s="29">
        <v>4</v>
      </c>
      <c r="Q4" s="29">
        <v>0</v>
      </c>
      <c r="R4" s="1" t="s">
        <v>154</v>
      </c>
      <c r="S4" s="1">
        <v>42.851748069999999</v>
      </c>
      <c r="T4" s="1">
        <v>-123.3844256</v>
      </c>
      <c r="U4" s="1">
        <v>1051.009</v>
      </c>
      <c r="V4" s="1" t="s">
        <v>133</v>
      </c>
      <c r="W4" s="21">
        <v>1</v>
      </c>
      <c r="X4" s="1">
        <v>3</v>
      </c>
      <c r="Y4" s="45">
        <v>1</v>
      </c>
      <c r="Z4" s="45">
        <v>35</v>
      </c>
      <c r="AA4" s="20" t="s">
        <v>376</v>
      </c>
      <c r="AB4" s="21">
        <v>1</v>
      </c>
      <c r="AC4" s="1">
        <v>3</v>
      </c>
      <c r="AD4" s="46">
        <v>1</v>
      </c>
      <c r="AE4" s="47">
        <v>110</v>
      </c>
      <c r="AG4" s="20">
        <v>1</v>
      </c>
      <c r="AH4" s="1">
        <v>25</v>
      </c>
      <c r="AI4" s="1">
        <v>114</v>
      </c>
      <c r="AK4" s="20">
        <v>1</v>
      </c>
      <c r="AL4" s="20">
        <v>0</v>
      </c>
      <c r="AM4" s="42" t="s">
        <v>435</v>
      </c>
      <c r="AN4" s="20">
        <v>1</v>
      </c>
      <c r="AO4" s="20">
        <v>0</v>
      </c>
      <c r="AP4" s="48">
        <v>260</v>
      </c>
      <c r="AQ4" s="49" t="s">
        <v>467</v>
      </c>
      <c r="AR4" s="20">
        <v>1</v>
      </c>
      <c r="AS4" s="1">
        <v>0</v>
      </c>
      <c r="AT4" s="36">
        <v>0</v>
      </c>
      <c r="AU4" s="1">
        <v>345</v>
      </c>
      <c r="AV4" s="1">
        <v>100</v>
      </c>
      <c r="AW4" s="1">
        <v>0</v>
      </c>
      <c r="AX4" s="1">
        <f t="shared" si="0"/>
        <v>459</v>
      </c>
      <c r="AY4" s="46">
        <v>1</v>
      </c>
      <c r="AZ4" s="46">
        <v>3</v>
      </c>
      <c r="BB4" s="3">
        <v>3.11</v>
      </c>
      <c r="BC4" s="1">
        <v>703.2</v>
      </c>
      <c r="BD4" s="1">
        <f t="shared" si="1"/>
        <v>0.70320000000000005</v>
      </c>
      <c r="BE4" s="2">
        <f t="shared" si="2"/>
        <v>0.70299999999999996</v>
      </c>
      <c r="BF4" s="3">
        <v>7.81</v>
      </c>
      <c r="BG4" s="4">
        <v>756</v>
      </c>
      <c r="BH4" s="1">
        <f t="shared" si="3"/>
        <v>0.75600000000000001</v>
      </c>
      <c r="BI4" s="1">
        <f t="shared" si="4"/>
        <v>0.75600000000000001</v>
      </c>
      <c r="BJ4" s="1">
        <v>7.96</v>
      </c>
      <c r="BK4" s="1">
        <v>786.1</v>
      </c>
      <c r="BL4" s="1">
        <f t="shared" si="5"/>
        <v>0.78610000000000002</v>
      </c>
      <c r="BM4" s="1">
        <f t="shared" si="6"/>
        <v>0.78600000000000003</v>
      </c>
      <c r="BN4" s="1">
        <v>6.61</v>
      </c>
      <c r="BO4" s="3">
        <f t="shared" si="7"/>
        <v>-1.1999999999999993</v>
      </c>
      <c r="BP4" s="4">
        <v>461.4</v>
      </c>
      <c r="BQ4" s="5" t="s">
        <v>282</v>
      </c>
      <c r="BR4" s="1">
        <v>0.46100000000000002</v>
      </c>
      <c r="BS4" s="2">
        <f t="shared" si="8"/>
        <v>-0.29499999999999998</v>
      </c>
      <c r="BT4" s="1">
        <v>1.4445193409919739</v>
      </c>
      <c r="BU4" s="1">
        <v>48.316614151000977</v>
      </c>
      <c r="BV4" s="1">
        <f t="shared" si="9"/>
        <v>14.445193409919739</v>
      </c>
      <c r="BW4" s="1">
        <f t="shared" si="10"/>
        <v>483.16614151000977</v>
      </c>
      <c r="BX4" s="1">
        <v>22.796352583586625</v>
      </c>
      <c r="BY4" s="1">
        <v>4126.3828455574167</v>
      </c>
      <c r="BZ4" s="1">
        <v>7.9067305419522791</v>
      </c>
      <c r="CA4" s="1">
        <v>110.99551563535157</v>
      </c>
      <c r="CB4" s="1">
        <v>10568.563838110107</v>
      </c>
      <c r="CC4" s="1">
        <v>965.97026403486279</v>
      </c>
      <c r="CD4" s="1">
        <v>34.057201450177608</v>
      </c>
      <c r="CE4" s="1">
        <v>50.021306558091993</v>
      </c>
      <c r="CF4" s="1">
        <v>1676.1736084986533</v>
      </c>
      <c r="CG4" s="1">
        <v>3918.7762378610878</v>
      </c>
      <c r="CH4" s="1">
        <v>116.77325494295502</v>
      </c>
      <c r="CI4" s="3">
        <v>154.93655828707375</v>
      </c>
      <c r="CJ4" s="3">
        <v>95.162569389373516</v>
      </c>
      <c r="CK4" s="3">
        <v>10.606661379857258</v>
      </c>
      <c r="CL4" s="3">
        <v>2.478191911181602</v>
      </c>
      <c r="CM4" s="3">
        <v>46.887390959555916</v>
      </c>
      <c r="CN4" s="3">
        <v>8.326724821570183</v>
      </c>
      <c r="CO4" s="3">
        <v>4.956383822363204</v>
      </c>
      <c r="CP4" s="3">
        <v>2.8747026169706582</v>
      </c>
      <c r="CQ4" s="3">
        <v>442.90245836637592</v>
      </c>
      <c r="CR4" s="3">
        <v>65.919904837430622</v>
      </c>
      <c r="CS4" s="33">
        <v>0</v>
      </c>
      <c r="CT4" s="34">
        <v>0</v>
      </c>
      <c r="CU4" s="34">
        <v>0</v>
      </c>
      <c r="CV4" s="34">
        <v>31.45956607495069</v>
      </c>
      <c r="CW4" s="34">
        <v>33.431952662721891</v>
      </c>
      <c r="CX4" s="34">
        <v>0</v>
      </c>
      <c r="CY4" s="34">
        <v>4.2406311637080867</v>
      </c>
      <c r="CZ4" s="34">
        <v>0</v>
      </c>
      <c r="DA4" s="34">
        <v>65.088757396449694</v>
      </c>
      <c r="DB4" s="34">
        <v>0.8875739644970414</v>
      </c>
      <c r="DC4" s="29" t="s">
        <v>127</v>
      </c>
    </row>
    <row r="5" spans="1:107" ht="15.75" customHeight="1" x14ac:dyDescent="0.25">
      <c r="A5" s="1" t="s">
        <v>5</v>
      </c>
      <c r="B5" s="29" t="s">
        <v>573</v>
      </c>
      <c r="C5" s="1">
        <v>1</v>
      </c>
      <c r="D5" s="1">
        <v>4</v>
      </c>
      <c r="E5" s="1">
        <v>8</v>
      </c>
      <c r="F5" s="29">
        <v>4744421</v>
      </c>
      <c r="G5" s="29">
        <v>468591.9</v>
      </c>
      <c r="H5" s="29">
        <v>1050.806</v>
      </c>
      <c r="I5" s="29">
        <v>7.1563687747903302</v>
      </c>
      <c r="J5" s="29">
        <v>158.681868621528</v>
      </c>
      <c r="K5" s="29">
        <v>4</v>
      </c>
      <c r="L5" s="29">
        <v>6</v>
      </c>
      <c r="M5" s="29">
        <v>1051.2114096698001</v>
      </c>
      <c r="N5" s="29">
        <v>7.1723848538910504</v>
      </c>
      <c r="O5" s="29">
        <v>198.02673591684501</v>
      </c>
      <c r="P5" s="29">
        <v>4</v>
      </c>
      <c r="Q5" s="29">
        <v>1</v>
      </c>
      <c r="R5" s="1" t="s">
        <v>155</v>
      </c>
      <c r="S5" s="1">
        <v>42.851723190000001</v>
      </c>
      <c r="T5" s="1">
        <v>-123.38441229999999</v>
      </c>
      <c r="U5" s="1">
        <v>1050.806</v>
      </c>
      <c r="V5" s="1" t="s">
        <v>131</v>
      </c>
      <c r="W5" s="21">
        <v>1</v>
      </c>
      <c r="X5" s="1">
        <v>5</v>
      </c>
      <c r="Y5" s="45">
        <v>1</v>
      </c>
      <c r="Z5" s="45">
        <v>18</v>
      </c>
      <c r="AA5" s="20" t="s">
        <v>376</v>
      </c>
      <c r="AB5" s="21">
        <v>1</v>
      </c>
      <c r="AC5" s="1">
        <v>3</v>
      </c>
      <c r="AD5" s="46">
        <v>1</v>
      </c>
      <c r="AE5" s="47">
        <v>80</v>
      </c>
      <c r="AG5" s="20">
        <v>1</v>
      </c>
      <c r="AH5" s="1">
        <v>10</v>
      </c>
      <c r="AI5" s="1">
        <v>95</v>
      </c>
      <c r="AK5" s="20">
        <v>1</v>
      </c>
      <c r="AL5" s="20">
        <v>3</v>
      </c>
      <c r="AM5" s="42" t="s">
        <v>436</v>
      </c>
      <c r="AN5" s="20">
        <v>1</v>
      </c>
      <c r="AO5" s="20">
        <v>3</v>
      </c>
      <c r="AP5" s="48">
        <v>190</v>
      </c>
      <c r="AQ5" s="49" t="s">
        <v>468</v>
      </c>
      <c r="AR5" s="20">
        <v>1</v>
      </c>
      <c r="AS5" s="1">
        <v>0</v>
      </c>
      <c r="AT5" s="36">
        <v>0</v>
      </c>
      <c r="AU5" s="1">
        <v>323</v>
      </c>
      <c r="AV5" s="1">
        <v>140</v>
      </c>
      <c r="AW5" s="1">
        <v>0</v>
      </c>
      <c r="AX5" s="1">
        <f t="shared" si="0"/>
        <v>418</v>
      </c>
      <c r="AY5" s="46">
        <v>1</v>
      </c>
      <c r="AZ5" s="46">
        <v>3</v>
      </c>
      <c r="BB5" s="3">
        <v>3.54</v>
      </c>
      <c r="BC5" s="1">
        <v>376.1</v>
      </c>
      <c r="BD5" s="1">
        <f t="shared" si="1"/>
        <v>0.37610000000000005</v>
      </c>
      <c r="BE5" s="2">
        <f t="shared" si="2"/>
        <v>0.376</v>
      </c>
      <c r="BF5" s="3">
        <v>7.76</v>
      </c>
      <c r="BG5" s="4">
        <v>389.5</v>
      </c>
      <c r="BH5" s="1">
        <f t="shared" si="3"/>
        <v>0.38950000000000001</v>
      </c>
      <c r="BI5" s="1">
        <f t="shared" si="4"/>
        <v>0.39</v>
      </c>
      <c r="BJ5" s="1">
        <v>7.92</v>
      </c>
      <c r="BK5" s="1">
        <v>385.2</v>
      </c>
      <c r="BL5" s="1">
        <f t="shared" si="5"/>
        <v>0.38519999999999999</v>
      </c>
      <c r="BM5" s="1">
        <f t="shared" si="6"/>
        <v>0.38500000000000001</v>
      </c>
      <c r="BN5" s="1">
        <v>6.95</v>
      </c>
      <c r="BO5" s="3">
        <f t="shared" si="7"/>
        <v>-0.80999999999999961</v>
      </c>
      <c r="BP5" s="4">
        <v>297.7</v>
      </c>
      <c r="BQ5" s="5" t="s">
        <v>282</v>
      </c>
      <c r="BR5" s="1">
        <v>0.29799999999999999</v>
      </c>
      <c r="BS5" s="2">
        <f t="shared" si="8"/>
        <v>-9.2000000000000026E-2</v>
      </c>
      <c r="BT5" s="1">
        <v>1.760967493057251</v>
      </c>
      <c r="BU5" s="1">
        <v>49.875740051269531</v>
      </c>
      <c r="BV5" s="1">
        <f t="shared" si="9"/>
        <v>17.60967493057251</v>
      </c>
      <c r="BW5" s="1">
        <f t="shared" si="10"/>
        <v>498.75740051269531</v>
      </c>
      <c r="BX5" s="1">
        <v>82.428522159216499</v>
      </c>
      <c r="BY5" s="1">
        <v>3408.6727678551169</v>
      </c>
      <c r="BZ5" s="1">
        <v>6.9755034063924395</v>
      </c>
      <c r="CA5" s="1">
        <v>98.505080253944612</v>
      </c>
      <c r="CB5" s="1">
        <v>8488.6345808636524</v>
      </c>
      <c r="CC5" s="1">
        <v>636.7160581145007</v>
      </c>
      <c r="CD5" s="1">
        <v>71.212855930571692</v>
      </c>
      <c r="CE5" s="1">
        <v>40.813744983115519</v>
      </c>
      <c r="CF5" s="1">
        <v>1974.2198100407054</v>
      </c>
      <c r="CG5" s="1">
        <v>3200.1057832498454</v>
      </c>
      <c r="CH5" s="1">
        <v>70.447884367417146</v>
      </c>
      <c r="CI5" s="3">
        <v>130.09651368918654</v>
      </c>
      <c r="CJ5" s="3">
        <v>78.392751624975375</v>
      </c>
      <c r="CK5" s="3">
        <v>2.9545006893834942</v>
      </c>
      <c r="CL5" s="3">
        <v>7.189285010833169</v>
      </c>
      <c r="CM5" s="3">
        <v>21.469371676186729</v>
      </c>
      <c r="CN5" s="3">
        <v>4.3332676777624579</v>
      </c>
      <c r="CO5" s="3">
        <v>7.4847350797715189</v>
      </c>
      <c r="CP5" s="3">
        <v>2.2651171951940121</v>
      </c>
      <c r="CQ5" s="3">
        <v>202.18633051014379</v>
      </c>
      <c r="CR5" s="3">
        <v>35.749458341540283</v>
      </c>
      <c r="CS5" s="33">
        <v>0</v>
      </c>
      <c r="CT5" s="34">
        <v>0</v>
      </c>
      <c r="CU5" s="34">
        <v>0</v>
      </c>
      <c r="CV5" s="34">
        <v>31.044776119402982</v>
      </c>
      <c r="CW5" s="34">
        <v>19.701492537313431</v>
      </c>
      <c r="CX5" s="34">
        <v>0</v>
      </c>
      <c r="CY5" s="34">
        <v>3.7810945273631837</v>
      </c>
      <c r="CZ5" s="34">
        <v>0</v>
      </c>
      <c r="DA5" s="34">
        <v>36.616915422885569</v>
      </c>
      <c r="DB5" s="34">
        <v>0</v>
      </c>
      <c r="DC5" s="29" t="s">
        <v>127</v>
      </c>
    </row>
    <row r="6" spans="1:107" ht="15.75" customHeight="1" x14ac:dyDescent="0.25">
      <c r="A6" s="1" t="s">
        <v>6</v>
      </c>
      <c r="B6" s="29" t="s">
        <v>574</v>
      </c>
      <c r="C6" s="1">
        <v>1</v>
      </c>
      <c r="D6" s="1">
        <v>5</v>
      </c>
      <c r="E6" s="1">
        <v>9</v>
      </c>
      <c r="F6" s="29">
        <v>4744418</v>
      </c>
      <c r="G6" s="29">
        <v>468593.3</v>
      </c>
      <c r="H6" s="29">
        <v>1050.213</v>
      </c>
      <c r="I6" s="29">
        <v>7.1563687747903302</v>
      </c>
      <c r="J6" s="29">
        <v>158.681868621528</v>
      </c>
      <c r="K6" s="29">
        <v>4</v>
      </c>
      <c r="L6" s="29">
        <v>6</v>
      </c>
      <c r="M6" s="29">
        <v>1050.0018699791499</v>
      </c>
      <c r="N6" s="29">
        <v>12.097861158083299</v>
      </c>
      <c r="O6" s="29">
        <v>175.25954684506101</v>
      </c>
      <c r="P6" s="29">
        <v>4</v>
      </c>
      <c r="Q6" s="29">
        <v>1</v>
      </c>
      <c r="R6" s="1" t="s">
        <v>156</v>
      </c>
      <c r="S6" s="1">
        <v>42.851697229999999</v>
      </c>
      <c r="T6" s="1">
        <v>-123.3843956</v>
      </c>
      <c r="U6" s="1">
        <v>1050.213</v>
      </c>
      <c r="V6" s="1" t="s">
        <v>132</v>
      </c>
      <c r="W6" s="21">
        <v>1</v>
      </c>
      <c r="X6" s="1">
        <v>10</v>
      </c>
      <c r="Y6" s="45">
        <v>1</v>
      </c>
      <c r="Z6" s="45">
        <v>5</v>
      </c>
      <c r="AA6" s="20" t="s">
        <v>378</v>
      </c>
      <c r="AB6" s="21">
        <v>1</v>
      </c>
      <c r="AC6" s="1">
        <v>3</v>
      </c>
      <c r="AD6" s="46">
        <v>1</v>
      </c>
      <c r="AE6" s="47">
        <v>82</v>
      </c>
      <c r="AG6" s="20">
        <v>1</v>
      </c>
      <c r="AH6" s="1">
        <v>15</v>
      </c>
      <c r="AI6" s="1">
        <v>87</v>
      </c>
      <c r="AK6" s="20">
        <v>1</v>
      </c>
      <c r="AL6" s="20">
        <v>3</v>
      </c>
      <c r="AM6" s="42" t="s">
        <v>435</v>
      </c>
      <c r="AN6" s="20">
        <v>1</v>
      </c>
      <c r="AO6" s="20">
        <v>0</v>
      </c>
      <c r="AP6" s="48">
        <v>221</v>
      </c>
      <c r="AR6" s="20">
        <v>1</v>
      </c>
      <c r="AS6" s="1">
        <v>0</v>
      </c>
      <c r="AT6" s="36">
        <v>0</v>
      </c>
      <c r="AU6" s="1">
        <v>265</v>
      </c>
      <c r="AV6" s="1">
        <v>125</v>
      </c>
      <c r="AW6" s="1">
        <v>0</v>
      </c>
      <c r="AX6" s="1">
        <f t="shared" si="0"/>
        <v>352</v>
      </c>
      <c r="AY6" s="46">
        <v>1</v>
      </c>
      <c r="AZ6" s="46">
        <v>3</v>
      </c>
      <c r="BB6" s="3">
        <v>3.19</v>
      </c>
      <c r="BC6" s="1">
        <v>558.6</v>
      </c>
      <c r="BD6" s="1">
        <f t="shared" si="1"/>
        <v>0.55859999999999999</v>
      </c>
      <c r="BE6" s="2">
        <f t="shared" si="2"/>
        <v>0.55900000000000005</v>
      </c>
      <c r="BF6" s="3">
        <v>7.85</v>
      </c>
      <c r="BG6" s="4">
        <v>458</v>
      </c>
      <c r="BH6" s="1">
        <f t="shared" si="3"/>
        <v>0.45800000000000002</v>
      </c>
      <c r="BI6" s="1">
        <f t="shared" si="4"/>
        <v>0.45800000000000002</v>
      </c>
      <c r="BJ6" s="1">
        <v>7.93</v>
      </c>
      <c r="BK6" s="1">
        <v>568.6</v>
      </c>
      <c r="BL6" s="1">
        <f t="shared" si="5"/>
        <v>0.56859999999999999</v>
      </c>
      <c r="BM6" s="1">
        <f t="shared" si="6"/>
        <v>0.56899999999999995</v>
      </c>
      <c r="BN6" s="1">
        <v>7.3</v>
      </c>
      <c r="BO6" s="3">
        <f t="shared" si="7"/>
        <v>-0.54999999999999982</v>
      </c>
      <c r="BP6" s="4">
        <v>526.1</v>
      </c>
      <c r="BQ6" s="5" t="s">
        <v>282</v>
      </c>
      <c r="BR6" s="1">
        <v>0.52600000000000002</v>
      </c>
      <c r="BS6" s="2">
        <f t="shared" si="8"/>
        <v>6.8000000000000005E-2</v>
      </c>
      <c r="BT6" s="1">
        <v>1.5887761116027832</v>
      </c>
      <c r="BU6" s="1">
        <v>48.885231018066406</v>
      </c>
      <c r="BV6" s="1">
        <f t="shared" si="9"/>
        <v>15.887761116027832</v>
      </c>
      <c r="BW6" s="1">
        <f t="shared" si="10"/>
        <v>488.85231018066406</v>
      </c>
      <c r="BX6" s="1">
        <v>117.38148984198645</v>
      </c>
      <c r="BY6" s="1">
        <v>3029.3453724604965</v>
      </c>
      <c r="BZ6" s="1">
        <v>9.0293453724604973</v>
      </c>
      <c r="CA6" s="1">
        <v>94.808126410835214</v>
      </c>
      <c r="CB6" s="1">
        <v>10069.977426636569</v>
      </c>
      <c r="CC6" s="1">
        <v>805.86907449209934</v>
      </c>
      <c r="CD6" s="1">
        <v>121.89616252821671</v>
      </c>
      <c r="CE6" s="1">
        <v>36.117381489841989</v>
      </c>
      <c r="CF6" s="1">
        <v>1458.2392776523702</v>
      </c>
      <c r="CG6" s="1">
        <v>3799.0970654627536</v>
      </c>
      <c r="CH6" s="1">
        <v>72.234762979683978</v>
      </c>
      <c r="CI6" s="3">
        <v>122.30286386818361</v>
      </c>
      <c r="CJ6" s="3">
        <v>47.704982346018042</v>
      </c>
      <c r="CK6" s="3">
        <v>4.4134954884268343</v>
      </c>
      <c r="CL6" s="3">
        <v>1.3730874852883486</v>
      </c>
      <c r="CM6" s="3">
        <v>32.365633581796786</v>
      </c>
      <c r="CN6" s="3">
        <v>5.2961945861122013</v>
      </c>
      <c r="CO6" s="3">
        <v>2.8442526480972927</v>
      </c>
      <c r="CP6" s="3">
        <v>1.0788544527265596</v>
      </c>
      <c r="CQ6" s="3">
        <v>271.87132208709301</v>
      </c>
      <c r="CR6" s="3">
        <v>61.396626127893292</v>
      </c>
      <c r="CS6" s="33">
        <v>0</v>
      </c>
      <c r="CT6" s="34">
        <v>0</v>
      </c>
      <c r="CU6" s="34">
        <v>0</v>
      </c>
      <c r="CV6" s="34">
        <v>32.664305391578118</v>
      </c>
      <c r="CW6" s="34">
        <v>57.359307359307358</v>
      </c>
      <c r="CX6" s="34">
        <v>0</v>
      </c>
      <c r="CY6" s="34">
        <v>4.8209366391184574</v>
      </c>
      <c r="CZ6" s="34">
        <v>0</v>
      </c>
      <c r="DA6" s="34">
        <v>87.07201889020071</v>
      </c>
      <c r="DB6" s="34">
        <v>0</v>
      </c>
    </row>
    <row r="7" spans="1:107" ht="15.75" customHeight="1" x14ac:dyDescent="0.25">
      <c r="A7" s="1" t="s">
        <v>7</v>
      </c>
      <c r="B7" s="29" t="s">
        <v>575</v>
      </c>
      <c r="C7" s="1">
        <v>1</v>
      </c>
      <c r="D7" s="1">
        <v>6</v>
      </c>
      <c r="E7" s="1">
        <v>10</v>
      </c>
      <c r="F7" s="29">
        <v>4744415</v>
      </c>
      <c r="G7" s="29">
        <v>468594.4</v>
      </c>
      <c r="H7" s="29">
        <v>1049.4069999999999</v>
      </c>
      <c r="I7" s="29">
        <v>5.8037235135569398</v>
      </c>
      <c r="J7" s="29">
        <v>158.98048217617901</v>
      </c>
      <c r="K7" s="29">
        <v>4</v>
      </c>
      <c r="L7" s="29">
        <v>7</v>
      </c>
      <c r="M7" s="29">
        <v>1050.0018699791499</v>
      </c>
      <c r="N7" s="29">
        <v>12.097861158083299</v>
      </c>
      <c r="O7" s="29">
        <v>175.25954684506101</v>
      </c>
      <c r="P7" s="29">
        <v>4</v>
      </c>
      <c r="Q7" s="29">
        <v>2</v>
      </c>
      <c r="R7" s="1" t="s">
        <v>157</v>
      </c>
      <c r="S7" s="1">
        <v>42.851673830000003</v>
      </c>
      <c r="T7" s="1">
        <v>-123.3843814</v>
      </c>
      <c r="U7" s="1">
        <v>1049.4069999999999</v>
      </c>
      <c r="V7" s="1" t="s">
        <v>133</v>
      </c>
      <c r="W7" s="21">
        <v>1</v>
      </c>
      <c r="X7" s="1">
        <v>10</v>
      </c>
      <c r="Y7" s="45">
        <v>1</v>
      </c>
      <c r="Z7" s="45">
        <v>18</v>
      </c>
      <c r="AA7" s="20" t="s">
        <v>379</v>
      </c>
      <c r="AB7" s="21">
        <v>1</v>
      </c>
      <c r="AC7" s="1">
        <v>3</v>
      </c>
      <c r="AD7" s="46">
        <v>1</v>
      </c>
      <c r="AE7" s="47">
        <v>80</v>
      </c>
      <c r="AG7" s="20">
        <v>1</v>
      </c>
      <c r="AH7" s="1">
        <v>15</v>
      </c>
      <c r="AI7" s="1">
        <v>89</v>
      </c>
      <c r="AK7" s="20">
        <v>1</v>
      </c>
      <c r="AL7" s="20">
        <v>0</v>
      </c>
      <c r="AM7" s="42" t="s">
        <v>437</v>
      </c>
      <c r="AN7" s="20">
        <v>1</v>
      </c>
      <c r="AO7" s="20">
        <v>0</v>
      </c>
      <c r="AP7" s="48">
        <v>170</v>
      </c>
      <c r="AQ7" s="49" t="s">
        <v>469</v>
      </c>
      <c r="AR7" s="20">
        <v>1</v>
      </c>
      <c r="AS7" s="1">
        <v>0</v>
      </c>
      <c r="AT7" s="36">
        <v>0</v>
      </c>
      <c r="AU7" s="1">
        <v>168</v>
      </c>
      <c r="AW7" s="1">
        <v>0</v>
      </c>
      <c r="AX7" s="1">
        <f t="shared" si="0"/>
        <v>257</v>
      </c>
      <c r="AY7" s="46">
        <v>1</v>
      </c>
      <c r="AZ7" s="46">
        <v>3</v>
      </c>
      <c r="BB7" s="3">
        <v>3.7</v>
      </c>
      <c r="BC7" s="1">
        <v>200.1</v>
      </c>
      <c r="BD7" s="1">
        <f t="shared" si="1"/>
        <v>0.2001</v>
      </c>
      <c r="BE7" s="2">
        <f t="shared" si="2"/>
        <v>0.2</v>
      </c>
      <c r="BF7" s="3">
        <v>7.85</v>
      </c>
      <c r="BG7" s="4">
        <v>436.7</v>
      </c>
      <c r="BH7" s="1">
        <f t="shared" si="3"/>
        <v>0.43669999999999998</v>
      </c>
      <c r="BI7" s="1">
        <f t="shared" si="4"/>
        <v>0.437</v>
      </c>
      <c r="BJ7" s="1">
        <v>8.08</v>
      </c>
      <c r="BK7" s="1">
        <v>476.9</v>
      </c>
      <c r="BL7" s="1">
        <f t="shared" si="5"/>
        <v>0.47689999999999999</v>
      </c>
      <c r="BM7" s="1">
        <f t="shared" si="6"/>
        <v>0.47699999999999998</v>
      </c>
      <c r="BN7" s="1">
        <v>7.42</v>
      </c>
      <c r="BO7" s="3">
        <f t="shared" si="7"/>
        <v>-0.42999999999999972</v>
      </c>
      <c r="BP7" s="4">
        <v>187</v>
      </c>
      <c r="BQ7" s="5" t="s">
        <v>282</v>
      </c>
      <c r="BR7" s="1">
        <v>0.187</v>
      </c>
      <c r="BS7" s="2">
        <f t="shared" si="8"/>
        <v>-0.25</v>
      </c>
      <c r="BT7" s="1">
        <v>1.8763235807418823</v>
      </c>
      <c r="BU7" s="1">
        <v>49.726516723632813</v>
      </c>
      <c r="BV7" s="1">
        <f t="shared" si="9"/>
        <v>18.763235807418823</v>
      </c>
      <c r="BW7" s="1">
        <f t="shared" si="10"/>
        <v>497.26516723632813</v>
      </c>
      <c r="BX7" s="1">
        <v>89.58837772397095</v>
      </c>
      <c r="BY7" s="1">
        <v>3871.6707021791772</v>
      </c>
      <c r="BZ7" s="1">
        <v>4.8426150121065374</v>
      </c>
      <c r="CA7" s="1">
        <v>96.852300242130752</v>
      </c>
      <c r="CB7" s="1">
        <v>8348.6682808716705</v>
      </c>
      <c r="CC7" s="1">
        <v>566.58595641646491</v>
      </c>
      <c r="CD7" s="1">
        <v>130.75060532687652</v>
      </c>
      <c r="CE7" s="1">
        <v>41.162227602905574</v>
      </c>
      <c r="CF7" s="1">
        <v>1353.5108958837773</v>
      </c>
      <c r="CG7" s="1">
        <v>2707.0217917675545</v>
      </c>
      <c r="CH7" s="1">
        <v>41.162227602905574</v>
      </c>
      <c r="CI7" s="3">
        <v>118.21244550138724</v>
      </c>
      <c r="CJ7" s="3">
        <v>62.495045580657951</v>
      </c>
      <c r="CK7" s="3">
        <v>6.4407451446690445</v>
      </c>
      <c r="CL7" s="3">
        <v>10.998810939357908</v>
      </c>
      <c r="CM7" s="3">
        <v>8.3234244946492275</v>
      </c>
      <c r="CN7" s="3">
        <v>2.2790328973444312</v>
      </c>
      <c r="CO7" s="3">
        <v>9.710661910424097</v>
      </c>
      <c r="CP7" s="3">
        <v>1.5854141894569955</v>
      </c>
      <c r="CQ7" s="3">
        <v>176.77368212445501</v>
      </c>
      <c r="CR7" s="3">
        <v>10.701545778834721</v>
      </c>
      <c r="CS7" s="33">
        <v>0</v>
      </c>
      <c r="CT7" s="34">
        <v>0</v>
      </c>
      <c r="CU7" s="34">
        <v>0</v>
      </c>
      <c r="CV7" s="34">
        <v>52.060521600637074</v>
      </c>
      <c r="CW7" s="34">
        <v>31.256221381644437</v>
      </c>
      <c r="CX7" s="34">
        <v>0</v>
      </c>
      <c r="CY7" s="34">
        <v>5.6739000597252636</v>
      </c>
      <c r="CZ7" s="34">
        <v>0</v>
      </c>
      <c r="DA7" s="34">
        <v>35.934700378260004</v>
      </c>
      <c r="DB7" s="34">
        <v>0</v>
      </c>
    </row>
    <row r="8" spans="1:107" ht="15.75" customHeight="1" x14ac:dyDescent="0.25">
      <c r="A8" s="1" t="s">
        <v>8</v>
      </c>
      <c r="B8" s="29" t="s">
        <v>576</v>
      </c>
      <c r="C8" s="1">
        <v>1</v>
      </c>
      <c r="D8" s="1">
        <v>7</v>
      </c>
      <c r="E8" s="1">
        <v>11</v>
      </c>
      <c r="F8" s="29">
        <v>4744413</v>
      </c>
      <c r="G8" s="29">
        <v>468595.5</v>
      </c>
      <c r="H8" s="29">
        <v>1048.7719999999999</v>
      </c>
      <c r="I8" s="29">
        <v>5.8037235135569398</v>
      </c>
      <c r="J8" s="29">
        <v>158.98048217617901</v>
      </c>
      <c r="K8" s="29">
        <v>4</v>
      </c>
      <c r="L8" s="29">
        <v>7</v>
      </c>
      <c r="M8" s="29">
        <v>1050.0018699791499</v>
      </c>
      <c r="N8" s="29">
        <v>12.097861158083299</v>
      </c>
      <c r="O8" s="29">
        <v>175.25954684506101</v>
      </c>
      <c r="P8" s="29">
        <v>4</v>
      </c>
      <c r="Q8" s="29">
        <v>2</v>
      </c>
      <c r="R8" s="1" t="s">
        <v>158</v>
      </c>
      <c r="S8" s="1">
        <v>42.851649090000002</v>
      </c>
      <c r="T8" s="1">
        <v>-123.3843687</v>
      </c>
      <c r="U8" s="1">
        <v>1048.7719999999999</v>
      </c>
      <c r="V8" s="1" t="s">
        <v>131</v>
      </c>
      <c r="W8" s="21">
        <v>1</v>
      </c>
      <c r="X8" s="1">
        <v>10</v>
      </c>
      <c r="Y8" s="45">
        <v>1</v>
      </c>
      <c r="Z8" s="45">
        <v>23</v>
      </c>
      <c r="AA8" s="20" t="s">
        <v>380</v>
      </c>
      <c r="AB8" s="21">
        <v>1</v>
      </c>
      <c r="AC8" s="1">
        <v>3</v>
      </c>
      <c r="AD8" s="46">
        <v>1</v>
      </c>
      <c r="AE8" s="47">
        <v>75</v>
      </c>
      <c r="AG8" s="20">
        <v>1</v>
      </c>
      <c r="AH8" s="1">
        <v>25</v>
      </c>
      <c r="AI8" s="1">
        <v>90</v>
      </c>
      <c r="AK8" s="20">
        <v>1</v>
      </c>
      <c r="AL8" s="20">
        <v>3</v>
      </c>
      <c r="AM8" s="42"/>
      <c r="AN8" s="20">
        <v>1</v>
      </c>
      <c r="AO8" s="20">
        <v>3</v>
      </c>
      <c r="AP8" s="48">
        <v>253</v>
      </c>
      <c r="AQ8" s="49" t="s">
        <v>470</v>
      </c>
      <c r="AR8" s="20">
        <v>1</v>
      </c>
      <c r="AS8" s="1">
        <v>0</v>
      </c>
      <c r="AT8" s="36">
        <v>0</v>
      </c>
      <c r="AU8" s="1">
        <v>323</v>
      </c>
      <c r="AV8" s="1">
        <v>102</v>
      </c>
      <c r="AW8" s="1">
        <v>0</v>
      </c>
      <c r="AX8" s="1">
        <f t="shared" si="0"/>
        <v>413</v>
      </c>
      <c r="AY8" s="46">
        <v>1</v>
      </c>
      <c r="AZ8" s="46">
        <v>3</v>
      </c>
      <c r="BB8" s="3">
        <v>3.14</v>
      </c>
      <c r="BC8" s="1">
        <v>526.20000000000005</v>
      </c>
      <c r="BD8" s="1">
        <f t="shared" si="1"/>
        <v>0.5262</v>
      </c>
      <c r="BE8" s="2">
        <f t="shared" si="2"/>
        <v>0.52600000000000002</v>
      </c>
      <c r="BF8" s="3">
        <v>8.0399999999999991</v>
      </c>
      <c r="BG8" s="4">
        <v>392</v>
      </c>
      <c r="BH8" s="1">
        <f t="shared" si="3"/>
        <v>0.39200000000000002</v>
      </c>
      <c r="BI8" s="1">
        <f t="shared" si="4"/>
        <v>0.39200000000000002</v>
      </c>
      <c r="BJ8" s="1">
        <v>8.06</v>
      </c>
      <c r="BK8" s="1">
        <v>521.29999999999995</v>
      </c>
      <c r="BL8" s="1">
        <f t="shared" si="5"/>
        <v>0.52129999999999999</v>
      </c>
      <c r="BM8" s="1">
        <f t="shared" si="6"/>
        <v>0.52100000000000002</v>
      </c>
      <c r="BN8" s="1">
        <v>7.54</v>
      </c>
      <c r="BO8" s="3">
        <f t="shared" si="7"/>
        <v>-0.49999999999999911</v>
      </c>
      <c r="BP8" s="4">
        <v>321.5</v>
      </c>
      <c r="BQ8" s="5" t="s">
        <v>282</v>
      </c>
      <c r="BR8" s="1">
        <v>0.32200000000000001</v>
      </c>
      <c r="BS8" s="2">
        <f t="shared" si="8"/>
        <v>-7.0000000000000007E-2</v>
      </c>
      <c r="BT8" s="1">
        <v>1.8071882724761963</v>
      </c>
      <c r="BU8" s="1">
        <v>49.402233123779297</v>
      </c>
      <c r="BV8" s="1">
        <f t="shared" si="9"/>
        <v>18.071882724761963</v>
      </c>
      <c r="BW8" s="1">
        <f t="shared" si="10"/>
        <v>494.02233123779297</v>
      </c>
      <c r="BX8" s="1">
        <v>89.102124742974638</v>
      </c>
      <c r="BY8" s="1">
        <v>3601.7820424948595</v>
      </c>
      <c r="BZ8" s="1">
        <v>6.8540095956134337</v>
      </c>
      <c r="CA8" s="1">
        <v>113.09115832762166</v>
      </c>
      <c r="CB8" s="1">
        <v>8745.7162440027423</v>
      </c>
      <c r="CC8" s="1">
        <v>681.97395476353665</v>
      </c>
      <c r="CD8" s="1">
        <v>147.36120630568882</v>
      </c>
      <c r="CE8" s="1">
        <v>37.697052775873885</v>
      </c>
      <c r="CF8" s="1">
        <v>1339.9588759424264</v>
      </c>
      <c r="CG8" s="1">
        <v>3512.6799177518847</v>
      </c>
      <c r="CH8" s="1">
        <v>44.551062371487319</v>
      </c>
      <c r="CI8" s="3">
        <v>144.61172741679874</v>
      </c>
      <c r="CJ8" s="3">
        <v>54.873217115689378</v>
      </c>
      <c r="CK8" s="3">
        <v>17.927892234548334</v>
      </c>
      <c r="CL8" s="3">
        <v>1.6838351822503961</v>
      </c>
      <c r="CM8" s="3">
        <v>32.686212361331222</v>
      </c>
      <c r="CN8" s="3">
        <v>7.626782884310618</v>
      </c>
      <c r="CO8" s="3">
        <v>4.1600633914421552</v>
      </c>
      <c r="CP8" s="3">
        <v>1.3866877971473852</v>
      </c>
      <c r="CQ8" s="3">
        <v>432.0522979397781</v>
      </c>
      <c r="CR8" s="3">
        <v>78.149762282091913</v>
      </c>
      <c r="CS8" s="33">
        <v>0</v>
      </c>
      <c r="CT8" s="34">
        <v>0</v>
      </c>
      <c r="CU8" s="34">
        <v>0</v>
      </c>
      <c r="CV8" s="34">
        <v>49.147839873166859</v>
      </c>
      <c r="CW8" s="34">
        <v>41.518034086405073</v>
      </c>
      <c r="CX8" s="34">
        <v>0</v>
      </c>
      <c r="CY8" s="34">
        <v>3.56718192627824</v>
      </c>
      <c r="CZ8" s="34">
        <v>0</v>
      </c>
      <c r="DA8" s="34">
        <v>40.130796670630197</v>
      </c>
      <c r="DB8" s="34">
        <v>0</v>
      </c>
    </row>
    <row r="9" spans="1:107" ht="15.75" customHeight="1" x14ac:dyDescent="0.25">
      <c r="A9" s="1" t="s">
        <v>9</v>
      </c>
      <c r="B9" s="29" t="s">
        <v>577</v>
      </c>
      <c r="C9" s="1">
        <v>1</v>
      </c>
      <c r="D9" s="1">
        <v>8</v>
      </c>
      <c r="E9" s="1">
        <v>12</v>
      </c>
      <c r="F9" s="29">
        <v>4744410</v>
      </c>
      <c r="G9" s="29">
        <v>468596.2</v>
      </c>
      <c r="H9" s="29">
        <v>1047.8699999999999</v>
      </c>
      <c r="I9" s="29">
        <v>5.9467322790590504</v>
      </c>
      <c r="J9" s="29">
        <v>172.84540011293601</v>
      </c>
      <c r="K9" s="29">
        <v>4</v>
      </c>
      <c r="L9" s="29">
        <v>23</v>
      </c>
      <c r="M9" s="29">
        <v>1047.63295265032</v>
      </c>
      <c r="N9" s="29">
        <v>15.412329825894</v>
      </c>
      <c r="O9" s="29">
        <v>168.67145009682201</v>
      </c>
      <c r="P9" s="29">
        <v>4</v>
      </c>
      <c r="Q9" s="29">
        <v>2</v>
      </c>
      <c r="R9" s="1" t="s">
        <v>159</v>
      </c>
      <c r="S9" s="1">
        <v>42.851624010000002</v>
      </c>
      <c r="T9" s="1">
        <v>-123.384359</v>
      </c>
      <c r="U9" s="1">
        <v>1047.8699999999999</v>
      </c>
      <c r="V9" s="1" t="s">
        <v>132</v>
      </c>
      <c r="W9" s="21">
        <v>1</v>
      </c>
      <c r="X9" s="1">
        <v>3</v>
      </c>
      <c r="Y9" s="45">
        <v>1</v>
      </c>
      <c r="Z9" s="45">
        <v>15</v>
      </c>
      <c r="AA9" s="20" t="s">
        <v>379</v>
      </c>
      <c r="AB9" s="21">
        <v>1</v>
      </c>
      <c r="AC9" s="1">
        <v>3</v>
      </c>
      <c r="AD9" s="46">
        <v>1</v>
      </c>
      <c r="AE9" s="47">
        <v>75</v>
      </c>
      <c r="AG9" s="20">
        <v>1</v>
      </c>
      <c r="AH9" s="1">
        <v>15</v>
      </c>
      <c r="AI9" s="1">
        <v>83</v>
      </c>
      <c r="AK9" s="20">
        <v>1</v>
      </c>
      <c r="AL9" s="20">
        <v>0</v>
      </c>
      <c r="AM9" s="42" t="s">
        <v>438</v>
      </c>
      <c r="AN9" s="20">
        <v>1</v>
      </c>
      <c r="AO9" s="20">
        <v>3</v>
      </c>
      <c r="AP9" s="48">
        <v>162</v>
      </c>
      <c r="AQ9" s="49" t="s">
        <v>471</v>
      </c>
      <c r="AR9" s="20">
        <v>1</v>
      </c>
      <c r="AS9" s="1">
        <v>3</v>
      </c>
      <c r="AT9" s="36">
        <v>3</v>
      </c>
      <c r="AU9" s="1">
        <v>165</v>
      </c>
      <c r="AW9" s="1">
        <v>3</v>
      </c>
      <c r="AX9" s="1">
        <f t="shared" si="0"/>
        <v>248</v>
      </c>
      <c r="AY9" s="46">
        <v>1</v>
      </c>
      <c r="AZ9" s="46">
        <v>5</v>
      </c>
      <c r="BA9" s="46" t="s">
        <v>454</v>
      </c>
      <c r="BB9" s="3">
        <v>2.93</v>
      </c>
      <c r="BC9" s="1">
        <v>449.2</v>
      </c>
      <c r="BD9" s="1">
        <f t="shared" si="1"/>
        <v>0.44919999999999999</v>
      </c>
      <c r="BE9" s="2">
        <f t="shared" si="2"/>
        <v>0.44900000000000001</v>
      </c>
      <c r="BF9" s="3">
        <v>7.81</v>
      </c>
      <c r="BG9" s="4">
        <v>362.8</v>
      </c>
      <c r="BH9" s="1">
        <f t="shared" si="3"/>
        <v>0.36280000000000001</v>
      </c>
      <c r="BI9" s="1">
        <f t="shared" si="4"/>
        <v>0.36299999999999999</v>
      </c>
      <c r="BJ9" s="1">
        <v>7.58</v>
      </c>
      <c r="BK9" s="1">
        <v>2552</v>
      </c>
      <c r="BL9" s="1">
        <f t="shared" si="5"/>
        <v>2.552</v>
      </c>
      <c r="BM9" s="1">
        <f t="shared" si="6"/>
        <v>2.552</v>
      </c>
      <c r="BN9" s="1">
        <v>3.59</v>
      </c>
      <c r="BO9" s="3">
        <f t="shared" si="7"/>
        <v>-4.22</v>
      </c>
      <c r="BP9" s="4">
        <v>539.29999999999995</v>
      </c>
      <c r="BQ9" s="5" t="s">
        <v>282</v>
      </c>
      <c r="BR9" s="1">
        <v>0.53900000000000003</v>
      </c>
      <c r="BS9" s="2">
        <f t="shared" si="8"/>
        <v>0.17600000000000005</v>
      </c>
      <c r="BT9" s="1">
        <v>1.3860287666320801</v>
      </c>
      <c r="BU9" s="1">
        <v>48.8731689453125</v>
      </c>
      <c r="BV9" s="1">
        <f t="shared" si="9"/>
        <v>13.860287666320801</v>
      </c>
      <c r="BW9" s="1">
        <f t="shared" si="10"/>
        <v>488.731689453125</v>
      </c>
      <c r="BX9" s="1">
        <v>79.730687455705166</v>
      </c>
      <c r="BY9" s="1">
        <v>3458.5400425230332</v>
      </c>
      <c r="BZ9" s="1">
        <v>7.0871722182849037</v>
      </c>
      <c r="CA9" s="1">
        <v>109.85116938341602</v>
      </c>
      <c r="CB9" s="1">
        <v>11911.764705882353</v>
      </c>
      <c r="CC9" s="1">
        <v>1013.4656272147413</v>
      </c>
      <c r="CD9" s="1">
        <v>171.86392629340892</v>
      </c>
      <c r="CE9" s="1">
        <v>54.925584691708011</v>
      </c>
      <c r="CF9" s="1">
        <v>1583.9829907866761</v>
      </c>
      <c r="CG9" s="1">
        <v>5023.0333097094262</v>
      </c>
      <c r="CH9" s="1">
        <v>139.97165131112686</v>
      </c>
      <c r="CI9" s="3">
        <v>210.23181454836134</v>
      </c>
      <c r="CJ9" s="3">
        <v>53.247402078337331</v>
      </c>
      <c r="CK9" s="3">
        <v>30.675459632294167</v>
      </c>
      <c r="CL9" s="3">
        <v>0</v>
      </c>
      <c r="CM9" s="3">
        <v>65.647482014388501</v>
      </c>
      <c r="CN9" s="3">
        <v>12.989608313349322</v>
      </c>
      <c r="CO9" s="3">
        <v>1.6986410871302959</v>
      </c>
      <c r="CP9" s="3">
        <v>1.2989608313349321</v>
      </c>
      <c r="CQ9" s="3">
        <v>699.64028776978421</v>
      </c>
      <c r="CR9" s="3">
        <v>55.655475619504401</v>
      </c>
      <c r="CS9" s="33">
        <v>86.633663366336634</v>
      </c>
      <c r="CT9" s="34">
        <v>67.386138613861391</v>
      </c>
      <c r="CU9" s="34">
        <v>0</v>
      </c>
      <c r="CV9" s="34">
        <v>10.594059405940595</v>
      </c>
      <c r="CW9" s="34">
        <v>22.970297029702969</v>
      </c>
      <c r="CX9" s="34">
        <v>14.059405940594059</v>
      </c>
      <c r="CY9" s="34">
        <v>0</v>
      </c>
      <c r="CZ9" s="34">
        <v>1.7821782178217822</v>
      </c>
      <c r="DA9" s="34">
        <v>230.69306930693071</v>
      </c>
      <c r="DB9" s="34">
        <v>50.990099009900995</v>
      </c>
      <c r="DC9" s="29" t="s">
        <v>278</v>
      </c>
    </row>
    <row r="10" spans="1:107" ht="15.75" customHeight="1" x14ac:dyDescent="0.25">
      <c r="A10" s="1" t="s">
        <v>10</v>
      </c>
      <c r="B10" s="29" t="s">
        <v>578</v>
      </c>
      <c r="C10" s="1">
        <v>1</v>
      </c>
      <c r="D10" s="1">
        <v>9</v>
      </c>
      <c r="E10" s="1">
        <v>13</v>
      </c>
      <c r="F10" s="29">
        <v>4744407</v>
      </c>
      <c r="G10" s="29">
        <v>468597.3</v>
      </c>
      <c r="H10" s="29">
        <v>1047.0309999999999</v>
      </c>
      <c r="I10" s="29">
        <v>7.5761587566211297</v>
      </c>
      <c r="J10" s="29">
        <v>175.95084266857</v>
      </c>
      <c r="K10" s="29">
        <v>4</v>
      </c>
      <c r="L10" s="29">
        <v>24</v>
      </c>
      <c r="M10" s="29">
        <v>1047.63295265032</v>
      </c>
      <c r="N10" s="29">
        <v>15.412329825894</v>
      </c>
      <c r="O10" s="29">
        <v>168.67145009682201</v>
      </c>
      <c r="P10" s="29">
        <v>4</v>
      </c>
      <c r="Q10" s="29">
        <v>3</v>
      </c>
      <c r="R10" s="1" t="s">
        <v>160</v>
      </c>
      <c r="S10" s="1">
        <v>42.851602460000002</v>
      </c>
      <c r="T10" s="1">
        <v>-123.3843464</v>
      </c>
      <c r="U10" s="1">
        <v>1047.0309999999999</v>
      </c>
      <c r="V10" s="1" t="s">
        <v>133</v>
      </c>
      <c r="W10" s="21">
        <v>1</v>
      </c>
      <c r="X10" s="1">
        <v>3</v>
      </c>
      <c r="Y10" s="45">
        <v>1</v>
      </c>
      <c r="Z10" s="45">
        <v>35</v>
      </c>
      <c r="AA10" s="20" t="s">
        <v>379</v>
      </c>
      <c r="AB10" s="21">
        <v>1</v>
      </c>
      <c r="AC10" s="1">
        <v>3</v>
      </c>
      <c r="AD10" s="46">
        <v>1</v>
      </c>
      <c r="AE10" s="47">
        <v>80</v>
      </c>
      <c r="AG10" s="20">
        <v>1</v>
      </c>
      <c r="AH10" s="1">
        <v>20</v>
      </c>
      <c r="AI10" s="1">
        <v>95</v>
      </c>
      <c r="AK10" s="20">
        <v>1</v>
      </c>
      <c r="AL10" s="20">
        <v>3</v>
      </c>
      <c r="AM10" s="42" t="s">
        <v>439</v>
      </c>
      <c r="AN10" s="20">
        <v>1</v>
      </c>
      <c r="AO10" s="20">
        <v>3</v>
      </c>
      <c r="AP10" s="48">
        <v>186</v>
      </c>
      <c r="AQ10" s="49" t="s">
        <v>472</v>
      </c>
      <c r="AR10" s="20">
        <v>1</v>
      </c>
      <c r="AS10" s="1">
        <v>0</v>
      </c>
      <c r="AT10" s="36">
        <v>0</v>
      </c>
      <c r="AU10" s="1">
        <v>333</v>
      </c>
      <c r="AV10" s="1">
        <v>90</v>
      </c>
      <c r="AW10" s="1">
        <v>0</v>
      </c>
      <c r="AX10" s="1">
        <f t="shared" si="0"/>
        <v>428</v>
      </c>
      <c r="AY10" s="46">
        <v>1</v>
      </c>
      <c r="AZ10" s="46">
        <v>3</v>
      </c>
      <c r="BA10" s="46" t="s">
        <v>502</v>
      </c>
      <c r="BB10" s="3">
        <v>3.37</v>
      </c>
      <c r="BC10" s="1">
        <v>301.7</v>
      </c>
      <c r="BD10" s="1">
        <f t="shared" si="1"/>
        <v>0.30169999999999997</v>
      </c>
      <c r="BE10" s="2">
        <f t="shared" si="2"/>
        <v>0.30199999999999999</v>
      </c>
      <c r="BF10" s="3">
        <v>7.8</v>
      </c>
      <c r="BG10" s="4">
        <v>411.1</v>
      </c>
      <c r="BH10" s="1">
        <f t="shared" si="3"/>
        <v>0.41110000000000002</v>
      </c>
      <c r="BI10" s="1">
        <f t="shared" si="4"/>
        <v>0.41099999999999998</v>
      </c>
      <c r="BJ10" s="1">
        <v>7.97</v>
      </c>
      <c r="BK10" s="1">
        <v>527.29999999999995</v>
      </c>
      <c r="BL10" s="1">
        <f t="shared" si="5"/>
        <v>0.52729999999999999</v>
      </c>
      <c r="BM10" s="1">
        <f t="shared" si="6"/>
        <v>0.52700000000000002</v>
      </c>
      <c r="BN10" s="1">
        <v>6.45</v>
      </c>
      <c r="BO10" s="3">
        <f t="shared" si="7"/>
        <v>-1.3499999999999996</v>
      </c>
      <c r="BP10" s="2">
        <v>1.0760000000000001</v>
      </c>
      <c r="BQ10" s="5" t="s">
        <v>283</v>
      </c>
      <c r="BR10" s="2">
        <v>1.0760000000000001</v>
      </c>
      <c r="BS10" s="2">
        <f t="shared" si="8"/>
        <v>0.66500000000000004</v>
      </c>
      <c r="BT10" s="1">
        <v>1.274465799331665</v>
      </c>
      <c r="BU10" s="1">
        <v>49.704238891601563</v>
      </c>
      <c r="BV10" s="1">
        <f t="shared" si="9"/>
        <v>12.74465799331665</v>
      </c>
      <c r="BW10" s="1">
        <f t="shared" si="10"/>
        <v>497.04238891601563</v>
      </c>
      <c r="BX10" s="1">
        <v>0</v>
      </c>
      <c r="BY10" s="1">
        <v>2505.8823529411761</v>
      </c>
      <c r="BZ10" s="1">
        <v>5.8823529411764701</v>
      </c>
      <c r="CA10" s="1">
        <v>88.235294117647058</v>
      </c>
      <c r="CB10" s="1">
        <v>9614.7058823529405</v>
      </c>
      <c r="CC10" s="1">
        <v>552.94117647058818</v>
      </c>
      <c r="CD10" s="1">
        <v>76.470588235294116</v>
      </c>
      <c r="CE10" s="1">
        <v>38.235294117647058</v>
      </c>
      <c r="CF10" s="1">
        <v>1611.7647058823529</v>
      </c>
      <c r="CG10" s="1">
        <v>3152.9411764705878</v>
      </c>
      <c r="CH10" s="1">
        <v>79.411764705882348</v>
      </c>
      <c r="CI10" s="3">
        <v>127.81731909845789</v>
      </c>
      <c r="CJ10" s="3">
        <v>48.793989719256629</v>
      </c>
      <c r="CK10" s="3">
        <v>4.843811783313563</v>
      </c>
      <c r="CL10" s="3">
        <v>3.3610122578094108</v>
      </c>
      <c r="CM10" s="3">
        <v>21.84657967576117</v>
      </c>
      <c r="CN10" s="3">
        <v>6.7220245156188216</v>
      </c>
      <c r="CO10" s="3">
        <v>3.262158956109134</v>
      </c>
      <c r="CP10" s="3">
        <v>1.1862396204033214</v>
      </c>
      <c r="CQ10" s="3">
        <v>220.2451561882167</v>
      </c>
      <c r="CR10" s="3">
        <v>45.670225385527878</v>
      </c>
      <c r="CS10" s="33">
        <v>0</v>
      </c>
      <c r="CT10" s="34">
        <v>0</v>
      </c>
      <c r="CU10" s="34">
        <v>0</v>
      </c>
      <c r="CV10" s="34">
        <v>21.816386969397826</v>
      </c>
      <c r="CW10" s="34">
        <v>108.48963474827245</v>
      </c>
      <c r="CX10" s="34">
        <v>3.9486673247778872</v>
      </c>
      <c r="CY10" s="34">
        <v>0</v>
      </c>
      <c r="CZ10" s="34">
        <v>0</v>
      </c>
      <c r="DA10" s="34">
        <v>281.0463968410661</v>
      </c>
      <c r="DB10" s="34">
        <v>1.0858835143139189</v>
      </c>
    </row>
    <row r="11" spans="1:107" ht="15.75" customHeight="1" x14ac:dyDescent="0.25">
      <c r="A11" s="1" t="s">
        <v>11</v>
      </c>
      <c r="B11" s="29" t="s">
        <v>579</v>
      </c>
      <c r="C11" s="1">
        <v>1</v>
      </c>
      <c r="D11" s="1">
        <v>10</v>
      </c>
      <c r="E11" s="1">
        <v>14</v>
      </c>
      <c r="F11" s="29">
        <v>4744405</v>
      </c>
      <c r="G11" s="29">
        <v>468598.7</v>
      </c>
      <c r="H11" s="29">
        <v>1046.1569999999999</v>
      </c>
      <c r="I11" s="29">
        <v>7.5761587566211297</v>
      </c>
      <c r="J11" s="29">
        <v>175.95084266857</v>
      </c>
      <c r="K11" s="29">
        <v>4</v>
      </c>
      <c r="L11" s="29">
        <v>24</v>
      </c>
      <c r="M11" s="29">
        <v>1045.74411730715</v>
      </c>
      <c r="N11" s="29">
        <v>14.709565904180099</v>
      </c>
      <c r="O11" s="29">
        <v>176.03615912676401</v>
      </c>
      <c r="P11" s="29">
        <v>4</v>
      </c>
      <c r="Q11" s="29">
        <v>3</v>
      </c>
      <c r="R11" s="1" t="s">
        <v>161</v>
      </c>
      <c r="S11" s="1">
        <v>42.851580149999997</v>
      </c>
      <c r="T11" s="1">
        <v>-123.38432830000001</v>
      </c>
      <c r="U11" s="1">
        <v>1046.1569999999999</v>
      </c>
      <c r="V11" s="1" t="s">
        <v>131</v>
      </c>
      <c r="W11" s="21">
        <v>1</v>
      </c>
      <c r="X11" s="1">
        <v>5</v>
      </c>
      <c r="Y11" s="45">
        <v>1</v>
      </c>
      <c r="Z11" s="45">
        <v>12</v>
      </c>
      <c r="AB11" s="21">
        <v>1</v>
      </c>
      <c r="AC11" s="1">
        <v>3</v>
      </c>
      <c r="AD11" s="46">
        <v>1</v>
      </c>
      <c r="AE11" s="47">
        <v>60</v>
      </c>
      <c r="AG11" s="20">
        <v>1</v>
      </c>
      <c r="AH11" s="1">
        <v>30</v>
      </c>
      <c r="AI11" s="1">
        <v>65</v>
      </c>
      <c r="AJ11" s="20" t="s">
        <v>316</v>
      </c>
      <c r="AK11" s="20">
        <v>1</v>
      </c>
      <c r="AL11" s="20">
        <v>3</v>
      </c>
      <c r="AM11" s="42" t="s">
        <v>438</v>
      </c>
      <c r="AN11" s="20">
        <v>1</v>
      </c>
      <c r="AO11" s="20">
        <v>3</v>
      </c>
      <c r="AP11" s="48">
        <v>91</v>
      </c>
      <c r="AQ11" s="49" t="s">
        <v>473</v>
      </c>
      <c r="AR11" s="20">
        <v>1</v>
      </c>
      <c r="AS11" s="1">
        <v>0</v>
      </c>
      <c r="AT11" s="36">
        <v>0</v>
      </c>
      <c r="AU11" s="1">
        <v>96</v>
      </c>
      <c r="AW11" s="1">
        <v>0</v>
      </c>
      <c r="AX11" s="1">
        <f t="shared" si="0"/>
        <v>161</v>
      </c>
      <c r="AY11" s="46">
        <v>1</v>
      </c>
      <c r="AZ11" s="46">
        <v>3</v>
      </c>
      <c r="BB11" s="3">
        <v>3.09</v>
      </c>
      <c r="BC11" s="1">
        <v>499.1</v>
      </c>
      <c r="BD11" s="1">
        <f t="shared" si="1"/>
        <v>0.49910000000000004</v>
      </c>
      <c r="BE11" s="2">
        <f t="shared" si="2"/>
        <v>0.499</v>
      </c>
      <c r="BF11" s="3">
        <v>7.77</v>
      </c>
      <c r="BG11" s="4">
        <v>259.2</v>
      </c>
      <c r="BH11" s="1">
        <f t="shared" si="3"/>
        <v>0.25919999999999999</v>
      </c>
      <c r="BI11" s="1">
        <f t="shared" si="4"/>
        <v>0.25900000000000001</v>
      </c>
      <c r="BJ11" s="1">
        <v>7.65</v>
      </c>
      <c r="BK11" s="1">
        <v>704.1</v>
      </c>
      <c r="BL11" s="1">
        <f t="shared" si="5"/>
        <v>0.70410000000000006</v>
      </c>
      <c r="BM11" s="1">
        <f t="shared" si="6"/>
        <v>0.70399999999999996</v>
      </c>
      <c r="BN11" s="1">
        <v>3.29</v>
      </c>
      <c r="BO11" s="3">
        <f t="shared" si="7"/>
        <v>-4.4799999999999995</v>
      </c>
      <c r="BP11" s="4">
        <v>949.9</v>
      </c>
      <c r="BQ11" s="5" t="s">
        <v>282</v>
      </c>
      <c r="BR11" s="1">
        <v>0.95</v>
      </c>
      <c r="BS11" s="2">
        <f t="shared" si="8"/>
        <v>0.69099999999999995</v>
      </c>
      <c r="BT11" s="1">
        <v>1.2202528715133667</v>
      </c>
      <c r="BU11" s="1">
        <v>47.402809143066406</v>
      </c>
      <c r="BV11" s="1">
        <f t="shared" si="9"/>
        <v>12.202528715133667</v>
      </c>
      <c r="BW11" s="1">
        <f t="shared" si="10"/>
        <v>474.02809143066406</v>
      </c>
      <c r="BX11" s="1">
        <v>74.530136098509402</v>
      </c>
      <c r="BY11" s="1">
        <v>3272.8451069345433</v>
      </c>
      <c r="BZ11" s="1">
        <v>16.202203499675957</v>
      </c>
      <c r="CA11" s="1">
        <v>113.41542449773169</v>
      </c>
      <c r="CB11" s="1">
        <v>9837.9779650032415</v>
      </c>
      <c r="CC11" s="1">
        <v>952.68956578094628</v>
      </c>
      <c r="CD11" s="1">
        <v>213.86908619572262</v>
      </c>
      <c r="CE11" s="1">
        <v>51.847051198963058</v>
      </c>
      <c r="CF11" s="1">
        <v>1315.6189241736874</v>
      </c>
      <c r="CG11" s="1">
        <v>4744.00518470512</v>
      </c>
      <c r="CH11" s="1">
        <v>142.57939079714842</v>
      </c>
      <c r="CI11" s="3">
        <v>127.85388127853882</v>
      </c>
      <c r="CJ11" s="3">
        <v>56.432400238237044</v>
      </c>
      <c r="CK11" s="3">
        <v>8.0405002977963083</v>
      </c>
      <c r="CL11" s="3">
        <v>1.786777843954735</v>
      </c>
      <c r="CM11" s="3">
        <v>40.897359539408377</v>
      </c>
      <c r="CN11" s="3">
        <v>9.6287472702005168</v>
      </c>
      <c r="CO11" s="3">
        <v>3.7720865594599959</v>
      </c>
      <c r="CP11" s="3">
        <v>1.4889815366289458</v>
      </c>
      <c r="CQ11" s="3">
        <v>398.15366289458012</v>
      </c>
      <c r="CR11" s="3">
        <v>46.456223942823108</v>
      </c>
      <c r="CS11" s="33">
        <v>165.61451962911818</v>
      </c>
      <c r="CT11" s="34">
        <v>101.11461826790293</v>
      </c>
      <c r="CU11" s="34">
        <v>0</v>
      </c>
      <c r="CV11" s="34">
        <v>10.061156046557507</v>
      </c>
      <c r="CW11" s="34">
        <v>29.986190570132177</v>
      </c>
      <c r="CX11" s="34">
        <v>12.231209311501283</v>
      </c>
      <c r="CY11" s="34">
        <v>0</v>
      </c>
      <c r="CZ11" s="34">
        <v>2.8605247583349769</v>
      </c>
      <c r="DA11" s="34">
        <v>361.80706253698952</v>
      </c>
      <c r="DB11" s="34">
        <v>48.727559676464793</v>
      </c>
    </row>
    <row r="12" spans="1:107" ht="15.75" customHeight="1" x14ac:dyDescent="0.25">
      <c r="A12" s="1" t="s">
        <v>12</v>
      </c>
      <c r="B12" s="29" t="s">
        <v>580</v>
      </c>
      <c r="C12" s="1">
        <v>1</v>
      </c>
      <c r="D12" s="1">
        <v>11</v>
      </c>
      <c r="E12" s="1">
        <v>15</v>
      </c>
      <c r="F12" s="29">
        <v>4744402</v>
      </c>
      <c r="G12" s="29">
        <v>468599.4</v>
      </c>
      <c r="H12" s="29">
        <v>1044.883</v>
      </c>
      <c r="I12" s="29">
        <v>7.7547881535660403</v>
      </c>
      <c r="J12" s="29">
        <v>178.63609719244801</v>
      </c>
      <c r="K12" s="29">
        <v>4</v>
      </c>
      <c r="L12" s="29">
        <v>25</v>
      </c>
      <c r="M12" s="29">
        <v>1045.74411730715</v>
      </c>
      <c r="N12" s="29">
        <v>14.709565904180099</v>
      </c>
      <c r="O12" s="29">
        <v>176.03615912676401</v>
      </c>
      <c r="P12" s="29">
        <v>4</v>
      </c>
      <c r="Q12" s="29">
        <v>3</v>
      </c>
      <c r="R12" s="1" t="s">
        <v>162</v>
      </c>
      <c r="S12" s="1">
        <v>42.851552159999997</v>
      </c>
      <c r="T12" s="1">
        <v>-123.38432</v>
      </c>
      <c r="U12" s="1">
        <v>1044.883</v>
      </c>
      <c r="V12" s="1" t="s">
        <v>132</v>
      </c>
      <c r="W12" s="21">
        <v>1</v>
      </c>
      <c r="X12" s="1">
        <v>5</v>
      </c>
      <c r="Y12" s="45">
        <v>1</v>
      </c>
      <c r="Z12" s="45">
        <v>5</v>
      </c>
      <c r="AA12" s="20" t="s">
        <v>381</v>
      </c>
      <c r="AB12" s="21">
        <v>1</v>
      </c>
      <c r="AC12" s="1">
        <v>3</v>
      </c>
      <c r="AD12" s="46">
        <v>1</v>
      </c>
      <c r="AE12" s="47">
        <v>95</v>
      </c>
      <c r="AG12" s="20">
        <v>1</v>
      </c>
      <c r="AH12" s="1">
        <v>5</v>
      </c>
      <c r="AI12" s="1">
        <v>94</v>
      </c>
      <c r="AJ12" s="20" t="s">
        <v>314</v>
      </c>
      <c r="AK12" s="20">
        <v>1</v>
      </c>
      <c r="AL12" s="20">
        <v>3</v>
      </c>
      <c r="AM12" s="42"/>
      <c r="AN12" s="20">
        <v>1</v>
      </c>
      <c r="AO12" s="20">
        <v>0</v>
      </c>
      <c r="AP12" s="48">
        <v>195</v>
      </c>
      <c r="AQ12" s="49" t="s">
        <v>472</v>
      </c>
      <c r="AR12" s="20">
        <v>1</v>
      </c>
      <c r="AS12" s="1">
        <v>0</v>
      </c>
      <c r="AT12" s="36">
        <v>0</v>
      </c>
      <c r="AU12" s="1">
        <v>365</v>
      </c>
      <c r="AV12" s="1">
        <v>140</v>
      </c>
      <c r="AW12" s="1">
        <v>0</v>
      </c>
      <c r="AX12" s="1">
        <f t="shared" si="0"/>
        <v>459</v>
      </c>
      <c r="AY12" s="46">
        <v>1</v>
      </c>
      <c r="AZ12" s="46">
        <v>3</v>
      </c>
      <c r="BB12" s="3">
        <v>3.47</v>
      </c>
      <c r="BC12" s="1">
        <v>308</v>
      </c>
      <c r="BD12" s="1">
        <f t="shared" si="1"/>
        <v>0.308</v>
      </c>
      <c r="BE12" s="2">
        <f t="shared" si="2"/>
        <v>0.308</v>
      </c>
      <c r="BF12" s="3">
        <v>8.01</v>
      </c>
      <c r="BG12" s="4">
        <v>656.4</v>
      </c>
      <c r="BH12" s="1">
        <f t="shared" si="3"/>
        <v>0.65639999999999998</v>
      </c>
      <c r="BI12" s="1">
        <f t="shared" si="4"/>
        <v>0.65600000000000003</v>
      </c>
      <c r="BJ12" s="1">
        <v>7.96</v>
      </c>
      <c r="BK12" s="1">
        <v>502.3</v>
      </c>
      <c r="BL12" s="1">
        <f t="shared" si="5"/>
        <v>0.50229999999999997</v>
      </c>
      <c r="BM12" s="1">
        <f t="shared" si="6"/>
        <v>0.502</v>
      </c>
      <c r="BN12" s="1">
        <v>5.56</v>
      </c>
      <c r="BO12" s="3">
        <f t="shared" si="7"/>
        <v>-2.4500000000000002</v>
      </c>
      <c r="BP12" s="4">
        <v>623.4</v>
      </c>
      <c r="BQ12" s="5" t="s">
        <v>282</v>
      </c>
      <c r="BR12" s="1">
        <v>0.623</v>
      </c>
      <c r="BS12" s="2">
        <f t="shared" si="8"/>
        <v>-3.3000000000000029E-2</v>
      </c>
      <c r="BT12" s="1">
        <v>1.9119013547897339</v>
      </c>
      <c r="BU12" s="1">
        <v>49.25495719909668</v>
      </c>
      <c r="BV12" s="1">
        <f t="shared" si="9"/>
        <v>19.119013547897339</v>
      </c>
      <c r="BW12" s="1">
        <f t="shared" si="10"/>
        <v>492.5495719909668</v>
      </c>
      <c r="BX12" s="1">
        <v>23.090586145648317</v>
      </c>
      <c r="BY12" s="1">
        <v>4143.2584820360807</v>
      </c>
      <c r="BZ12" s="1">
        <v>5.9755566795666546</v>
      </c>
      <c r="CA12" s="1">
        <v>89.443183199432241</v>
      </c>
      <c r="CB12" s="1">
        <v>10188.200628139226</v>
      </c>
      <c r="CC12" s="1">
        <v>630.21341833994018</v>
      </c>
      <c r="CD12" s="1">
        <v>154.28620720752514</v>
      </c>
      <c r="CE12" s="1">
        <v>33.861487850877708</v>
      </c>
      <c r="CF12" s="1">
        <v>1796.2723348193808</v>
      </c>
      <c r="CG12" s="1">
        <v>2630.5192539180284</v>
      </c>
      <c r="CH12" s="1">
        <v>63.523617956469401</v>
      </c>
      <c r="CI12" s="3">
        <v>132.61042578591326</v>
      </c>
      <c r="CJ12" s="3">
        <v>57.729805013927574</v>
      </c>
      <c r="CK12" s="3">
        <v>3.979307600477517</v>
      </c>
      <c r="CL12" s="3">
        <v>4.7751691205730209</v>
      </c>
      <c r="CM12" s="3">
        <v>14.623955431754876</v>
      </c>
      <c r="CN12" s="3">
        <v>4.7751691205730209</v>
      </c>
      <c r="CO12" s="3">
        <v>3.7803422204536412</v>
      </c>
      <c r="CP12" s="3">
        <v>1.5917230401910067</v>
      </c>
      <c r="CQ12" s="3">
        <v>188.32073219259848</v>
      </c>
      <c r="CR12" s="3">
        <v>26.36291285316355</v>
      </c>
      <c r="CS12" s="33">
        <v>0</v>
      </c>
      <c r="CT12" s="34">
        <v>1.6176760702308151</v>
      </c>
      <c r="CU12" s="34">
        <v>0</v>
      </c>
      <c r="CV12" s="34">
        <v>25.35016768593411</v>
      </c>
      <c r="CW12" s="34">
        <v>49.516669954626153</v>
      </c>
      <c r="CX12" s="34">
        <v>17.360426119550208</v>
      </c>
      <c r="CY12" s="34">
        <v>2.170053264943776</v>
      </c>
      <c r="CZ12" s="34">
        <v>0</v>
      </c>
      <c r="DA12" s="34">
        <v>188.30144012625766</v>
      </c>
      <c r="DB12" s="34">
        <v>27.421582166107715</v>
      </c>
      <c r="DC12" s="29" t="s">
        <v>127</v>
      </c>
    </row>
    <row r="13" spans="1:107" ht="15.75" customHeight="1" x14ac:dyDescent="0.25">
      <c r="A13" s="1" t="s">
        <v>13</v>
      </c>
      <c r="B13" s="29" t="s">
        <v>581</v>
      </c>
      <c r="C13" s="1">
        <v>1</v>
      </c>
      <c r="D13" s="1">
        <v>12</v>
      </c>
      <c r="E13" s="1">
        <v>16</v>
      </c>
      <c r="F13" s="29">
        <v>4744399</v>
      </c>
      <c r="G13" s="29">
        <v>468600.7</v>
      </c>
      <c r="H13" s="29">
        <v>1044.2270000000001</v>
      </c>
      <c r="I13" s="29">
        <v>7.7547881535660403</v>
      </c>
      <c r="J13" s="29">
        <v>178.63609719244801</v>
      </c>
      <c r="K13" s="29">
        <v>4</v>
      </c>
      <c r="L13" s="29">
        <v>25</v>
      </c>
      <c r="M13" s="29">
        <v>1045.74411730715</v>
      </c>
      <c r="N13" s="29">
        <v>14.709565904180099</v>
      </c>
      <c r="O13" s="29">
        <v>176.03615912676401</v>
      </c>
      <c r="P13" s="29">
        <v>4</v>
      </c>
      <c r="Q13" s="29">
        <v>4</v>
      </c>
      <c r="R13" s="1" t="s">
        <v>163</v>
      </c>
      <c r="S13" s="1">
        <v>42.851529419999999</v>
      </c>
      <c r="T13" s="1">
        <v>-123.38430409999999</v>
      </c>
      <c r="U13" s="1">
        <v>1044.2270000000001</v>
      </c>
      <c r="V13" s="1" t="s">
        <v>133</v>
      </c>
      <c r="W13" s="20">
        <v>1</v>
      </c>
      <c r="X13" s="1">
        <v>10</v>
      </c>
      <c r="Y13" s="45">
        <v>1</v>
      </c>
      <c r="Z13" s="45">
        <v>10</v>
      </c>
      <c r="AA13" s="20" t="s">
        <v>381</v>
      </c>
      <c r="AB13" s="21">
        <v>0</v>
      </c>
      <c r="AC13" s="1">
        <v>100</v>
      </c>
      <c r="AD13" s="46">
        <v>0</v>
      </c>
      <c r="AE13" s="47">
        <v>20</v>
      </c>
      <c r="AF13" s="20" t="s">
        <v>418</v>
      </c>
      <c r="AG13" s="21">
        <v>0</v>
      </c>
      <c r="AH13" s="1">
        <v>100</v>
      </c>
      <c r="AI13" s="1"/>
      <c r="AJ13" s="20" t="s">
        <v>317</v>
      </c>
      <c r="AK13" s="21">
        <v>0</v>
      </c>
      <c r="AL13" s="20">
        <v>100</v>
      </c>
      <c r="AM13" s="42" t="s">
        <v>521</v>
      </c>
      <c r="AN13" s="21">
        <v>0</v>
      </c>
      <c r="AO13" s="20">
        <v>100</v>
      </c>
      <c r="AQ13" s="42" t="s">
        <v>520</v>
      </c>
      <c r="AR13" s="21">
        <v>0</v>
      </c>
      <c r="AT13" s="36">
        <v>100</v>
      </c>
      <c r="AW13" s="1">
        <v>100</v>
      </c>
      <c r="AY13" s="46">
        <v>0</v>
      </c>
      <c r="BB13" s="3">
        <v>2.63</v>
      </c>
      <c r="BC13" s="1">
        <v>3556</v>
      </c>
      <c r="BD13" s="1">
        <f t="shared" si="1"/>
        <v>3.556</v>
      </c>
      <c r="BE13" s="2">
        <f t="shared" si="2"/>
        <v>3.556</v>
      </c>
      <c r="BF13" s="3">
        <v>6.83</v>
      </c>
      <c r="BG13" s="4">
        <v>807.5</v>
      </c>
      <c r="BH13" s="1">
        <f t="shared" si="3"/>
        <v>0.8075</v>
      </c>
      <c r="BI13" s="1">
        <f t="shared" si="4"/>
        <v>0.80800000000000005</v>
      </c>
      <c r="BJ13" s="1">
        <v>6.76</v>
      </c>
      <c r="BK13" s="1">
        <v>2356</v>
      </c>
      <c r="BL13" s="1">
        <f t="shared" si="5"/>
        <v>2.3559999999999999</v>
      </c>
      <c r="BM13" s="1">
        <f t="shared" si="6"/>
        <v>2.3559999999999999</v>
      </c>
      <c r="BN13" s="1">
        <v>2.12</v>
      </c>
      <c r="BO13" s="3">
        <f t="shared" si="7"/>
        <v>-4.71</v>
      </c>
      <c r="BP13" s="2">
        <v>3.2770000000000001</v>
      </c>
      <c r="BQ13" s="5" t="s">
        <v>283</v>
      </c>
      <c r="BR13" s="2">
        <v>3.2770000000000001</v>
      </c>
      <c r="BS13" s="2">
        <f t="shared" si="8"/>
        <v>2.4690000000000003</v>
      </c>
      <c r="CI13" s="3">
        <v>643.44991108476586</v>
      </c>
      <c r="CJ13" s="3">
        <v>766.17269314364762</v>
      </c>
      <c r="CK13" s="3">
        <v>226.8326417704011</v>
      </c>
      <c r="CL13" s="3">
        <v>0</v>
      </c>
      <c r="CM13" s="3">
        <v>243.52894684844892</v>
      </c>
      <c r="CN13" s="3">
        <v>58.091286307053942</v>
      </c>
      <c r="CO13" s="3">
        <v>3.2602252519264967</v>
      </c>
      <c r="CP13" s="3">
        <v>25.587828492392809</v>
      </c>
      <c r="CQ13" s="3"/>
      <c r="CR13" s="3">
        <v>2673.088322465916</v>
      </c>
      <c r="CS13" s="33">
        <v>191.03023070803502</v>
      </c>
      <c r="CT13" s="34">
        <v>95.485282418456649</v>
      </c>
      <c r="CU13" s="34">
        <v>326.96897374701678</v>
      </c>
      <c r="CV13" s="34">
        <v>0</v>
      </c>
      <c r="CW13" s="34">
        <v>72.891805887032618</v>
      </c>
      <c r="CX13" s="34">
        <v>10.839299920445507</v>
      </c>
      <c r="CY13" s="34">
        <v>4.4749403341288785</v>
      </c>
      <c r="CZ13" s="34">
        <v>2.9832935560859193</v>
      </c>
      <c r="DA13" s="34">
        <v>1299.6221161495625</v>
      </c>
      <c r="DB13" s="34">
        <v>143.39697692919651</v>
      </c>
      <c r="DC13" s="29" t="s">
        <v>279</v>
      </c>
    </row>
    <row r="14" spans="1:107" ht="15.75" customHeight="1" x14ac:dyDescent="0.25">
      <c r="A14" s="1" t="s">
        <v>14</v>
      </c>
      <c r="B14" s="29" t="s">
        <v>582</v>
      </c>
      <c r="C14" s="1">
        <v>1</v>
      </c>
      <c r="D14" s="1">
        <v>13</v>
      </c>
      <c r="E14" s="1">
        <v>17</v>
      </c>
      <c r="F14" s="29">
        <v>4744396</v>
      </c>
      <c r="G14" s="29">
        <v>468601.3</v>
      </c>
      <c r="H14" s="29">
        <v>1043.9590000000001</v>
      </c>
      <c r="I14" s="29">
        <v>7.4895147296656903</v>
      </c>
      <c r="J14" s="29">
        <v>180.00000000000301</v>
      </c>
      <c r="K14" s="29">
        <v>4</v>
      </c>
      <c r="L14" s="29">
        <v>13</v>
      </c>
      <c r="M14" s="29">
        <v>1044.0491156420201</v>
      </c>
      <c r="N14" s="29">
        <v>15.0054370569138</v>
      </c>
      <c r="O14" s="29">
        <v>180.086596799094</v>
      </c>
      <c r="P14" s="29">
        <v>4</v>
      </c>
      <c r="Q14" s="29">
        <v>4</v>
      </c>
      <c r="R14" s="1" t="s">
        <v>164</v>
      </c>
      <c r="S14" s="1">
        <v>42.85150265</v>
      </c>
      <c r="T14" s="1">
        <v>-123.38429619999999</v>
      </c>
      <c r="U14" s="1">
        <v>1043.9590000000001</v>
      </c>
      <c r="V14" s="1" t="s">
        <v>131</v>
      </c>
      <c r="W14" s="21">
        <v>1</v>
      </c>
      <c r="X14" s="1">
        <v>3</v>
      </c>
      <c r="Y14" s="45">
        <v>1</v>
      </c>
      <c r="Z14" s="45">
        <v>17</v>
      </c>
      <c r="AB14" s="21">
        <v>1</v>
      </c>
      <c r="AC14" s="1">
        <v>3</v>
      </c>
      <c r="AD14" s="46">
        <v>1</v>
      </c>
      <c r="AE14" s="47">
        <v>85</v>
      </c>
      <c r="AG14" s="20">
        <v>1</v>
      </c>
      <c r="AH14" s="1">
        <v>20</v>
      </c>
      <c r="AI14" s="1">
        <v>84</v>
      </c>
      <c r="AJ14" s="20" t="s">
        <v>318</v>
      </c>
      <c r="AK14" s="20">
        <v>1</v>
      </c>
      <c r="AL14" s="20">
        <v>3</v>
      </c>
      <c r="AM14" s="42"/>
      <c r="AN14" s="20">
        <v>1</v>
      </c>
      <c r="AO14" s="20">
        <v>5</v>
      </c>
      <c r="AP14" s="48">
        <v>73</v>
      </c>
      <c r="AQ14" s="49" t="s">
        <v>474</v>
      </c>
      <c r="AR14" s="20">
        <v>1</v>
      </c>
      <c r="AS14" s="1">
        <v>3</v>
      </c>
      <c r="AT14" s="36">
        <v>3</v>
      </c>
      <c r="AU14" s="1">
        <v>80</v>
      </c>
      <c r="AW14" s="1">
        <v>3</v>
      </c>
      <c r="AX14" s="1">
        <f>AI14+AU14</f>
        <v>164</v>
      </c>
      <c r="AY14" s="46">
        <v>1</v>
      </c>
      <c r="AZ14" s="46">
        <v>5</v>
      </c>
      <c r="BB14" s="3">
        <v>3.01</v>
      </c>
      <c r="BC14" s="1">
        <v>665.1</v>
      </c>
      <c r="BD14" s="1">
        <f t="shared" si="1"/>
        <v>0.66510000000000002</v>
      </c>
      <c r="BE14" s="2">
        <f t="shared" si="2"/>
        <v>0.66500000000000004</v>
      </c>
      <c r="BF14" s="3">
        <v>7.97</v>
      </c>
      <c r="BG14" s="4">
        <v>692.3</v>
      </c>
      <c r="BH14" s="1">
        <f t="shared" si="3"/>
        <v>0.69229999999999992</v>
      </c>
      <c r="BI14" s="1">
        <f t="shared" si="4"/>
        <v>0.69199999999999995</v>
      </c>
      <c r="BJ14" s="1">
        <v>7.95</v>
      </c>
      <c r="BK14" s="1">
        <v>791.9</v>
      </c>
      <c r="BL14" s="1">
        <f t="shared" si="5"/>
        <v>0.79189999999999994</v>
      </c>
      <c r="BM14" s="1">
        <f t="shared" si="6"/>
        <v>0.79200000000000004</v>
      </c>
      <c r="BN14" s="1">
        <v>3.43</v>
      </c>
      <c r="BO14" s="3">
        <f t="shared" si="7"/>
        <v>-4.5399999999999991</v>
      </c>
      <c r="BP14" s="4">
        <v>680.3</v>
      </c>
      <c r="BQ14" s="5" t="s">
        <v>282</v>
      </c>
      <c r="BR14" s="1">
        <v>0.68</v>
      </c>
      <c r="BS14" s="2">
        <f t="shared" si="8"/>
        <v>-1.19999999999999E-2</v>
      </c>
      <c r="BT14" s="1">
        <v>1.5303655862808228</v>
      </c>
      <c r="BU14" s="1">
        <v>48.49517822265625</v>
      </c>
      <c r="BV14" s="1">
        <f t="shared" ref="BV14:BV24" si="11">BT14*10</f>
        <v>15.303655862808228</v>
      </c>
      <c r="BW14" s="1">
        <f t="shared" ref="BW14:BW24" si="12">BU14*10</f>
        <v>484.9517822265625</v>
      </c>
      <c r="BX14" s="1">
        <v>60.27000964320154</v>
      </c>
      <c r="BY14" s="1">
        <v>4807.1359691417556</v>
      </c>
      <c r="BZ14" s="1">
        <v>4.8216007714561231</v>
      </c>
      <c r="CA14" s="1">
        <v>125.36162005785921</v>
      </c>
      <c r="CB14" s="1">
        <v>9987.94599807136</v>
      </c>
      <c r="CC14" s="1">
        <v>978.78495660559292</v>
      </c>
      <c r="CD14" s="1">
        <v>175.98842815814851</v>
      </c>
      <c r="CE14" s="1">
        <v>48.216007714561236</v>
      </c>
      <c r="CF14" s="1">
        <v>2244.4551591128256</v>
      </c>
      <c r="CG14" s="1">
        <v>3958.534233365478</v>
      </c>
      <c r="CH14" s="1">
        <v>98.842815814850525</v>
      </c>
      <c r="CI14" s="3">
        <v>97.638420321492362</v>
      </c>
      <c r="CJ14" s="3">
        <v>30.54177416153999</v>
      </c>
      <c r="CK14" s="3">
        <v>4.4651716610438585</v>
      </c>
      <c r="CL14" s="3">
        <v>1.5876165905933719</v>
      </c>
      <c r="CM14" s="3">
        <v>25.798769597142293</v>
      </c>
      <c r="CN14" s="3">
        <v>5.4574320301647159</v>
      </c>
      <c r="CO14" s="3">
        <v>4.6636237348680298</v>
      </c>
      <c r="CP14" s="3">
        <v>0</v>
      </c>
      <c r="CQ14" s="3">
        <v>352.55010914864062</v>
      </c>
      <c r="CR14" s="3">
        <v>31.057749553482836</v>
      </c>
      <c r="CS14" s="33">
        <v>44.534014942980725</v>
      </c>
      <c r="CT14" s="34">
        <v>61.954384585135656</v>
      </c>
      <c r="CU14" s="34">
        <v>0</v>
      </c>
      <c r="CV14" s="34">
        <v>9.4376720408965777</v>
      </c>
      <c r="CW14" s="34">
        <v>30.082579630357845</v>
      </c>
      <c r="CX14" s="34">
        <v>10.027526543452614</v>
      </c>
      <c r="CY14" s="34">
        <v>3.244199764058199</v>
      </c>
      <c r="CZ14" s="34">
        <v>1.671254423908769</v>
      </c>
      <c r="DA14" s="34">
        <v>219.42587495084544</v>
      </c>
      <c r="DB14" s="34">
        <v>95.949665749115212</v>
      </c>
    </row>
    <row r="15" spans="1:107" ht="15.75" customHeight="1" x14ac:dyDescent="0.25">
      <c r="A15" s="1" t="s">
        <v>15</v>
      </c>
      <c r="B15" s="29" t="s">
        <v>583</v>
      </c>
      <c r="C15" s="1">
        <v>1</v>
      </c>
      <c r="D15" s="1">
        <v>14</v>
      </c>
      <c r="E15" s="1">
        <v>18</v>
      </c>
      <c r="F15" s="29">
        <v>4744393</v>
      </c>
      <c r="G15" s="29">
        <v>468602.4</v>
      </c>
      <c r="H15" s="29">
        <v>1043.595</v>
      </c>
      <c r="I15" s="29">
        <v>7.4895147296656903</v>
      </c>
      <c r="J15" s="29">
        <v>180.00000000000301</v>
      </c>
      <c r="K15" s="29">
        <v>4</v>
      </c>
      <c r="L15" s="29">
        <v>13</v>
      </c>
      <c r="M15" s="29">
        <v>1044.0491156420201</v>
      </c>
      <c r="N15" s="29">
        <v>15.0054370569138</v>
      </c>
      <c r="O15" s="29">
        <v>180.086596799094</v>
      </c>
      <c r="P15" s="29">
        <v>4</v>
      </c>
      <c r="Q15" s="29">
        <v>5</v>
      </c>
      <c r="R15" s="1" t="s">
        <v>165</v>
      </c>
      <c r="S15" s="1">
        <v>42.851476509999998</v>
      </c>
      <c r="T15" s="1">
        <v>-123.384282</v>
      </c>
      <c r="U15" s="1">
        <v>1043.595</v>
      </c>
      <c r="V15" s="1" t="s">
        <v>132</v>
      </c>
      <c r="W15" s="21">
        <v>1</v>
      </c>
      <c r="X15" s="1">
        <v>5</v>
      </c>
      <c r="Y15" s="45">
        <v>1</v>
      </c>
      <c r="Z15" s="45">
        <v>20</v>
      </c>
      <c r="AA15" s="20" t="s">
        <v>382</v>
      </c>
      <c r="AB15" s="21">
        <v>1</v>
      </c>
      <c r="AC15" s="1">
        <v>3</v>
      </c>
      <c r="AD15" s="46">
        <v>1</v>
      </c>
      <c r="AE15" s="47">
        <v>74</v>
      </c>
      <c r="AG15" s="20">
        <v>1</v>
      </c>
      <c r="AH15" s="1">
        <v>10</v>
      </c>
      <c r="AI15" s="1">
        <v>60</v>
      </c>
      <c r="AK15" s="20">
        <v>1</v>
      </c>
      <c r="AL15" s="20">
        <v>0</v>
      </c>
      <c r="AM15" s="42"/>
      <c r="AN15" s="20">
        <v>1</v>
      </c>
      <c r="AO15" s="20">
        <v>0</v>
      </c>
      <c r="AP15" s="48">
        <v>158</v>
      </c>
      <c r="AQ15" s="49" t="s">
        <v>474</v>
      </c>
      <c r="AR15" s="20">
        <v>1</v>
      </c>
      <c r="AS15" s="1">
        <v>3</v>
      </c>
      <c r="AT15" s="36">
        <v>3</v>
      </c>
      <c r="AU15" s="1">
        <v>173</v>
      </c>
      <c r="AW15" s="1">
        <v>3</v>
      </c>
      <c r="AX15" s="1">
        <f>AI15+AU15</f>
        <v>233</v>
      </c>
      <c r="AY15" s="46">
        <v>1</v>
      </c>
      <c r="AZ15" s="46">
        <v>3</v>
      </c>
      <c r="BB15" s="3">
        <v>2.68</v>
      </c>
      <c r="BC15" s="1">
        <v>1287</v>
      </c>
      <c r="BD15" s="1">
        <f t="shared" si="1"/>
        <v>1.2869999999999999</v>
      </c>
      <c r="BE15" s="2">
        <f t="shared" si="2"/>
        <v>1.2869999999999999</v>
      </c>
      <c r="BF15" s="3">
        <v>8.11</v>
      </c>
      <c r="BG15" s="4">
        <v>1028</v>
      </c>
      <c r="BH15" s="1">
        <f t="shared" si="3"/>
        <v>1.028</v>
      </c>
      <c r="BI15" s="1">
        <f t="shared" si="4"/>
        <v>1.028</v>
      </c>
      <c r="BJ15" s="1">
        <v>8.24</v>
      </c>
      <c r="BK15" s="1">
        <v>954.4</v>
      </c>
      <c r="BL15" s="1">
        <f t="shared" si="5"/>
        <v>0.95440000000000003</v>
      </c>
      <c r="BM15" s="1">
        <f t="shared" si="6"/>
        <v>0.95399999999999996</v>
      </c>
      <c r="BN15" s="1">
        <v>7.03</v>
      </c>
      <c r="BO15" s="3">
        <f t="shared" si="7"/>
        <v>-1.0799999999999992</v>
      </c>
      <c r="BP15" s="4">
        <v>948.8</v>
      </c>
      <c r="BQ15" s="5" t="s">
        <v>282</v>
      </c>
      <c r="BR15" s="1">
        <v>0.94899999999999995</v>
      </c>
      <c r="BS15" s="2">
        <f t="shared" si="8"/>
        <v>-7.900000000000007E-2</v>
      </c>
      <c r="BT15" s="1">
        <v>1.330157995223999</v>
      </c>
      <c r="BU15" s="1">
        <v>48.625450134277344</v>
      </c>
      <c r="BV15" s="1">
        <f t="shared" si="11"/>
        <v>13.30157995223999</v>
      </c>
      <c r="BW15" s="1">
        <f t="shared" si="12"/>
        <v>486.25450134277344</v>
      </c>
      <c r="BX15" s="1">
        <v>0</v>
      </c>
      <c r="BY15" s="1">
        <v>3725.4098360655739</v>
      </c>
      <c r="BZ15" s="1">
        <v>4.0983606557377046</v>
      </c>
      <c r="CA15" s="1">
        <v>98.360655737704917</v>
      </c>
      <c r="CB15" s="1">
        <v>11627.049180327869</v>
      </c>
      <c r="CC15" s="1">
        <v>1290.983606557377</v>
      </c>
      <c r="CD15" s="1">
        <v>110.65573770491804</v>
      </c>
      <c r="CE15" s="1">
        <v>57.37704918032788</v>
      </c>
      <c r="CF15" s="1">
        <v>2245.9016393442625</v>
      </c>
      <c r="CG15" s="1">
        <v>5459.0163934426228</v>
      </c>
      <c r="CH15" s="1">
        <v>147.54098360655738</v>
      </c>
      <c r="CI15" s="3">
        <v>188.32577400907121</v>
      </c>
      <c r="CJ15" s="3">
        <v>40.672451193058571</v>
      </c>
      <c r="CK15" s="3">
        <v>47.130743443107868</v>
      </c>
      <c r="CL15" s="3">
        <v>0.98599881680141988</v>
      </c>
      <c r="CM15" s="3">
        <v>64.089923092092292</v>
      </c>
      <c r="CN15" s="3">
        <v>8.3809899428120698</v>
      </c>
      <c r="CO15" s="3">
        <v>4.1411950305659637</v>
      </c>
      <c r="CP15" s="3">
        <v>0.98599881680141988</v>
      </c>
      <c r="CQ15" s="3">
        <v>395.68132518240986</v>
      </c>
      <c r="CR15" s="3">
        <v>95.839084993098027</v>
      </c>
      <c r="CS15" s="33">
        <v>0</v>
      </c>
      <c r="CT15" s="34">
        <v>0</v>
      </c>
      <c r="CU15" s="34">
        <v>0</v>
      </c>
      <c r="CV15" s="34">
        <v>27.204130262112791</v>
      </c>
      <c r="CW15" s="34">
        <v>44.380460683081814</v>
      </c>
      <c r="CX15" s="34">
        <v>0</v>
      </c>
      <c r="CY15" s="34">
        <v>5.5599682287529797</v>
      </c>
      <c r="CZ15" s="34">
        <v>0</v>
      </c>
      <c r="DA15" s="34">
        <v>217.23590150913424</v>
      </c>
      <c r="DB15" s="34">
        <v>9.9285146942017483E-2</v>
      </c>
      <c r="DC15" s="29" t="s">
        <v>129</v>
      </c>
    </row>
    <row r="16" spans="1:107" ht="15.75" customHeight="1" x14ac:dyDescent="0.25">
      <c r="A16" s="1" t="s">
        <v>16</v>
      </c>
      <c r="B16" s="29" t="s">
        <v>584</v>
      </c>
      <c r="C16" s="1">
        <v>2</v>
      </c>
      <c r="D16" s="1">
        <v>1</v>
      </c>
      <c r="E16" s="1">
        <v>4</v>
      </c>
      <c r="F16" s="29">
        <v>4744433</v>
      </c>
      <c r="G16" s="29">
        <v>468590.3</v>
      </c>
      <c r="H16" s="29">
        <v>1051.598</v>
      </c>
      <c r="I16" s="29">
        <v>4.7437475299162797</v>
      </c>
      <c r="J16" s="29">
        <v>155.33444808428001</v>
      </c>
      <c r="K16" s="29">
        <v>2</v>
      </c>
      <c r="L16" s="29">
        <v>0</v>
      </c>
      <c r="M16" s="29">
        <v>1051.73150437807</v>
      </c>
      <c r="N16" s="29">
        <v>6.2693936616186399</v>
      </c>
      <c r="O16" s="29">
        <v>250.82003897462801</v>
      </c>
      <c r="P16" s="29">
        <v>32</v>
      </c>
      <c r="Q16" s="29">
        <v>0</v>
      </c>
      <c r="R16" s="1" t="s">
        <v>166</v>
      </c>
      <c r="S16" s="1">
        <v>42.851833110000001</v>
      </c>
      <c r="T16" s="1">
        <v>-123.3844325</v>
      </c>
      <c r="U16" s="1">
        <v>1051.598</v>
      </c>
      <c r="V16" s="1" t="s">
        <v>133</v>
      </c>
      <c r="W16" s="21">
        <v>1</v>
      </c>
      <c r="X16" s="1">
        <v>10</v>
      </c>
      <c r="Y16" s="45">
        <v>1</v>
      </c>
      <c r="Z16" s="45">
        <v>8</v>
      </c>
      <c r="AA16" s="20" t="s">
        <v>383</v>
      </c>
      <c r="AB16" s="21">
        <v>1</v>
      </c>
      <c r="AC16" s="1">
        <v>5</v>
      </c>
      <c r="AD16" s="46">
        <v>1</v>
      </c>
      <c r="AE16" s="47">
        <v>47</v>
      </c>
      <c r="AG16" s="20">
        <v>1</v>
      </c>
      <c r="AH16" s="1">
        <v>10</v>
      </c>
      <c r="AI16" s="1">
        <v>50</v>
      </c>
      <c r="AK16" s="20">
        <v>1</v>
      </c>
      <c r="AL16" s="20">
        <v>3</v>
      </c>
      <c r="AM16" s="42" t="s">
        <v>440</v>
      </c>
      <c r="AN16" s="20">
        <v>1</v>
      </c>
      <c r="AO16" s="20">
        <v>0</v>
      </c>
      <c r="AP16" s="48">
        <v>63</v>
      </c>
      <c r="AQ16" s="49" t="s">
        <v>475</v>
      </c>
      <c r="AR16" s="20">
        <v>1</v>
      </c>
      <c r="AS16" s="1">
        <v>0</v>
      </c>
      <c r="AT16" s="36">
        <v>0</v>
      </c>
      <c r="AU16" s="1">
        <v>60</v>
      </c>
      <c r="AW16" s="1">
        <v>0</v>
      </c>
      <c r="AX16" s="1">
        <f>AI16+AU16</f>
        <v>110</v>
      </c>
      <c r="AY16" s="46">
        <v>1</v>
      </c>
      <c r="AZ16" s="46">
        <v>5</v>
      </c>
      <c r="BA16" s="46" t="s">
        <v>454</v>
      </c>
      <c r="BB16" s="3">
        <v>3.23</v>
      </c>
      <c r="BC16" s="1">
        <v>902.9</v>
      </c>
      <c r="BD16" s="1">
        <f t="shared" si="1"/>
        <v>0.90289999999999992</v>
      </c>
      <c r="BE16" s="2">
        <f t="shared" si="2"/>
        <v>0.90300000000000002</v>
      </c>
      <c r="BF16" s="3">
        <v>7.54</v>
      </c>
      <c r="BG16" s="4">
        <v>1454</v>
      </c>
      <c r="BH16" s="1">
        <f t="shared" si="3"/>
        <v>1.454</v>
      </c>
      <c r="BI16" s="1">
        <f t="shared" si="4"/>
        <v>1.454</v>
      </c>
      <c r="BJ16" s="1">
        <v>7.56</v>
      </c>
      <c r="BK16" s="1">
        <v>2109</v>
      </c>
      <c r="BL16" s="1">
        <f t="shared" si="5"/>
        <v>2.109</v>
      </c>
      <c r="BM16" s="1">
        <f t="shared" si="6"/>
        <v>2.109</v>
      </c>
      <c r="BN16" s="1">
        <v>6.89</v>
      </c>
      <c r="BO16" s="3">
        <f t="shared" si="7"/>
        <v>-0.65000000000000036</v>
      </c>
      <c r="BP16" s="4">
        <v>534.1</v>
      </c>
      <c r="BQ16" s="5" t="s">
        <v>282</v>
      </c>
      <c r="BR16" s="1">
        <v>0.53400000000000003</v>
      </c>
      <c r="BS16" s="2">
        <f t="shared" si="8"/>
        <v>-0.91999999999999993</v>
      </c>
      <c r="BT16" s="1">
        <v>0.80414837598800659</v>
      </c>
      <c r="BU16" s="1">
        <v>50.879928588867188</v>
      </c>
      <c r="BV16" s="1">
        <f t="shared" si="11"/>
        <v>8.0414837598800659</v>
      </c>
      <c r="BW16" s="1">
        <f t="shared" si="12"/>
        <v>508.79928588867188</v>
      </c>
      <c r="BX16" s="1">
        <v>35.30166880616175</v>
      </c>
      <c r="BY16" s="1">
        <v>1558.08729139923</v>
      </c>
      <c r="BZ16" s="1">
        <v>3.2092426187419769</v>
      </c>
      <c r="CA16" s="1">
        <v>94.672657252888328</v>
      </c>
      <c r="CB16" s="1">
        <v>5588.8960205391531</v>
      </c>
      <c r="CC16" s="1">
        <v>495.82798459563543</v>
      </c>
      <c r="CD16" s="1">
        <v>0</v>
      </c>
      <c r="CE16" s="1">
        <v>46.534017971758658</v>
      </c>
      <c r="CF16" s="1">
        <v>454.10783055198976</v>
      </c>
      <c r="CG16" s="1">
        <v>1956.033376123235</v>
      </c>
      <c r="CH16" s="1">
        <v>14.441591784338897</v>
      </c>
      <c r="CI16" s="3">
        <v>172.7363184079602</v>
      </c>
      <c r="CJ16" s="3">
        <v>170.09950248756218</v>
      </c>
      <c r="CK16" s="3">
        <v>21.094527363184078</v>
      </c>
      <c r="CL16" s="3">
        <v>8.756218905472636</v>
      </c>
      <c r="CM16" s="3">
        <v>27.164179104477611</v>
      </c>
      <c r="CN16" s="3">
        <v>10.945273631840797</v>
      </c>
      <c r="CO16" s="3">
        <v>13.134328358208954</v>
      </c>
      <c r="CP16" s="3">
        <v>0</v>
      </c>
      <c r="CQ16" s="3">
        <v>418.90547263681589</v>
      </c>
      <c r="CR16" s="3">
        <v>54.427860696517406</v>
      </c>
      <c r="CS16" s="33">
        <v>0</v>
      </c>
      <c r="CT16" s="34">
        <v>0</v>
      </c>
      <c r="CU16" s="34">
        <v>0</v>
      </c>
      <c r="CV16" s="34">
        <v>46.197793538219081</v>
      </c>
      <c r="CW16" s="34">
        <v>17.533490937746258</v>
      </c>
      <c r="CX16" s="34">
        <v>0</v>
      </c>
      <c r="CY16" s="34">
        <v>6.6981875492513794</v>
      </c>
      <c r="CZ16" s="34">
        <v>0</v>
      </c>
      <c r="DA16" s="34">
        <v>77.226162332545314</v>
      </c>
      <c r="DB16" s="34">
        <v>0</v>
      </c>
    </row>
    <row r="17" spans="1:107" ht="15.75" customHeight="1" x14ac:dyDescent="0.25">
      <c r="A17" s="1" t="s">
        <v>17</v>
      </c>
      <c r="B17" s="29" t="s">
        <v>585</v>
      </c>
      <c r="C17" s="1">
        <v>2</v>
      </c>
      <c r="D17" s="1">
        <v>2</v>
      </c>
      <c r="E17" s="1">
        <v>5</v>
      </c>
      <c r="F17" s="29">
        <v>4744430</v>
      </c>
      <c r="G17" s="29">
        <v>468591.5</v>
      </c>
      <c r="H17" s="29">
        <v>1051.579</v>
      </c>
      <c r="I17" s="29">
        <v>5.5858145521990803</v>
      </c>
      <c r="J17" s="29">
        <v>154.06407144204701</v>
      </c>
      <c r="K17" s="29">
        <v>2</v>
      </c>
      <c r="L17" s="29">
        <v>1</v>
      </c>
      <c r="M17" s="29">
        <v>1051.73150437807</v>
      </c>
      <c r="N17" s="29">
        <v>6.2693936616186399</v>
      </c>
      <c r="O17" s="29">
        <v>250.82003897462801</v>
      </c>
      <c r="P17" s="29">
        <v>32</v>
      </c>
      <c r="Q17" s="29">
        <v>0</v>
      </c>
      <c r="R17" s="1" t="s">
        <v>264</v>
      </c>
      <c r="S17" s="1">
        <v>42.851805880000001</v>
      </c>
      <c r="T17" s="1">
        <v>-123.3844181</v>
      </c>
      <c r="U17" s="1">
        <v>1051.579</v>
      </c>
      <c r="V17" s="1" t="s">
        <v>131</v>
      </c>
      <c r="W17" s="21">
        <v>1</v>
      </c>
      <c r="X17" s="1">
        <v>10</v>
      </c>
      <c r="Y17" s="45">
        <v>1</v>
      </c>
      <c r="Z17" s="45">
        <v>25</v>
      </c>
      <c r="AB17" s="21">
        <v>1</v>
      </c>
      <c r="AC17" s="1">
        <v>5</v>
      </c>
      <c r="AD17" s="46">
        <v>1</v>
      </c>
      <c r="AE17" s="47">
        <v>80</v>
      </c>
      <c r="AG17" s="20">
        <v>1</v>
      </c>
      <c r="AH17" s="1">
        <v>5</v>
      </c>
      <c r="AI17" s="1">
        <v>83</v>
      </c>
      <c r="AJ17" s="20" t="s">
        <v>319</v>
      </c>
      <c r="AK17" s="20">
        <v>1</v>
      </c>
      <c r="AL17" s="20">
        <v>5</v>
      </c>
      <c r="AM17" s="42" t="s">
        <v>438</v>
      </c>
      <c r="AN17" s="20">
        <v>1</v>
      </c>
      <c r="AO17" s="20">
        <v>3</v>
      </c>
      <c r="AP17" s="48">
        <v>138</v>
      </c>
      <c r="AQ17" s="49" t="s">
        <v>476</v>
      </c>
      <c r="AR17" s="20">
        <v>0</v>
      </c>
      <c r="AS17" s="1">
        <v>100</v>
      </c>
      <c r="AT17" s="36">
        <v>100</v>
      </c>
      <c r="AU17" s="1">
        <v>130</v>
      </c>
      <c r="AW17" s="1">
        <v>100</v>
      </c>
      <c r="AY17" s="46">
        <v>0</v>
      </c>
      <c r="BB17" s="3">
        <v>2.99</v>
      </c>
      <c r="BC17" s="1">
        <v>1167</v>
      </c>
      <c r="BD17" s="1">
        <f t="shared" si="1"/>
        <v>1.167</v>
      </c>
      <c r="BE17" s="2">
        <f t="shared" si="2"/>
        <v>1.167</v>
      </c>
      <c r="BF17" s="3">
        <v>7.65</v>
      </c>
      <c r="BG17" s="4">
        <v>740.9</v>
      </c>
      <c r="BH17" s="1">
        <f t="shared" si="3"/>
        <v>0.7409</v>
      </c>
      <c r="BI17" s="1">
        <f t="shared" si="4"/>
        <v>0.74099999999999999</v>
      </c>
      <c r="BJ17" s="1">
        <v>7.48</v>
      </c>
      <c r="BK17" s="1">
        <v>3264</v>
      </c>
      <c r="BL17" s="1">
        <f t="shared" si="5"/>
        <v>3.2639999999999998</v>
      </c>
      <c r="BM17" s="1">
        <f t="shared" si="6"/>
        <v>3.2639999999999998</v>
      </c>
      <c r="BN17" s="1">
        <v>7.51</v>
      </c>
      <c r="BO17" s="3">
        <f t="shared" si="7"/>
        <v>-0.14000000000000057</v>
      </c>
      <c r="BP17" s="4">
        <v>919.1</v>
      </c>
      <c r="BQ17" s="5" t="s">
        <v>282</v>
      </c>
      <c r="BR17" s="1">
        <v>0.91900000000000004</v>
      </c>
      <c r="BS17" s="2">
        <f t="shared" si="8"/>
        <v>0.17800000000000005</v>
      </c>
      <c r="BT17" s="1">
        <v>1.624732494354248</v>
      </c>
      <c r="BU17" s="1">
        <v>48.638847351074219</v>
      </c>
      <c r="BV17" s="1">
        <f t="shared" si="11"/>
        <v>16.24732494354248</v>
      </c>
      <c r="BW17" s="1">
        <f t="shared" si="12"/>
        <v>486.38847351074219</v>
      </c>
      <c r="BX17" s="1">
        <v>182.08092485549133</v>
      </c>
      <c r="BY17" s="1">
        <v>4917.6300578034688</v>
      </c>
      <c r="BZ17" s="1">
        <v>14.450867052023122</v>
      </c>
      <c r="CA17" s="1">
        <v>436.41618497109829</v>
      </c>
      <c r="CB17" s="1">
        <v>2510.1156069364165</v>
      </c>
      <c r="CC17" s="1">
        <v>491.32947976878614</v>
      </c>
      <c r="CD17" s="1">
        <v>104.04624277456648</v>
      </c>
      <c r="CE17" s="1">
        <v>78.034682080924867</v>
      </c>
      <c r="CF17" s="1">
        <v>781.79190751445094</v>
      </c>
      <c r="CG17" s="1">
        <v>2923.4104046242778</v>
      </c>
      <c r="CH17" s="1">
        <v>63.583815028901739</v>
      </c>
      <c r="CI17" s="3">
        <v>190.90909090909091</v>
      </c>
      <c r="CJ17" s="3">
        <v>146.38361638361638</v>
      </c>
      <c r="CK17" s="3">
        <v>7.9920079920079923</v>
      </c>
      <c r="CL17" s="3">
        <v>0.99900099900099903</v>
      </c>
      <c r="CM17" s="3">
        <v>40.659340659340657</v>
      </c>
      <c r="CN17" s="3">
        <v>12.587412587412588</v>
      </c>
      <c r="CO17" s="3">
        <v>3.1968031968031969</v>
      </c>
      <c r="CP17" s="3">
        <v>0</v>
      </c>
      <c r="CQ17" s="3">
        <v>1420.7792207792209</v>
      </c>
      <c r="CR17" s="3">
        <v>154.14585414585414</v>
      </c>
      <c r="CS17" s="33">
        <v>0</v>
      </c>
      <c r="CT17" s="34">
        <v>0</v>
      </c>
      <c r="CU17" s="34">
        <v>0</v>
      </c>
      <c r="CV17" s="34">
        <v>29.295719076740976</v>
      </c>
      <c r="CW17" s="34">
        <v>15.09173406983626</v>
      </c>
      <c r="CX17" s="34">
        <v>0</v>
      </c>
      <c r="CY17" s="34">
        <v>4.5373840994278947</v>
      </c>
      <c r="CZ17" s="34">
        <v>0</v>
      </c>
      <c r="DA17" s="34">
        <v>87.689879660682578</v>
      </c>
      <c r="DB17" s="34">
        <v>0.29591635431051488</v>
      </c>
      <c r="DC17" s="29" t="s">
        <v>719</v>
      </c>
    </row>
    <row r="18" spans="1:107" ht="15.75" customHeight="1" x14ac:dyDescent="0.25">
      <c r="A18" s="1" t="s">
        <v>18</v>
      </c>
      <c r="B18" s="29" t="s">
        <v>586</v>
      </c>
      <c r="C18" s="1">
        <v>2</v>
      </c>
      <c r="D18" s="1">
        <v>3</v>
      </c>
      <c r="E18" s="1">
        <v>6</v>
      </c>
      <c r="F18" s="29">
        <v>4744427</v>
      </c>
      <c r="G18" s="29">
        <v>468592.4</v>
      </c>
      <c r="H18" s="29">
        <v>1051.425</v>
      </c>
      <c r="I18" s="29">
        <v>7.0368994533705802</v>
      </c>
      <c r="J18" s="29">
        <v>156.71408219059799</v>
      </c>
      <c r="K18" s="29">
        <v>4</v>
      </c>
      <c r="L18" s="29">
        <v>3</v>
      </c>
      <c r="M18" s="29">
        <v>1051.73150437807</v>
      </c>
      <c r="N18" s="29">
        <v>6.2693936616186399</v>
      </c>
      <c r="O18" s="29">
        <v>250.82003897462801</v>
      </c>
      <c r="P18" s="29">
        <v>32</v>
      </c>
      <c r="Q18" s="29">
        <v>0</v>
      </c>
      <c r="R18" s="1" t="s">
        <v>167</v>
      </c>
      <c r="S18" s="1">
        <v>42.851782280000002</v>
      </c>
      <c r="T18" s="1">
        <v>-123.3844065</v>
      </c>
      <c r="U18" s="1">
        <v>1051.425</v>
      </c>
      <c r="V18" s="1" t="s">
        <v>132</v>
      </c>
      <c r="W18" s="21">
        <v>1</v>
      </c>
      <c r="X18" s="1">
        <v>10</v>
      </c>
      <c r="Y18" s="45">
        <v>1</v>
      </c>
      <c r="Z18" s="45">
        <v>13</v>
      </c>
      <c r="AB18" s="21">
        <v>1</v>
      </c>
      <c r="AC18" s="1">
        <v>3</v>
      </c>
      <c r="AD18" s="46">
        <v>1</v>
      </c>
      <c r="AE18" s="47">
        <v>97</v>
      </c>
      <c r="AG18" s="20">
        <v>1</v>
      </c>
      <c r="AH18" s="1">
        <v>10</v>
      </c>
      <c r="AI18" s="1">
        <v>91</v>
      </c>
      <c r="AK18" s="20">
        <v>1</v>
      </c>
      <c r="AL18" s="20">
        <v>3</v>
      </c>
      <c r="AM18" s="42" t="s">
        <v>436</v>
      </c>
      <c r="AN18" s="20">
        <v>1</v>
      </c>
      <c r="AO18" s="20">
        <v>3</v>
      </c>
      <c r="AP18" s="48">
        <v>190</v>
      </c>
      <c r="AQ18" s="49" t="s">
        <v>477</v>
      </c>
      <c r="AR18" s="20">
        <v>1</v>
      </c>
      <c r="AS18" s="1">
        <v>0</v>
      </c>
      <c r="AT18" s="36">
        <v>0</v>
      </c>
      <c r="AU18" s="1">
        <v>275</v>
      </c>
      <c r="AV18" s="1">
        <v>100</v>
      </c>
      <c r="AW18" s="1">
        <v>0</v>
      </c>
      <c r="AX18" s="1">
        <f t="shared" ref="AX18:AX24" si="13">AI18+AU18</f>
        <v>366</v>
      </c>
      <c r="AY18" s="46">
        <v>1</v>
      </c>
      <c r="AZ18" s="46">
        <v>3</v>
      </c>
      <c r="BB18" s="3">
        <v>3.04</v>
      </c>
      <c r="BC18" s="1">
        <v>628.70000000000005</v>
      </c>
      <c r="BD18" s="1">
        <f t="shared" si="1"/>
        <v>0.62870000000000004</v>
      </c>
      <c r="BE18" s="2">
        <f t="shared" si="2"/>
        <v>0.629</v>
      </c>
      <c r="BF18" s="3">
        <v>7.76</v>
      </c>
      <c r="BG18" s="4">
        <v>748.3</v>
      </c>
      <c r="BH18" s="1">
        <f t="shared" si="3"/>
        <v>0.74829999999999997</v>
      </c>
      <c r="BI18" s="1">
        <f t="shared" si="4"/>
        <v>0.748</v>
      </c>
      <c r="BJ18" s="1">
        <v>7.9</v>
      </c>
      <c r="BK18" s="1">
        <v>598.9</v>
      </c>
      <c r="BL18" s="1">
        <f t="shared" si="5"/>
        <v>0.59889999999999999</v>
      </c>
      <c r="BM18" s="1">
        <f t="shared" si="6"/>
        <v>0.59899999999999998</v>
      </c>
      <c r="BN18" s="1">
        <v>6.85</v>
      </c>
      <c r="BO18" s="3">
        <f t="shared" si="7"/>
        <v>-0.91000000000000014</v>
      </c>
      <c r="BP18" s="4">
        <v>147.30000000000001</v>
      </c>
      <c r="BQ18" s="5" t="s">
        <v>282</v>
      </c>
      <c r="BR18" s="1">
        <v>0.14699999999999999</v>
      </c>
      <c r="BS18" s="2">
        <f t="shared" si="8"/>
        <v>-0.60099999999999998</v>
      </c>
      <c r="BT18" s="1">
        <v>2.2119541168212891</v>
      </c>
      <c r="BU18" s="1">
        <v>49.161319732666016</v>
      </c>
      <c r="BV18" s="1">
        <f t="shared" si="11"/>
        <v>22.119541168212891</v>
      </c>
      <c r="BW18" s="1">
        <f t="shared" si="12"/>
        <v>491.61319732666016</v>
      </c>
      <c r="BX18" s="1">
        <v>126.30662020905922</v>
      </c>
      <c r="BY18" s="1">
        <v>4011.3240418118471</v>
      </c>
      <c r="BZ18" s="1">
        <v>6.5331010452961671</v>
      </c>
      <c r="CA18" s="1">
        <v>165.50522648083623</v>
      </c>
      <c r="CB18" s="1">
        <v>9081.0104529616729</v>
      </c>
      <c r="CC18" s="1">
        <v>825.34843205574919</v>
      </c>
      <c r="CD18" s="1">
        <v>89.285714285714292</v>
      </c>
      <c r="CE18" s="1">
        <v>56.620209059233453</v>
      </c>
      <c r="CF18" s="1">
        <v>1898.9547038327528</v>
      </c>
      <c r="CG18" s="1">
        <v>3035.7142857142858</v>
      </c>
      <c r="CH18" s="1">
        <v>74.041811846689896</v>
      </c>
      <c r="CI18" s="3">
        <v>126.62143284773498</v>
      </c>
      <c r="CJ18" s="3">
        <v>89.223707842745966</v>
      </c>
      <c r="CK18" s="3">
        <v>6.0866094591897824</v>
      </c>
      <c r="CL18" s="3">
        <v>1.4967072440630613</v>
      </c>
      <c r="CM18" s="3">
        <v>36.81899820395131</v>
      </c>
      <c r="CN18" s="3">
        <v>6.9846338056276194</v>
      </c>
      <c r="CO18" s="3">
        <v>3.0931949710636597</v>
      </c>
      <c r="CP18" s="3">
        <v>2.4945120734384352</v>
      </c>
      <c r="CQ18" s="3">
        <v>322.98942326880859</v>
      </c>
      <c r="CR18" s="3">
        <v>53.981241269207743</v>
      </c>
      <c r="CS18" s="33">
        <v>0</v>
      </c>
      <c r="CT18" s="34">
        <v>0</v>
      </c>
      <c r="CU18" s="34">
        <v>0</v>
      </c>
      <c r="CV18" s="34">
        <v>34.50327186198691</v>
      </c>
      <c r="CW18" s="34">
        <v>18.937140590918105</v>
      </c>
      <c r="CX18" s="34">
        <v>0</v>
      </c>
      <c r="CY18" s="34">
        <v>5.9488399762046402</v>
      </c>
      <c r="CZ18" s="34">
        <v>0</v>
      </c>
      <c r="DA18" s="34">
        <v>71.683521713265904</v>
      </c>
      <c r="DB18" s="34">
        <v>0</v>
      </c>
    </row>
    <row r="19" spans="1:107" ht="15.75" customHeight="1" x14ac:dyDescent="0.25">
      <c r="A19" s="1" t="s">
        <v>19</v>
      </c>
      <c r="B19" s="29" t="s">
        <v>587</v>
      </c>
      <c r="C19" s="1">
        <v>2</v>
      </c>
      <c r="D19" s="1">
        <v>4</v>
      </c>
      <c r="E19" s="1">
        <v>7</v>
      </c>
      <c r="F19" s="29">
        <v>4744425</v>
      </c>
      <c r="G19" s="29">
        <v>468593.7</v>
      </c>
      <c r="H19" s="29">
        <v>1051.221</v>
      </c>
      <c r="I19" s="29">
        <v>7.0368994533705802</v>
      </c>
      <c r="J19" s="29">
        <v>156.71408219059799</v>
      </c>
      <c r="K19" s="29">
        <v>4</v>
      </c>
      <c r="L19" s="29">
        <v>3</v>
      </c>
      <c r="M19" s="29">
        <v>1051.2114096698001</v>
      </c>
      <c r="N19" s="29">
        <v>7.1723848538910504</v>
      </c>
      <c r="O19" s="29">
        <v>198.02673591684501</v>
      </c>
      <c r="P19" s="29">
        <v>4</v>
      </c>
      <c r="Q19" s="29">
        <v>0</v>
      </c>
      <c r="R19" s="1" t="s">
        <v>168</v>
      </c>
      <c r="S19" s="1">
        <v>42.851759870000002</v>
      </c>
      <c r="T19" s="1">
        <v>-123.3843912</v>
      </c>
      <c r="U19" s="1">
        <v>1051.221</v>
      </c>
      <c r="V19" s="1" t="s">
        <v>133</v>
      </c>
      <c r="W19" s="21">
        <v>1</v>
      </c>
      <c r="X19" s="1">
        <v>5</v>
      </c>
      <c r="Y19" s="45">
        <v>1</v>
      </c>
      <c r="Z19" s="45">
        <v>10</v>
      </c>
      <c r="AB19" s="21">
        <v>1</v>
      </c>
      <c r="AC19" s="1">
        <v>3</v>
      </c>
      <c r="AD19" s="46">
        <v>1</v>
      </c>
      <c r="AE19" s="47">
        <v>40</v>
      </c>
      <c r="AF19" s="20" t="s">
        <v>419</v>
      </c>
      <c r="AG19" s="20">
        <v>1</v>
      </c>
      <c r="AH19" s="1">
        <v>5</v>
      </c>
      <c r="AI19" s="1">
        <v>34</v>
      </c>
      <c r="AK19" s="20">
        <v>1</v>
      </c>
      <c r="AL19" s="20">
        <v>3</v>
      </c>
      <c r="AM19" s="42"/>
      <c r="AN19" s="20">
        <v>1</v>
      </c>
      <c r="AO19" s="20">
        <v>0</v>
      </c>
      <c r="AP19" s="48">
        <v>178</v>
      </c>
      <c r="AQ19" s="49" t="s">
        <v>478</v>
      </c>
      <c r="AR19" s="20">
        <v>1</v>
      </c>
      <c r="AS19" s="1">
        <v>0</v>
      </c>
      <c r="AT19" s="36">
        <v>0</v>
      </c>
      <c r="AU19" s="1">
        <v>182</v>
      </c>
      <c r="AW19" s="1">
        <v>0</v>
      </c>
      <c r="AX19" s="1">
        <f t="shared" si="13"/>
        <v>216</v>
      </c>
      <c r="AY19" s="46">
        <v>1</v>
      </c>
      <c r="AZ19" s="46">
        <v>3</v>
      </c>
      <c r="BB19" s="3">
        <v>3.18</v>
      </c>
      <c r="BC19" s="1">
        <v>347.1</v>
      </c>
      <c r="BD19" s="1">
        <f t="shared" si="1"/>
        <v>0.34710000000000002</v>
      </c>
      <c r="BE19" s="2">
        <f t="shared" si="2"/>
        <v>0.34699999999999998</v>
      </c>
      <c r="BF19" s="3">
        <v>7.66</v>
      </c>
      <c r="BG19" s="4">
        <v>616.29999999999995</v>
      </c>
      <c r="BH19" s="1">
        <f t="shared" si="3"/>
        <v>0.61629999999999996</v>
      </c>
      <c r="BI19" s="1">
        <f t="shared" si="4"/>
        <v>0.61599999999999999</v>
      </c>
      <c r="BJ19" s="1">
        <v>7.74</v>
      </c>
      <c r="BK19" s="1">
        <v>783</v>
      </c>
      <c r="BL19" s="1">
        <f t="shared" si="5"/>
        <v>0.78300000000000003</v>
      </c>
      <c r="BM19" s="1">
        <f t="shared" si="6"/>
        <v>0.78300000000000003</v>
      </c>
      <c r="BN19" s="1">
        <v>4.84</v>
      </c>
      <c r="BO19" s="3">
        <f t="shared" si="7"/>
        <v>-2.8200000000000003</v>
      </c>
      <c r="BP19" s="2">
        <v>1.1060000000000001</v>
      </c>
      <c r="BQ19" s="5" t="s">
        <v>283</v>
      </c>
      <c r="BR19" s="2">
        <v>1.1060000000000001</v>
      </c>
      <c r="BS19" s="2">
        <f t="shared" si="8"/>
        <v>0.4900000000000001</v>
      </c>
      <c r="BT19" s="1">
        <v>2.5172843933105469</v>
      </c>
      <c r="BU19" s="1">
        <v>48.782215118408203</v>
      </c>
      <c r="BV19" s="1">
        <f t="shared" si="11"/>
        <v>25.172843933105469</v>
      </c>
      <c r="BW19" s="1">
        <f t="shared" si="12"/>
        <v>487.82215118408203</v>
      </c>
      <c r="BX19" s="1">
        <v>74.927953890489917</v>
      </c>
      <c r="BY19" s="1">
        <v>3982.7089337175794</v>
      </c>
      <c r="BZ19" s="1">
        <v>8.6455331412103753</v>
      </c>
      <c r="CA19" s="1">
        <v>141.21037463976947</v>
      </c>
      <c r="CB19" s="1">
        <v>9149.8559077809805</v>
      </c>
      <c r="CC19" s="1">
        <v>916.42651296829979</v>
      </c>
      <c r="CD19" s="1">
        <v>100.86455331412104</v>
      </c>
      <c r="CE19" s="1">
        <v>34.582132564841501</v>
      </c>
      <c r="CF19" s="1">
        <v>1158.5014409221901</v>
      </c>
      <c r="CG19" s="1">
        <v>5195.9654178674355</v>
      </c>
      <c r="CH19" s="1">
        <v>112.39193083573488</v>
      </c>
      <c r="CI19" s="3">
        <v>109.53711093375898</v>
      </c>
      <c r="CJ19" s="3">
        <v>53.062649640861935</v>
      </c>
      <c r="CK19" s="3">
        <v>5.9856344772545897</v>
      </c>
      <c r="CL19" s="3">
        <v>2.8930566640063846</v>
      </c>
      <c r="CM19" s="3">
        <v>28.4317637669593</v>
      </c>
      <c r="CN19" s="3">
        <v>6.2849162011173192</v>
      </c>
      <c r="CO19" s="3">
        <v>3.6911412609736636</v>
      </c>
      <c r="CP19" s="3">
        <v>1.0973663208300082</v>
      </c>
      <c r="CQ19" s="3">
        <v>204.60893854748605</v>
      </c>
      <c r="CR19" s="3">
        <v>45.191540303272149</v>
      </c>
      <c r="CS19" s="33">
        <v>0</v>
      </c>
      <c r="CT19" s="34">
        <v>3.9068666140489348</v>
      </c>
      <c r="CU19" s="34">
        <v>0</v>
      </c>
      <c r="CV19" s="34">
        <v>19.435674822415155</v>
      </c>
      <c r="CW19" s="34">
        <v>44.790844514601424</v>
      </c>
      <c r="CX19" s="34">
        <v>6.4127861089187057</v>
      </c>
      <c r="CY19" s="34">
        <v>4.2423046566692975</v>
      </c>
      <c r="CZ19" s="34">
        <v>0</v>
      </c>
      <c r="DA19" s="34">
        <v>232.14285714285717</v>
      </c>
      <c r="DB19" s="34">
        <v>41.041831097079722</v>
      </c>
    </row>
    <row r="20" spans="1:107" ht="15.75" customHeight="1" x14ac:dyDescent="0.25">
      <c r="A20" s="1" t="s">
        <v>20</v>
      </c>
      <c r="B20" s="29" t="s">
        <v>588</v>
      </c>
      <c r="C20" s="1">
        <v>2</v>
      </c>
      <c r="D20" s="1">
        <v>5</v>
      </c>
      <c r="E20" s="1">
        <v>8</v>
      </c>
      <c r="F20" s="29">
        <v>4744422</v>
      </c>
      <c r="G20" s="29">
        <v>468594.6</v>
      </c>
      <c r="H20" s="29">
        <v>1051.0139999999999</v>
      </c>
      <c r="I20" s="29">
        <v>7.1563687747903302</v>
      </c>
      <c r="J20" s="29">
        <v>158.681868621528</v>
      </c>
      <c r="K20" s="29">
        <v>4</v>
      </c>
      <c r="L20" s="29">
        <v>6</v>
      </c>
      <c r="M20" s="29">
        <v>1051.2114096698001</v>
      </c>
      <c r="N20" s="29">
        <v>7.1723848538910504</v>
      </c>
      <c r="O20" s="29">
        <v>198.02673591684501</v>
      </c>
      <c r="P20" s="29">
        <v>4</v>
      </c>
      <c r="Q20" s="29">
        <v>1</v>
      </c>
      <c r="R20" s="1" t="s">
        <v>169</v>
      </c>
      <c r="S20" s="1">
        <v>42.851732460000001</v>
      </c>
      <c r="T20" s="1">
        <v>-123.3843794</v>
      </c>
      <c r="U20" s="1">
        <v>1051.0139999999999</v>
      </c>
      <c r="V20" s="1" t="s">
        <v>131</v>
      </c>
      <c r="W20" s="21">
        <v>1</v>
      </c>
      <c r="X20" s="1">
        <v>5</v>
      </c>
      <c r="Y20" s="45">
        <v>1</v>
      </c>
      <c r="Z20" s="45">
        <v>18</v>
      </c>
      <c r="AB20" s="21">
        <v>1</v>
      </c>
      <c r="AC20" s="1">
        <v>3</v>
      </c>
      <c r="AD20" s="46">
        <v>1</v>
      </c>
      <c r="AE20" s="47">
        <v>90</v>
      </c>
      <c r="AG20" s="20">
        <v>1</v>
      </c>
      <c r="AH20" s="1">
        <v>5</v>
      </c>
      <c r="AI20" s="1">
        <v>86</v>
      </c>
      <c r="AK20" s="20">
        <v>1</v>
      </c>
      <c r="AL20" s="20">
        <v>3</v>
      </c>
      <c r="AM20" s="42" t="s">
        <v>441</v>
      </c>
      <c r="AN20" s="20">
        <v>1</v>
      </c>
      <c r="AO20" s="20">
        <v>3</v>
      </c>
      <c r="AP20" s="48">
        <v>183</v>
      </c>
      <c r="AQ20" s="49" t="s">
        <v>478</v>
      </c>
      <c r="AR20" s="20">
        <v>1</v>
      </c>
      <c r="AS20" s="1">
        <v>0</v>
      </c>
      <c r="AT20" s="36">
        <v>0</v>
      </c>
      <c r="AU20" s="1">
        <v>258</v>
      </c>
      <c r="AV20" s="1">
        <v>110</v>
      </c>
      <c r="AW20" s="1">
        <v>0</v>
      </c>
      <c r="AX20" s="1">
        <f t="shared" si="13"/>
        <v>344</v>
      </c>
      <c r="AY20" s="46">
        <v>1</v>
      </c>
      <c r="AZ20" s="46">
        <v>3</v>
      </c>
      <c r="BB20" s="3">
        <v>3.14</v>
      </c>
      <c r="BC20" s="1">
        <v>469</v>
      </c>
      <c r="BD20" s="1">
        <f t="shared" si="1"/>
        <v>0.46899999999999997</v>
      </c>
      <c r="BE20" s="2">
        <f t="shared" si="2"/>
        <v>0.46899999999999997</v>
      </c>
      <c r="BF20" s="3">
        <v>7.64</v>
      </c>
      <c r="BG20" s="4">
        <v>767.6</v>
      </c>
      <c r="BH20" s="1">
        <f t="shared" si="3"/>
        <v>0.76760000000000006</v>
      </c>
      <c r="BI20" s="1">
        <f t="shared" si="4"/>
        <v>0.76800000000000002</v>
      </c>
      <c r="BJ20" s="1">
        <v>7.58</v>
      </c>
      <c r="BK20" s="1">
        <v>1606</v>
      </c>
      <c r="BL20" s="1">
        <f t="shared" si="5"/>
        <v>1.6060000000000001</v>
      </c>
      <c r="BM20" s="1">
        <f t="shared" si="6"/>
        <v>1.6060000000000001</v>
      </c>
      <c r="BN20" s="1">
        <v>6.71</v>
      </c>
      <c r="BO20" s="3">
        <f t="shared" si="7"/>
        <v>-0.92999999999999972</v>
      </c>
      <c r="BP20" s="4">
        <v>706.5</v>
      </c>
      <c r="BQ20" s="5" t="s">
        <v>282</v>
      </c>
      <c r="BR20" s="1">
        <v>0.70699999999999996</v>
      </c>
      <c r="BS20" s="2">
        <f t="shared" si="8"/>
        <v>-6.1000000000000054E-2</v>
      </c>
      <c r="BT20" s="1">
        <v>1.8184630870819092</v>
      </c>
      <c r="BU20" s="1">
        <v>49.024627685546875</v>
      </c>
      <c r="BV20" s="1">
        <f t="shared" si="11"/>
        <v>18.184630870819092</v>
      </c>
      <c r="BW20" s="1">
        <f t="shared" si="12"/>
        <v>490.24627685546875</v>
      </c>
      <c r="BX20" s="1">
        <v>73.96102371448697</v>
      </c>
      <c r="BY20" s="1">
        <v>3847.1472176567277</v>
      </c>
      <c r="BZ20" s="1">
        <v>5.8699225170227756</v>
      </c>
      <c r="CA20" s="1">
        <v>110.35454332002817</v>
      </c>
      <c r="CB20" s="1">
        <v>10008.217891523831</v>
      </c>
      <c r="CC20" s="1">
        <v>692.65085700868747</v>
      </c>
      <c r="CD20" s="1">
        <v>65.743132190655089</v>
      </c>
      <c r="CE20" s="1">
        <v>31.697581591922987</v>
      </c>
      <c r="CF20" s="1">
        <v>1115.2852782343273</v>
      </c>
      <c r="CG20" s="1">
        <v>3708.6170462549894</v>
      </c>
      <c r="CH20" s="1">
        <v>78.656961728105188</v>
      </c>
      <c r="CI20" s="3">
        <v>129.76642044320224</v>
      </c>
      <c r="CJ20" s="3">
        <v>52.42563385905369</v>
      </c>
      <c r="CK20" s="3">
        <v>6.2886803753244154</v>
      </c>
      <c r="CL20" s="3">
        <v>13.375923337991614</v>
      </c>
      <c r="CM20" s="3">
        <v>23.357955679776399</v>
      </c>
      <c r="CN20" s="3">
        <v>4.791375524056698</v>
      </c>
      <c r="CO20" s="3">
        <v>7.7859852265921337</v>
      </c>
      <c r="CP20" s="3">
        <v>0</v>
      </c>
      <c r="CQ20" s="3">
        <v>302.3557596326612</v>
      </c>
      <c r="CR20" s="3">
        <v>156.71790776602114</v>
      </c>
      <c r="CS20" s="33">
        <v>0</v>
      </c>
      <c r="CT20" s="34">
        <v>0</v>
      </c>
      <c r="CU20" s="34">
        <v>0</v>
      </c>
      <c r="CV20" s="34">
        <v>29.440919904837433</v>
      </c>
      <c r="CW20" s="34">
        <v>40.642347343378269</v>
      </c>
      <c r="CX20" s="34">
        <v>0</v>
      </c>
      <c r="CY20" s="34">
        <v>4.6590007930214119</v>
      </c>
      <c r="CZ20" s="34">
        <v>0</v>
      </c>
      <c r="DA20" s="34">
        <v>109.93259318001587</v>
      </c>
      <c r="DB20" s="34">
        <v>0.19825535289452817</v>
      </c>
    </row>
    <row r="21" spans="1:107" ht="15.75" customHeight="1" x14ac:dyDescent="0.25">
      <c r="A21" s="1" t="s">
        <v>21</v>
      </c>
      <c r="B21" s="29" t="s">
        <v>589</v>
      </c>
      <c r="C21" s="1">
        <v>2</v>
      </c>
      <c r="D21" s="1">
        <v>6</v>
      </c>
      <c r="E21" s="1">
        <v>9</v>
      </c>
      <c r="F21" s="29">
        <v>4744419</v>
      </c>
      <c r="G21" s="29">
        <v>468596</v>
      </c>
      <c r="H21" s="29">
        <v>1050.3520000000001</v>
      </c>
      <c r="I21" s="29">
        <v>7.1563687747903302</v>
      </c>
      <c r="J21" s="29">
        <v>158.681868621528</v>
      </c>
      <c r="K21" s="29">
        <v>4</v>
      </c>
      <c r="L21" s="29">
        <v>6</v>
      </c>
      <c r="M21" s="29">
        <v>1049.6526439312699</v>
      </c>
      <c r="N21" s="29">
        <v>14.2126106383931</v>
      </c>
      <c r="O21" s="29">
        <v>165.89797525396401</v>
      </c>
      <c r="P21" s="29">
        <v>4</v>
      </c>
      <c r="Q21" s="29">
        <v>1</v>
      </c>
      <c r="R21" s="1" t="s">
        <v>170</v>
      </c>
      <c r="S21" s="1">
        <v>42.85170677</v>
      </c>
      <c r="T21" s="1">
        <v>-123.38436249999999</v>
      </c>
      <c r="U21" s="1">
        <v>1050.3520000000001</v>
      </c>
      <c r="V21" s="1" t="s">
        <v>132</v>
      </c>
      <c r="W21" s="21">
        <v>1</v>
      </c>
      <c r="X21" s="1">
        <v>5</v>
      </c>
      <c r="Y21" s="45">
        <v>1</v>
      </c>
      <c r="Z21" s="45">
        <v>26</v>
      </c>
      <c r="AB21" s="21">
        <v>1</v>
      </c>
      <c r="AC21" s="1">
        <v>5</v>
      </c>
      <c r="AD21" s="46">
        <v>1</v>
      </c>
      <c r="AE21" s="47">
        <v>60</v>
      </c>
      <c r="AG21" s="20">
        <v>1</v>
      </c>
      <c r="AH21" s="1">
        <v>10</v>
      </c>
      <c r="AI21" s="1">
        <v>60</v>
      </c>
      <c r="AK21" s="20">
        <v>1</v>
      </c>
      <c r="AL21" s="20">
        <v>5</v>
      </c>
      <c r="AM21" s="42"/>
      <c r="AN21" s="20">
        <v>1</v>
      </c>
      <c r="AO21" s="20">
        <v>3</v>
      </c>
      <c r="AP21" s="48">
        <v>165</v>
      </c>
      <c r="AQ21" s="49" t="s">
        <v>470</v>
      </c>
      <c r="AR21" s="20">
        <v>1</v>
      </c>
      <c r="AS21" s="1">
        <v>0</v>
      </c>
      <c r="AT21" s="36">
        <v>0</v>
      </c>
      <c r="AU21" s="1">
        <v>200</v>
      </c>
      <c r="AV21" s="1">
        <v>50</v>
      </c>
      <c r="AW21" s="1">
        <v>0</v>
      </c>
      <c r="AX21" s="1">
        <f t="shared" si="13"/>
        <v>260</v>
      </c>
      <c r="AY21" s="46">
        <v>1</v>
      </c>
      <c r="AZ21" s="46">
        <v>3</v>
      </c>
      <c r="BB21" s="3">
        <v>3.2450000000000001</v>
      </c>
      <c r="BC21" s="1">
        <v>229.35</v>
      </c>
      <c r="BD21" s="1">
        <f t="shared" si="1"/>
        <v>0.22935</v>
      </c>
      <c r="BE21" s="2">
        <f t="shared" si="2"/>
        <v>0.22900000000000001</v>
      </c>
      <c r="BF21" s="3">
        <v>7.71</v>
      </c>
      <c r="BG21" s="4">
        <v>1165</v>
      </c>
      <c r="BH21" s="1">
        <f t="shared" si="3"/>
        <v>1.165</v>
      </c>
      <c r="BI21" s="1">
        <f t="shared" si="4"/>
        <v>1.165</v>
      </c>
      <c r="BJ21" s="1">
        <v>7.85</v>
      </c>
      <c r="BK21" s="1">
        <v>540.9</v>
      </c>
      <c r="BL21" s="1">
        <f t="shared" si="5"/>
        <v>0.54089999999999994</v>
      </c>
      <c r="BM21" s="1">
        <f t="shared" si="6"/>
        <v>0.54100000000000004</v>
      </c>
      <c r="BN21" s="1">
        <v>4.41</v>
      </c>
      <c r="BO21" s="3">
        <f t="shared" si="7"/>
        <v>-3.3</v>
      </c>
      <c r="BP21" s="4">
        <v>543.6</v>
      </c>
      <c r="BQ21" s="5" t="s">
        <v>282</v>
      </c>
      <c r="BR21" s="1">
        <v>0.54400000000000004</v>
      </c>
      <c r="BS21" s="2">
        <f t="shared" si="8"/>
        <v>-0.621</v>
      </c>
      <c r="BT21" s="1">
        <v>1.9145599603652954</v>
      </c>
      <c r="BU21" s="1">
        <v>49.030277252197266</v>
      </c>
      <c r="BV21" s="1">
        <f t="shared" si="11"/>
        <v>19.145599603652954</v>
      </c>
      <c r="BW21" s="1">
        <f t="shared" si="12"/>
        <v>490.30277252197266</v>
      </c>
      <c r="BX21" s="1">
        <v>62.747688243064729</v>
      </c>
      <c r="BY21" s="1">
        <v>2645.3104359313079</v>
      </c>
      <c r="BZ21" s="1">
        <v>9.9075297225891674</v>
      </c>
      <c r="CA21" s="1">
        <v>57.793923381770142</v>
      </c>
      <c r="CB21" s="1">
        <v>6872.5231175693525</v>
      </c>
      <c r="CC21" s="1">
        <v>675.36327608982822</v>
      </c>
      <c r="CD21" s="1">
        <v>77.608982826948477</v>
      </c>
      <c r="CE21" s="1">
        <v>21.466314398943197</v>
      </c>
      <c r="CF21" s="1">
        <v>1141.0171730515192</v>
      </c>
      <c r="CG21" s="1">
        <v>2301.8494055482165</v>
      </c>
      <c r="CH21" s="1">
        <v>79.260237780713339</v>
      </c>
      <c r="CI21" s="3">
        <v>129.08001006532882</v>
      </c>
      <c r="CJ21" s="3">
        <v>81.548031818532536</v>
      </c>
      <c r="CK21" s="3">
        <v>6.4808210131842827</v>
      </c>
      <c r="CL21" s="3">
        <v>5.2658174195819916</v>
      </c>
      <c r="CM21" s="3">
        <v>28.621674453242466</v>
      </c>
      <c r="CN21" s="3">
        <v>5.1655298609272648</v>
      </c>
      <c r="CO21" s="3">
        <v>6.2333601962809251</v>
      </c>
      <c r="CP21" s="3">
        <v>0</v>
      </c>
      <c r="CQ21" s="3">
        <v>295.94708915364623</v>
      </c>
      <c r="CR21" s="3">
        <v>32.446827793963038</v>
      </c>
      <c r="CS21" s="33">
        <v>0</v>
      </c>
      <c r="CT21" s="34">
        <v>14.988151658767773</v>
      </c>
      <c r="CU21" s="34">
        <v>0</v>
      </c>
      <c r="CV21" s="34">
        <v>15.106635071090047</v>
      </c>
      <c r="CW21" s="34">
        <v>40.679304897314374</v>
      </c>
      <c r="CX21" s="34">
        <v>20.537124802527646</v>
      </c>
      <c r="CY21" s="34">
        <v>7.4052132701421804</v>
      </c>
      <c r="CZ21" s="34">
        <v>0</v>
      </c>
      <c r="DA21" s="34">
        <v>217.31832543443917</v>
      </c>
      <c r="DB21" s="34">
        <v>91.62717219589257</v>
      </c>
      <c r="DC21" s="29" t="s">
        <v>720</v>
      </c>
    </row>
    <row r="22" spans="1:107" ht="15.75" customHeight="1" x14ac:dyDescent="0.25">
      <c r="A22" s="1" t="s">
        <v>22</v>
      </c>
      <c r="B22" s="29" t="s">
        <v>590</v>
      </c>
      <c r="C22" s="1">
        <v>2</v>
      </c>
      <c r="D22" s="1">
        <v>7</v>
      </c>
      <c r="E22" s="1">
        <v>10</v>
      </c>
      <c r="F22" s="29">
        <v>4744416</v>
      </c>
      <c r="G22" s="29">
        <v>468597.1</v>
      </c>
      <c r="H22" s="29">
        <v>1049.5609999999999</v>
      </c>
      <c r="I22" s="29">
        <v>5.14263766376195</v>
      </c>
      <c r="J22" s="29">
        <v>170.24631136020801</v>
      </c>
      <c r="K22" s="29">
        <v>4</v>
      </c>
      <c r="L22" s="29">
        <v>22</v>
      </c>
      <c r="M22" s="29">
        <v>1049.6526439312699</v>
      </c>
      <c r="N22" s="29">
        <v>14.2126106383931</v>
      </c>
      <c r="O22" s="29">
        <v>165.89797525396401</v>
      </c>
      <c r="P22" s="29">
        <v>4</v>
      </c>
      <c r="Q22" s="29">
        <v>1</v>
      </c>
      <c r="R22" s="1" t="s">
        <v>171</v>
      </c>
      <c r="S22" s="1">
        <v>42.851683190000003</v>
      </c>
      <c r="T22" s="1">
        <v>-123.38434909999999</v>
      </c>
      <c r="U22" s="1">
        <v>1049.5609999999999</v>
      </c>
      <c r="V22" s="1" t="s">
        <v>133</v>
      </c>
      <c r="W22" s="21">
        <v>1</v>
      </c>
      <c r="X22" s="1">
        <v>5</v>
      </c>
      <c r="Y22" s="45">
        <v>1</v>
      </c>
      <c r="Z22" s="45">
        <v>23</v>
      </c>
      <c r="AA22" s="20" t="s">
        <v>384</v>
      </c>
      <c r="AB22" s="21">
        <v>1</v>
      </c>
      <c r="AC22" s="1">
        <v>0</v>
      </c>
      <c r="AD22" s="46">
        <v>1</v>
      </c>
      <c r="AE22" s="47">
        <v>75</v>
      </c>
      <c r="AG22" s="20">
        <v>1</v>
      </c>
      <c r="AH22" s="1">
        <v>10</v>
      </c>
      <c r="AI22" s="1">
        <v>132</v>
      </c>
      <c r="AK22" s="20">
        <v>1</v>
      </c>
      <c r="AL22" s="20">
        <v>3</v>
      </c>
      <c r="AM22" s="42" t="s">
        <v>442</v>
      </c>
      <c r="AN22" s="20">
        <v>1</v>
      </c>
      <c r="AO22" s="20">
        <v>3</v>
      </c>
      <c r="AP22" s="48">
        <v>330</v>
      </c>
      <c r="AQ22" s="49" t="s">
        <v>472</v>
      </c>
      <c r="AR22" s="20">
        <v>1</v>
      </c>
      <c r="AS22" s="1">
        <v>0</v>
      </c>
      <c r="AT22" s="36">
        <v>0</v>
      </c>
      <c r="AU22" s="1">
        <v>420</v>
      </c>
      <c r="AV22" s="1">
        <v>120</v>
      </c>
      <c r="AW22" s="1">
        <v>0</v>
      </c>
      <c r="AX22" s="1">
        <f t="shared" si="13"/>
        <v>552</v>
      </c>
      <c r="AY22" s="46">
        <v>1</v>
      </c>
      <c r="AZ22" s="46">
        <v>3</v>
      </c>
      <c r="BB22" s="3">
        <v>3.5</v>
      </c>
      <c r="BC22" s="1">
        <v>229.5</v>
      </c>
      <c r="BD22" s="1">
        <f t="shared" si="1"/>
        <v>0.22950000000000001</v>
      </c>
      <c r="BE22" s="2">
        <f t="shared" si="2"/>
        <v>0.23</v>
      </c>
      <c r="BF22" s="3">
        <v>7.66</v>
      </c>
      <c r="BG22" s="4">
        <v>213.5</v>
      </c>
      <c r="BH22" s="1">
        <f t="shared" si="3"/>
        <v>0.2135</v>
      </c>
      <c r="BI22" s="1">
        <f t="shared" si="4"/>
        <v>0.214</v>
      </c>
      <c r="BJ22" s="1">
        <v>7.37</v>
      </c>
      <c r="BK22" s="1">
        <v>630.79999999999995</v>
      </c>
      <c r="BL22" s="1">
        <f t="shared" si="5"/>
        <v>0.63079999999999992</v>
      </c>
      <c r="BM22" s="1">
        <f t="shared" si="6"/>
        <v>0.63100000000000001</v>
      </c>
      <c r="BN22" s="1">
        <v>6.39</v>
      </c>
      <c r="BO22" s="3">
        <f t="shared" si="7"/>
        <v>-1.2700000000000005</v>
      </c>
      <c r="BP22" s="4">
        <v>524.20000000000005</v>
      </c>
      <c r="BQ22" s="5" t="s">
        <v>282</v>
      </c>
      <c r="BR22" s="1">
        <v>0.52400000000000002</v>
      </c>
      <c r="BS22" s="2">
        <f t="shared" si="8"/>
        <v>0.31000000000000005</v>
      </c>
      <c r="BT22" s="1">
        <v>2.0896494388580322</v>
      </c>
      <c r="BU22" s="1">
        <v>49.822761535644531</v>
      </c>
      <c r="BV22" s="1">
        <f t="shared" si="11"/>
        <v>20.896494388580322</v>
      </c>
      <c r="BW22" s="1">
        <f t="shared" si="12"/>
        <v>498.22761535644531</v>
      </c>
      <c r="BX22" s="1">
        <v>161.01108033240996</v>
      </c>
      <c r="BY22" s="1">
        <v>3784.6260387811635</v>
      </c>
      <c r="BZ22" s="1">
        <v>6.9252077562326866</v>
      </c>
      <c r="CA22" s="1">
        <v>147.1606648199446</v>
      </c>
      <c r="CB22" s="1">
        <v>6527.0083102493081</v>
      </c>
      <c r="CC22" s="1">
        <v>676.93905817174516</v>
      </c>
      <c r="CD22" s="1">
        <v>105.60941828254848</v>
      </c>
      <c r="CE22" s="1">
        <v>34.626038781163437</v>
      </c>
      <c r="CF22" s="1">
        <v>1409.2797783933518</v>
      </c>
      <c r="CG22" s="1">
        <v>2432.4792243767315</v>
      </c>
      <c r="CH22" s="1">
        <v>86.56509695290859</v>
      </c>
      <c r="CI22" s="3">
        <v>119.52627388535032</v>
      </c>
      <c r="CJ22" s="3">
        <v>57.722929936305732</v>
      </c>
      <c r="CK22" s="3">
        <v>5.3742038216560513</v>
      </c>
      <c r="CL22" s="3">
        <v>8.9570063694267521</v>
      </c>
      <c r="CM22" s="3">
        <v>7.2651273885350323</v>
      </c>
      <c r="CN22" s="3">
        <v>1.4928343949044587</v>
      </c>
      <c r="CO22" s="3">
        <v>6.5684713375796182</v>
      </c>
      <c r="CP22" s="3">
        <v>0</v>
      </c>
      <c r="CQ22" s="3">
        <v>168.49124203821657</v>
      </c>
      <c r="CR22" s="3">
        <v>13.535031847133759</v>
      </c>
      <c r="CS22" s="33">
        <v>0</v>
      </c>
      <c r="CT22" s="34">
        <v>0</v>
      </c>
      <c r="CU22" s="34">
        <v>0</v>
      </c>
      <c r="CV22" s="34">
        <v>13.979129749950779</v>
      </c>
      <c r="CW22" s="34">
        <v>46.662728883638515</v>
      </c>
      <c r="CX22" s="34">
        <v>0</v>
      </c>
      <c r="CY22" s="34">
        <v>5.3160070880094512</v>
      </c>
      <c r="CZ22" s="34">
        <v>0</v>
      </c>
      <c r="DA22" s="34">
        <v>86.532782043709389</v>
      </c>
      <c r="DB22" s="34">
        <v>9.8444575703878726E-2</v>
      </c>
    </row>
    <row r="23" spans="1:107" ht="15.75" customHeight="1" x14ac:dyDescent="0.25">
      <c r="A23" s="1" t="s">
        <v>23</v>
      </c>
      <c r="B23" s="29" t="s">
        <v>591</v>
      </c>
      <c r="C23" s="1">
        <v>2</v>
      </c>
      <c r="D23" s="1">
        <v>8</v>
      </c>
      <c r="E23" s="1">
        <v>11</v>
      </c>
      <c r="F23" s="29">
        <v>4744414</v>
      </c>
      <c r="G23" s="29">
        <v>468598.2</v>
      </c>
      <c r="H23" s="29">
        <v>1048.855</v>
      </c>
      <c r="I23" s="29">
        <v>5.14263766376195</v>
      </c>
      <c r="J23" s="29">
        <v>170.24631136020801</v>
      </c>
      <c r="K23" s="29">
        <v>4</v>
      </c>
      <c r="L23" s="29">
        <v>22</v>
      </c>
      <c r="M23" s="29">
        <v>1049.6526439312699</v>
      </c>
      <c r="N23" s="29">
        <v>14.2126106383931</v>
      </c>
      <c r="O23" s="29">
        <v>165.89797525396401</v>
      </c>
      <c r="P23" s="29">
        <v>4</v>
      </c>
      <c r="Q23" s="29">
        <v>2</v>
      </c>
      <c r="R23" s="1" t="s">
        <v>172</v>
      </c>
      <c r="S23" s="1">
        <v>42.85166109</v>
      </c>
      <c r="T23" s="1">
        <v>-123.3843348</v>
      </c>
      <c r="U23" s="1">
        <v>1048.855</v>
      </c>
      <c r="V23" s="1" t="s">
        <v>131</v>
      </c>
      <c r="W23" s="21">
        <v>1</v>
      </c>
      <c r="X23" s="1">
        <v>5</v>
      </c>
      <c r="Y23" s="45">
        <v>1</v>
      </c>
      <c r="Z23" s="45">
        <v>12</v>
      </c>
      <c r="AB23" s="21">
        <v>1</v>
      </c>
      <c r="AC23" s="1">
        <v>3</v>
      </c>
      <c r="AD23" s="46">
        <v>1</v>
      </c>
      <c r="AE23" s="47">
        <v>95</v>
      </c>
      <c r="AG23" s="20">
        <v>1</v>
      </c>
      <c r="AH23" s="1">
        <v>10</v>
      </c>
      <c r="AI23" s="1">
        <v>105</v>
      </c>
      <c r="AK23" s="20">
        <v>1</v>
      </c>
      <c r="AL23" s="20">
        <v>3</v>
      </c>
      <c r="AM23" s="42"/>
      <c r="AN23" s="20">
        <v>1</v>
      </c>
      <c r="AO23" s="20">
        <v>0</v>
      </c>
      <c r="AP23" s="48">
        <v>45</v>
      </c>
      <c r="AQ23" s="49" t="s">
        <v>479</v>
      </c>
      <c r="AR23" s="20">
        <v>1</v>
      </c>
      <c r="AS23" s="1">
        <v>0</v>
      </c>
      <c r="AT23" s="36">
        <v>0</v>
      </c>
      <c r="AU23" s="1">
        <v>46</v>
      </c>
      <c r="AW23" s="1">
        <v>0</v>
      </c>
      <c r="AX23" s="1">
        <f t="shared" si="13"/>
        <v>151</v>
      </c>
      <c r="AY23" s="46">
        <v>1</v>
      </c>
      <c r="AZ23" s="46">
        <v>3</v>
      </c>
      <c r="BA23" s="46" t="s">
        <v>704</v>
      </c>
      <c r="BB23" s="3">
        <v>2.77</v>
      </c>
      <c r="BC23" s="1">
        <v>1877</v>
      </c>
      <c r="BD23" s="1">
        <f t="shared" si="1"/>
        <v>1.877</v>
      </c>
      <c r="BE23" s="2">
        <f t="shared" si="2"/>
        <v>1.877</v>
      </c>
      <c r="BF23" s="3">
        <v>7.83</v>
      </c>
      <c r="BG23" s="4">
        <v>603.4</v>
      </c>
      <c r="BH23" s="1">
        <f t="shared" si="3"/>
        <v>0.60339999999999994</v>
      </c>
      <c r="BI23" s="1">
        <f t="shared" si="4"/>
        <v>0.60299999999999998</v>
      </c>
      <c r="BJ23" s="1">
        <v>7.93</v>
      </c>
      <c r="BK23" s="1">
        <v>415.1</v>
      </c>
      <c r="BL23" s="1">
        <f t="shared" si="5"/>
        <v>0.41510000000000002</v>
      </c>
      <c r="BM23" s="1">
        <f t="shared" si="6"/>
        <v>0.41499999999999998</v>
      </c>
      <c r="BN23" s="1">
        <v>7.15</v>
      </c>
      <c r="BO23" s="3">
        <f t="shared" si="7"/>
        <v>-0.67999999999999972</v>
      </c>
      <c r="BP23" s="4">
        <v>142.9</v>
      </c>
      <c r="BQ23" s="5" t="s">
        <v>282</v>
      </c>
      <c r="BR23" s="1">
        <v>0.14299999999999999</v>
      </c>
      <c r="BS23" s="2">
        <f t="shared" si="8"/>
        <v>-0.45999999999999996</v>
      </c>
      <c r="BT23" s="1">
        <v>2.4206726551055908</v>
      </c>
      <c r="BU23" s="1">
        <v>49.910488128662109</v>
      </c>
      <c r="BV23" s="1">
        <f t="shared" si="11"/>
        <v>24.206726551055908</v>
      </c>
      <c r="BW23" s="1">
        <f t="shared" si="12"/>
        <v>499.10488128662109</v>
      </c>
      <c r="BX23" s="1">
        <v>0</v>
      </c>
      <c r="BY23" s="1">
        <v>2236.3847045191192</v>
      </c>
      <c r="BZ23" s="1">
        <v>2.8968713789107765</v>
      </c>
      <c r="CA23" s="1">
        <v>86.906141367323286</v>
      </c>
      <c r="CB23" s="1">
        <v>7372.5376593279261</v>
      </c>
      <c r="CC23" s="1">
        <v>254.92468134414833</v>
      </c>
      <c r="CD23" s="1">
        <v>43.453070683661643</v>
      </c>
      <c r="CE23" s="1">
        <v>34.762456546929315</v>
      </c>
      <c r="CF23" s="1">
        <v>1509.2699884125145</v>
      </c>
      <c r="CG23" s="1">
        <v>1807.6477404403245</v>
      </c>
      <c r="CH23" s="1">
        <v>34.762456546929315</v>
      </c>
      <c r="CI23" s="3">
        <v>179.00868878357031</v>
      </c>
      <c r="CJ23" s="3">
        <v>58.017377567140599</v>
      </c>
      <c r="CK23" s="3">
        <v>60.32780410742496</v>
      </c>
      <c r="CL23" s="3">
        <v>0</v>
      </c>
      <c r="CM23" s="3">
        <v>76.125592417061611</v>
      </c>
      <c r="CN23" s="3">
        <v>10.564770932069511</v>
      </c>
      <c r="CO23" s="3">
        <v>2.3696682464454977</v>
      </c>
      <c r="CP23" s="3">
        <v>0</v>
      </c>
      <c r="CQ23" s="3">
        <v>1277.3499210110585</v>
      </c>
      <c r="CR23" s="3">
        <v>36.236176935229068</v>
      </c>
      <c r="CS23" s="33">
        <v>0</v>
      </c>
      <c r="CT23" s="34">
        <v>0</v>
      </c>
      <c r="CU23" s="34">
        <v>0</v>
      </c>
      <c r="CV23" s="34">
        <v>20.027624309392262</v>
      </c>
      <c r="CW23" s="34">
        <v>24.66456195737964</v>
      </c>
      <c r="CX23" s="34">
        <v>0</v>
      </c>
      <c r="CY23" s="34">
        <v>2.9597474348855566</v>
      </c>
      <c r="CZ23" s="34">
        <v>0</v>
      </c>
      <c r="DA23" s="34">
        <v>53.571428571428577</v>
      </c>
      <c r="DB23" s="34">
        <v>0</v>
      </c>
    </row>
    <row r="24" spans="1:107" ht="15.75" customHeight="1" x14ac:dyDescent="0.25">
      <c r="A24" s="1" t="s">
        <v>24</v>
      </c>
      <c r="B24" s="29" t="s">
        <v>592</v>
      </c>
      <c r="C24" s="1">
        <v>2</v>
      </c>
      <c r="D24" s="1">
        <v>9</v>
      </c>
      <c r="E24" s="1">
        <v>12</v>
      </c>
      <c r="F24" s="29">
        <v>4744411</v>
      </c>
      <c r="G24" s="29">
        <v>468599.1</v>
      </c>
      <c r="H24" s="29">
        <v>1048.059</v>
      </c>
      <c r="I24" s="29">
        <v>5.9467322790590504</v>
      </c>
      <c r="J24" s="29">
        <v>172.84540011293601</v>
      </c>
      <c r="K24" s="29">
        <v>4</v>
      </c>
      <c r="L24" s="29">
        <v>23</v>
      </c>
      <c r="M24" s="29">
        <v>1047.63295265032</v>
      </c>
      <c r="N24" s="29">
        <v>15.412329825894</v>
      </c>
      <c r="O24" s="29">
        <v>168.67145009682201</v>
      </c>
      <c r="P24" s="29">
        <v>4</v>
      </c>
      <c r="Q24" s="29">
        <v>2</v>
      </c>
      <c r="R24" s="1" t="s">
        <v>173</v>
      </c>
      <c r="S24" s="1">
        <v>42.85163455</v>
      </c>
      <c r="T24" s="1">
        <v>-123.3843238</v>
      </c>
      <c r="U24" s="1">
        <v>1048.059</v>
      </c>
      <c r="V24" s="1" t="s">
        <v>132</v>
      </c>
      <c r="W24" s="21">
        <v>1</v>
      </c>
      <c r="X24" s="1">
        <v>5</v>
      </c>
      <c r="Y24" s="45">
        <v>1</v>
      </c>
      <c r="Z24" s="45">
        <v>6</v>
      </c>
      <c r="AB24" s="21">
        <v>1</v>
      </c>
      <c r="AC24" s="1">
        <v>3</v>
      </c>
      <c r="AD24" s="46">
        <v>1</v>
      </c>
      <c r="AE24" s="47">
        <v>60</v>
      </c>
      <c r="AG24" s="20">
        <v>1</v>
      </c>
      <c r="AH24" s="1">
        <v>5</v>
      </c>
      <c r="AI24" s="1">
        <v>64</v>
      </c>
      <c r="AJ24" s="20" t="s">
        <v>320</v>
      </c>
      <c r="AK24" s="20">
        <v>1</v>
      </c>
      <c r="AL24" s="20">
        <v>5</v>
      </c>
      <c r="AM24" s="42" t="s">
        <v>443</v>
      </c>
      <c r="AN24" s="20">
        <v>1</v>
      </c>
      <c r="AO24" s="20">
        <v>3</v>
      </c>
      <c r="AP24" s="48">
        <v>40</v>
      </c>
      <c r="AQ24" s="49" t="s">
        <v>479</v>
      </c>
      <c r="AR24" s="20">
        <v>1</v>
      </c>
      <c r="AS24" s="1">
        <v>10</v>
      </c>
      <c r="AT24" s="36">
        <v>10</v>
      </c>
      <c r="AU24" s="1">
        <v>37</v>
      </c>
      <c r="AW24" s="1">
        <v>10</v>
      </c>
      <c r="AX24" s="1">
        <f t="shared" si="13"/>
        <v>101</v>
      </c>
      <c r="AY24" s="46">
        <v>0</v>
      </c>
      <c r="AZ24" s="46">
        <v>100</v>
      </c>
      <c r="BA24" s="46" t="s">
        <v>134</v>
      </c>
      <c r="BB24" s="3">
        <v>2.61</v>
      </c>
      <c r="BC24" s="1">
        <v>2172</v>
      </c>
      <c r="BD24" s="1">
        <f t="shared" si="1"/>
        <v>2.1720000000000002</v>
      </c>
      <c r="BE24" s="2">
        <f t="shared" si="2"/>
        <v>2.1720000000000002</v>
      </c>
      <c r="BF24" s="3">
        <v>7.43</v>
      </c>
      <c r="BG24" s="4">
        <v>2768</v>
      </c>
      <c r="BH24" s="1">
        <f t="shared" si="3"/>
        <v>2.7679999999999998</v>
      </c>
      <c r="BI24" s="1">
        <f t="shared" si="4"/>
        <v>2.7679999999999998</v>
      </c>
      <c r="BJ24" s="1">
        <v>7.46</v>
      </c>
      <c r="BK24" s="1">
        <v>2484</v>
      </c>
      <c r="BL24" s="1">
        <f t="shared" si="5"/>
        <v>2.484</v>
      </c>
      <c r="BM24" s="1">
        <f t="shared" si="6"/>
        <v>2.484</v>
      </c>
      <c r="BN24" s="1">
        <v>2.34</v>
      </c>
      <c r="BO24" s="3">
        <f t="shared" si="7"/>
        <v>-5.09</v>
      </c>
      <c r="BP24" s="2">
        <v>1.2709999999999999</v>
      </c>
      <c r="BQ24" s="5" t="s">
        <v>283</v>
      </c>
      <c r="BR24" s="2">
        <v>1.2709999999999999</v>
      </c>
      <c r="BS24" s="2">
        <f t="shared" si="8"/>
        <v>-1.4969999999999999</v>
      </c>
      <c r="BT24" s="1">
        <v>1.1518720388412476</v>
      </c>
      <c r="BU24" s="1">
        <v>49.416431427001953</v>
      </c>
      <c r="BV24" s="1">
        <f t="shared" si="11"/>
        <v>11.518720388412476</v>
      </c>
      <c r="BW24" s="1">
        <f t="shared" si="12"/>
        <v>494.16431427001953</v>
      </c>
      <c r="BX24" s="1">
        <v>102.53317249698432</v>
      </c>
      <c r="BY24" s="1">
        <v>1859.6702854845196</v>
      </c>
      <c r="BZ24" s="1">
        <v>10.052271813429835</v>
      </c>
      <c r="CA24" s="1">
        <v>126.65862484921593</v>
      </c>
      <c r="CB24" s="1">
        <v>7163.2488942501013</v>
      </c>
      <c r="CC24" s="1">
        <v>715.72175311620424</v>
      </c>
      <c r="CD24" s="1">
        <v>82.428628870124641</v>
      </c>
      <c r="CE24" s="1">
        <v>46.24045034177724</v>
      </c>
      <c r="CF24" s="1">
        <v>530.75995174909531</v>
      </c>
      <c r="CG24" s="1">
        <v>4937.6759147567345</v>
      </c>
      <c r="CH24" s="1">
        <v>80.418174507438678</v>
      </c>
      <c r="CI24" s="3">
        <v>302.78884462151399</v>
      </c>
      <c r="CJ24" s="3">
        <v>45.557768924302792</v>
      </c>
      <c r="CK24" s="3">
        <v>70.916334661354583</v>
      </c>
      <c r="CL24" s="3">
        <v>2.0916334661354585</v>
      </c>
      <c r="CM24" s="3">
        <v>95.517928286852595</v>
      </c>
      <c r="CN24" s="3">
        <v>22.808764940239044</v>
      </c>
      <c r="CO24" s="3">
        <v>6.6733067729083668</v>
      </c>
      <c r="CP24" s="3">
        <v>0</v>
      </c>
      <c r="CQ24" s="3">
        <v>1599.1035856573708</v>
      </c>
      <c r="CR24" s="3">
        <v>44.52191235059761</v>
      </c>
      <c r="CS24" s="33">
        <v>257.29600952948186</v>
      </c>
      <c r="CT24" s="34">
        <v>94.897756601151485</v>
      </c>
      <c r="CU24" s="34">
        <v>96.684534445106209</v>
      </c>
      <c r="CV24" s="34">
        <v>1.2904506650784198</v>
      </c>
      <c r="CW24" s="34">
        <v>28.687710939051023</v>
      </c>
      <c r="CX24" s="34">
        <v>13.301568393885249</v>
      </c>
      <c r="CY24" s="34">
        <v>3.8713519952352593</v>
      </c>
      <c r="CZ24" s="34">
        <v>2.7794322017073658</v>
      </c>
      <c r="DA24" s="34">
        <v>976.47409172126265</v>
      </c>
      <c r="DB24" s="34">
        <v>74.9454040103236</v>
      </c>
    </row>
    <row r="25" spans="1:107" ht="15.75" customHeight="1" x14ac:dyDescent="0.25">
      <c r="A25" s="1" t="s">
        <v>25</v>
      </c>
      <c r="B25" s="29" t="s">
        <v>593</v>
      </c>
      <c r="C25" s="1">
        <v>2</v>
      </c>
      <c r="D25" s="1">
        <v>10</v>
      </c>
      <c r="E25" s="1">
        <v>13</v>
      </c>
      <c r="F25" s="29">
        <v>4744408</v>
      </c>
      <c r="G25" s="29">
        <v>468600.3</v>
      </c>
      <c r="H25" s="29">
        <v>1047.0630000000001</v>
      </c>
      <c r="I25" s="29">
        <v>5.9467322790590504</v>
      </c>
      <c r="J25" s="29">
        <v>172.84540011293601</v>
      </c>
      <c r="K25" s="29">
        <v>4</v>
      </c>
      <c r="L25" s="29">
        <v>23</v>
      </c>
      <c r="M25" s="29">
        <v>1047.63295265032</v>
      </c>
      <c r="N25" s="29">
        <v>15.412329825894</v>
      </c>
      <c r="O25" s="29">
        <v>168.67145009682201</v>
      </c>
      <c r="P25" s="29">
        <v>4</v>
      </c>
      <c r="Q25" s="29">
        <v>3</v>
      </c>
      <c r="R25" s="1" t="s">
        <v>174</v>
      </c>
      <c r="S25" s="1">
        <v>42.851610030000003</v>
      </c>
      <c r="T25" s="1">
        <v>-123.3843091</v>
      </c>
      <c r="U25" s="1">
        <v>1047.0630000000001</v>
      </c>
      <c r="V25" s="1" t="s">
        <v>133</v>
      </c>
      <c r="W25" s="21">
        <v>1</v>
      </c>
      <c r="X25" s="1">
        <v>5</v>
      </c>
      <c r="Y25" s="45">
        <v>1</v>
      </c>
      <c r="Z25" s="45">
        <v>8</v>
      </c>
      <c r="AB25" s="21">
        <v>1</v>
      </c>
      <c r="AC25" s="1">
        <v>3</v>
      </c>
      <c r="AD25" s="46">
        <v>1</v>
      </c>
      <c r="AE25" s="47">
        <v>30</v>
      </c>
      <c r="AG25" s="21">
        <v>0</v>
      </c>
      <c r="AH25" s="1">
        <v>100</v>
      </c>
      <c r="AI25" s="1"/>
      <c r="AJ25" s="20" t="s">
        <v>134</v>
      </c>
      <c r="AK25" s="21">
        <v>0</v>
      </c>
      <c r="AL25" s="20">
        <v>100</v>
      </c>
      <c r="AM25" s="42" t="s">
        <v>521</v>
      </c>
      <c r="AN25" s="21">
        <v>0</v>
      </c>
      <c r="AO25" s="20">
        <v>100</v>
      </c>
      <c r="AQ25" s="42" t="s">
        <v>520</v>
      </c>
      <c r="AR25" s="21">
        <v>0</v>
      </c>
      <c r="AT25" s="36">
        <v>100</v>
      </c>
      <c r="AW25" s="1">
        <v>100</v>
      </c>
      <c r="AY25" s="46">
        <v>0</v>
      </c>
      <c r="BB25" s="3">
        <v>2.8</v>
      </c>
      <c r="BC25" s="1">
        <v>715</v>
      </c>
      <c r="BD25" s="1">
        <f t="shared" si="1"/>
        <v>0.71499999999999997</v>
      </c>
      <c r="BE25" s="2">
        <f t="shared" si="2"/>
        <v>0.71499999999999997</v>
      </c>
      <c r="BF25" s="3">
        <v>7.57</v>
      </c>
      <c r="BG25" s="4">
        <v>793.2</v>
      </c>
      <c r="BH25" s="1">
        <f t="shared" si="3"/>
        <v>0.79320000000000002</v>
      </c>
      <c r="BI25" s="1">
        <f t="shared" si="4"/>
        <v>0.79300000000000004</v>
      </c>
      <c r="BJ25" s="1">
        <v>7.79</v>
      </c>
      <c r="BK25" s="1">
        <v>637.29999999999995</v>
      </c>
      <c r="BL25" s="1">
        <f t="shared" si="5"/>
        <v>0.63729999999999998</v>
      </c>
      <c r="BM25" s="1">
        <f t="shared" si="6"/>
        <v>0.63700000000000001</v>
      </c>
      <c r="BN25" s="1">
        <v>2.61</v>
      </c>
      <c r="BO25" s="3">
        <f t="shared" si="7"/>
        <v>-4.9600000000000009</v>
      </c>
      <c r="BP25" s="4">
        <v>584.70000000000005</v>
      </c>
      <c r="BQ25" s="5" t="s">
        <v>282</v>
      </c>
      <c r="BR25" s="1">
        <v>0.58499999999999996</v>
      </c>
      <c r="BS25" s="2">
        <f t="shared" si="8"/>
        <v>-0.20800000000000007</v>
      </c>
      <c r="CI25" s="3">
        <v>146.01769911504425</v>
      </c>
      <c r="CJ25" s="3">
        <v>48.269419862340214</v>
      </c>
      <c r="CK25" s="3">
        <v>13.372664700098328</v>
      </c>
      <c r="CL25" s="3">
        <v>1.4749262536873156</v>
      </c>
      <c r="CM25" s="3">
        <v>46.017699115044245</v>
      </c>
      <c r="CN25" s="3">
        <v>12.291052114060964</v>
      </c>
      <c r="CO25" s="3">
        <v>3.7364798426745329</v>
      </c>
      <c r="CP25" s="3">
        <v>0</v>
      </c>
      <c r="CQ25" s="3">
        <v>502.85152409046214</v>
      </c>
      <c r="CR25" s="3">
        <v>37.364798426745331</v>
      </c>
      <c r="CS25" s="33">
        <v>173.35585138088615</v>
      </c>
      <c r="CT25" s="34">
        <v>109.82515398370752</v>
      </c>
      <c r="CU25" s="34">
        <v>1.5895092390224517</v>
      </c>
      <c r="CV25" s="34">
        <v>11.523941982912774</v>
      </c>
      <c r="CW25" s="34">
        <v>26.226902443870454</v>
      </c>
      <c r="CX25" s="34">
        <v>16.59050268229684</v>
      </c>
      <c r="CY25" s="34">
        <v>0</v>
      </c>
      <c r="CZ25" s="34">
        <v>3.1790184780449033</v>
      </c>
      <c r="DA25" s="34">
        <v>462.74587721041127</v>
      </c>
      <c r="DB25" s="34">
        <v>109.57679316511026</v>
      </c>
    </row>
    <row r="26" spans="1:107" ht="15.75" customHeight="1" x14ac:dyDescent="0.25">
      <c r="A26" s="1" t="s">
        <v>26</v>
      </c>
      <c r="B26" s="29" t="s">
        <v>594</v>
      </c>
      <c r="C26" s="1">
        <v>2</v>
      </c>
      <c r="D26" s="1">
        <v>11</v>
      </c>
      <c r="E26" s="1">
        <v>14</v>
      </c>
      <c r="F26" s="29">
        <v>4744406</v>
      </c>
      <c r="G26" s="29">
        <v>468601.4</v>
      </c>
      <c r="H26" s="29">
        <v>1046.2329999999999</v>
      </c>
      <c r="I26" s="29">
        <v>7.4226754962145298</v>
      </c>
      <c r="J26" s="29">
        <v>179.99999999999801</v>
      </c>
      <c r="K26" s="29">
        <v>4</v>
      </c>
      <c r="L26" s="29">
        <v>11</v>
      </c>
      <c r="M26" s="29">
        <v>1047.63295265032</v>
      </c>
      <c r="N26" s="29">
        <v>15.412329825894</v>
      </c>
      <c r="O26" s="29">
        <v>168.67145009682201</v>
      </c>
      <c r="P26" s="29">
        <v>4</v>
      </c>
      <c r="Q26" s="29">
        <v>3</v>
      </c>
      <c r="R26" s="1" t="s">
        <v>175</v>
      </c>
      <c r="S26" s="1">
        <v>42.851588200000002</v>
      </c>
      <c r="T26" s="1">
        <v>-123.3842958</v>
      </c>
      <c r="U26" s="1">
        <v>1046.2329999999999</v>
      </c>
      <c r="V26" s="1" t="s">
        <v>131</v>
      </c>
      <c r="W26" s="21">
        <v>1</v>
      </c>
      <c r="X26" s="1">
        <v>10</v>
      </c>
      <c r="Y26" s="45">
        <v>1</v>
      </c>
      <c r="Z26" s="45">
        <v>17</v>
      </c>
      <c r="AB26" s="21">
        <v>1</v>
      </c>
      <c r="AC26" s="1">
        <v>5</v>
      </c>
      <c r="AD26" s="46">
        <v>1</v>
      </c>
      <c r="AE26" s="47">
        <v>57</v>
      </c>
      <c r="AG26" s="20">
        <v>1</v>
      </c>
      <c r="AH26" s="1">
        <v>15</v>
      </c>
      <c r="AI26" s="1">
        <v>51</v>
      </c>
      <c r="AK26" s="20">
        <v>1</v>
      </c>
      <c r="AL26" s="20">
        <v>0</v>
      </c>
      <c r="AM26" s="42"/>
      <c r="AN26" s="20">
        <v>1</v>
      </c>
      <c r="AO26" s="20">
        <v>3</v>
      </c>
      <c r="AP26" s="48">
        <v>70</v>
      </c>
      <c r="AQ26" s="49" t="s">
        <v>472</v>
      </c>
      <c r="AR26" s="20">
        <v>1</v>
      </c>
      <c r="AS26" s="1">
        <v>0</v>
      </c>
      <c r="AT26" s="36">
        <v>0</v>
      </c>
      <c r="AU26" s="1">
        <v>102</v>
      </c>
      <c r="AW26" s="1">
        <v>0</v>
      </c>
      <c r="AX26" s="1">
        <f>AI26+AU26</f>
        <v>153</v>
      </c>
      <c r="AY26" s="46">
        <v>1</v>
      </c>
      <c r="AZ26" s="46">
        <v>3</v>
      </c>
      <c r="BB26" s="3">
        <v>2.86</v>
      </c>
      <c r="BC26" s="1">
        <v>601.9</v>
      </c>
      <c r="BD26" s="1">
        <f t="shared" si="1"/>
        <v>0.60189999999999999</v>
      </c>
      <c r="BE26" s="2">
        <f t="shared" si="2"/>
        <v>0.60199999999999998</v>
      </c>
      <c r="BF26" s="3">
        <v>7.59</v>
      </c>
      <c r="BG26" s="4">
        <v>1315</v>
      </c>
      <c r="BH26" s="1">
        <f t="shared" si="3"/>
        <v>1.3149999999999999</v>
      </c>
      <c r="BI26" s="1">
        <f t="shared" si="4"/>
        <v>1.3149999999999999</v>
      </c>
      <c r="BJ26" s="1">
        <v>7.49</v>
      </c>
      <c r="BK26" s="1">
        <v>2505</v>
      </c>
      <c r="BL26" s="1">
        <f t="shared" si="5"/>
        <v>2.5049999999999999</v>
      </c>
      <c r="BM26" s="1">
        <f t="shared" si="6"/>
        <v>2.5049999999999999</v>
      </c>
      <c r="BN26" s="1">
        <v>6.94</v>
      </c>
      <c r="BO26" s="3">
        <f t="shared" si="7"/>
        <v>-0.64999999999999947</v>
      </c>
      <c r="BP26" s="4">
        <v>455.4</v>
      </c>
      <c r="BQ26" s="5" t="s">
        <v>282</v>
      </c>
      <c r="BR26" s="1">
        <v>0.45500000000000002</v>
      </c>
      <c r="BS26" s="2">
        <f t="shared" si="8"/>
        <v>-0.85999999999999988</v>
      </c>
      <c r="BT26" s="1">
        <v>2.0624687671661377</v>
      </c>
      <c r="BU26" s="1">
        <v>48.47540283203125</v>
      </c>
      <c r="BV26" s="1">
        <f>BT26*10</f>
        <v>20.624687671661377</v>
      </c>
      <c r="BW26" s="1">
        <f>BU26*10</f>
        <v>484.7540283203125</v>
      </c>
      <c r="BX26" s="1">
        <v>89.285714285714278</v>
      </c>
      <c r="BY26" s="1">
        <v>4556.4516129032254</v>
      </c>
      <c r="BZ26" s="1">
        <v>5.7603686635944698</v>
      </c>
      <c r="CA26" s="1">
        <v>144.00921658986175</v>
      </c>
      <c r="CB26" s="1">
        <v>11581.221198156682</v>
      </c>
      <c r="CC26" s="1">
        <v>938.94009216589859</v>
      </c>
      <c r="CD26" s="1">
        <v>311.05990783410135</v>
      </c>
      <c r="CE26" s="1">
        <v>40.322580645161295</v>
      </c>
      <c r="CF26" s="1">
        <v>1347.926267281106</v>
      </c>
      <c r="CG26" s="1">
        <v>6561.0599078341011</v>
      </c>
      <c r="CH26" s="1">
        <v>141.12903225806451</v>
      </c>
      <c r="CI26" s="3">
        <v>133.61045130641332</v>
      </c>
      <c r="CJ26" s="3">
        <v>54.275534441805227</v>
      </c>
      <c r="CK26" s="3">
        <v>8.31353919239905</v>
      </c>
      <c r="CL26" s="3">
        <v>1.6825019794140936</v>
      </c>
      <c r="CM26" s="3">
        <v>41.567695961995256</v>
      </c>
      <c r="CN26" s="3">
        <v>9.2042755344418055</v>
      </c>
      <c r="CO26" s="3">
        <v>2.3752969121140146</v>
      </c>
      <c r="CP26" s="3">
        <v>0</v>
      </c>
      <c r="CQ26" s="3">
        <v>453.87965162311957</v>
      </c>
      <c r="CR26" s="3">
        <v>35.233570863024546</v>
      </c>
      <c r="CS26" s="33">
        <v>0</v>
      </c>
      <c r="CT26" s="34">
        <v>0</v>
      </c>
      <c r="CU26" s="34">
        <v>0</v>
      </c>
      <c r="CV26" s="34">
        <v>26.970954356846473</v>
      </c>
      <c r="CW26" s="34">
        <v>64.216557992491602</v>
      </c>
      <c r="CX26" s="34">
        <v>0</v>
      </c>
      <c r="CY26" s="34">
        <v>3.35901995653033</v>
      </c>
      <c r="CZ26" s="34">
        <v>0</v>
      </c>
      <c r="DA26" s="34">
        <v>144.93183165382337</v>
      </c>
      <c r="DB26" s="34">
        <v>9.879470460383323E-2</v>
      </c>
    </row>
    <row r="27" spans="1:107" ht="15.75" customHeight="1" x14ac:dyDescent="0.25">
      <c r="A27" s="1" t="s">
        <v>27</v>
      </c>
      <c r="B27" s="29" t="s">
        <v>595</v>
      </c>
      <c r="C27" s="1">
        <v>2</v>
      </c>
      <c r="D27" s="1">
        <v>12</v>
      </c>
      <c r="E27" s="1">
        <v>15</v>
      </c>
      <c r="F27" s="29">
        <v>4744403</v>
      </c>
      <c r="G27" s="29">
        <v>468602.5</v>
      </c>
      <c r="H27" s="29">
        <v>1045.308</v>
      </c>
      <c r="I27" s="29">
        <v>7.4226754962145298</v>
      </c>
      <c r="J27" s="29">
        <v>179.99999999999801</v>
      </c>
      <c r="K27" s="29">
        <v>4</v>
      </c>
      <c r="L27" s="29">
        <v>11</v>
      </c>
      <c r="M27" s="29">
        <v>1045.74411730715</v>
      </c>
      <c r="N27" s="29">
        <v>14.709565904180099</v>
      </c>
      <c r="O27" s="29">
        <v>176.03615912676401</v>
      </c>
      <c r="P27" s="29">
        <v>4</v>
      </c>
      <c r="Q27" s="29">
        <v>3</v>
      </c>
      <c r="R27" s="1" t="s">
        <v>176</v>
      </c>
      <c r="S27" s="1">
        <v>42.851564330000002</v>
      </c>
      <c r="T27" s="1">
        <v>-123.3842818</v>
      </c>
      <c r="U27" s="1">
        <v>1045.308</v>
      </c>
      <c r="V27" s="1" t="s">
        <v>132</v>
      </c>
      <c r="W27" s="21">
        <v>1</v>
      </c>
      <c r="X27" s="1">
        <v>5</v>
      </c>
      <c r="Y27" s="45">
        <v>1</v>
      </c>
      <c r="Z27" s="45">
        <v>10</v>
      </c>
      <c r="AB27" s="21">
        <v>1</v>
      </c>
      <c r="AC27" s="1">
        <v>3</v>
      </c>
      <c r="AD27" s="46">
        <v>1</v>
      </c>
      <c r="AE27" s="47">
        <v>60</v>
      </c>
      <c r="AG27" s="20">
        <v>1</v>
      </c>
      <c r="AH27" s="1">
        <v>5</v>
      </c>
      <c r="AI27" s="1">
        <v>80</v>
      </c>
      <c r="AK27" s="20">
        <v>1</v>
      </c>
      <c r="AL27" s="20">
        <v>0</v>
      </c>
      <c r="AM27" s="42"/>
      <c r="AN27" s="20">
        <v>1</v>
      </c>
      <c r="AO27" s="20">
        <v>3</v>
      </c>
      <c r="AP27" s="48">
        <v>263</v>
      </c>
      <c r="AQ27" s="49" t="s">
        <v>472</v>
      </c>
      <c r="AR27" s="20">
        <v>1</v>
      </c>
      <c r="AS27" s="1">
        <v>3</v>
      </c>
      <c r="AT27" s="36">
        <v>3</v>
      </c>
      <c r="AU27" s="1">
        <v>265</v>
      </c>
      <c r="AW27" s="1">
        <v>3</v>
      </c>
      <c r="AX27" s="1">
        <f>AI27+AU27</f>
        <v>345</v>
      </c>
      <c r="AY27" s="46">
        <v>1</v>
      </c>
      <c r="AZ27" s="46">
        <v>3</v>
      </c>
      <c r="BB27" s="3">
        <v>2.73</v>
      </c>
      <c r="BC27" s="1">
        <v>998.7</v>
      </c>
      <c r="BD27" s="1">
        <f t="shared" si="1"/>
        <v>0.99870000000000003</v>
      </c>
      <c r="BE27" s="2">
        <f t="shared" si="2"/>
        <v>0.999</v>
      </c>
      <c r="BF27" s="3">
        <v>7.8</v>
      </c>
      <c r="BG27" s="4">
        <v>423.2</v>
      </c>
      <c r="BH27" s="1">
        <f t="shared" si="3"/>
        <v>0.42319999999999997</v>
      </c>
      <c r="BI27" s="1">
        <f t="shared" si="4"/>
        <v>0.42299999999999999</v>
      </c>
      <c r="BJ27" s="1">
        <v>7.89</v>
      </c>
      <c r="BK27" s="1">
        <v>551.4</v>
      </c>
      <c r="BL27" s="1">
        <f t="shared" si="5"/>
        <v>0.5514</v>
      </c>
      <c r="BM27" s="1">
        <f t="shared" si="6"/>
        <v>0.55100000000000005</v>
      </c>
      <c r="BN27" s="1">
        <v>3.21</v>
      </c>
      <c r="BO27" s="3">
        <f t="shared" si="7"/>
        <v>-4.59</v>
      </c>
      <c r="BP27" s="4">
        <v>716.8</v>
      </c>
      <c r="BQ27" s="5" t="s">
        <v>282</v>
      </c>
      <c r="BR27" s="1">
        <v>0.71699999999999997</v>
      </c>
      <c r="BS27" s="2">
        <f t="shared" si="8"/>
        <v>0.29399999999999998</v>
      </c>
      <c r="BT27" s="1">
        <v>1.9941204786300659</v>
      </c>
      <c r="BU27" s="1">
        <v>47.642131805419922</v>
      </c>
      <c r="BV27" s="1">
        <f>BT27*10</f>
        <v>19.941204786300659</v>
      </c>
      <c r="BW27" s="1">
        <f>BU27*10</f>
        <v>476.42131805419922</v>
      </c>
      <c r="BX27" s="1">
        <v>62.196601941747574</v>
      </c>
      <c r="BY27" s="1">
        <v>4922.633495145632</v>
      </c>
      <c r="BZ27" s="1">
        <v>6.0679611650485432</v>
      </c>
      <c r="CA27" s="1">
        <v>121.35922330097087</v>
      </c>
      <c r="CB27" s="1">
        <v>13319.174757281553</v>
      </c>
      <c r="CC27" s="1">
        <v>998.17961165048541</v>
      </c>
      <c r="CD27" s="1">
        <v>188.10679611650485</v>
      </c>
      <c r="CE27" s="1">
        <v>36.407766990291265</v>
      </c>
      <c r="CF27" s="1">
        <v>1183.2524271844661</v>
      </c>
      <c r="CG27" s="1">
        <v>5999.6966019417468</v>
      </c>
      <c r="CH27" s="1">
        <v>72.815533980582529</v>
      </c>
      <c r="CI27" s="3">
        <v>188.27221023730144</v>
      </c>
      <c r="CJ27" s="3">
        <v>44.557756422828</v>
      </c>
      <c r="CK27" s="3">
        <v>21.670915865856049</v>
      </c>
      <c r="CL27" s="3">
        <v>14.120415767797606</v>
      </c>
      <c r="CM27" s="3">
        <v>80.702098450676601</v>
      </c>
      <c r="CN27" s="3">
        <v>14.316532653461463</v>
      </c>
      <c r="CO27" s="3">
        <v>6.1776818984114525</v>
      </c>
      <c r="CP27" s="3">
        <v>0</v>
      </c>
      <c r="CQ27" s="3">
        <v>947.53873308491859</v>
      </c>
      <c r="CR27" s="3">
        <v>56.775838399686208</v>
      </c>
      <c r="CS27" s="33">
        <v>0</v>
      </c>
      <c r="CT27" s="34">
        <v>11.231165741475021</v>
      </c>
      <c r="CU27" s="34">
        <v>0</v>
      </c>
      <c r="CV27" s="34">
        <v>7.8310864393338626</v>
      </c>
      <c r="CW27" s="34">
        <v>68.100713719270431</v>
      </c>
      <c r="CX27" s="34">
        <v>26.268834258524983</v>
      </c>
      <c r="CY27" s="34">
        <v>0</v>
      </c>
      <c r="CZ27" s="34">
        <v>0</v>
      </c>
      <c r="DA27" s="34">
        <v>727.00237906423479</v>
      </c>
      <c r="DB27" s="34">
        <v>143.53687549563838</v>
      </c>
    </row>
    <row r="28" spans="1:107" ht="15.75" customHeight="1" x14ac:dyDescent="0.25">
      <c r="A28" s="1" t="s">
        <v>28</v>
      </c>
      <c r="B28" s="29" t="s">
        <v>596</v>
      </c>
      <c r="C28" s="1">
        <v>2</v>
      </c>
      <c r="D28" s="1">
        <v>13</v>
      </c>
      <c r="E28" s="1">
        <v>16</v>
      </c>
      <c r="F28" s="29">
        <v>4744400</v>
      </c>
      <c r="G28" s="29">
        <v>468602.9</v>
      </c>
      <c r="H28" s="29">
        <v>1044.6289999999999</v>
      </c>
      <c r="I28" s="29">
        <v>7.5411583247994196</v>
      </c>
      <c r="J28" s="29">
        <v>180.00000000000301</v>
      </c>
      <c r="K28" s="29">
        <v>4</v>
      </c>
      <c r="L28" s="29">
        <v>12</v>
      </c>
      <c r="M28" s="29">
        <v>1045.75505531357</v>
      </c>
      <c r="N28" s="29">
        <v>13.761547324562599</v>
      </c>
      <c r="O28" s="29">
        <v>177.272538235219</v>
      </c>
      <c r="P28" s="29">
        <v>4</v>
      </c>
      <c r="Q28" s="29">
        <v>9</v>
      </c>
      <c r="R28" s="1" t="s">
        <v>177</v>
      </c>
      <c r="S28" s="1">
        <v>42.851534319999999</v>
      </c>
      <c r="T28" s="1">
        <v>-123.3842774</v>
      </c>
      <c r="U28" s="1">
        <v>1044.6289999999999</v>
      </c>
      <c r="V28" s="1" t="s">
        <v>133</v>
      </c>
      <c r="W28" s="21">
        <v>1</v>
      </c>
      <c r="X28" s="1">
        <v>5</v>
      </c>
      <c r="Y28" s="45">
        <v>1</v>
      </c>
      <c r="Z28" s="45">
        <v>14</v>
      </c>
      <c r="AA28" s="20" t="s">
        <v>385</v>
      </c>
      <c r="AB28" s="21">
        <v>1</v>
      </c>
      <c r="AC28" s="1">
        <v>90</v>
      </c>
      <c r="AD28" s="46">
        <v>1</v>
      </c>
      <c r="AE28" s="47">
        <v>18</v>
      </c>
      <c r="AF28" s="20" t="s">
        <v>420</v>
      </c>
      <c r="AG28" s="21">
        <v>0</v>
      </c>
      <c r="AH28" s="1">
        <v>100</v>
      </c>
      <c r="AI28" s="1"/>
      <c r="AJ28" s="20" t="s">
        <v>134</v>
      </c>
      <c r="AK28" s="21">
        <v>0</v>
      </c>
      <c r="AL28" s="20">
        <v>100</v>
      </c>
      <c r="AM28" s="42" t="s">
        <v>521</v>
      </c>
      <c r="AN28" s="21">
        <v>0</v>
      </c>
      <c r="AO28" s="20">
        <v>100</v>
      </c>
      <c r="AQ28" s="42" t="s">
        <v>520</v>
      </c>
      <c r="AR28" s="21">
        <v>0</v>
      </c>
      <c r="AT28" s="36">
        <v>100</v>
      </c>
      <c r="AW28" s="1">
        <v>100</v>
      </c>
      <c r="AY28" s="46">
        <v>0</v>
      </c>
      <c r="BB28" s="3">
        <v>2.91</v>
      </c>
      <c r="BC28" s="1">
        <v>836.1</v>
      </c>
      <c r="BD28" s="1">
        <f t="shared" si="1"/>
        <v>0.83610000000000007</v>
      </c>
      <c r="BE28" s="2">
        <f t="shared" si="2"/>
        <v>0.83599999999999997</v>
      </c>
      <c r="BF28" s="3">
        <v>6.7</v>
      </c>
      <c r="BG28" s="4">
        <v>1016</v>
      </c>
      <c r="BH28" s="1">
        <f t="shared" si="3"/>
        <v>1.016</v>
      </c>
      <c r="BI28" s="1">
        <f t="shared" si="4"/>
        <v>1.016</v>
      </c>
      <c r="BJ28" s="1">
        <v>7.04</v>
      </c>
      <c r="BK28" s="1">
        <v>2605</v>
      </c>
      <c r="BL28" s="1">
        <f t="shared" si="5"/>
        <v>2.605</v>
      </c>
      <c r="BM28" s="1">
        <f t="shared" si="6"/>
        <v>2.605</v>
      </c>
      <c r="BN28" s="1">
        <v>1.57</v>
      </c>
      <c r="BO28" s="3">
        <f t="shared" si="7"/>
        <v>-5.13</v>
      </c>
      <c r="BP28" s="4">
        <v>687.3</v>
      </c>
      <c r="BQ28" s="5" t="s">
        <v>282</v>
      </c>
      <c r="BR28" s="1">
        <v>0.68700000000000006</v>
      </c>
      <c r="BS28" s="2">
        <f t="shared" si="8"/>
        <v>-0.32899999999999996</v>
      </c>
      <c r="CI28" s="3">
        <v>165.70976044347651</v>
      </c>
      <c r="CJ28" s="3">
        <v>81.89467432191644</v>
      </c>
      <c r="CK28" s="3">
        <v>14.749554543654721</v>
      </c>
      <c r="CL28" s="3">
        <v>1.9798059790140565</v>
      </c>
      <c r="CM28" s="3">
        <v>79.786180954266484</v>
      </c>
      <c r="CN28" s="3">
        <v>15.244506038408236</v>
      </c>
      <c r="CO28" s="3">
        <v>4.5535537517323297</v>
      </c>
      <c r="CP28" s="3">
        <v>0</v>
      </c>
      <c r="CQ28" s="3">
        <v>733.22114432785577</v>
      </c>
      <c r="CR28" s="3">
        <v>132.05305880023758</v>
      </c>
      <c r="CS28" s="33">
        <v>481.99004975124376</v>
      </c>
      <c r="CT28" s="34">
        <v>291.34328358208955</v>
      </c>
      <c r="CU28" s="34">
        <v>2095.5223880597014</v>
      </c>
      <c r="CV28" s="34">
        <v>0</v>
      </c>
      <c r="CW28" s="34">
        <v>186.3681592039801</v>
      </c>
      <c r="CX28" s="34">
        <v>27.164179104477611</v>
      </c>
      <c r="CY28" s="34">
        <v>3.4825870646766166</v>
      </c>
      <c r="CZ28" s="34">
        <v>4.9751243781094523</v>
      </c>
      <c r="DA28" s="34">
        <v>4810.1492537313434</v>
      </c>
      <c r="DB28" s="34">
        <v>702.58706467661682</v>
      </c>
    </row>
    <row r="29" spans="1:107" ht="15.75" customHeight="1" x14ac:dyDescent="0.25">
      <c r="A29" s="1" t="s">
        <v>29</v>
      </c>
      <c r="B29" s="29" t="s">
        <v>597</v>
      </c>
      <c r="C29" s="1">
        <v>2</v>
      </c>
      <c r="D29" s="1">
        <v>14</v>
      </c>
      <c r="E29" s="1">
        <v>17</v>
      </c>
      <c r="F29" s="29">
        <v>4744397</v>
      </c>
      <c r="G29" s="29">
        <v>468604.6</v>
      </c>
      <c r="H29" s="29">
        <v>1044.4380000000001</v>
      </c>
      <c r="I29" s="29">
        <v>7.4895147296656903</v>
      </c>
      <c r="J29" s="29">
        <v>180.00000000000301</v>
      </c>
      <c r="K29" s="29">
        <v>4</v>
      </c>
      <c r="L29" s="29">
        <v>13</v>
      </c>
      <c r="M29" s="29">
        <v>1044.1158292871301</v>
      </c>
      <c r="N29" s="29">
        <v>17.474018887412999</v>
      </c>
      <c r="O29" s="29">
        <v>169.97202063609799</v>
      </c>
      <c r="P29" s="29">
        <v>2</v>
      </c>
      <c r="Q29" s="29">
        <v>9</v>
      </c>
      <c r="R29" s="1" t="s">
        <v>178</v>
      </c>
      <c r="S29" s="1">
        <v>42.851513590000003</v>
      </c>
      <c r="T29" s="1">
        <v>-123.38425650000001</v>
      </c>
      <c r="U29" s="1">
        <v>1044.4380000000001</v>
      </c>
      <c r="V29" s="1" t="s">
        <v>131</v>
      </c>
      <c r="W29" s="21">
        <v>1</v>
      </c>
      <c r="X29" s="1">
        <v>3</v>
      </c>
      <c r="Y29" s="45">
        <v>1</v>
      </c>
      <c r="Z29" s="45">
        <v>13</v>
      </c>
      <c r="AB29" s="21">
        <v>1</v>
      </c>
      <c r="AC29" s="1">
        <v>3</v>
      </c>
      <c r="AD29" s="46">
        <v>1</v>
      </c>
      <c r="AE29" s="47">
        <v>94</v>
      </c>
      <c r="AG29" s="20">
        <v>1</v>
      </c>
      <c r="AH29" s="1">
        <v>10</v>
      </c>
      <c r="AI29" s="1">
        <v>110</v>
      </c>
      <c r="AK29" s="20">
        <v>1</v>
      </c>
      <c r="AL29" s="20">
        <v>3</v>
      </c>
      <c r="AM29" s="42"/>
      <c r="AN29" s="20">
        <v>1</v>
      </c>
      <c r="AO29" s="20">
        <v>3</v>
      </c>
      <c r="AP29" s="48">
        <v>102</v>
      </c>
      <c r="AQ29" s="49" t="s">
        <v>475</v>
      </c>
      <c r="AR29" s="20">
        <v>1</v>
      </c>
      <c r="AS29" s="1">
        <v>3</v>
      </c>
      <c r="AT29" s="36">
        <v>3</v>
      </c>
      <c r="AU29" s="1">
        <v>80</v>
      </c>
      <c r="AW29" s="1">
        <v>3</v>
      </c>
      <c r="AX29" s="1">
        <f>AI29+AU29</f>
        <v>190</v>
      </c>
      <c r="AY29" s="46">
        <v>1</v>
      </c>
      <c r="AZ29" s="46">
        <v>3</v>
      </c>
      <c r="BA29" s="46" t="s">
        <v>705</v>
      </c>
      <c r="BB29" s="3">
        <v>2.87</v>
      </c>
      <c r="BC29" s="1">
        <v>523.65</v>
      </c>
      <c r="BD29" s="1">
        <f t="shared" si="1"/>
        <v>0.52364999999999995</v>
      </c>
      <c r="BE29" s="2">
        <f t="shared" si="2"/>
        <v>0.52400000000000002</v>
      </c>
      <c r="BF29" s="3">
        <v>8.1199999999999992</v>
      </c>
      <c r="BG29" s="4">
        <v>555.5</v>
      </c>
      <c r="BH29" s="1">
        <f t="shared" si="3"/>
        <v>0.55549999999999999</v>
      </c>
      <c r="BI29" s="1">
        <f t="shared" si="4"/>
        <v>0.55600000000000005</v>
      </c>
      <c r="BJ29" s="1">
        <v>8.02</v>
      </c>
      <c r="BK29" s="1">
        <v>835.4</v>
      </c>
      <c r="BL29" s="1">
        <f t="shared" si="5"/>
        <v>0.83540000000000003</v>
      </c>
      <c r="BM29" s="1">
        <f t="shared" si="6"/>
        <v>0.83499999999999996</v>
      </c>
      <c r="BN29" s="1">
        <v>5.09</v>
      </c>
      <c r="BO29" s="3">
        <f t="shared" si="7"/>
        <v>-3.0299999999999994</v>
      </c>
      <c r="BP29" s="2">
        <v>2.1019999999999999</v>
      </c>
      <c r="BQ29" s="5" t="s">
        <v>283</v>
      </c>
      <c r="BR29" s="2">
        <v>2.1019999999999999</v>
      </c>
      <c r="BS29" s="2">
        <f t="shared" si="8"/>
        <v>1.5459999999999998</v>
      </c>
      <c r="BT29" s="1">
        <v>2.5422065258026123</v>
      </c>
      <c r="BU29" s="1">
        <v>48.703819274902344</v>
      </c>
      <c r="BV29" s="1">
        <f>BT29*10</f>
        <v>25.422065258026123</v>
      </c>
      <c r="BW29" s="1">
        <f>BU29*10</f>
        <v>487.03819274902344</v>
      </c>
      <c r="BX29" s="1">
        <v>0</v>
      </c>
      <c r="BY29" s="1">
        <v>4911.9448698315473</v>
      </c>
      <c r="BZ29" s="1">
        <v>3.8284839203675345</v>
      </c>
      <c r="CA29" s="1">
        <v>118.68300153139357</v>
      </c>
      <c r="CB29" s="1">
        <v>8189.1271056661562</v>
      </c>
      <c r="CC29" s="1">
        <v>1240.4287901990813</v>
      </c>
      <c r="CD29" s="1">
        <v>133.99693721286371</v>
      </c>
      <c r="CE29" s="1">
        <v>53.598774885145488</v>
      </c>
      <c r="CF29" s="1">
        <v>723.5834609494641</v>
      </c>
      <c r="CG29" s="1">
        <v>5493.874425727412</v>
      </c>
      <c r="CH29" s="1">
        <v>149.31087289433384</v>
      </c>
      <c r="CI29" s="3">
        <v>100.52420887170911</v>
      </c>
      <c r="CJ29" s="3">
        <v>28.751342450978761</v>
      </c>
      <c r="CK29" s="3">
        <v>5.54974429655657</v>
      </c>
      <c r="CL29" s="3">
        <v>1.1139136848291236</v>
      </c>
      <c r="CM29" s="3">
        <v>29.941002436894458</v>
      </c>
      <c r="CN29" s="3">
        <v>6.0418401727468645</v>
      </c>
      <c r="CO29" s="3">
        <v>5.2495054602446158</v>
      </c>
      <c r="CP29" s="3">
        <v>0</v>
      </c>
      <c r="CQ29" s="3">
        <v>394.23943191438093</v>
      </c>
      <c r="CR29" s="3">
        <v>28.98672652925503</v>
      </c>
      <c r="CS29" s="33">
        <v>0</v>
      </c>
      <c r="CT29" s="34">
        <v>0.28907496012759176</v>
      </c>
      <c r="CU29" s="34">
        <v>0</v>
      </c>
      <c r="CV29" s="34">
        <v>15.450558213716109</v>
      </c>
      <c r="CW29" s="34">
        <v>61.104465709728871</v>
      </c>
      <c r="CX29" s="34">
        <v>13.855661881977671</v>
      </c>
      <c r="CY29" s="34">
        <v>2.2926634768740031</v>
      </c>
      <c r="CZ29" s="34">
        <v>0</v>
      </c>
      <c r="DA29" s="34">
        <v>589.51355661881973</v>
      </c>
      <c r="DB29" s="34">
        <v>24.12280701754386</v>
      </c>
      <c r="DC29" s="29" t="s">
        <v>720</v>
      </c>
    </row>
    <row r="30" spans="1:107" ht="15.75" customHeight="1" x14ac:dyDescent="0.25">
      <c r="A30" s="1" t="s">
        <v>30</v>
      </c>
      <c r="B30" s="29" t="s">
        <v>598</v>
      </c>
      <c r="C30" s="1">
        <v>2</v>
      </c>
      <c r="D30" s="1">
        <v>15</v>
      </c>
      <c r="E30" s="1">
        <v>18</v>
      </c>
      <c r="F30" s="29">
        <v>4744395</v>
      </c>
      <c r="G30" s="29">
        <v>468605.5</v>
      </c>
      <c r="H30" s="29">
        <v>1043.923</v>
      </c>
      <c r="I30" s="29">
        <v>7.4895147296656903</v>
      </c>
      <c r="J30" s="29">
        <v>180.00000000000301</v>
      </c>
      <c r="K30" s="29">
        <v>4</v>
      </c>
      <c r="L30" s="29">
        <v>13</v>
      </c>
      <c r="M30" s="29">
        <v>1044.1158292871301</v>
      </c>
      <c r="N30" s="29">
        <v>17.474018887412999</v>
      </c>
      <c r="O30" s="29">
        <v>169.97202063609799</v>
      </c>
      <c r="P30" s="29">
        <v>2</v>
      </c>
      <c r="Q30" s="29">
        <v>9</v>
      </c>
      <c r="R30" s="1" t="s">
        <v>280</v>
      </c>
      <c r="S30" s="1">
        <v>42.851488670000002</v>
      </c>
      <c r="T30" s="1">
        <v>-123.38424500000001</v>
      </c>
      <c r="U30" s="1">
        <v>1043.923</v>
      </c>
      <c r="V30" s="1" t="s">
        <v>132</v>
      </c>
      <c r="W30" s="21">
        <v>0</v>
      </c>
      <c r="X30" s="1">
        <v>100</v>
      </c>
      <c r="Y30" s="45">
        <v>0</v>
      </c>
      <c r="Z30" s="45"/>
      <c r="AA30" s="20" t="s">
        <v>386</v>
      </c>
      <c r="AB30" s="21">
        <v>0</v>
      </c>
      <c r="AC30" s="1">
        <v>100</v>
      </c>
      <c r="AD30" s="46">
        <v>0</v>
      </c>
      <c r="AE30" s="47"/>
      <c r="AF30" s="20" t="s">
        <v>134</v>
      </c>
      <c r="AG30" s="21">
        <v>0</v>
      </c>
      <c r="AH30" s="1">
        <v>100</v>
      </c>
      <c r="AI30" s="1"/>
      <c r="AJ30" s="20" t="s">
        <v>134</v>
      </c>
      <c r="AK30" s="21">
        <v>0</v>
      </c>
      <c r="AL30" s="20">
        <v>100</v>
      </c>
      <c r="AM30" s="42" t="s">
        <v>520</v>
      </c>
      <c r="AN30" s="21">
        <v>0</v>
      </c>
      <c r="AO30" s="20">
        <v>100</v>
      </c>
      <c r="AQ30" s="42" t="s">
        <v>520</v>
      </c>
      <c r="AR30" s="21">
        <v>0</v>
      </c>
      <c r="AT30" s="36">
        <v>100</v>
      </c>
      <c r="AW30" s="1">
        <v>100</v>
      </c>
      <c r="AY30" s="46">
        <v>0</v>
      </c>
      <c r="BB30" s="3">
        <v>2.72</v>
      </c>
      <c r="BC30" s="1">
        <v>986.4</v>
      </c>
      <c r="BD30" s="1">
        <f t="shared" si="1"/>
        <v>0.98639999999999994</v>
      </c>
      <c r="BE30" s="2">
        <f t="shared" si="2"/>
        <v>0.98599999999999999</v>
      </c>
      <c r="BF30" s="3">
        <v>8.19</v>
      </c>
      <c r="BG30" s="4">
        <v>430.2</v>
      </c>
      <c r="BH30" s="1">
        <f t="shared" si="3"/>
        <v>0.43019999999999997</v>
      </c>
      <c r="BI30" s="1">
        <f t="shared" si="4"/>
        <v>0.43</v>
      </c>
      <c r="BJ30" s="1">
        <v>8.1999999999999993</v>
      </c>
      <c r="BK30" s="1">
        <v>702.1</v>
      </c>
      <c r="BL30" s="1">
        <f t="shared" si="5"/>
        <v>0.70210000000000006</v>
      </c>
      <c r="BM30" s="1">
        <f t="shared" si="6"/>
        <v>0.70199999999999996</v>
      </c>
      <c r="BN30" s="1">
        <v>6.08</v>
      </c>
      <c r="BO30" s="3">
        <f t="shared" si="7"/>
        <v>-2.1099999999999994</v>
      </c>
      <c r="BP30" s="2">
        <v>1.3080000000000001</v>
      </c>
      <c r="BQ30" s="5" t="s">
        <v>283</v>
      </c>
      <c r="BR30" s="2">
        <v>1.3080000000000001</v>
      </c>
      <c r="BS30" s="2">
        <f t="shared" si="8"/>
        <v>0.87800000000000011</v>
      </c>
      <c r="CI30" s="3">
        <v>141.27015336217065</v>
      </c>
      <c r="CJ30" s="3">
        <v>68.64923318914667</v>
      </c>
      <c r="CK30" s="3">
        <v>16.515926071569012</v>
      </c>
      <c r="CL30" s="3">
        <v>0</v>
      </c>
      <c r="CM30" s="3">
        <v>60.460086511993701</v>
      </c>
      <c r="CN30" s="3">
        <v>11.797090051120723</v>
      </c>
      <c r="CO30" s="3">
        <v>3.342508847817538</v>
      </c>
      <c r="CP30" s="3">
        <v>0</v>
      </c>
      <c r="CQ30" s="3">
        <v>632.32402674007062</v>
      </c>
      <c r="CR30" s="3">
        <v>105.09241053873377</v>
      </c>
      <c r="CS30" s="33">
        <v>0</v>
      </c>
      <c r="CT30" s="34">
        <v>0</v>
      </c>
      <c r="CU30" s="34">
        <v>0</v>
      </c>
      <c r="CV30" s="34">
        <v>16.286970423661071</v>
      </c>
      <c r="CW30" s="34">
        <v>60.751398880895287</v>
      </c>
      <c r="CX30" s="34">
        <v>22.681854516386892</v>
      </c>
      <c r="CY30" s="34">
        <v>3.6970423661071146</v>
      </c>
      <c r="CZ30" s="34">
        <v>0</v>
      </c>
      <c r="DA30" s="34">
        <v>594.7242206235012</v>
      </c>
      <c r="DB30" s="34">
        <v>19.484412470023983</v>
      </c>
      <c r="DC30" s="29" t="s">
        <v>719</v>
      </c>
    </row>
    <row r="31" spans="1:107" ht="15.75" customHeight="1" x14ac:dyDescent="0.25">
      <c r="A31" s="1" t="s">
        <v>31</v>
      </c>
      <c r="B31" s="29" t="s">
        <v>599</v>
      </c>
      <c r="C31" s="1">
        <v>3</v>
      </c>
      <c r="D31" s="1">
        <v>1</v>
      </c>
      <c r="E31" s="1">
        <v>3</v>
      </c>
      <c r="F31" s="29">
        <v>4744436</v>
      </c>
      <c r="G31" s="29">
        <v>468592.3</v>
      </c>
      <c r="H31" s="29">
        <v>1051.809</v>
      </c>
      <c r="I31" s="29">
        <v>5.3081326610852404</v>
      </c>
      <c r="J31" s="29">
        <v>160.66013466811799</v>
      </c>
      <c r="K31" s="29">
        <v>2</v>
      </c>
      <c r="L31" s="29">
        <v>10</v>
      </c>
      <c r="M31" s="29">
        <v>1051.76489287354</v>
      </c>
      <c r="N31" s="29">
        <v>9.9482869658799302</v>
      </c>
      <c r="O31" s="29">
        <v>275.42978354352402</v>
      </c>
      <c r="P31" s="29">
        <v>32</v>
      </c>
      <c r="Q31" s="29">
        <v>0</v>
      </c>
      <c r="R31" s="1" t="s">
        <v>179</v>
      </c>
      <c r="S31" s="1">
        <v>42.85186126</v>
      </c>
      <c r="T31" s="1">
        <v>-123.38440900000001</v>
      </c>
      <c r="U31" s="1">
        <v>1051.809</v>
      </c>
      <c r="V31" s="1" t="s">
        <v>133</v>
      </c>
      <c r="W31" s="21">
        <v>1</v>
      </c>
      <c r="X31" s="1">
        <v>10</v>
      </c>
      <c r="Y31" s="45">
        <v>1</v>
      </c>
      <c r="Z31" s="45">
        <v>18</v>
      </c>
      <c r="AB31" s="21">
        <v>1</v>
      </c>
      <c r="AC31" s="1">
        <v>3</v>
      </c>
      <c r="AD31" s="46">
        <v>1</v>
      </c>
      <c r="AE31" s="47">
        <v>110</v>
      </c>
      <c r="AG31" s="20">
        <v>1</v>
      </c>
      <c r="AH31" s="1">
        <v>30</v>
      </c>
      <c r="AI31" s="1">
        <v>137</v>
      </c>
      <c r="AJ31" s="20" t="s">
        <v>321</v>
      </c>
      <c r="AK31" s="20">
        <v>1</v>
      </c>
      <c r="AL31" s="20">
        <v>0</v>
      </c>
      <c r="AM31" s="42" t="s">
        <v>444</v>
      </c>
      <c r="AN31" s="20">
        <v>1</v>
      </c>
      <c r="AO31" s="20">
        <v>0</v>
      </c>
      <c r="AP31" s="48">
        <v>220</v>
      </c>
      <c r="AQ31" s="49" t="s">
        <v>480</v>
      </c>
      <c r="AR31" s="20">
        <v>1</v>
      </c>
      <c r="AS31" s="1">
        <v>0</v>
      </c>
      <c r="AT31" s="36">
        <v>0</v>
      </c>
      <c r="AU31" s="1">
        <v>245</v>
      </c>
      <c r="AW31" s="1">
        <v>0</v>
      </c>
      <c r="AX31" s="1">
        <f t="shared" ref="AX31:AX39" si="14">AI31+AU31</f>
        <v>382</v>
      </c>
      <c r="AY31" s="46">
        <v>1</v>
      </c>
      <c r="AZ31" s="46">
        <v>5</v>
      </c>
      <c r="BB31" s="3">
        <v>3</v>
      </c>
      <c r="BC31" s="1">
        <v>889.2</v>
      </c>
      <c r="BD31" s="1">
        <f t="shared" si="1"/>
        <v>0.88919999999999999</v>
      </c>
      <c r="BE31" s="2">
        <f t="shared" si="2"/>
        <v>0.88900000000000001</v>
      </c>
      <c r="BF31" s="3">
        <v>7.55</v>
      </c>
      <c r="BG31" s="4">
        <v>1192</v>
      </c>
      <c r="BH31" s="1">
        <f t="shared" si="3"/>
        <v>1.1919999999999999</v>
      </c>
      <c r="BI31" s="1">
        <f t="shared" si="4"/>
        <v>1.1919999999999999</v>
      </c>
      <c r="BJ31" s="1">
        <v>7.62</v>
      </c>
      <c r="BK31" s="1">
        <v>1740</v>
      </c>
      <c r="BL31" s="1">
        <f t="shared" si="5"/>
        <v>1.74</v>
      </c>
      <c r="BM31" s="1">
        <f t="shared" si="6"/>
        <v>1.74</v>
      </c>
      <c r="BN31" s="1">
        <v>7.39</v>
      </c>
      <c r="BO31" s="3">
        <f t="shared" si="7"/>
        <v>-0.16000000000000014</v>
      </c>
      <c r="BP31" s="4">
        <v>565.5</v>
      </c>
      <c r="BQ31" s="5" t="s">
        <v>282</v>
      </c>
      <c r="BR31" s="1">
        <v>0.56599999999999995</v>
      </c>
      <c r="BS31" s="2">
        <f t="shared" si="8"/>
        <v>-0.626</v>
      </c>
      <c r="BT31" s="1">
        <v>1.1735515594482422</v>
      </c>
      <c r="BU31" s="1">
        <v>49.133647918701172</v>
      </c>
      <c r="BV31" s="1">
        <f t="shared" ref="BV31:BV39" si="15">BT31*10</f>
        <v>11.735515594482422</v>
      </c>
      <c r="BW31" s="1">
        <f t="shared" ref="BW31:BW39" si="16">BU31*10</f>
        <v>491.33647918701172</v>
      </c>
      <c r="BX31" s="1">
        <v>0</v>
      </c>
      <c r="BY31" s="1">
        <v>2744.1505595116987</v>
      </c>
      <c r="BZ31" s="1">
        <v>5.0864699898270604</v>
      </c>
      <c r="CA31" s="1">
        <v>144.96439471007119</v>
      </c>
      <c r="CB31" s="1">
        <v>10956.256358087487</v>
      </c>
      <c r="CC31" s="1">
        <v>691.75991861648015</v>
      </c>
      <c r="CD31" s="1">
        <v>40.691759918616484</v>
      </c>
      <c r="CE31" s="1">
        <v>40.691759918616484</v>
      </c>
      <c r="CF31" s="1">
        <v>2032.0447609359105</v>
      </c>
      <c r="CG31" s="1">
        <v>3753.8148524923704</v>
      </c>
      <c r="CH31" s="1">
        <v>61.037639877924718</v>
      </c>
      <c r="CI31" s="3">
        <v>287.90259230164969</v>
      </c>
      <c r="CJ31" s="3">
        <v>188.00078554595447</v>
      </c>
      <c r="CK31" s="3">
        <v>36.33150039277298</v>
      </c>
      <c r="CL31" s="3">
        <v>3.8295365278868818</v>
      </c>
      <c r="CM31" s="3">
        <v>33.385703063629222</v>
      </c>
      <c r="CN31" s="3">
        <v>9.4265514532600161</v>
      </c>
      <c r="CO31" s="3">
        <v>16.005498821681069</v>
      </c>
      <c r="CP31" s="3">
        <v>3.9277297721916735</v>
      </c>
      <c r="CQ31" s="3">
        <v>808.13040062843686</v>
      </c>
      <c r="CR31" s="3">
        <v>115.08248232521603</v>
      </c>
      <c r="CS31" s="33">
        <v>0</v>
      </c>
      <c r="CT31" s="34">
        <v>0</v>
      </c>
      <c r="CU31" s="34">
        <v>0</v>
      </c>
      <c r="CV31" s="34">
        <v>40.80207501995212</v>
      </c>
      <c r="CW31" s="34">
        <v>20.650438946528332</v>
      </c>
      <c r="CX31" s="34">
        <v>0</v>
      </c>
      <c r="CY31" s="34">
        <v>3.7909018355945734</v>
      </c>
      <c r="CZ31" s="34">
        <v>0</v>
      </c>
      <c r="DA31" s="34">
        <v>111.93136472466082</v>
      </c>
      <c r="DB31" s="34">
        <v>0</v>
      </c>
    </row>
    <row r="32" spans="1:107" ht="15.75" customHeight="1" x14ac:dyDescent="0.25">
      <c r="A32" s="1" t="s">
        <v>32</v>
      </c>
      <c r="B32" s="29" t="s">
        <v>600</v>
      </c>
      <c r="C32" s="1">
        <v>3</v>
      </c>
      <c r="D32" s="1">
        <v>2</v>
      </c>
      <c r="E32" s="1">
        <v>4</v>
      </c>
      <c r="F32" s="29">
        <v>4744433</v>
      </c>
      <c r="G32" s="29">
        <v>468593.5</v>
      </c>
      <c r="H32" s="29">
        <v>1051.883</v>
      </c>
      <c r="I32" s="29">
        <v>5.3081326610852404</v>
      </c>
      <c r="J32" s="29">
        <v>160.66013466811799</v>
      </c>
      <c r="K32" s="29">
        <v>2</v>
      </c>
      <c r="L32" s="29">
        <v>10</v>
      </c>
      <c r="M32" s="29">
        <v>1051.73150437807</v>
      </c>
      <c r="N32" s="29">
        <v>6.2693936616186399</v>
      </c>
      <c r="O32" s="29">
        <v>250.82003897462801</v>
      </c>
      <c r="P32" s="29">
        <v>32</v>
      </c>
      <c r="Q32" s="29">
        <v>0</v>
      </c>
      <c r="R32" s="1" t="s">
        <v>180</v>
      </c>
      <c r="S32" s="1">
        <v>42.851836300000002</v>
      </c>
      <c r="T32" s="1">
        <v>-123.3843942</v>
      </c>
      <c r="U32" s="1">
        <v>1051.883</v>
      </c>
      <c r="V32" s="1" t="s">
        <v>131</v>
      </c>
      <c r="W32" s="21">
        <v>1</v>
      </c>
      <c r="X32" s="1">
        <v>5</v>
      </c>
      <c r="Y32" s="45">
        <v>1</v>
      </c>
      <c r="Z32" s="45">
        <v>13</v>
      </c>
      <c r="AB32" s="21">
        <v>1</v>
      </c>
      <c r="AC32" s="1">
        <v>3</v>
      </c>
      <c r="AD32" s="46">
        <v>1</v>
      </c>
      <c r="AE32" s="47">
        <v>90</v>
      </c>
      <c r="AG32" s="20">
        <v>1</v>
      </c>
      <c r="AH32" s="1">
        <v>30</v>
      </c>
      <c r="AI32" s="1">
        <v>110</v>
      </c>
      <c r="AK32" s="20">
        <v>1</v>
      </c>
      <c r="AL32" s="20">
        <v>3</v>
      </c>
      <c r="AM32" s="42"/>
      <c r="AN32" s="20">
        <v>1</v>
      </c>
      <c r="AO32" s="20">
        <v>0</v>
      </c>
      <c r="AP32" s="48">
        <v>300</v>
      </c>
      <c r="AQ32" s="49" t="s">
        <v>481</v>
      </c>
      <c r="AR32" s="20">
        <v>1</v>
      </c>
      <c r="AS32" s="1">
        <v>0</v>
      </c>
      <c r="AT32" s="36">
        <v>0</v>
      </c>
      <c r="AU32" s="1">
        <v>320</v>
      </c>
      <c r="AW32" s="1">
        <v>0</v>
      </c>
      <c r="AX32" s="1">
        <f t="shared" si="14"/>
        <v>430</v>
      </c>
      <c r="AY32" s="46">
        <v>1</v>
      </c>
      <c r="AZ32" s="46">
        <v>0</v>
      </c>
      <c r="BB32" s="3">
        <v>2.67</v>
      </c>
      <c r="BC32" s="1">
        <v>955.8</v>
      </c>
      <c r="BD32" s="1">
        <f t="shared" si="1"/>
        <v>0.95579999999999998</v>
      </c>
      <c r="BE32" s="2">
        <f t="shared" si="2"/>
        <v>0.95599999999999996</v>
      </c>
      <c r="BF32" s="3">
        <v>7.52</v>
      </c>
      <c r="BG32" s="4">
        <v>1339</v>
      </c>
      <c r="BH32" s="1">
        <f t="shared" si="3"/>
        <v>1.339</v>
      </c>
      <c r="BI32" s="1">
        <f t="shared" si="4"/>
        <v>1.339</v>
      </c>
      <c r="BJ32" s="1">
        <v>7.5</v>
      </c>
      <c r="BK32" s="1">
        <v>2580</v>
      </c>
      <c r="BL32" s="1">
        <f t="shared" si="5"/>
        <v>2.58</v>
      </c>
      <c r="BM32" s="1">
        <f t="shared" si="6"/>
        <v>2.58</v>
      </c>
      <c r="BN32" s="1">
        <v>7.15</v>
      </c>
      <c r="BO32" s="3">
        <f t="shared" si="7"/>
        <v>-0.36999999999999922</v>
      </c>
      <c r="BP32" s="4">
        <v>350.9</v>
      </c>
      <c r="BQ32" s="5" t="s">
        <v>282</v>
      </c>
      <c r="BR32" s="1">
        <v>0.35099999999999998</v>
      </c>
      <c r="BS32" s="2">
        <f t="shared" si="8"/>
        <v>-0.98799999999999999</v>
      </c>
      <c r="BT32" s="1">
        <v>1.8007016181945801</v>
      </c>
      <c r="BU32" s="1">
        <v>48.524806976318359</v>
      </c>
      <c r="BV32" s="1">
        <f t="shared" si="15"/>
        <v>18.007016181945801</v>
      </c>
      <c r="BW32" s="1">
        <f t="shared" si="16"/>
        <v>485.24806976318359</v>
      </c>
      <c r="BX32" s="1">
        <v>100.30395136778115</v>
      </c>
      <c r="BY32" s="1">
        <v>4954.4072948328267</v>
      </c>
      <c r="BZ32" s="1">
        <v>3.0395136778115499</v>
      </c>
      <c r="CA32" s="1">
        <v>167.17325227963528</v>
      </c>
      <c r="CB32" s="1">
        <v>11468.085106382976</v>
      </c>
      <c r="CC32" s="1">
        <v>1103.3434650455927</v>
      </c>
      <c r="CD32" s="1">
        <v>79.027355623100306</v>
      </c>
      <c r="CE32" s="1">
        <v>57.750759878419451</v>
      </c>
      <c r="CF32" s="1">
        <v>1486.3221884498478</v>
      </c>
      <c r="CG32" s="1">
        <v>5300.911854103344</v>
      </c>
      <c r="CH32" s="1">
        <v>100.30395136778115</v>
      </c>
      <c r="CI32" s="3">
        <v>140.1741046302281</v>
      </c>
      <c r="CJ32" s="3">
        <v>70.8989128162859</v>
      </c>
      <c r="CK32" s="3">
        <v>10.960319675785335</v>
      </c>
      <c r="CL32" s="3">
        <v>4.6890424481737414</v>
      </c>
      <c r="CM32" s="3">
        <v>51.905945124083381</v>
      </c>
      <c r="CN32" s="3">
        <v>9.8256097198207364</v>
      </c>
      <c r="CO32" s="3">
        <v>6.629974766274314</v>
      </c>
      <c r="CP32" s="3">
        <v>0.4935834155972359</v>
      </c>
      <c r="CQ32" s="3">
        <v>589.09640646451453</v>
      </c>
      <c r="CR32" s="3">
        <v>68.540238129619283</v>
      </c>
      <c r="CS32" s="33">
        <v>0</v>
      </c>
      <c r="CT32" s="34">
        <v>0</v>
      </c>
      <c r="CU32" s="34">
        <v>0</v>
      </c>
      <c r="CV32" s="34">
        <v>31.612016493225997</v>
      </c>
      <c r="CW32" s="34">
        <v>13.155311211466719</v>
      </c>
      <c r="CX32" s="34">
        <v>0</v>
      </c>
      <c r="CY32" s="34">
        <v>4.8105242489691733</v>
      </c>
      <c r="CZ32" s="34">
        <v>0</v>
      </c>
      <c r="DA32" s="34">
        <v>25.132534851757313</v>
      </c>
      <c r="DB32" s="34">
        <v>0</v>
      </c>
      <c r="DC32" s="29" t="s">
        <v>359</v>
      </c>
    </row>
    <row r="33" spans="1:107" ht="15.75" customHeight="1" x14ac:dyDescent="0.25">
      <c r="A33" s="1" t="s">
        <v>33</v>
      </c>
      <c r="B33" s="29" t="s">
        <v>601</v>
      </c>
      <c r="C33" s="1">
        <v>3</v>
      </c>
      <c r="D33" s="1">
        <v>3</v>
      </c>
      <c r="E33" s="1">
        <v>5</v>
      </c>
      <c r="F33" s="29">
        <v>4744431</v>
      </c>
      <c r="G33" s="29">
        <v>468594.5</v>
      </c>
      <c r="H33" s="29">
        <v>1051.819</v>
      </c>
      <c r="I33" s="29">
        <v>5.5858145521990803</v>
      </c>
      <c r="J33" s="29">
        <v>154.06407144204701</v>
      </c>
      <c r="K33" s="29">
        <v>2</v>
      </c>
      <c r="L33" s="29">
        <v>1</v>
      </c>
      <c r="M33" s="29">
        <v>1051.73150437807</v>
      </c>
      <c r="N33" s="29">
        <v>6.2693936616186399</v>
      </c>
      <c r="O33" s="29">
        <v>250.82003897462801</v>
      </c>
      <c r="P33" s="29">
        <v>32</v>
      </c>
      <c r="Q33" s="29">
        <v>0</v>
      </c>
      <c r="R33" s="1" t="s">
        <v>181</v>
      </c>
      <c r="S33" s="1">
        <v>42.851811779999998</v>
      </c>
      <c r="T33" s="1">
        <v>-123.3843816</v>
      </c>
      <c r="U33" s="1">
        <v>1051.819</v>
      </c>
      <c r="V33" s="1" t="s">
        <v>132</v>
      </c>
      <c r="W33" s="21">
        <v>1</v>
      </c>
      <c r="X33" s="1">
        <v>10</v>
      </c>
      <c r="Y33" s="45">
        <v>1</v>
      </c>
      <c r="Z33" s="45">
        <v>35</v>
      </c>
      <c r="AB33" s="21">
        <v>1</v>
      </c>
      <c r="AC33" s="1">
        <v>3</v>
      </c>
      <c r="AD33" s="46">
        <v>1</v>
      </c>
      <c r="AE33" s="47">
        <v>85</v>
      </c>
      <c r="AG33" s="20">
        <v>1</v>
      </c>
      <c r="AH33" s="1">
        <v>25</v>
      </c>
      <c r="AI33" s="1">
        <v>89</v>
      </c>
      <c r="AK33" s="20">
        <v>1</v>
      </c>
      <c r="AL33" s="20">
        <v>3</v>
      </c>
      <c r="AM33" s="42"/>
      <c r="AN33" s="20">
        <v>1</v>
      </c>
      <c r="AO33" s="20">
        <v>0</v>
      </c>
      <c r="AP33" s="48">
        <v>113</v>
      </c>
      <c r="AQ33" s="49" t="s">
        <v>482</v>
      </c>
      <c r="AR33" s="20">
        <v>1</v>
      </c>
      <c r="AS33" s="1">
        <v>0</v>
      </c>
      <c r="AT33" s="36">
        <v>0</v>
      </c>
      <c r="AU33" s="1">
        <v>110</v>
      </c>
      <c r="AW33" s="1">
        <v>0</v>
      </c>
      <c r="AX33" s="1">
        <f t="shared" si="14"/>
        <v>199</v>
      </c>
      <c r="AY33" s="46">
        <v>1</v>
      </c>
      <c r="AZ33" s="46">
        <v>3</v>
      </c>
      <c r="BB33" s="3">
        <v>2.4</v>
      </c>
      <c r="BC33" s="1">
        <v>1462</v>
      </c>
      <c r="BD33" s="1">
        <f t="shared" si="1"/>
        <v>1.462</v>
      </c>
      <c r="BE33" s="2">
        <f t="shared" si="2"/>
        <v>1.462</v>
      </c>
      <c r="BF33" s="3">
        <v>7.38</v>
      </c>
      <c r="BG33" s="4">
        <v>3062</v>
      </c>
      <c r="BH33" s="1">
        <f t="shared" si="3"/>
        <v>3.0619999999999998</v>
      </c>
      <c r="BI33" s="1">
        <f t="shared" si="4"/>
        <v>3.0619999999999998</v>
      </c>
      <c r="BJ33" s="1">
        <v>7.52</v>
      </c>
      <c r="BK33" s="1">
        <v>4653</v>
      </c>
      <c r="BL33" s="1">
        <f t="shared" si="5"/>
        <v>4.6529999999999996</v>
      </c>
      <c r="BM33" s="1">
        <f t="shared" si="6"/>
        <v>4.6529999999999996</v>
      </c>
      <c r="BN33" s="1">
        <v>3.66</v>
      </c>
      <c r="BO33" s="3">
        <f t="shared" si="7"/>
        <v>-3.7199999999999998</v>
      </c>
      <c r="BP33" s="2">
        <v>1.2170000000000001</v>
      </c>
      <c r="BQ33" s="5" t="s">
        <v>283</v>
      </c>
      <c r="BR33" s="2">
        <v>1.2170000000000001</v>
      </c>
      <c r="BS33" s="2">
        <f t="shared" si="8"/>
        <v>-1.8449999999999998</v>
      </c>
      <c r="BT33" s="1">
        <v>0.8573344349861145</v>
      </c>
      <c r="BU33" s="1">
        <v>49.108371734619141</v>
      </c>
      <c r="BV33" s="1">
        <f t="shared" si="15"/>
        <v>8.573344349861145</v>
      </c>
      <c r="BW33" s="1">
        <f t="shared" si="16"/>
        <v>491.08371734619141</v>
      </c>
      <c r="BX33" s="1">
        <v>0</v>
      </c>
      <c r="BY33" s="1">
        <v>2422.2369291859695</v>
      </c>
      <c r="BZ33" s="1">
        <v>3.3090668431502315</v>
      </c>
      <c r="CA33" s="1">
        <v>119.12640635340833</v>
      </c>
      <c r="CB33" s="1">
        <v>9500.330906684314</v>
      </c>
      <c r="CC33" s="1">
        <v>426.86962276637985</v>
      </c>
      <c r="CD33" s="1">
        <v>43.01786896095301</v>
      </c>
      <c r="CE33" s="1">
        <v>56.25413633355393</v>
      </c>
      <c r="CF33" s="1">
        <v>1469.2256783587029</v>
      </c>
      <c r="CG33" s="1">
        <v>4070.1522170747844</v>
      </c>
      <c r="CH33" s="1">
        <v>95.962938451356692</v>
      </c>
      <c r="CI33" s="3">
        <v>372.48916896415909</v>
      </c>
      <c r="CJ33" s="3">
        <v>290.52776683733748</v>
      </c>
      <c r="CK33" s="3">
        <v>208.54667191807798</v>
      </c>
      <c r="CL33" s="3">
        <v>0</v>
      </c>
      <c r="CM33" s="3">
        <v>95.706971248523047</v>
      </c>
      <c r="CN33" s="3">
        <v>27.963765261914137</v>
      </c>
      <c r="CO33" s="3">
        <v>2.7569909413154785</v>
      </c>
      <c r="CP33" s="3">
        <v>9.551004332414335</v>
      </c>
      <c r="CQ33" s="3">
        <v>1897.8928712091374</v>
      </c>
      <c r="CR33" s="3">
        <v>218.0976762504923</v>
      </c>
      <c r="CS33" s="33">
        <v>54.848966613672495</v>
      </c>
      <c r="CT33" s="34">
        <v>187.0429252782194</v>
      </c>
      <c r="CU33" s="34">
        <v>0</v>
      </c>
      <c r="CV33" s="34">
        <v>20.66772655007949</v>
      </c>
      <c r="CW33" s="34">
        <v>16.196343402225754</v>
      </c>
      <c r="CX33" s="34">
        <v>4.7694753577106521</v>
      </c>
      <c r="CY33" s="34">
        <v>3.3783783783783785</v>
      </c>
      <c r="CZ33" s="34">
        <v>0</v>
      </c>
      <c r="DA33" s="34">
        <v>406.69713831478538</v>
      </c>
      <c r="DB33" s="34">
        <v>75.715421303656598</v>
      </c>
    </row>
    <row r="34" spans="1:107" ht="15.75" customHeight="1" x14ac:dyDescent="0.25">
      <c r="A34" s="1" t="s">
        <v>34</v>
      </c>
      <c r="B34" s="29" t="s">
        <v>602</v>
      </c>
      <c r="C34" s="1">
        <v>3</v>
      </c>
      <c r="D34" s="1">
        <v>4</v>
      </c>
      <c r="E34" s="1">
        <v>6</v>
      </c>
      <c r="F34" s="29">
        <v>4744428</v>
      </c>
      <c r="G34" s="29">
        <v>468595.6</v>
      </c>
      <c r="H34" s="29">
        <v>1051.644</v>
      </c>
      <c r="I34" s="29">
        <v>5.5858145521990803</v>
      </c>
      <c r="J34" s="29">
        <v>154.06407144204701</v>
      </c>
      <c r="K34" s="29">
        <v>2</v>
      </c>
      <c r="L34" s="29">
        <v>1</v>
      </c>
      <c r="M34" s="29">
        <v>1052.15603937323</v>
      </c>
      <c r="N34" s="29">
        <v>6.3211421623203696</v>
      </c>
      <c r="O34" s="29">
        <v>195.45584156248</v>
      </c>
      <c r="P34" s="29">
        <v>2</v>
      </c>
      <c r="Q34" s="29">
        <v>0</v>
      </c>
      <c r="R34" s="1" t="s">
        <v>182</v>
      </c>
      <c r="S34" s="1">
        <v>42.85178646</v>
      </c>
      <c r="T34" s="1">
        <v>-123.3843677</v>
      </c>
      <c r="U34" s="1">
        <v>1051.644</v>
      </c>
      <c r="V34" s="1" t="s">
        <v>133</v>
      </c>
      <c r="W34" s="21">
        <v>1</v>
      </c>
      <c r="X34" s="1">
        <v>3</v>
      </c>
      <c r="Y34" s="45">
        <v>1</v>
      </c>
      <c r="Z34" s="45">
        <v>17</v>
      </c>
      <c r="AB34" s="21">
        <v>1</v>
      </c>
      <c r="AC34" s="1">
        <v>3</v>
      </c>
      <c r="AD34" s="46">
        <v>1</v>
      </c>
      <c r="AE34" s="47">
        <v>70</v>
      </c>
      <c r="AG34" s="20">
        <v>1</v>
      </c>
      <c r="AH34" s="1">
        <v>15</v>
      </c>
      <c r="AI34" s="1">
        <v>75</v>
      </c>
      <c r="AK34" s="20">
        <v>1</v>
      </c>
      <c r="AL34" s="20">
        <v>5</v>
      </c>
      <c r="AM34" s="42"/>
      <c r="AN34" s="20">
        <v>1</v>
      </c>
      <c r="AO34" s="20">
        <v>3</v>
      </c>
      <c r="AP34" s="48">
        <v>113</v>
      </c>
      <c r="AQ34" s="49" t="s">
        <v>472</v>
      </c>
      <c r="AR34" s="20">
        <v>1</v>
      </c>
      <c r="AS34" s="1">
        <v>3</v>
      </c>
      <c r="AT34" s="36">
        <v>3</v>
      </c>
      <c r="AU34" s="1">
        <v>140</v>
      </c>
      <c r="AW34" s="1">
        <v>3</v>
      </c>
      <c r="AX34" s="1">
        <f t="shared" si="14"/>
        <v>215</v>
      </c>
      <c r="AY34" s="46">
        <v>1</v>
      </c>
      <c r="AZ34" s="46">
        <v>3</v>
      </c>
      <c r="BB34" s="3">
        <v>2.77</v>
      </c>
      <c r="BC34" s="1">
        <v>403.6</v>
      </c>
      <c r="BD34" s="1">
        <f t="shared" ref="BD34:BD65" si="17">BC34/1000</f>
        <v>0.40360000000000001</v>
      </c>
      <c r="BE34" s="2">
        <f t="shared" ref="BE34:BE65" si="18">ROUND(BD34,3)</f>
        <v>0.40400000000000003</v>
      </c>
      <c r="BF34" s="3">
        <v>7.76</v>
      </c>
      <c r="BG34" s="4">
        <v>520.9</v>
      </c>
      <c r="BH34" s="1">
        <f t="shared" ref="BH34:BH65" si="19">BG34/1000</f>
        <v>0.52090000000000003</v>
      </c>
      <c r="BI34" s="1">
        <f t="shared" ref="BI34:BI65" si="20">ROUND(BH34,3)</f>
        <v>0.52100000000000002</v>
      </c>
      <c r="BJ34" s="1">
        <v>7.7</v>
      </c>
      <c r="BK34" s="1">
        <v>954.2</v>
      </c>
      <c r="BL34" s="1">
        <f t="shared" ref="BL34:BL65" si="21">BK34/1000</f>
        <v>0.95420000000000005</v>
      </c>
      <c r="BM34" s="1">
        <f t="shared" ref="BM34:BM65" si="22">ROUND(BL34,3)</f>
        <v>0.95399999999999996</v>
      </c>
      <c r="BN34" s="1">
        <v>3.72</v>
      </c>
      <c r="BO34" s="3">
        <f t="shared" ref="BO34:BO65" si="23">-(BF34-BN34)</f>
        <v>-4.0399999999999991</v>
      </c>
      <c r="BP34" s="4">
        <v>918.1</v>
      </c>
      <c r="BQ34" s="5" t="s">
        <v>282</v>
      </c>
      <c r="BR34" s="1">
        <v>0.91800000000000004</v>
      </c>
      <c r="BS34" s="2">
        <f t="shared" ref="BS34:BS65" si="24">-(BI34-BR34)</f>
        <v>0.39700000000000002</v>
      </c>
      <c r="BT34" s="1">
        <v>1.2195702791213989</v>
      </c>
      <c r="BU34" s="1">
        <v>49.804801940917969</v>
      </c>
      <c r="BV34" s="1">
        <f t="shared" si="15"/>
        <v>12.195702791213989</v>
      </c>
      <c r="BW34" s="1">
        <f t="shared" si="16"/>
        <v>498.04801940917969</v>
      </c>
      <c r="BX34" s="1">
        <v>0</v>
      </c>
      <c r="BY34" s="1">
        <v>1935.7195032870709</v>
      </c>
      <c r="BZ34" s="1">
        <v>14.609203798392988</v>
      </c>
      <c r="CA34" s="1">
        <v>84.002921840759683</v>
      </c>
      <c r="CB34" s="1">
        <v>6391.5266617969328</v>
      </c>
      <c r="CC34" s="1">
        <v>569.75894813732657</v>
      </c>
      <c r="CD34" s="1">
        <v>0</v>
      </c>
      <c r="CE34" s="1">
        <v>40.17531044558072</v>
      </c>
      <c r="CF34" s="1">
        <v>938.64134404674951</v>
      </c>
      <c r="CG34" s="1">
        <v>3093.4989043097157</v>
      </c>
      <c r="CH34" s="1">
        <v>76.698319941563184</v>
      </c>
      <c r="CI34" s="3">
        <v>148.12239221140473</v>
      </c>
      <c r="CJ34" s="3">
        <v>63.202861116630238</v>
      </c>
      <c r="CK34" s="3">
        <v>8.9409894695012913</v>
      </c>
      <c r="CL34" s="3">
        <v>1.2914762567057421</v>
      </c>
      <c r="CM34" s="3">
        <v>51.261672958474065</v>
      </c>
      <c r="CN34" s="3">
        <v>9.0403337969401942</v>
      </c>
      <c r="CO34" s="3">
        <v>4.0731174249950328</v>
      </c>
      <c r="CP34" s="3">
        <v>1.6888535664613549</v>
      </c>
      <c r="CQ34" s="3">
        <v>457.77866083846607</v>
      </c>
      <c r="CR34" s="3">
        <v>58.712497516391807</v>
      </c>
      <c r="CS34" s="33">
        <v>8.9796723899743434</v>
      </c>
      <c r="CT34" s="34">
        <v>39.88553384645747</v>
      </c>
      <c r="CU34" s="34">
        <v>0</v>
      </c>
      <c r="CV34" s="34">
        <v>27.037694888494176</v>
      </c>
      <c r="CW34" s="34">
        <v>53.976712058417206</v>
      </c>
      <c r="CX34" s="34">
        <v>13.124136569962502</v>
      </c>
      <c r="CY34" s="34">
        <v>4.7365304914150386</v>
      </c>
      <c r="CZ34" s="34">
        <v>1.1841326228537596</v>
      </c>
      <c r="DA34" s="34">
        <v>289.91513716202883</v>
      </c>
      <c r="DB34" s="34">
        <v>82.987961318334314</v>
      </c>
    </row>
    <row r="35" spans="1:107" ht="15.75" customHeight="1" x14ac:dyDescent="0.25">
      <c r="A35" s="1" t="s">
        <v>35</v>
      </c>
      <c r="B35" s="29" t="s">
        <v>603</v>
      </c>
      <c r="C35" s="1">
        <v>3</v>
      </c>
      <c r="D35" s="1">
        <v>5</v>
      </c>
      <c r="E35" s="1">
        <v>7</v>
      </c>
      <c r="F35" s="29">
        <v>4744425</v>
      </c>
      <c r="G35" s="29">
        <v>468597.1</v>
      </c>
      <c r="H35" s="29">
        <v>1051.461</v>
      </c>
      <c r="I35" s="29">
        <v>6.6175045666613403</v>
      </c>
      <c r="J35" s="29">
        <v>169.85276593918499</v>
      </c>
      <c r="K35" s="29">
        <v>4</v>
      </c>
      <c r="L35" s="29">
        <v>20</v>
      </c>
      <c r="M35" s="29">
        <v>1051.2674208077599</v>
      </c>
      <c r="N35" s="29">
        <v>10.0785506550374</v>
      </c>
      <c r="O35" s="29">
        <v>169.86403684653101</v>
      </c>
      <c r="P35" s="29">
        <v>4</v>
      </c>
      <c r="Q35" s="29">
        <v>0</v>
      </c>
      <c r="R35" s="1" t="s">
        <v>183</v>
      </c>
      <c r="S35" s="1">
        <v>42.85176268</v>
      </c>
      <c r="T35" s="1">
        <v>-123.3843499</v>
      </c>
      <c r="U35" s="1">
        <v>1051.461</v>
      </c>
      <c r="V35" s="1" t="s">
        <v>131</v>
      </c>
      <c r="W35" s="21">
        <v>1</v>
      </c>
      <c r="X35" s="1">
        <v>50</v>
      </c>
      <c r="Y35" s="45">
        <v>1</v>
      </c>
      <c r="Z35" s="45">
        <v>22</v>
      </c>
      <c r="AB35" s="21">
        <v>1</v>
      </c>
      <c r="AC35" s="1">
        <v>20</v>
      </c>
      <c r="AD35" s="46">
        <v>1</v>
      </c>
      <c r="AE35" s="47">
        <v>100</v>
      </c>
      <c r="AG35" s="20">
        <v>1</v>
      </c>
      <c r="AH35" s="1">
        <v>20</v>
      </c>
      <c r="AI35" s="1">
        <v>99</v>
      </c>
      <c r="AK35" s="20">
        <v>1</v>
      </c>
      <c r="AL35" s="20">
        <v>3</v>
      </c>
      <c r="AM35" s="42" t="s">
        <v>445</v>
      </c>
      <c r="AN35" s="20">
        <v>1</v>
      </c>
      <c r="AO35" s="20">
        <v>0</v>
      </c>
      <c r="AP35" s="48">
        <v>92</v>
      </c>
      <c r="AR35" s="20">
        <v>1</v>
      </c>
      <c r="AS35" s="1">
        <v>0</v>
      </c>
      <c r="AT35" s="36">
        <v>0</v>
      </c>
      <c r="AU35" s="1">
        <v>88</v>
      </c>
      <c r="AW35" s="1">
        <v>0</v>
      </c>
      <c r="AX35" s="1">
        <f t="shared" si="14"/>
        <v>187</v>
      </c>
      <c r="AY35" s="46">
        <v>1</v>
      </c>
      <c r="AZ35" s="46">
        <v>0</v>
      </c>
      <c r="BB35" s="3">
        <v>3.07</v>
      </c>
      <c r="BC35" s="1">
        <v>420.9</v>
      </c>
      <c r="BD35" s="1">
        <f t="shared" si="17"/>
        <v>0.4209</v>
      </c>
      <c r="BE35" s="2">
        <f t="shared" si="18"/>
        <v>0.42099999999999999</v>
      </c>
      <c r="BF35" s="3">
        <v>7.47</v>
      </c>
      <c r="BG35" s="4">
        <v>2086</v>
      </c>
      <c r="BH35" s="1">
        <f t="shared" si="19"/>
        <v>2.0859999999999999</v>
      </c>
      <c r="BI35" s="1">
        <f t="shared" si="20"/>
        <v>2.0859999999999999</v>
      </c>
      <c r="BJ35" s="1">
        <v>7.49</v>
      </c>
      <c r="BK35" s="1">
        <v>2391</v>
      </c>
      <c r="BL35" s="1">
        <f t="shared" si="21"/>
        <v>2.391</v>
      </c>
      <c r="BM35" s="1">
        <f t="shared" si="22"/>
        <v>2.391</v>
      </c>
      <c r="BN35" s="1">
        <v>6.82</v>
      </c>
      <c r="BO35" s="3">
        <f t="shared" si="23"/>
        <v>-0.64999999999999947</v>
      </c>
      <c r="BP35" s="4">
        <v>477.6</v>
      </c>
      <c r="BQ35" s="5" t="s">
        <v>282</v>
      </c>
      <c r="BR35" s="1">
        <v>0.47799999999999998</v>
      </c>
      <c r="BS35" s="2">
        <f t="shared" si="24"/>
        <v>-1.6079999999999999</v>
      </c>
      <c r="BT35" s="1">
        <v>1.6160249710083008</v>
      </c>
      <c r="BU35" s="1">
        <v>48.537498474121094</v>
      </c>
      <c r="BV35" s="1">
        <f t="shared" si="15"/>
        <v>16.160249710083008</v>
      </c>
      <c r="BW35" s="1">
        <f t="shared" si="16"/>
        <v>485.37498474121094</v>
      </c>
      <c r="BX35" s="1">
        <v>0</v>
      </c>
      <c r="BY35" s="1">
        <v>6580.756013745704</v>
      </c>
      <c r="BZ35" s="1">
        <v>8.5910652920962196</v>
      </c>
      <c r="CA35" s="1">
        <v>94.50171821305841</v>
      </c>
      <c r="CB35" s="1">
        <v>11804.123711340206</v>
      </c>
      <c r="CC35" s="1">
        <v>970.79037800687274</v>
      </c>
      <c r="CD35" s="1">
        <v>0</v>
      </c>
      <c r="CE35" s="1">
        <v>0</v>
      </c>
      <c r="CF35" s="1">
        <v>1520.6185567010309</v>
      </c>
      <c r="CG35" s="1">
        <v>6761.1683848797247</v>
      </c>
      <c r="CH35" s="1">
        <v>128.86597938144328</v>
      </c>
      <c r="CI35" s="3">
        <v>131.23254886318307</v>
      </c>
      <c r="CJ35" s="3">
        <v>48.474272038292774</v>
      </c>
      <c r="CK35" s="3">
        <v>3.789389708815317</v>
      </c>
      <c r="CL35" s="3">
        <v>2.6924611088950936</v>
      </c>
      <c r="CM35" s="3">
        <v>36.298364579178298</v>
      </c>
      <c r="CN35" s="3">
        <v>6.0829676904666927</v>
      </c>
      <c r="CO35" s="3">
        <v>3.8891104906262464</v>
      </c>
      <c r="CP35" s="3">
        <v>0</v>
      </c>
      <c r="CQ35" s="3">
        <v>294.67491025129635</v>
      </c>
      <c r="CR35" s="3">
        <v>81.072995612285609</v>
      </c>
      <c r="CS35" s="33">
        <v>0</v>
      </c>
      <c r="CT35" s="34">
        <v>0</v>
      </c>
      <c r="CU35" s="34">
        <v>0</v>
      </c>
      <c r="CV35" s="34">
        <v>25.628339600237481</v>
      </c>
      <c r="CW35" s="34">
        <v>19.790223629527013</v>
      </c>
      <c r="CX35" s="34">
        <v>0</v>
      </c>
      <c r="CY35" s="34">
        <v>5.8381159707104695</v>
      </c>
      <c r="CZ35" s="34">
        <v>0</v>
      </c>
      <c r="DA35" s="34">
        <v>96.279437957648923</v>
      </c>
      <c r="DB35" s="34">
        <v>9.8951118147635075E-2</v>
      </c>
    </row>
    <row r="36" spans="1:107" ht="15.75" customHeight="1" x14ac:dyDescent="0.25">
      <c r="A36" s="1" t="s">
        <v>36</v>
      </c>
      <c r="B36" s="29" t="s">
        <v>604</v>
      </c>
      <c r="C36" s="1">
        <v>3</v>
      </c>
      <c r="D36" s="1">
        <v>6</v>
      </c>
      <c r="E36" s="1">
        <v>8</v>
      </c>
      <c r="F36" s="29">
        <v>4744422</v>
      </c>
      <c r="G36" s="29">
        <v>468598</v>
      </c>
      <c r="H36" s="29">
        <v>1051.2639999999999</v>
      </c>
      <c r="I36" s="29">
        <v>6.4123127954181598</v>
      </c>
      <c r="J36" s="29">
        <v>170.61640629631501</v>
      </c>
      <c r="K36" s="29">
        <v>4</v>
      </c>
      <c r="L36" s="29">
        <v>21</v>
      </c>
      <c r="M36" s="29">
        <v>1051.2674208077599</v>
      </c>
      <c r="N36" s="29">
        <v>10.0785506550374</v>
      </c>
      <c r="O36" s="29">
        <v>169.86403684653101</v>
      </c>
      <c r="P36" s="29">
        <v>4</v>
      </c>
      <c r="Q36" s="29">
        <v>1</v>
      </c>
      <c r="R36" s="1" t="s">
        <v>184</v>
      </c>
      <c r="S36" s="1">
        <v>42.851737640000003</v>
      </c>
      <c r="T36" s="1">
        <v>-123.3843382</v>
      </c>
      <c r="U36" s="1">
        <v>1051.2639999999999</v>
      </c>
      <c r="V36" s="1" t="s">
        <v>132</v>
      </c>
      <c r="W36" s="21">
        <v>1</v>
      </c>
      <c r="X36" s="1">
        <v>20</v>
      </c>
      <c r="Y36" s="45">
        <v>1</v>
      </c>
      <c r="Z36" s="45">
        <v>28</v>
      </c>
      <c r="AB36" s="21">
        <v>1</v>
      </c>
      <c r="AC36" s="1">
        <v>10</v>
      </c>
      <c r="AD36" s="46">
        <v>1</v>
      </c>
      <c r="AE36" s="47">
        <v>55</v>
      </c>
      <c r="AG36" s="20">
        <v>1</v>
      </c>
      <c r="AH36" s="1">
        <v>15</v>
      </c>
      <c r="AI36" s="1">
        <v>81</v>
      </c>
      <c r="AK36" s="20">
        <v>1</v>
      </c>
      <c r="AL36" s="20">
        <v>5</v>
      </c>
      <c r="AM36" s="42"/>
      <c r="AN36" s="20">
        <v>1</v>
      </c>
      <c r="AO36" s="20">
        <v>0</v>
      </c>
      <c r="AP36" s="48">
        <v>115</v>
      </c>
      <c r="AR36" s="20">
        <v>1</v>
      </c>
      <c r="AS36" s="1">
        <v>0</v>
      </c>
      <c r="AT36" s="36">
        <v>0</v>
      </c>
      <c r="AU36" s="1">
        <v>103</v>
      </c>
      <c r="AW36" s="1">
        <v>0</v>
      </c>
      <c r="AX36" s="1">
        <f t="shared" si="14"/>
        <v>184</v>
      </c>
      <c r="AY36" s="46">
        <v>1</v>
      </c>
      <c r="AZ36" s="46">
        <v>5</v>
      </c>
      <c r="BB36" s="3">
        <v>2.99</v>
      </c>
      <c r="BC36" s="1">
        <v>396.1</v>
      </c>
      <c r="BD36" s="1">
        <f t="shared" si="17"/>
        <v>0.39610000000000001</v>
      </c>
      <c r="BE36" s="2">
        <f t="shared" si="18"/>
        <v>0.39600000000000002</v>
      </c>
      <c r="BF36" s="3">
        <v>7.5</v>
      </c>
      <c r="BG36" s="4">
        <v>3934</v>
      </c>
      <c r="BH36" s="1">
        <f t="shared" si="19"/>
        <v>3.9340000000000002</v>
      </c>
      <c r="BI36" s="1">
        <f t="shared" si="20"/>
        <v>3.9340000000000002</v>
      </c>
      <c r="BJ36" s="1">
        <v>7.51</v>
      </c>
      <c r="BK36" s="1">
        <v>4048</v>
      </c>
      <c r="BL36" s="1">
        <f t="shared" si="21"/>
        <v>4.048</v>
      </c>
      <c r="BM36" s="1">
        <f t="shared" si="22"/>
        <v>4.048</v>
      </c>
      <c r="BN36" s="1">
        <v>7.26</v>
      </c>
      <c r="BO36" s="3">
        <f t="shared" si="23"/>
        <v>-0.24000000000000021</v>
      </c>
      <c r="BP36" s="2">
        <v>1.333</v>
      </c>
      <c r="BQ36" s="5" t="s">
        <v>283</v>
      </c>
      <c r="BR36" s="2">
        <v>1.333</v>
      </c>
      <c r="BS36" s="2">
        <f t="shared" si="24"/>
        <v>-2.601</v>
      </c>
      <c r="BT36" s="1">
        <v>1.6727167367935181</v>
      </c>
      <c r="BU36" s="1">
        <v>49.622463226318359</v>
      </c>
      <c r="BV36" s="1">
        <f t="shared" si="15"/>
        <v>16.727167367935181</v>
      </c>
      <c r="BW36" s="1">
        <f t="shared" si="16"/>
        <v>496.22463226318359</v>
      </c>
      <c r="BX36" s="1">
        <v>0</v>
      </c>
      <c r="BY36" s="1">
        <v>2730.4609218436872</v>
      </c>
      <c r="BZ36" s="1">
        <v>5.0100200400801604</v>
      </c>
      <c r="CA36" s="1">
        <v>155.31062124248498</v>
      </c>
      <c r="CB36" s="1">
        <v>10906.813627254509</v>
      </c>
      <c r="CC36" s="1">
        <v>521.04208416833671</v>
      </c>
      <c r="CD36" s="1">
        <v>100.20040080160321</v>
      </c>
      <c r="CE36" s="1">
        <v>85.170340681362731</v>
      </c>
      <c r="CF36" s="1">
        <v>961.9238476953908</v>
      </c>
      <c r="CG36" s="1">
        <v>5350.701402805611</v>
      </c>
      <c r="CH36" s="1">
        <v>85.170340681362731</v>
      </c>
      <c r="CI36" s="3">
        <v>130.91232930932119</v>
      </c>
      <c r="CJ36" s="3">
        <v>51.939441915693642</v>
      </c>
      <c r="CK36" s="3">
        <v>4.5517514347912131</v>
      </c>
      <c r="CL36" s="3">
        <v>2.2758757173956066</v>
      </c>
      <c r="CM36" s="3">
        <v>27.904215317633088</v>
      </c>
      <c r="CN36" s="3">
        <v>5.5412626162675647</v>
      </c>
      <c r="CO36" s="3">
        <v>3.8590936077577678</v>
      </c>
      <c r="CP36" s="3">
        <v>0</v>
      </c>
      <c r="CQ36" s="3">
        <v>268.5533346526816</v>
      </c>
      <c r="CR36" s="3">
        <v>49.871363546408077</v>
      </c>
      <c r="CS36" s="33">
        <v>0</v>
      </c>
      <c r="CT36" s="34">
        <v>0</v>
      </c>
      <c r="CU36" s="34">
        <v>0</v>
      </c>
      <c r="CV36" s="34">
        <v>29.294935451837141</v>
      </c>
      <c r="CW36" s="34">
        <v>19.761668321747766</v>
      </c>
      <c r="CX36" s="34">
        <v>0</v>
      </c>
      <c r="CY36" s="34">
        <v>7.944389275074478</v>
      </c>
      <c r="CZ36" s="34">
        <v>0</v>
      </c>
      <c r="DA36" s="34">
        <v>114.99503475670308</v>
      </c>
      <c r="DB36" s="34">
        <v>0</v>
      </c>
    </row>
    <row r="37" spans="1:107" ht="15.75" customHeight="1" x14ac:dyDescent="0.25">
      <c r="A37" s="1" t="s">
        <v>37</v>
      </c>
      <c r="B37" s="29" t="s">
        <v>605</v>
      </c>
      <c r="C37" s="1">
        <v>3</v>
      </c>
      <c r="D37" s="1">
        <v>7</v>
      </c>
      <c r="E37" s="1">
        <v>9</v>
      </c>
      <c r="F37" s="29">
        <v>4744420</v>
      </c>
      <c r="G37" s="29">
        <v>468599.2</v>
      </c>
      <c r="H37" s="29">
        <v>1050.2180000000001</v>
      </c>
      <c r="I37" s="29">
        <v>6.4123127954181598</v>
      </c>
      <c r="J37" s="29">
        <v>170.61640629631501</v>
      </c>
      <c r="K37" s="29">
        <v>4</v>
      </c>
      <c r="L37" s="29">
        <v>21</v>
      </c>
      <c r="M37" s="29">
        <v>1051.2674208077599</v>
      </c>
      <c r="N37" s="29">
        <v>10.0785506550374</v>
      </c>
      <c r="O37" s="29">
        <v>169.86403684653101</v>
      </c>
      <c r="P37" s="29">
        <v>4</v>
      </c>
      <c r="Q37" s="29">
        <v>1</v>
      </c>
      <c r="R37" s="1" t="s">
        <v>185</v>
      </c>
      <c r="S37" s="1">
        <v>42.851712800000001</v>
      </c>
      <c r="T37" s="1">
        <v>-123.3843232</v>
      </c>
      <c r="U37" s="1">
        <v>1050.2180000000001</v>
      </c>
      <c r="V37" s="1" t="s">
        <v>133</v>
      </c>
      <c r="W37" s="21">
        <v>1</v>
      </c>
      <c r="X37" s="1">
        <v>3</v>
      </c>
      <c r="Y37" s="45">
        <v>1</v>
      </c>
      <c r="Z37" s="45">
        <v>15</v>
      </c>
      <c r="AA37" s="20" t="s">
        <v>387</v>
      </c>
      <c r="AB37" s="21">
        <v>1</v>
      </c>
      <c r="AC37" s="1">
        <v>3</v>
      </c>
      <c r="AD37" s="46">
        <v>1</v>
      </c>
      <c r="AE37" s="47">
        <v>60</v>
      </c>
      <c r="AF37" s="20" t="s">
        <v>421</v>
      </c>
      <c r="AG37" s="20">
        <v>1</v>
      </c>
      <c r="AH37" s="1">
        <v>30</v>
      </c>
      <c r="AI37" s="1">
        <v>75</v>
      </c>
      <c r="AK37" s="20">
        <v>1</v>
      </c>
      <c r="AL37" s="20">
        <v>5</v>
      </c>
      <c r="AM37" s="42"/>
      <c r="AN37" s="20">
        <v>1</v>
      </c>
      <c r="AO37" s="20">
        <v>5</v>
      </c>
      <c r="AP37" s="48">
        <v>135</v>
      </c>
      <c r="AR37" s="20">
        <v>1</v>
      </c>
      <c r="AS37" s="1">
        <v>3</v>
      </c>
      <c r="AT37" s="36">
        <v>3</v>
      </c>
      <c r="AU37" s="1">
        <v>125</v>
      </c>
      <c r="AW37" s="1">
        <v>3</v>
      </c>
      <c r="AX37" s="1">
        <f t="shared" si="14"/>
        <v>200</v>
      </c>
      <c r="AY37" s="46">
        <v>1</v>
      </c>
      <c r="AZ37" s="46">
        <v>3</v>
      </c>
      <c r="BA37" s="46" t="s">
        <v>706</v>
      </c>
      <c r="BB37" s="3">
        <v>2.98</v>
      </c>
      <c r="BC37" s="1">
        <v>437.4</v>
      </c>
      <c r="BD37" s="1">
        <f t="shared" si="17"/>
        <v>0.43739999999999996</v>
      </c>
      <c r="BE37" s="2">
        <f t="shared" si="18"/>
        <v>0.437</v>
      </c>
      <c r="BF37" s="3">
        <v>7.57</v>
      </c>
      <c r="BG37" s="4">
        <v>312.39999999999998</v>
      </c>
      <c r="BH37" s="1">
        <f t="shared" si="19"/>
        <v>0.31239999999999996</v>
      </c>
      <c r="BI37" s="1">
        <f t="shared" si="20"/>
        <v>0.312</v>
      </c>
      <c r="BJ37" s="1">
        <v>7.74</v>
      </c>
      <c r="BK37" s="1">
        <v>654</v>
      </c>
      <c r="BL37" s="1">
        <f t="shared" si="21"/>
        <v>0.65400000000000003</v>
      </c>
      <c r="BM37" s="1">
        <f t="shared" si="22"/>
        <v>0.65400000000000003</v>
      </c>
      <c r="BN37" s="1">
        <v>3.76</v>
      </c>
      <c r="BO37" s="3">
        <f t="shared" si="23"/>
        <v>-3.8100000000000005</v>
      </c>
      <c r="BP37" s="4">
        <v>632.1</v>
      </c>
      <c r="BQ37" s="5" t="s">
        <v>282</v>
      </c>
      <c r="BR37" s="1">
        <v>0.63200000000000001</v>
      </c>
      <c r="BS37" s="2">
        <f t="shared" si="24"/>
        <v>0.32</v>
      </c>
      <c r="BT37" s="1">
        <v>1.1078860759735107</v>
      </c>
      <c r="BU37" s="1">
        <v>51.471817016601563</v>
      </c>
      <c r="BV37" s="1">
        <f t="shared" si="15"/>
        <v>11.078860759735107</v>
      </c>
      <c r="BW37" s="1">
        <f t="shared" si="16"/>
        <v>514.71817016601563</v>
      </c>
      <c r="BX37" s="1">
        <v>0</v>
      </c>
      <c r="BY37" s="1">
        <v>964</v>
      </c>
      <c r="BZ37" s="1">
        <v>12</v>
      </c>
      <c r="CA37" s="1">
        <v>64</v>
      </c>
      <c r="CB37" s="1">
        <v>5212</v>
      </c>
      <c r="CC37" s="1">
        <v>332</v>
      </c>
      <c r="CD37" s="1">
        <v>0</v>
      </c>
      <c r="CE37" s="1">
        <v>40</v>
      </c>
      <c r="CF37" s="1">
        <v>684</v>
      </c>
      <c r="CG37" s="1">
        <v>1152</v>
      </c>
      <c r="CH37" s="1">
        <v>16</v>
      </c>
      <c r="CI37" s="3">
        <v>123.08457711442786</v>
      </c>
      <c r="CJ37" s="3">
        <v>57.850746268656707</v>
      </c>
      <c r="CK37" s="3">
        <v>5.1741293532338304</v>
      </c>
      <c r="CL37" s="3">
        <v>1.6915422885572138</v>
      </c>
      <c r="CM37" s="3">
        <v>23.184079601990049</v>
      </c>
      <c r="CN37" s="3">
        <v>4.6766169154228852</v>
      </c>
      <c r="CO37" s="3">
        <v>4.278606965174129</v>
      </c>
      <c r="CP37" s="3">
        <v>0</v>
      </c>
      <c r="CQ37" s="3">
        <v>301.09452736318406</v>
      </c>
      <c r="CR37" s="3">
        <v>39.104477611940297</v>
      </c>
      <c r="CS37" s="33">
        <v>66.121403232163971</v>
      </c>
      <c r="CT37" s="34">
        <v>97.782814347654707</v>
      </c>
      <c r="CU37" s="34">
        <v>0</v>
      </c>
      <c r="CV37" s="34">
        <v>7.292077256602286</v>
      </c>
      <c r="CW37" s="34">
        <v>28.478517934568387</v>
      </c>
      <c r="CX37" s="34">
        <v>18.131651556957035</v>
      </c>
      <c r="CY37" s="34">
        <v>3.8431217973985023</v>
      </c>
      <c r="CZ37" s="34">
        <v>0</v>
      </c>
      <c r="DA37" s="34">
        <v>310.50453291288926</v>
      </c>
      <c r="DB37" s="34">
        <v>166.33819471817108</v>
      </c>
    </row>
    <row r="38" spans="1:107" ht="15.75" customHeight="1" x14ac:dyDescent="0.25">
      <c r="A38" s="1" t="s">
        <v>38</v>
      </c>
      <c r="B38" s="29" t="s">
        <v>606</v>
      </c>
      <c r="C38" s="1">
        <v>3</v>
      </c>
      <c r="D38" s="1">
        <v>8</v>
      </c>
      <c r="E38" s="1">
        <v>10</v>
      </c>
      <c r="F38" s="29">
        <v>4744417</v>
      </c>
      <c r="G38" s="29">
        <v>468600</v>
      </c>
      <c r="H38" s="29">
        <v>1049.4570000000001</v>
      </c>
      <c r="I38" s="29">
        <v>5.14263766376195</v>
      </c>
      <c r="J38" s="29">
        <v>170.24631136020801</v>
      </c>
      <c r="K38" s="29">
        <v>4</v>
      </c>
      <c r="L38" s="29">
        <v>22</v>
      </c>
      <c r="M38" s="29">
        <v>1049.6526439312699</v>
      </c>
      <c r="N38" s="29">
        <v>14.2126106383931</v>
      </c>
      <c r="O38" s="29">
        <v>165.89797525396401</v>
      </c>
      <c r="P38" s="29">
        <v>4</v>
      </c>
      <c r="Q38" s="29">
        <v>1</v>
      </c>
      <c r="R38" s="1" t="s">
        <v>186</v>
      </c>
      <c r="S38" s="1">
        <v>42.851688379999999</v>
      </c>
      <c r="T38" s="1">
        <v>-123.3843128</v>
      </c>
      <c r="U38" s="1">
        <v>1049.4570000000001</v>
      </c>
      <c r="V38" s="1" t="s">
        <v>131</v>
      </c>
      <c r="W38" s="21">
        <v>1</v>
      </c>
      <c r="X38" s="1">
        <v>10</v>
      </c>
      <c r="Y38" s="45">
        <v>1</v>
      </c>
      <c r="Z38" s="45">
        <v>25</v>
      </c>
      <c r="AB38" s="21">
        <v>1</v>
      </c>
      <c r="AC38" s="1">
        <v>5</v>
      </c>
      <c r="AD38" s="46">
        <v>1</v>
      </c>
      <c r="AE38" s="47">
        <v>91</v>
      </c>
      <c r="AF38" s="20" t="s">
        <v>422</v>
      </c>
      <c r="AG38" s="20">
        <v>1</v>
      </c>
      <c r="AH38" s="1">
        <v>15</v>
      </c>
      <c r="AI38" s="1">
        <v>161</v>
      </c>
      <c r="AJ38" s="20" t="s">
        <v>322</v>
      </c>
      <c r="AK38" s="20">
        <v>1</v>
      </c>
      <c r="AL38" s="20">
        <v>3</v>
      </c>
      <c r="AM38" s="42"/>
      <c r="AN38" s="20">
        <v>1</v>
      </c>
      <c r="AO38" s="20">
        <v>0</v>
      </c>
      <c r="AP38" s="48">
        <v>250</v>
      </c>
      <c r="AQ38" s="49" t="s">
        <v>472</v>
      </c>
      <c r="AR38" s="20">
        <v>1</v>
      </c>
      <c r="AS38" s="1">
        <v>0</v>
      </c>
      <c r="AT38" s="36">
        <v>0</v>
      </c>
      <c r="AU38" s="1">
        <v>332</v>
      </c>
      <c r="AV38" s="1">
        <v>20</v>
      </c>
      <c r="AW38" s="1">
        <v>0</v>
      </c>
      <c r="AX38" s="1">
        <f t="shared" si="14"/>
        <v>493</v>
      </c>
      <c r="AY38" s="46">
        <v>1</v>
      </c>
      <c r="AZ38" s="46">
        <v>3</v>
      </c>
      <c r="BB38" s="3">
        <v>3.05</v>
      </c>
      <c r="BC38" s="1">
        <v>227</v>
      </c>
      <c r="BD38" s="1">
        <f t="shared" si="17"/>
        <v>0.22700000000000001</v>
      </c>
      <c r="BE38" s="2">
        <f t="shared" si="18"/>
        <v>0.22700000000000001</v>
      </c>
      <c r="BF38" s="3">
        <v>8.0299999999999994</v>
      </c>
      <c r="BG38" s="4">
        <v>1053</v>
      </c>
      <c r="BH38" s="1">
        <f t="shared" si="19"/>
        <v>1.0529999999999999</v>
      </c>
      <c r="BI38" s="1">
        <f t="shared" si="20"/>
        <v>1.0529999999999999</v>
      </c>
      <c r="BJ38" s="1">
        <v>7.96</v>
      </c>
      <c r="BK38" s="1">
        <v>425.6</v>
      </c>
      <c r="BL38" s="1">
        <f t="shared" si="21"/>
        <v>0.42560000000000003</v>
      </c>
      <c r="BM38" s="1">
        <f t="shared" si="22"/>
        <v>0.42599999999999999</v>
      </c>
      <c r="BN38" s="1">
        <v>6.87</v>
      </c>
      <c r="BO38" s="3">
        <f t="shared" si="23"/>
        <v>-1.1599999999999993</v>
      </c>
      <c r="BP38" s="4">
        <v>674.8</v>
      </c>
      <c r="BQ38" s="5" t="s">
        <v>282</v>
      </c>
      <c r="BR38" s="1">
        <v>0.67500000000000004</v>
      </c>
      <c r="BS38" s="2">
        <f t="shared" si="24"/>
        <v>-0.37799999999999989</v>
      </c>
      <c r="BT38" s="1">
        <v>1.698195219039917</v>
      </c>
      <c r="BU38" s="1">
        <v>48.714839935302734</v>
      </c>
      <c r="BV38" s="1">
        <f t="shared" si="15"/>
        <v>16.98195219039917</v>
      </c>
      <c r="BW38" s="1">
        <f t="shared" si="16"/>
        <v>487.14839935302734</v>
      </c>
      <c r="BX38" s="1">
        <v>0</v>
      </c>
      <c r="BY38" s="1">
        <v>4405.5068836045057</v>
      </c>
      <c r="BZ38" s="1">
        <v>6.2578222778473096</v>
      </c>
      <c r="CA38" s="1">
        <v>75.093867334167712</v>
      </c>
      <c r="CB38" s="1">
        <v>5838.5481852315397</v>
      </c>
      <c r="CC38" s="1">
        <v>594.49311639549433</v>
      </c>
      <c r="CD38" s="1">
        <v>100.12515644555695</v>
      </c>
      <c r="CE38" s="1">
        <v>0</v>
      </c>
      <c r="CF38" s="1">
        <v>1752.1902377972465</v>
      </c>
      <c r="CG38" s="1">
        <v>1927.4092615769712</v>
      </c>
      <c r="CH38" s="1">
        <v>62.578222778473091</v>
      </c>
      <c r="CI38" s="3">
        <v>147.27054589082184</v>
      </c>
      <c r="CJ38" s="3">
        <v>65.45690861827633</v>
      </c>
      <c r="CK38" s="3">
        <v>7.6984603079384115</v>
      </c>
      <c r="CL38" s="3">
        <v>0</v>
      </c>
      <c r="CM38" s="3">
        <v>20.095980803839229</v>
      </c>
      <c r="CN38" s="3">
        <v>3.2993401319736049</v>
      </c>
      <c r="CO38" s="3">
        <v>4.3991201759648071</v>
      </c>
      <c r="CP38" s="3">
        <v>1.5996800639872024</v>
      </c>
      <c r="CQ38" s="3">
        <v>363.22735452909416</v>
      </c>
      <c r="CR38" s="3">
        <v>30.593881223755247</v>
      </c>
      <c r="CS38" s="33">
        <v>0</v>
      </c>
      <c r="CT38" s="34">
        <v>0</v>
      </c>
      <c r="CU38" s="34">
        <v>0</v>
      </c>
      <c r="CV38" s="34">
        <v>19.502487562189053</v>
      </c>
      <c r="CW38" s="34">
        <v>32.636815920398007</v>
      </c>
      <c r="CX38" s="34">
        <v>0</v>
      </c>
      <c r="CY38" s="34">
        <v>4.0796019900497509</v>
      </c>
      <c r="CZ38" s="34">
        <v>0</v>
      </c>
      <c r="DA38" s="34">
        <v>143.48258706467661</v>
      </c>
      <c r="DB38" s="34">
        <v>9.9502487562189046E-2</v>
      </c>
    </row>
    <row r="39" spans="1:107" ht="15.75" customHeight="1" x14ac:dyDescent="0.25">
      <c r="A39" s="1" t="s">
        <v>39</v>
      </c>
      <c r="B39" s="29" t="s">
        <v>607</v>
      </c>
      <c r="C39" s="1">
        <v>3</v>
      </c>
      <c r="D39" s="1">
        <v>9</v>
      </c>
      <c r="E39" s="1">
        <v>11</v>
      </c>
      <c r="F39" s="29">
        <v>4744414</v>
      </c>
      <c r="G39" s="29">
        <v>468601</v>
      </c>
      <c r="H39" s="29">
        <v>1048.797</v>
      </c>
      <c r="I39" s="29">
        <v>5.14263766376195</v>
      </c>
      <c r="J39" s="29">
        <v>170.24631136020801</v>
      </c>
      <c r="K39" s="29">
        <v>4</v>
      </c>
      <c r="L39" s="29">
        <v>22</v>
      </c>
      <c r="M39" s="29">
        <v>1049.6526439312699</v>
      </c>
      <c r="N39" s="29">
        <v>14.2126106383931</v>
      </c>
      <c r="O39" s="29">
        <v>165.89797525396401</v>
      </c>
      <c r="P39" s="29">
        <v>4</v>
      </c>
      <c r="Q39" s="29">
        <v>2</v>
      </c>
      <c r="R39" s="1" t="s">
        <v>187</v>
      </c>
      <c r="S39" s="1">
        <v>42.851664900000003</v>
      </c>
      <c r="T39" s="1">
        <v>-123.38430150000001</v>
      </c>
      <c r="U39" s="1">
        <v>1048.797</v>
      </c>
      <c r="V39" s="1" t="s">
        <v>132</v>
      </c>
      <c r="W39" s="21">
        <v>1</v>
      </c>
      <c r="X39" s="1">
        <v>5</v>
      </c>
      <c r="Y39" s="45">
        <v>0</v>
      </c>
      <c r="Z39" s="45">
        <v>12</v>
      </c>
      <c r="AB39" s="21">
        <v>1</v>
      </c>
      <c r="AC39" s="1">
        <v>10</v>
      </c>
      <c r="AD39" s="46">
        <v>1</v>
      </c>
      <c r="AE39" s="47">
        <v>80</v>
      </c>
      <c r="AG39" s="20">
        <v>1</v>
      </c>
      <c r="AH39" s="1">
        <v>15</v>
      </c>
      <c r="AI39" s="1">
        <v>85</v>
      </c>
      <c r="AK39" s="20">
        <v>1</v>
      </c>
      <c r="AL39" s="20">
        <v>0</v>
      </c>
      <c r="AM39" s="42" t="s">
        <v>436</v>
      </c>
      <c r="AN39" s="20">
        <v>1</v>
      </c>
      <c r="AO39" s="20">
        <v>0</v>
      </c>
      <c r="AP39" s="48">
        <v>161</v>
      </c>
      <c r="AQ39" s="49" t="s">
        <v>483</v>
      </c>
      <c r="AR39" s="20">
        <v>1</v>
      </c>
      <c r="AS39" s="1">
        <v>0</v>
      </c>
      <c r="AT39" s="36">
        <v>0</v>
      </c>
      <c r="AU39" s="1">
        <v>160</v>
      </c>
      <c r="AW39" s="1">
        <v>0</v>
      </c>
      <c r="AX39" s="1">
        <f t="shared" si="14"/>
        <v>245</v>
      </c>
      <c r="AY39" s="46">
        <v>1</v>
      </c>
      <c r="AZ39" s="46">
        <v>3</v>
      </c>
      <c r="BB39" s="3">
        <v>4.3499999999999996</v>
      </c>
      <c r="BC39" s="1">
        <v>306.3</v>
      </c>
      <c r="BD39" s="1">
        <f t="shared" si="17"/>
        <v>0.30630000000000002</v>
      </c>
      <c r="BE39" s="2">
        <f t="shared" si="18"/>
        <v>0.30599999999999999</v>
      </c>
      <c r="BF39" s="3">
        <v>7.91</v>
      </c>
      <c r="BG39" s="4">
        <v>716.7</v>
      </c>
      <c r="BH39" s="1">
        <f t="shared" si="19"/>
        <v>0.7167</v>
      </c>
      <c r="BI39" s="1">
        <f t="shared" si="20"/>
        <v>0.71699999999999997</v>
      </c>
      <c r="BJ39" s="1">
        <v>7.93</v>
      </c>
      <c r="BK39" s="1">
        <v>344.1</v>
      </c>
      <c r="BL39" s="1">
        <f t="shared" si="21"/>
        <v>0.34410000000000002</v>
      </c>
      <c r="BM39" s="1">
        <f t="shared" si="22"/>
        <v>0.34399999999999997</v>
      </c>
      <c r="BN39" s="1">
        <v>7.08</v>
      </c>
      <c r="BO39" s="3">
        <f t="shared" si="23"/>
        <v>-0.83000000000000007</v>
      </c>
      <c r="BP39" s="4">
        <v>434.5</v>
      </c>
      <c r="BQ39" s="5" t="s">
        <v>282</v>
      </c>
      <c r="BR39" s="1">
        <v>0.435</v>
      </c>
      <c r="BS39" s="2">
        <f t="shared" si="24"/>
        <v>-0.28199999999999997</v>
      </c>
      <c r="BT39" s="1">
        <v>1.7105013132095337</v>
      </c>
      <c r="BU39" s="1">
        <v>49.987995147705078</v>
      </c>
      <c r="BV39" s="1">
        <f t="shared" si="15"/>
        <v>17.105013132095337</v>
      </c>
      <c r="BW39" s="1">
        <f t="shared" si="16"/>
        <v>499.87995147705078</v>
      </c>
      <c r="BX39" s="1">
        <v>111.48812409112942</v>
      </c>
      <c r="BY39" s="1">
        <v>4047.5036354823069</v>
      </c>
      <c r="BZ39" s="1">
        <v>7.2709646146388751</v>
      </c>
      <c r="CA39" s="1">
        <v>126.03005332040716</v>
      </c>
      <c r="CB39" s="1">
        <v>6284.5370819195341</v>
      </c>
      <c r="CC39" s="1">
        <v>862.82113427047989</v>
      </c>
      <c r="CD39" s="1">
        <v>106.64081434803684</v>
      </c>
      <c r="CE39" s="1">
        <v>36.354823073194375</v>
      </c>
      <c r="CF39" s="1">
        <v>1308.7736306349975</v>
      </c>
      <c r="CG39" s="1">
        <v>1897.7217644207465</v>
      </c>
      <c r="CH39" s="1">
        <v>77.55695588948133</v>
      </c>
      <c r="CI39" s="3">
        <v>21.475442433883476</v>
      </c>
      <c r="CJ39" s="3">
        <v>364.61523165639295</v>
      </c>
      <c r="CK39" s="3">
        <v>1.1930801352157487</v>
      </c>
      <c r="CL39" s="3">
        <v>7.3573275004971173</v>
      </c>
      <c r="CM39" s="3">
        <v>9.9423344601312387</v>
      </c>
      <c r="CN39" s="3">
        <v>6.860210777490555</v>
      </c>
      <c r="CO39" s="3">
        <v>11.234837939948299</v>
      </c>
      <c r="CP39" s="3">
        <v>11.63253131835355</v>
      </c>
      <c r="CQ39" s="3">
        <v>290.81328295883873</v>
      </c>
      <c r="CR39" s="3">
        <v>214.25730761582821</v>
      </c>
      <c r="CS39" s="33">
        <v>0</v>
      </c>
      <c r="CT39" s="34">
        <v>0</v>
      </c>
      <c r="CU39" s="34">
        <v>0</v>
      </c>
      <c r="CV39" s="34">
        <v>26.703318279992146</v>
      </c>
      <c r="CW39" s="34">
        <v>13.057137247202043</v>
      </c>
      <c r="CX39" s="34">
        <v>0</v>
      </c>
      <c r="CY39" s="34">
        <v>5.5959159630865889</v>
      </c>
      <c r="CZ39" s="34">
        <v>0</v>
      </c>
      <c r="DA39" s="34">
        <v>53.701158452778323</v>
      </c>
      <c r="DB39" s="34">
        <v>9.8173964264677005E-2</v>
      </c>
    </row>
    <row r="40" spans="1:107" ht="15.75" customHeight="1" x14ac:dyDescent="0.25">
      <c r="A40" s="1" t="s">
        <v>40</v>
      </c>
      <c r="B40" s="29" t="s">
        <v>608</v>
      </c>
      <c r="C40" s="1">
        <v>3</v>
      </c>
      <c r="D40" s="1">
        <v>10</v>
      </c>
      <c r="E40" s="1">
        <v>12</v>
      </c>
      <c r="F40" s="29">
        <v>4744411</v>
      </c>
      <c r="G40" s="29">
        <v>468602.5</v>
      </c>
      <c r="H40" s="29">
        <v>1047.8869999999999</v>
      </c>
      <c r="I40" s="29">
        <v>5.8333804440022297</v>
      </c>
      <c r="J40" s="29">
        <v>180.00000000000799</v>
      </c>
      <c r="K40" s="29">
        <v>4</v>
      </c>
      <c r="L40" s="29">
        <v>10</v>
      </c>
      <c r="M40" s="29">
        <v>1047.63295265032</v>
      </c>
      <c r="N40" s="29">
        <v>15.412329825894</v>
      </c>
      <c r="O40" s="29">
        <v>168.67145009682201</v>
      </c>
      <c r="P40" s="29">
        <v>4</v>
      </c>
      <c r="Q40" s="29">
        <v>2</v>
      </c>
      <c r="R40" s="1" t="s">
        <v>265</v>
      </c>
      <c r="S40" s="1">
        <v>42.85163842</v>
      </c>
      <c r="T40" s="1">
        <v>-123.3842825</v>
      </c>
      <c r="U40" s="1">
        <v>1047.8869999999999</v>
      </c>
      <c r="V40" s="1" t="s">
        <v>133</v>
      </c>
      <c r="W40" s="21">
        <v>1</v>
      </c>
      <c r="X40" s="1">
        <v>3</v>
      </c>
      <c r="Y40" s="45">
        <v>1</v>
      </c>
      <c r="Z40" s="45">
        <v>12</v>
      </c>
      <c r="AB40" s="21">
        <v>1</v>
      </c>
      <c r="AC40" s="1">
        <v>20</v>
      </c>
      <c r="AD40" s="46">
        <v>1</v>
      </c>
      <c r="AE40" s="47">
        <v>38</v>
      </c>
      <c r="AG40" s="21">
        <v>0</v>
      </c>
      <c r="AH40" s="1">
        <v>100</v>
      </c>
      <c r="AI40" s="1"/>
      <c r="AJ40" s="20" t="s">
        <v>134</v>
      </c>
      <c r="AK40" s="21">
        <v>0</v>
      </c>
      <c r="AL40" s="20">
        <v>100</v>
      </c>
      <c r="AM40" s="42" t="s">
        <v>521</v>
      </c>
      <c r="AN40" s="21">
        <v>0</v>
      </c>
      <c r="AO40" s="20">
        <v>100</v>
      </c>
      <c r="AQ40" s="42" t="s">
        <v>520</v>
      </c>
      <c r="AR40" s="21">
        <v>0</v>
      </c>
      <c r="AT40" s="36">
        <v>100</v>
      </c>
      <c r="AW40" s="1">
        <v>100</v>
      </c>
      <c r="AY40" s="46">
        <v>0</v>
      </c>
      <c r="BB40" s="3">
        <v>3.31</v>
      </c>
      <c r="BC40" s="1">
        <v>1421</v>
      </c>
      <c r="BD40" s="1">
        <f t="shared" si="17"/>
        <v>1.421</v>
      </c>
      <c r="BE40" s="2">
        <f t="shared" si="18"/>
        <v>1.421</v>
      </c>
      <c r="BF40" s="3">
        <v>7.69</v>
      </c>
      <c r="BG40" s="4">
        <v>665.5</v>
      </c>
      <c r="BH40" s="1">
        <f t="shared" si="19"/>
        <v>0.66549999999999998</v>
      </c>
      <c r="BI40" s="1">
        <f t="shared" si="20"/>
        <v>0.66600000000000004</v>
      </c>
      <c r="BJ40" s="1">
        <v>7.44</v>
      </c>
      <c r="BK40" s="1">
        <v>2604</v>
      </c>
      <c r="BL40" s="1">
        <f t="shared" si="21"/>
        <v>2.6040000000000001</v>
      </c>
      <c r="BM40" s="1">
        <f t="shared" si="22"/>
        <v>2.6040000000000001</v>
      </c>
      <c r="BN40" s="1">
        <v>2.16</v>
      </c>
      <c r="BO40" s="3">
        <f t="shared" si="23"/>
        <v>-5.53</v>
      </c>
      <c r="BP40" s="2">
        <v>4.5250000000000004</v>
      </c>
      <c r="BQ40" s="5" t="s">
        <v>283</v>
      </c>
      <c r="BR40" s="2">
        <v>4.5250000000000004</v>
      </c>
      <c r="BS40" s="2">
        <f t="shared" si="24"/>
        <v>3.8590000000000004</v>
      </c>
      <c r="CI40" s="3">
        <v>186.9241325230347</v>
      </c>
      <c r="CJ40" s="3">
        <v>87.198588512056475</v>
      </c>
      <c r="CK40" s="3">
        <v>16.369339345226425</v>
      </c>
      <c r="CL40" s="3">
        <v>0</v>
      </c>
      <c r="CM40" s="3">
        <v>75.769456969221721</v>
      </c>
      <c r="CN40" s="3">
        <v>16.761419329543227</v>
      </c>
      <c r="CO40" s="3">
        <v>1.9603999215840031</v>
      </c>
      <c r="CP40" s="3">
        <v>2.3524799059008039</v>
      </c>
      <c r="CQ40" s="3">
        <v>1290.0411683983534</v>
      </c>
      <c r="CR40" s="3">
        <v>100.47049598118016</v>
      </c>
      <c r="CS40" s="33">
        <v>643.09533150254993</v>
      </c>
      <c r="CT40" s="34">
        <v>218.03648489603771</v>
      </c>
      <c r="CU40" s="34">
        <v>343.9584150647313</v>
      </c>
      <c r="CV40" s="34">
        <v>0</v>
      </c>
      <c r="CW40" s="34">
        <v>87.289132993330725</v>
      </c>
      <c r="CX40" s="34">
        <v>25.696351510396234</v>
      </c>
      <c r="CY40" s="34">
        <v>0</v>
      </c>
      <c r="CZ40" s="34">
        <v>6.1788936837975674</v>
      </c>
      <c r="DA40" s="34">
        <v>2411.8281679089841</v>
      </c>
      <c r="DB40" s="34">
        <v>193.70341310317772</v>
      </c>
      <c r="DC40" s="29" t="s">
        <v>719</v>
      </c>
    </row>
    <row r="41" spans="1:107" ht="15.75" customHeight="1" x14ac:dyDescent="0.25">
      <c r="A41" s="1" t="s">
        <v>41</v>
      </c>
      <c r="B41" s="29" t="s">
        <v>609</v>
      </c>
      <c r="C41" s="1">
        <v>3</v>
      </c>
      <c r="D41" s="1">
        <v>11</v>
      </c>
      <c r="E41" s="1">
        <v>13</v>
      </c>
      <c r="F41" s="29">
        <v>4744409</v>
      </c>
      <c r="G41" s="29">
        <v>468603.5</v>
      </c>
      <c r="H41" s="29">
        <v>1046.9390000000001</v>
      </c>
      <c r="I41" s="29">
        <v>5.8333804440022297</v>
      </c>
      <c r="J41" s="29">
        <v>180.00000000000799</v>
      </c>
      <c r="K41" s="29">
        <v>4</v>
      </c>
      <c r="L41" s="29">
        <v>10</v>
      </c>
      <c r="M41" s="29">
        <v>1047.25112646359</v>
      </c>
      <c r="N41" s="29">
        <v>13.395667799518399</v>
      </c>
      <c r="O41" s="29">
        <v>173.63954713381099</v>
      </c>
      <c r="P41" s="29">
        <v>4</v>
      </c>
      <c r="Q41" s="29">
        <v>7</v>
      </c>
      <c r="R41" s="1" t="s">
        <v>188</v>
      </c>
      <c r="S41" s="1">
        <v>42.85161351</v>
      </c>
      <c r="T41" s="1">
        <v>-123.3842695</v>
      </c>
      <c r="U41" s="1">
        <v>1046.9390000000001</v>
      </c>
      <c r="V41" s="1" t="s">
        <v>131</v>
      </c>
      <c r="W41" s="21">
        <v>1</v>
      </c>
      <c r="X41" s="1">
        <v>3</v>
      </c>
      <c r="Y41" s="45">
        <v>1</v>
      </c>
      <c r="Z41" s="45">
        <v>18</v>
      </c>
      <c r="AA41" s="20" t="s">
        <v>388</v>
      </c>
      <c r="AB41" s="21">
        <v>1</v>
      </c>
      <c r="AC41" s="1">
        <v>3</v>
      </c>
      <c r="AD41" s="46">
        <v>1</v>
      </c>
      <c r="AE41" s="47">
        <v>55</v>
      </c>
      <c r="AF41" s="20" t="s">
        <v>423</v>
      </c>
      <c r="AG41" s="20">
        <v>1</v>
      </c>
      <c r="AH41" s="1">
        <v>15</v>
      </c>
      <c r="AI41" s="1">
        <v>62</v>
      </c>
      <c r="AJ41" s="20" t="s">
        <v>323</v>
      </c>
      <c r="AK41" s="20">
        <v>1</v>
      </c>
      <c r="AL41" s="20">
        <v>15</v>
      </c>
      <c r="AM41" s="42" t="s">
        <v>446</v>
      </c>
      <c r="AN41" s="20">
        <v>1</v>
      </c>
      <c r="AO41" s="20">
        <v>3</v>
      </c>
      <c r="AP41" s="48">
        <v>149</v>
      </c>
      <c r="AR41" s="20">
        <v>1</v>
      </c>
      <c r="AS41" s="1">
        <v>3</v>
      </c>
      <c r="AT41" s="36">
        <v>3</v>
      </c>
      <c r="AU41" s="1">
        <v>150</v>
      </c>
      <c r="AW41" s="1">
        <v>3</v>
      </c>
      <c r="AX41" s="1">
        <f>AI41+AU41</f>
        <v>212</v>
      </c>
      <c r="AY41" s="46">
        <v>1</v>
      </c>
      <c r="AZ41" s="46">
        <v>3</v>
      </c>
      <c r="BB41" s="3">
        <v>3.45</v>
      </c>
      <c r="BC41" s="1">
        <v>183.3</v>
      </c>
      <c r="BD41" s="1">
        <f t="shared" si="17"/>
        <v>0.18330000000000002</v>
      </c>
      <c r="BE41" s="2">
        <f t="shared" si="18"/>
        <v>0.183</v>
      </c>
      <c r="BF41" s="3">
        <v>7.77</v>
      </c>
      <c r="BG41" s="4">
        <v>1181</v>
      </c>
      <c r="BH41" s="1">
        <f t="shared" si="19"/>
        <v>1.181</v>
      </c>
      <c r="BI41" s="1">
        <f t="shared" si="20"/>
        <v>1.181</v>
      </c>
      <c r="BJ41" s="1">
        <v>7.79</v>
      </c>
      <c r="BK41" s="1">
        <v>553.20000000000005</v>
      </c>
      <c r="BL41" s="1">
        <f t="shared" si="21"/>
        <v>0.55320000000000003</v>
      </c>
      <c r="BM41" s="1">
        <f t="shared" si="22"/>
        <v>0.55300000000000005</v>
      </c>
      <c r="BN41" s="1">
        <v>3.87</v>
      </c>
      <c r="BO41" s="3">
        <f t="shared" si="23"/>
        <v>-3.8999999999999995</v>
      </c>
      <c r="BP41" s="4">
        <v>409.4</v>
      </c>
      <c r="BQ41" s="5" t="s">
        <v>282</v>
      </c>
      <c r="BR41" s="1">
        <v>0.40899999999999997</v>
      </c>
      <c r="BS41" s="2">
        <f t="shared" si="24"/>
        <v>-0.77200000000000002</v>
      </c>
      <c r="BT41" s="1">
        <v>1.0766953229904175</v>
      </c>
      <c r="BU41" s="1">
        <v>49.990962982177734</v>
      </c>
      <c r="BV41" s="1">
        <f t="shared" ref="BV41:BW43" si="25">BT41*10</f>
        <v>10.766953229904175</v>
      </c>
      <c r="BW41" s="1">
        <f t="shared" si="25"/>
        <v>499.90962982177734</v>
      </c>
      <c r="BX41" s="1">
        <v>0</v>
      </c>
      <c r="BY41" s="1">
        <v>2585.7400722021662</v>
      </c>
      <c r="BZ41" s="1">
        <v>9.025270758122744</v>
      </c>
      <c r="CA41" s="1">
        <v>72.202166064981952</v>
      </c>
      <c r="CB41" s="1">
        <v>5663.3574007220222</v>
      </c>
      <c r="CC41" s="1">
        <v>645.30685920577616</v>
      </c>
      <c r="CD41" s="1">
        <v>45.12635379061372</v>
      </c>
      <c r="CE41" s="1">
        <v>49.638989169675092</v>
      </c>
      <c r="CF41" s="1">
        <v>636.28158844765346</v>
      </c>
      <c r="CG41" s="1">
        <v>1886.2815884476536</v>
      </c>
      <c r="CH41" s="1">
        <v>45.12635379061372</v>
      </c>
      <c r="CI41" s="3">
        <v>114.61006910167818</v>
      </c>
      <c r="CJ41" s="3">
        <v>75.686080947680139</v>
      </c>
      <c r="CK41" s="3">
        <v>2.4679170779861797</v>
      </c>
      <c r="CL41" s="3">
        <v>5.4294175715695951</v>
      </c>
      <c r="CM41" s="3">
        <v>9.0819348469891406</v>
      </c>
      <c r="CN41" s="3">
        <v>3.0602171767028628</v>
      </c>
      <c r="CO41" s="3">
        <v>3.9486673247778872</v>
      </c>
      <c r="CP41" s="3">
        <v>0</v>
      </c>
      <c r="CQ41" s="3">
        <v>155.97235932872655</v>
      </c>
      <c r="CR41" s="3">
        <v>23.09970384995064</v>
      </c>
      <c r="CS41" s="33">
        <v>60.495049504950494</v>
      </c>
      <c r="CT41" s="34">
        <v>105.93069306930694</v>
      </c>
      <c r="CU41" s="34">
        <v>0</v>
      </c>
      <c r="CV41" s="34">
        <v>9.5049504950495045</v>
      </c>
      <c r="CW41" s="34">
        <v>16.237623762376238</v>
      </c>
      <c r="CX41" s="34">
        <v>11.386138613861386</v>
      </c>
      <c r="CY41" s="34">
        <v>3.7623762376237626</v>
      </c>
      <c r="CZ41" s="34">
        <v>0</v>
      </c>
      <c r="DA41" s="34">
        <v>294.45544554455449</v>
      </c>
      <c r="DB41" s="34">
        <v>76.732673267326732</v>
      </c>
    </row>
    <row r="42" spans="1:107" ht="15.75" customHeight="1" x14ac:dyDescent="0.25">
      <c r="A42" s="1" t="s">
        <v>42</v>
      </c>
      <c r="B42" s="29" t="s">
        <v>610</v>
      </c>
      <c r="C42" s="1">
        <v>3</v>
      </c>
      <c r="D42" s="1">
        <v>12</v>
      </c>
      <c r="E42" s="1">
        <v>14</v>
      </c>
      <c r="F42" s="29">
        <v>4744406</v>
      </c>
      <c r="G42" s="29">
        <v>468604.3</v>
      </c>
      <c r="H42" s="29">
        <v>1046.104</v>
      </c>
      <c r="I42" s="29">
        <v>7.4226754962145298</v>
      </c>
      <c r="J42" s="29">
        <v>179.99999999999801</v>
      </c>
      <c r="K42" s="29">
        <v>4</v>
      </c>
      <c r="L42" s="29">
        <v>11</v>
      </c>
      <c r="M42" s="29">
        <v>1047.25112646359</v>
      </c>
      <c r="N42" s="29">
        <v>13.395667799518399</v>
      </c>
      <c r="O42" s="29">
        <v>173.63954713381099</v>
      </c>
      <c r="P42" s="29">
        <v>4</v>
      </c>
      <c r="Q42" s="29">
        <v>8</v>
      </c>
      <c r="R42" s="1" t="s">
        <v>189</v>
      </c>
      <c r="S42" s="1">
        <v>42.851591239999998</v>
      </c>
      <c r="T42" s="1">
        <v>-123.3842606</v>
      </c>
      <c r="U42" s="1">
        <v>1046.104</v>
      </c>
      <c r="V42" s="1" t="s">
        <v>132</v>
      </c>
      <c r="W42" s="21">
        <v>1</v>
      </c>
      <c r="X42" s="1">
        <v>3</v>
      </c>
      <c r="Y42" s="45">
        <v>1</v>
      </c>
      <c r="Z42" s="45">
        <v>20</v>
      </c>
      <c r="AB42" s="21">
        <v>1</v>
      </c>
      <c r="AC42" s="1">
        <v>5</v>
      </c>
      <c r="AD42" s="46">
        <v>1</v>
      </c>
      <c r="AE42" s="47">
        <v>80</v>
      </c>
      <c r="AG42" s="20">
        <v>1</v>
      </c>
      <c r="AH42" s="1">
        <v>15</v>
      </c>
      <c r="AI42" s="1">
        <v>90</v>
      </c>
      <c r="AK42" s="20">
        <v>1</v>
      </c>
      <c r="AL42" s="20">
        <v>0</v>
      </c>
      <c r="AM42" s="42" t="s">
        <v>447</v>
      </c>
      <c r="AN42" s="20">
        <v>1</v>
      </c>
      <c r="AO42" s="20">
        <v>0</v>
      </c>
      <c r="AP42" s="48">
        <v>128</v>
      </c>
      <c r="AR42" s="20">
        <v>1</v>
      </c>
      <c r="AS42" s="1">
        <v>0</v>
      </c>
      <c r="AT42" s="36">
        <v>0</v>
      </c>
      <c r="AU42" s="1">
        <v>126</v>
      </c>
      <c r="AW42" s="1">
        <v>0</v>
      </c>
      <c r="AX42" s="1">
        <f>AI42+AU42</f>
        <v>216</v>
      </c>
      <c r="AY42" s="46">
        <v>1</v>
      </c>
      <c r="AZ42" s="46">
        <v>3</v>
      </c>
      <c r="BB42" s="3">
        <v>2.78</v>
      </c>
      <c r="BC42" s="1">
        <v>915.6</v>
      </c>
      <c r="BD42" s="1">
        <f t="shared" si="17"/>
        <v>0.91559999999999997</v>
      </c>
      <c r="BE42" s="2">
        <f t="shared" si="18"/>
        <v>0.91600000000000004</v>
      </c>
      <c r="BF42" s="3">
        <v>7.94</v>
      </c>
      <c r="BG42" s="4">
        <v>1330</v>
      </c>
      <c r="BH42" s="1">
        <f t="shared" si="19"/>
        <v>1.33</v>
      </c>
      <c r="BI42" s="1">
        <f t="shared" si="20"/>
        <v>1.33</v>
      </c>
      <c r="BJ42" s="1">
        <v>7.74</v>
      </c>
      <c r="BK42" s="1">
        <v>1318</v>
      </c>
      <c r="BL42" s="1">
        <f t="shared" si="21"/>
        <v>1.3180000000000001</v>
      </c>
      <c r="BM42" s="1">
        <f t="shared" si="22"/>
        <v>1.3180000000000001</v>
      </c>
      <c r="BN42" s="1">
        <v>4.41</v>
      </c>
      <c r="BO42" s="3">
        <f t="shared" si="23"/>
        <v>-3.5300000000000002</v>
      </c>
      <c r="BP42" s="2">
        <v>1.3560000000000001</v>
      </c>
      <c r="BQ42" s="5" t="s">
        <v>283</v>
      </c>
      <c r="BR42" s="2">
        <v>1.3560000000000001</v>
      </c>
      <c r="BS42" s="2">
        <f t="shared" si="24"/>
        <v>2.6000000000000023E-2</v>
      </c>
      <c r="BT42" s="1">
        <v>1.1053543090820313</v>
      </c>
      <c r="BU42" s="1">
        <v>49.409431457519531</v>
      </c>
      <c r="BV42" s="1">
        <f t="shared" si="25"/>
        <v>11.053543090820313</v>
      </c>
      <c r="BW42" s="1">
        <f t="shared" si="25"/>
        <v>494.09431457519531</v>
      </c>
      <c r="BX42" s="1">
        <v>48.928238583410995</v>
      </c>
      <c r="BY42" s="1">
        <v>3546.1323392357872</v>
      </c>
      <c r="BZ42" s="1">
        <v>6.9897483690587139</v>
      </c>
      <c r="CA42" s="1">
        <v>79.217148182665426</v>
      </c>
      <c r="CB42" s="1">
        <v>10391.425908667288</v>
      </c>
      <c r="CC42" s="1">
        <v>764.21248835041933</v>
      </c>
      <c r="CD42" s="1">
        <v>93.196644920782845</v>
      </c>
      <c r="CE42" s="1">
        <v>37.278657968313141</v>
      </c>
      <c r="CF42" s="1">
        <v>1095.0605778191984</v>
      </c>
      <c r="CG42" s="1">
        <v>4690.1211556383969</v>
      </c>
      <c r="CH42" s="1">
        <v>76.887232059645854</v>
      </c>
      <c r="CI42" s="3">
        <v>159.03206532563235</v>
      </c>
      <c r="CJ42" s="3">
        <v>50.707030472017529</v>
      </c>
      <c r="CK42" s="3">
        <v>8.1657040430193195</v>
      </c>
      <c r="CL42" s="3">
        <v>1.9916351324437362</v>
      </c>
      <c r="CM42" s="3">
        <v>44.911372236606255</v>
      </c>
      <c r="CN42" s="3">
        <v>8.3648675562636932</v>
      </c>
      <c r="CO42" s="3">
        <v>5.3774148575980885</v>
      </c>
      <c r="CP42" s="3">
        <v>0</v>
      </c>
      <c r="CQ42" s="3">
        <v>467.83509261103364</v>
      </c>
      <c r="CR42" s="3">
        <v>61.939852619000199</v>
      </c>
      <c r="CS42" s="33">
        <v>0</v>
      </c>
      <c r="CT42" s="34">
        <v>0</v>
      </c>
      <c r="CU42" s="34">
        <v>0</v>
      </c>
      <c r="CV42" s="34">
        <v>18.769968051118212</v>
      </c>
      <c r="CW42" s="34">
        <v>59.305111821086264</v>
      </c>
      <c r="CX42" s="34">
        <v>2.0966453674121404</v>
      </c>
      <c r="CY42" s="34">
        <v>0</v>
      </c>
      <c r="CZ42" s="34">
        <v>0</v>
      </c>
      <c r="DA42" s="34">
        <v>336.96086261980832</v>
      </c>
      <c r="DB42" s="34">
        <v>0.99840255591054317</v>
      </c>
    </row>
    <row r="43" spans="1:107" ht="15.75" customHeight="1" x14ac:dyDescent="0.25">
      <c r="A43" s="1" t="s">
        <v>43</v>
      </c>
      <c r="B43" s="29" t="s">
        <v>611</v>
      </c>
      <c r="C43" s="1">
        <v>3</v>
      </c>
      <c r="D43" s="1">
        <v>13</v>
      </c>
      <c r="E43" s="1">
        <v>15</v>
      </c>
      <c r="F43" s="29">
        <v>4744403</v>
      </c>
      <c r="G43" s="29">
        <v>468605.2</v>
      </c>
      <c r="H43" s="29">
        <v>1045.471</v>
      </c>
      <c r="I43" s="29">
        <v>7.4226754962145298</v>
      </c>
      <c r="J43" s="29">
        <v>179.99999999999801</v>
      </c>
      <c r="K43" s="29">
        <v>4</v>
      </c>
      <c r="L43" s="29">
        <v>11</v>
      </c>
      <c r="M43" s="29">
        <v>1045.75505531357</v>
      </c>
      <c r="N43" s="29">
        <v>13.761547324562599</v>
      </c>
      <c r="O43" s="29">
        <v>177.272538235219</v>
      </c>
      <c r="P43" s="29">
        <v>4</v>
      </c>
      <c r="Q43" s="29">
        <v>8</v>
      </c>
      <c r="R43" s="1" t="s">
        <v>190</v>
      </c>
      <c r="S43" s="1">
        <v>42.851567199999998</v>
      </c>
      <c r="T43" s="1">
        <v>-123.38424860000001</v>
      </c>
      <c r="U43" s="1">
        <v>1045.471</v>
      </c>
      <c r="V43" s="1" t="s">
        <v>133</v>
      </c>
      <c r="W43" s="21">
        <v>1</v>
      </c>
      <c r="X43" s="1">
        <v>3</v>
      </c>
      <c r="Y43" s="45">
        <v>1</v>
      </c>
      <c r="Z43" s="45">
        <v>34</v>
      </c>
      <c r="AA43" s="20" t="s">
        <v>389</v>
      </c>
      <c r="AB43" s="21">
        <v>1</v>
      </c>
      <c r="AC43" s="1">
        <v>3</v>
      </c>
      <c r="AD43" s="46">
        <v>1</v>
      </c>
      <c r="AE43" s="47">
        <v>80</v>
      </c>
      <c r="AG43" s="20">
        <v>1</v>
      </c>
      <c r="AH43" s="1">
        <v>10</v>
      </c>
      <c r="AI43" s="1">
        <v>80</v>
      </c>
      <c r="AJ43" s="20" t="s">
        <v>324</v>
      </c>
      <c r="AK43" s="20">
        <v>1</v>
      </c>
      <c r="AL43" s="20">
        <v>0</v>
      </c>
      <c r="AM43" s="42" t="s">
        <v>448</v>
      </c>
      <c r="AN43" s="20">
        <v>1</v>
      </c>
      <c r="AO43" s="20">
        <v>3</v>
      </c>
      <c r="AP43" s="48">
        <v>327</v>
      </c>
      <c r="AQ43" s="49" t="s">
        <v>484</v>
      </c>
      <c r="AR43" s="20">
        <v>1</v>
      </c>
      <c r="AS43" s="1">
        <v>0</v>
      </c>
      <c r="AT43" s="36">
        <v>0</v>
      </c>
      <c r="AU43" s="1">
        <v>328</v>
      </c>
      <c r="AW43" s="1">
        <v>0</v>
      </c>
      <c r="AX43" s="1">
        <f>AI43+AU43</f>
        <v>408</v>
      </c>
      <c r="AY43" s="46">
        <v>1</v>
      </c>
      <c r="AZ43" s="46">
        <v>3</v>
      </c>
      <c r="BB43" s="3">
        <v>2.72</v>
      </c>
      <c r="BC43" s="1">
        <v>866.6</v>
      </c>
      <c r="BD43" s="1">
        <f t="shared" si="17"/>
        <v>0.86660000000000004</v>
      </c>
      <c r="BE43" s="2">
        <f t="shared" si="18"/>
        <v>0.86699999999999999</v>
      </c>
      <c r="BF43" s="3">
        <v>7.67</v>
      </c>
      <c r="BG43" s="4">
        <v>1253</v>
      </c>
      <c r="BH43" s="1">
        <f t="shared" si="19"/>
        <v>1.2529999999999999</v>
      </c>
      <c r="BI43" s="1">
        <f t="shared" si="20"/>
        <v>1.2529999999999999</v>
      </c>
      <c r="BJ43" s="1">
        <v>7.65</v>
      </c>
      <c r="BK43" s="1">
        <v>2442</v>
      </c>
      <c r="BL43" s="1">
        <f t="shared" si="21"/>
        <v>2.4420000000000002</v>
      </c>
      <c r="BM43" s="1">
        <f t="shared" si="22"/>
        <v>2.4420000000000002</v>
      </c>
      <c r="BN43" s="1">
        <v>4.07</v>
      </c>
      <c r="BO43" s="3">
        <f t="shared" si="23"/>
        <v>-3.5999999999999996</v>
      </c>
      <c r="BP43" s="2">
        <v>1.121</v>
      </c>
      <c r="BQ43" s="5" t="s">
        <v>283</v>
      </c>
      <c r="BR43" s="2">
        <v>1.121</v>
      </c>
      <c r="BS43" s="2">
        <f t="shared" si="24"/>
        <v>-0.1319999999999999</v>
      </c>
      <c r="BT43" s="1">
        <v>0.9093252420425415</v>
      </c>
      <c r="BU43" s="1">
        <v>48.142356872558594</v>
      </c>
      <c r="BV43" s="1">
        <f t="shared" si="25"/>
        <v>9.093252420425415</v>
      </c>
      <c r="BW43" s="1">
        <f t="shared" si="25"/>
        <v>481.42356872558594</v>
      </c>
      <c r="BX43" s="1">
        <v>33.726812816188868</v>
      </c>
      <c r="BY43" s="1">
        <v>2381.1129848229343</v>
      </c>
      <c r="BZ43" s="1">
        <v>3.3726812816188874</v>
      </c>
      <c r="CA43" s="1">
        <v>75.885328836424961</v>
      </c>
      <c r="CB43" s="1">
        <v>11242.833052276561</v>
      </c>
      <c r="CC43" s="1">
        <v>433.389544688027</v>
      </c>
      <c r="CD43" s="1">
        <v>101.18043844856662</v>
      </c>
      <c r="CE43" s="1">
        <v>35.413153456998316</v>
      </c>
      <c r="CF43" s="1">
        <v>1220.910623946037</v>
      </c>
      <c r="CG43" s="1">
        <v>4155.1433389544691</v>
      </c>
      <c r="CH43" s="1">
        <v>79.258010118043842</v>
      </c>
      <c r="CI43" s="3">
        <v>114.65157832042883</v>
      </c>
      <c r="CJ43" s="3">
        <v>44.331943617232483</v>
      </c>
      <c r="CK43" s="3">
        <v>8.0405002977963083</v>
      </c>
      <c r="CL43" s="3">
        <v>1.786777843954735</v>
      </c>
      <c r="CM43" s="3">
        <v>48.838594401429425</v>
      </c>
      <c r="CN43" s="3">
        <v>6.5515187611673618</v>
      </c>
      <c r="CO43" s="3">
        <v>2.2831050228310503</v>
      </c>
      <c r="CP43" s="3">
        <v>0</v>
      </c>
      <c r="CQ43" s="3">
        <v>390.01389716100852</v>
      </c>
      <c r="CR43" s="3">
        <v>34.246575342465754</v>
      </c>
      <c r="CS43" s="33">
        <v>19.996020692399519</v>
      </c>
      <c r="CT43" s="34">
        <v>75.974930362116993</v>
      </c>
      <c r="CU43" s="34">
        <v>0</v>
      </c>
      <c r="CV43" s="34">
        <v>18.006366892160766</v>
      </c>
      <c r="CW43" s="34">
        <v>60.286510147234381</v>
      </c>
      <c r="CX43" s="34">
        <v>32.928770393951453</v>
      </c>
      <c r="CY43" s="34">
        <v>2.4870672502984483</v>
      </c>
      <c r="CZ43" s="34">
        <v>0</v>
      </c>
      <c r="DA43" s="34">
        <v>371.26939912455236</v>
      </c>
      <c r="DB43" s="34">
        <v>170.01591723040193</v>
      </c>
    </row>
    <row r="44" spans="1:107" ht="15.75" customHeight="1" x14ac:dyDescent="0.25">
      <c r="A44" s="1" t="s">
        <v>44</v>
      </c>
      <c r="B44" s="29" t="s">
        <v>612</v>
      </c>
      <c r="C44" s="1">
        <v>3</v>
      </c>
      <c r="D44" s="1">
        <v>14</v>
      </c>
      <c r="E44" s="1">
        <v>16</v>
      </c>
      <c r="F44" s="29">
        <v>4744401</v>
      </c>
      <c r="G44" s="29">
        <v>468606.2</v>
      </c>
      <c r="H44" s="29">
        <v>1045.0909999999999</v>
      </c>
      <c r="I44" s="29">
        <v>7.4023250681916402</v>
      </c>
      <c r="J44" s="29">
        <v>178.90242171211099</v>
      </c>
      <c r="K44" s="29">
        <v>4</v>
      </c>
      <c r="L44" s="29">
        <v>15</v>
      </c>
      <c r="M44" s="29">
        <v>1045.75505531357</v>
      </c>
      <c r="N44" s="29">
        <v>13.761547324562599</v>
      </c>
      <c r="O44" s="29">
        <v>177.272538235219</v>
      </c>
      <c r="P44" s="29">
        <v>4</v>
      </c>
      <c r="Q44" s="29">
        <v>9</v>
      </c>
      <c r="R44" s="1" t="s">
        <v>266</v>
      </c>
      <c r="S44" s="1">
        <v>42.851542389999999</v>
      </c>
      <c r="T44" s="1">
        <v>-123.3842365</v>
      </c>
      <c r="U44" s="1">
        <v>1045.0909999999999</v>
      </c>
      <c r="V44" s="1" t="s">
        <v>131</v>
      </c>
      <c r="W44" s="21">
        <v>1</v>
      </c>
      <c r="X44" s="1">
        <v>20</v>
      </c>
      <c r="Y44" s="45">
        <v>1</v>
      </c>
      <c r="Z44" s="45">
        <v>20</v>
      </c>
      <c r="AB44" s="21">
        <v>1</v>
      </c>
      <c r="AC44" s="1">
        <v>90</v>
      </c>
      <c r="AD44" s="46">
        <v>1</v>
      </c>
      <c r="AE44" s="47">
        <v>34</v>
      </c>
      <c r="AF44" s="20" t="s">
        <v>424</v>
      </c>
      <c r="AG44" s="21">
        <v>0</v>
      </c>
      <c r="AH44" s="1">
        <v>100</v>
      </c>
      <c r="AI44" s="1"/>
      <c r="AJ44" s="20" t="s">
        <v>134</v>
      </c>
      <c r="AK44" s="21">
        <v>0</v>
      </c>
      <c r="AL44" s="20">
        <v>100</v>
      </c>
      <c r="AM44" s="42" t="s">
        <v>521</v>
      </c>
      <c r="AN44" s="21">
        <v>0</v>
      </c>
      <c r="AO44" s="20">
        <v>100</v>
      </c>
      <c r="AQ44" s="42" t="s">
        <v>520</v>
      </c>
      <c r="AR44" s="21">
        <v>0</v>
      </c>
      <c r="AT44" s="36">
        <v>100</v>
      </c>
      <c r="AW44" s="1">
        <v>100</v>
      </c>
      <c r="AY44" s="46">
        <v>0</v>
      </c>
      <c r="BB44" s="3">
        <v>2.82</v>
      </c>
      <c r="BC44" s="1">
        <v>457</v>
      </c>
      <c r="BD44" s="1">
        <f t="shared" si="17"/>
        <v>0.45700000000000002</v>
      </c>
      <c r="BE44" s="2">
        <f t="shared" si="18"/>
        <v>0.45700000000000002</v>
      </c>
      <c r="BF44" s="3">
        <v>7.68</v>
      </c>
      <c r="BG44" s="4">
        <v>3846</v>
      </c>
      <c r="BH44" s="1">
        <f t="shared" si="19"/>
        <v>3.8460000000000001</v>
      </c>
      <c r="BI44" s="1">
        <f t="shared" si="20"/>
        <v>3.8460000000000001</v>
      </c>
      <c r="BJ44" s="1">
        <v>7.61</v>
      </c>
      <c r="BK44" s="1">
        <v>3217</v>
      </c>
      <c r="BL44" s="1">
        <f t="shared" si="21"/>
        <v>3.2170000000000001</v>
      </c>
      <c r="BM44" s="1">
        <f t="shared" si="22"/>
        <v>3.2170000000000001</v>
      </c>
      <c r="BN44" s="1">
        <v>2.14</v>
      </c>
      <c r="BO44" s="3">
        <f t="shared" si="23"/>
        <v>-5.5399999999999991</v>
      </c>
      <c r="BP44" s="2">
        <v>822.9</v>
      </c>
      <c r="BQ44" s="5" t="s">
        <v>282</v>
      </c>
      <c r="BR44" s="1">
        <v>0.82299999999999995</v>
      </c>
      <c r="BS44" s="2">
        <f t="shared" si="24"/>
        <v>-3.0230000000000001</v>
      </c>
      <c r="CI44" s="3">
        <v>139.97214484679665</v>
      </c>
      <c r="CJ44" s="3">
        <v>44.518503780342215</v>
      </c>
      <c r="CK44" s="3">
        <v>16.414643851969757</v>
      </c>
      <c r="CL44" s="3">
        <v>2.7855153203342624</v>
      </c>
      <c r="CM44" s="3">
        <v>39.992041384799037</v>
      </c>
      <c r="CN44" s="3">
        <v>9.1524074810982885</v>
      </c>
      <c r="CO44" s="3">
        <v>3.5813768404297655</v>
      </c>
      <c r="CP44" s="3">
        <v>0</v>
      </c>
      <c r="CQ44" s="3">
        <v>403.00437723836052</v>
      </c>
      <c r="CR44" s="3">
        <v>53.024273776362918</v>
      </c>
      <c r="CS44" s="33">
        <v>430.18152802712945</v>
      </c>
      <c r="CT44" s="34">
        <v>318.34230999401558</v>
      </c>
      <c r="CU44" s="34">
        <v>1887.6920007979254</v>
      </c>
      <c r="CV44" s="34">
        <v>0</v>
      </c>
      <c r="CW44" s="34">
        <v>217.93337322960303</v>
      </c>
      <c r="CX44" s="34">
        <v>27.328944743666469</v>
      </c>
      <c r="CY44" s="34">
        <v>28.725314183123878</v>
      </c>
      <c r="CZ44" s="34">
        <v>11.769399561141034</v>
      </c>
      <c r="DA44" s="34">
        <v>4593.2575304209058</v>
      </c>
      <c r="DB44" s="34">
        <v>381.50807899461404</v>
      </c>
      <c r="DC44" s="29" t="s">
        <v>719</v>
      </c>
    </row>
    <row r="45" spans="1:107" ht="15.75" customHeight="1" x14ac:dyDescent="0.25">
      <c r="A45" s="1" t="s">
        <v>45</v>
      </c>
      <c r="B45" s="29" t="s">
        <v>613</v>
      </c>
      <c r="C45" s="1">
        <v>3</v>
      </c>
      <c r="D45" s="1">
        <v>15</v>
      </c>
      <c r="E45" s="1">
        <v>17</v>
      </c>
      <c r="F45" s="29">
        <v>4744398</v>
      </c>
      <c r="G45" s="29">
        <v>468607.3</v>
      </c>
      <c r="H45" s="29">
        <v>1044.5989999999999</v>
      </c>
      <c r="I45" s="29">
        <v>7.4023250681916402</v>
      </c>
      <c r="J45" s="29">
        <v>178.90242171211099</v>
      </c>
      <c r="K45" s="29">
        <v>4</v>
      </c>
      <c r="L45" s="29">
        <v>15</v>
      </c>
      <c r="M45" s="29">
        <v>1044.1158292871301</v>
      </c>
      <c r="N45" s="29">
        <v>17.474018887412999</v>
      </c>
      <c r="O45" s="29">
        <v>169.97202063609799</v>
      </c>
      <c r="P45" s="29">
        <v>2</v>
      </c>
      <c r="Q45" s="29">
        <v>9</v>
      </c>
      <c r="R45" s="1" t="s">
        <v>191</v>
      </c>
      <c r="S45" s="1">
        <v>42.851516619999998</v>
      </c>
      <c r="T45" s="1">
        <v>-123.3842226</v>
      </c>
      <c r="U45" s="1">
        <v>1044.5989999999999</v>
      </c>
      <c r="V45" s="1" t="s">
        <v>132</v>
      </c>
      <c r="W45" s="21">
        <v>1</v>
      </c>
      <c r="X45" s="1">
        <v>3</v>
      </c>
      <c r="Y45" s="45">
        <v>1</v>
      </c>
      <c r="Z45" s="45">
        <v>25</v>
      </c>
      <c r="AA45" s="20" t="s">
        <v>390</v>
      </c>
      <c r="AB45" s="21">
        <v>1</v>
      </c>
      <c r="AC45" s="1">
        <v>3</v>
      </c>
      <c r="AD45" s="46">
        <v>1</v>
      </c>
      <c r="AE45" s="47">
        <v>110</v>
      </c>
      <c r="AG45" s="20">
        <v>1</v>
      </c>
      <c r="AH45" s="1">
        <v>20</v>
      </c>
      <c r="AI45" s="1">
        <v>100</v>
      </c>
      <c r="AK45" s="20">
        <v>1</v>
      </c>
      <c r="AL45" s="20">
        <v>0</v>
      </c>
      <c r="AM45" s="42" t="s">
        <v>449</v>
      </c>
      <c r="AN45" s="20">
        <v>1</v>
      </c>
      <c r="AO45" s="20">
        <v>0</v>
      </c>
      <c r="AP45" s="48">
        <v>190</v>
      </c>
      <c r="AQ45" s="49" t="s">
        <v>472</v>
      </c>
      <c r="AR45" s="20">
        <v>1</v>
      </c>
      <c r="AS45" s="1">
        <v>0</v>
      </c>
      <c r="AT45" s="36">
        <v>0</v>
      </c>
      <c r="AU45" s="1">
        <v>231</v>
      </c>
      <c r="AW45" s="1">
        <v>0</v>
      </c>
      <c r="AX45" s="1">
        <f t="shared" ref="AX45:AX50" si="26">AI45+AU45</f>
        <v>331</v>
      </c>
      <c r="AY45" s="46">
        <v>1</v>
      </c>
      <c r="AZ45" s="46">
        <v>3</v>
      </c>
      <c r="BB45" s="3">
        <v>2.61</v>
      </c>
      <c r="BC45" s="1">
        <v>752.6</v>
      </c>
      <c r="BD45" s="1">
        <f t="shared" si="17"/>
        <v>0.75260000000000005</v>
      </c>
      <c r="BE45" s="2">
        <f t="shared" si="18"/>
        <v>0.753</v>
      </c>
      <c r="BF45" s="3">
        <v>7.87</v>
      </c>
      <c r="BG45" s="4">
        <v>1240</v>
      </c>
      <c r="BH45" s="1">
        <f t="shared" si="19"/>
        <v>1.24</v>
      </c>
      <c r="BI45" s="1">
        <f t="shared" si="20"/>
        <v>1.24</v>
      </c>
      <c r="BJ45" s="1">
        <v>7.65</v>
      </c>
      <c r="BK45" s="1">
        <v>2731</v>
      </c>
      <c r="BL45" s="1">
        <f t="shared" si="21"/>
        <v>2.7309999999999999</v>
      </c>
      <c r="BM45" s="1">
        <f t="shared" si="22"/>
        <v>2.7309999999999999</v>
      </c>
      <c r="BN45" s="1">
        <v>5.13</v>
      </c>
      <c r="BO45" s="3">
        <f t="shared" si="23"/>
        <v>-2.74</v>
      </c>
      <c r="BP45" s="4">
        <v>857.4</v>
      </c>
      <c r="BQ45" s="5" t="s">
        <v>282</v>
      </c>
      <c r="BR45" s="1">
        <v>0.85699999999999998</v>
      </c>
      <c r="BS45" s="2">
        <f t="shared" si="24"/>
        <v>-0.38300000000000001</v>
      </c>
      <c r="BT45" s="1">
        <v>1.1607640981674194</v>
      </c>
      <c r="BU45" s="1">
        <v>47.638225555419922</v>
      </c>
      <c r="BV45" s="1">
        <f t="shared" ref="BV45:BV60" si="27">BT45*10</f>
        <v>11.607640981674194</v>
      </c>
      <c r="BW45" s="1">
        <f t="shared" ref="BW45:BW60" si="28">BU45*10</f>
        <v>476.38225555419922</v>
      </c>
      <c r="BX45" s="1">
        <v>48.738532110091747</v>
      </c>
      <c r="BY45" s="1">
        <v>4961.2958715596333</v>
      </c>
      <c r="BZ45" s="1">
        <v>7.1674311926605503</v>
      </c>
      <c r="CA45" s="1">
        <v>86.0091743119266</v>
      </c>
      <c r="CB45" s="1">
        <v>15160.550458715596</v>
      </c>
      <c r="CC45" s="1">
        <v>1043.5779816513761</v>
      </c>
      <c r="CD45" s="1">
        <v>116.11238532110092</v>
      </c>
      <c r="CE45" s="1">
        <v>40.137614678899091</v>
      </c>
      <c r="CF45" s="1">
        <v>797.01834862385317</v>
      </c>
      <c r="CG45" s="1">
        <v>7012.6146788990827</v>
      </c>
      <c r="CH45" s="1">
        <v>80.275229357798182</v>
      </c>
      <c r="CI45" s="3">
        <v>139.93275316455697</v>
      </c>
      <c r="CJ45" s="3">
        <v>51.058148734177223</v>
      </c>
      <c r="CK45" s="3">
        <v>14.339398734177214</v>
      </c>
      <c r="CL45" s="3">
        <v>1.6811708860759493</v>
      </c>
      <c r="CM45" s="3">
        <v>49.940664556962027</v>
      </c>
      <c r="CN45" s="3">
        <v>7.5158227848101262</v>
      </c>
      <c r="CO45" s="3">
        <v>4.1534810126582276</v>
      </c>
      <c r="CP45" s="3">
        <v>0</v>
      </c>
      <c r="CQ45" s="3">
        <v>585.6408227848101</v>
      </c>
      <c r="CR45" s="3">
        <v>29.371044303797468</v>
      </c>
      <c r="CS45" s="33">
        <v>0</v>
      </c>
      <c r="CT45" s="34">
        <v>7.8310864393338626</v>
      </c>
      <c r="CU45" s="34">
        <v>0</v>
      </c>
      <c r="CV45" s="34">
        <v>13.58049167327518</v>
      </c>
      <c r="CW45" s="34">
        <v>40.642347343378269</v>
      </c>
      <c r="CX45" s="34">
        <v>15.860428231562253</v>
      </c>
      <c r="CY45" s="34">
        <v>3.370340999206979</v>
      </c>
      <c r="CZ45" s="34">
        <v>0</v>
      </c>
      <c r="DA45" s="34">
        <v>392.24821570182399</v>
      </c>
      <c r="DB45" s="34">
        <v>62.153053132434579</v>
      </c>
    </row>
    <row r="46" spans="1:107" ht="15.75" customHeight="1" x14ac:dyDescent="0.25">
      <c r="A46" s="1" t="s">
        <v>46</v>
      </c>
      <c r="B46" s="29" t="s">
        <v>614</v>
      </c>
      <c r="C46" s="1">
        <v>3</v>
      </c>
      <c r="D46" s="1">
        <v>16</v>
      </c>
      <c r="E46" s="1">
        <v>18</v>
      </c>
      <c r="F46" s="29">
        <v>4744395</v>
      </c>
      <c r="G46" s="29">
        <v>468608</v>
      </c>
      <c r="H46" s="29">
        <v>1044.181</v>
      </c>
      <c r="I46" s="29">
        <v>7.4895147296656903</v>
      </c>
      <c r="J46" s="29">
        <v>180.00000000000301</v>
      </c>
      <c r="K46" s="29">
        <v>4</v>
      </c>
      <c r="L46" s="29">
        <v>16</v>
      </c>
      <c r="M46" s="29">
        <v>1044.1158292871301</v>
      </c>
      <c r="N46" s="29">
        <v>17.474018887412999</v>
      </c>
      <c r="O46" s="29">
        <v>169.97202063609799</v>
      </c>
      <c r="P46" s="29">
        <v>2</v>
      </c>
      <c r="Q46" s="29">
        <v>9</v>
      </c>
      <c r="R46" s="1" t="s">
        <v>192</v>
      </c>
      <c r="S46" s="1">
        <v>42.85149303</v>
      </c>
      <c r="T46" s="1">
        <v>-123.38421390000001</v>
      </c>
      <c r="U46" s="1">
        <v>1044.181</v>
      </c>
      <c r="V46" s="1" t="s">
        <v>133</v>
      </c>
      <c r="W46" s="21">
        <v>1</v>
      </c>
      <c r="X46" s="1">
        <v>5</v>
      </c>
      <c r="Y46" s="45">
        <v>1</v>
      </c>
      <c r="Z46" s="45">
        <v>10</v>
      </c>
      <c r="AA46" s="20" t="s">
        <v>391</v>
      </c>
      <c r="AB46" s="21">
        <v>1</v>
      </c>
      <c r="AC46" s="1">
        <v>5</v>
      </c>
      <c r="AD46" s="46">
        <v>1</v>
      </c>
      <c r="AE46" s="47">
        <v>100</v>
      </c>
      <c r="AG46" s="20">
        <v>1</v>
      </c>
      <c r="AH46" s="1">
        <v>5</v>
      </c>
      <c r="AI46" s="1">
        <v>209</v>
      </c>
      <c r="AJ46" s="20" t="s">
        <v>325</v>
      </c>
      <c r="AK46" s="20">
        <v>1</v>
      </c>
      <c r="AL46" s="20">
        <v>3</v>
      </c>
      <c r="AM46" s="42" t="s">
        <v>436</v>
      </c>
      <c r="AN46" s="20">
        <v>1</v>
      </c>
      <c r="AO46" s="20">
        <v>0</v>
      </c>
      <c r="AP46" s="48">
        <v>275</v>
      </c>
      <c r="AQ46" s="49" t="s">
        <v>485</v>
      </c>
      <c r="AR46" s="20">
        <v>1</v>
      </c>
      <c r="AS46" s="1">
        <v>0</v>
      </c>
      <c r="AT46" s="36">
        <v>0</v>
      </c>
      <c r="AU46" s="1">
        <v>300</v>
      </c>
      <c r="AW46" s="1">
        <v>0</v>
      </c>
      <c r="AX46" s="1">
        <f t="shared" si="26"/>
        <v>509</v>
      </c>
      <c r="AY46" s="46">
        <v>1</v>
      </c>
      <c r="AZ46" s="46">
        <v>3</v>
      </c>
      <c r="BB46" s="3">
        <v>2.67</v>
      </c>
      <c r="BC46" s="1">
        <v>586.9</v>
      </c>
      <c r="BD46" s="1">
        <f t="shared" si="17"/>
        <v>0.58689999999999998</v>
      </c>
      <c r="BE46" s="2">
        <f t="shared" si="18"/>
        <v>0.58699999999999997</v>
      </c>
      <c r="BF46" s="3">
        <v>8.24</v>
      </c>
      <c r="BG46" s="4">
        <v>1573</v>
      </c>
      <c r="BH46" s="1">
        <f t="shared" si="19"/>
        <v>1.573</v>
      </c>
      <c r="BI46" s="1">
        <f t="shared" si="20"/>
        <v>1.573</v>
      </c>
      <c r="BJ46" s="1">
        <v>8.0399999999999991</v>
      </c>
      <c r="BK46" s="1">
        <v>722</v>
      </c>
      <c r="BL46" s="1">
        <f t="shared" si="21"/>
        <v>0.72199999999999998</v>
      </c>
      <c r="BM46" s="1">
        <f t="shared" si="22"/>
        <v>0.72199999999999998</v>
      </c>
      <c r="BN46" s="1">
        <v>5.27</v>
      </c>
      <c r="BO46" s="3">
        <f t="shared" si="23"/>
        <v>-2.9700000000000006</v>
      </c>
      <c r="BP46" s="6">
        <v>1.1850000000000001</v>
      </c>
      <c r="BQ46" s="5" t="s">
        <v>283</v>
      </c>
      <c r="BR46" s="2">
        <v>1.1850000000000001</v>
      </c>
      <c r="BS46" s="2">
        <f t="shared" si="24"/>
        <v>-0.3879999999999999</v>
      </c>
      <c r="BT46" s="1">
        <v>0.95995175838470459</v>
      </c>
      <c r="BU46" s="1">
        <v>46.874385833740234</v>
      </c>
      <c r="BV46" s="1">
        <f t="shared" si="27"/>
        <v>9.5995175838470459</v>
      </c>
      <c r="BW46" s="1">
        <f t="shared" si="28"/>
        <v>468.74385833740234</v>
      </c>
      <c r="BX46" s="1">
        <v>0</v>
      </c>
      <c r="BY46" s="1">
        <v>3449.7929606625257</v>
      </c>
      <c r="BZ46" s="1">
        <v>2.5879917184265011</v>
      </c>
      <c r="CA46" s="1">
        <v>98.343685300207028</v>
      </c>
      <c r="CB46" s="1">
        <v>12104.037267080745</v>
      </c>
      <c r="CC46" s="1">
        <v>807.45341614906829</v>
      </c>
      <c r="CD46" s="1">
        <v>82.815734989648035</v>
      </c>
      <c r="CE46" s="1">
        <v>49.171842650103514</v>
      </c>
      <c r="CF46" s="1">
        <v>1876.2939958592131</v>
      </c>
      <c r="CG46" s="1">
        <v>5119.0476190476184</v>
      </c>
      <c r="CH46" s="1">
        <v>72.463768115942031</v>
      </c>
      <c r="CI46" s="3">
        <v>74.640110431867484</v>
      </c>
      <c r="CJ46" s="3">
        <v>20.479195424965489</v>
      </c>
      <c r="CK46" s="3">
        <v>9.2683888779333472</v>
      </c>
      <c r="CL46" s="3">
        <v>1.5775981068822718</v>
      </c>
      <c r="CM46" s="3">
        <v>26.819167816998622</v>
      </c>
      <c r="CN46" s="3">
        <v>4.732794320646815</v>
      </c>
      <c r="CO46" s="3">
        <v>1.9719976336028398</v>
      </c>
      <c r="CP46" s="3">
        <v>0</v>
      </c>
      <c r="CQ46" s="3">
        <v>287.32005521593373</v>
      </c>
      <c r="CR46" s="3">
        <v>28.396765923880892</v>
      </c>
      <c r="CS46" s="33">
        <v>0</v>
      </c>
      <c r="CT46" s="34">
        <v>0</v>
      </c>
      <c r="CU46" s="34">
        <v>0</v>
      </c>
      <c r="CV46" s="34">
        <v>23.177496038034864</v>
      </c>
      <c r="CW46" s="34">
        <v>58.637083993660852</v>
      </c>
      <c r="CX46" s="34">
        <v>2.2781299524564185</v>
      </c>
      <c r="CY46" s="34">
        <v>4.7543581616481774</v>
      </c>
      <c r="CZ46" s="34">
        <v>0</v>
      </c>
      <c r="DA46" s="34">
        <v>294.17591125198101</v>
      </c>
      <c r="DB46" s="34">
        <v>0.69334389857369261</v>
      </c>
    </row>
    <row r="47" spans="1:107" ht="15.75" customHeight="1" x14ac:dyDescent="0.25">
      <c r="A47" s="1" t="s">
        <v>47</v>
      </c>
      <c r="B47" s="29" t="s">
        <v>615</v>
      </c>
      <c r="C47" s="1">
        <v>4</v>
      </c>
      <c r="D47" s="1">
        <v>1</v>
      </c>
      <c r="E47" s="1">
        <v>2</v>
      </c>
      <c r="F47" s="29">
        <v>4744440</v>
      </c>
      <c r="G47" s="29">
        <v>468594.1</v>
      </c>
      <c r="H47" s="29">
        <v>1051.96</v>
      </c>
      <c r="I47" s="29">
        <v>4.6772865773625698</v>
      </c>
      <c r="J47" s="29">
        <v>167.008997564743</v>
      </c>
      <c r="K47" s="29">
        <v>4</v>
      </c>
      <c r="L47" s="29">
        <v>8</v>
      </c>
      <c r="M47" s="29">
        <v>1051.76489287354</v>
      </c>
      <c r="N47" s="29">
        <v>9.9482869658799302</v>
      </c>
      <c r="O47" s="29">
        <v>275.42978354352402</v>
      </c>
      <c r="P47" s="29">
        <v>32</v>
      </c>
      <c r="Q47" s="29">
        <v>1</v>
      </c>
      <c r="R47" s="1" t="s">
        <v>193</v>
      </c>
      <c r="S47" s="1">
        <v>42.851894369999997</v>
      </c>
      <c r="T47" s="1">
        <v>-123.384387</v>
      </c>
      <c r="U47" s="1">
        <v>1051.96</v>
      </c>
      <c r="V47" s="1" t="s">
        <v>131</v>
      </c>
      <c r="W47" s="21">
        <v>1</v>
      </c>
      <c r="X47" s="1">
        <v>10</v>
      </c>
      <c r="Y47" s="45">
        <v>1</v>
      </c>
      <c r="Z47" s="45">
        <v>12</v>
      </c>
      <c r="AA47" s="20" t="s">
        <v>392</v>
      </c>
      <c r="AB47" s="21">
        <v>1</v>
      </c>
      <c r="AC47" s="1">
        <v>5</v>
      </c>
      <c r="AD47" s="46">
        <v>1</v>
      </c>
      <c r="AE47" s="47">
        <v>58</v>
      </c>
      <c r="AG47" s="20">
        <v>1</v>
      </c>
      <c r="AH47" s="1">
        <v>15</v>
      </c>
      <c r="AI47" s="1">
        <v>77</v>
      </c>
      <c r="AK47" s="20">
        <v>1</v>
      </c>
      <c r="AL47" s="20">
        <v>0</v>
      </c>
      <c r="AM47" s="42" t="s">
        <v>450</v>
      </c>
      <c r="AN47" s="20">
        <v>1</v>
      </c>
      <c r="AO47" s="20">
        <v>0</v>
      </c>
      <c r="AP47" s="48">
        <v>130</v>
      </c>
      <c r="AQ47" s="49" t="s">
        <v>486</v>
      </c>
      <c r="AR47" s="20">
        <v>1</v>
      </c>
      <c r="AS47" s="1">
        <v>0</v>
      </c>
      <c r="AT47" s="36">
        <v>0</v>
      </c>
      <c r="AU47" s="1">
        <v>149</v>
      </c>
      <c r="AW47" s="1">
        <v>0</v>
      </c>
      <c r="AX47" s="1">
        <f t="shared" si="26"/>
        <v>226</v>
      </c>
      <c r="AY47" s="46">
        <v>1</v>
      </c>
      <c r="AZ47" s="46">
        <v>3</v>
      </c>
      <c r="BB47" s="3">
        <v>4.01</v>
      </c>
      <c r="BC47" s="1">
        <v>361.7</v>
      </c>
      <c r="BD47" s="1">
        <f t="shared" si="17"/>
        <v>0.36169999999999997</v>
      </c>
      <c r="BE47" s="2">
        <f t="shared" si="18"/>
        <v>0.36199999999999999</v>
      </c>
      <c r="BF47" s="3">
        <v>7.81</v>
      </c>
      <c r="BG47" s="4">
        <v>1827</v>
      </c>
      <c r="BH47" s="1">
        <f t="shared" si="19"/>
        <v>1.827</v>
      </c>
      <c r="BI47" s="1">
        <f t="shared" si="20"/>
        <v>1.827</v>
      </c>
      <c r="BJ47" s="1">
        <v>7.62</v>
      </c>
      <c r="BK47" s="1">
        <v>1626</v>
      </c>
      <c r="BL47" s="1">
        <f t="shared" si="21"/>
        <v>1.6259999999999999</v>
      </c>
      <c r="BM47" s="1">
        <f t="shared" si="22"/>
        <v>1.6259999999999999</v>
      </c>
      <c r="BN47" s="1">
        <v>6.08</v>
      </c>
      <c r="BO47" s="3">
        <f t="shared" si="23"/>
        <v>-1.7299999999999995</v>
      </c>
      <c r="BP47" s="4">
        <v>828.9</v>
      </c>
      <c r="BQ47" s="5" t="s">
        <v>282</v>
      </c>
      <c r="BR47" s="1">
        <v>0.82899999999999996</v>
      </c>
      <c r="BS47" s="2">
        <f t="shared" si="24"/>
        <v>-0.998</v>
      </c>
      <c r="BT47" s="1">
        <v>1.2913380861282349</v>
      </c>
      <c r="BU47" s="1">
        <v>49.949592590332031</v>
      </c>
      <c r="BV47" s="1">
        <f t="shared" si="27"/>
        <v>12.913380861282349</v>
      </c>
      <c r="BW47" s="1">
        <f t="shared" si="28"/>
        <v>499.49592590332031</v>
      </c>
      <c r="BX47" s="1">
        <v>57.381324986958788</v>
      </c>
      <c r="BY47" s="1">
        <v>2224.8304642670837</v>
      </c>
      <c r="BZ47" s="1">
        <v>2.6082420448617629</v>
      </c>
      <c r="CA47" s="1">
        <v>122.58737610850287</v>
      </c>
      <c r="CB47" s="1">
        <v>7605.6338028169012</v>
      </c>
      <c r="CC47" s="1">
        <v>299.94783515910274</v>
      </c>
      <c r="CD47" s="1">
        <v>31.298904538341155</v>
      </c>
      <c r="CE47" s="1">
        <v>41.731872717788207</v>
      </c>
      <c r="CF47" s="1">
        <v>1197.1830985915492</v>
      </c>
      <c r="CG47" s="1">
        <v>2603.0255607720396</v>
      </c>
      <c r="CH47" s="1">
        <v>23.474178403755868</v>
      </c>
      <c r="CI47" s="3">
        <v>28.34692659637955</v>
      </c>
      <c r="CJ47" s="3">
        <v>97.891386512830721</v>
      </c>
      <c r="CK47" s="3">
        <v>2.4865725084543464</v>
      </c>
      <c r="CL47" s="3">
        <v>4.9731450169086928</v>
      </c>
      <c r="CM47" s="3">
        <v>14.123731848020688</v>
      </c>
      <c r="CN47" s="3">
        <v>7.1613288243485176</v>
      </c>
      <c r="CO47" s="3">
        <v>4.7742192162323454</v>
      </c>
      <c r="CP47" s="3">
        <v>0</v>
      </c>
      <c r="CQ47" s="3">
        <v>540.58086333797496</v>
      </c>
      <c r="CR47" s="3">
        <v>115.07857569126715</v>
      </c>
      <c r="CS47" s="33">
        <v>0</v>
      </c>
      <c r="CT47" s="34">
        <v>9.9681020733652315E-2</v>
      </c>
      <c r="CU47" s="34">
        <v>0</v>
      </c>
      <c r="CV47" s="34">
        <v>34.290271132376397</v>
      </c>
      <c r="CW47" s="34">
        <v>25.917065390749602</v>
      </c>
      <c r="CX47" s="34">
        <v>1.7942583732057416</v>
      </c>
      <c r="CY47" s="34">
        <v>5.3827751196172251</v>
      </c>
      <c r="CZ47" s="34">
        <v>0</v>
      </c>
      <c r="DA47" s="34">
        <v>194.87639553429028</v>
      </c>
      <c r="DB47" s="34">
        <v>0.99681020733652315</v>
      </c>
    </row>
    <row r="48" spans="1:107" ht="15.75" customHeight="1" x14ac:dyDescent="0.25">
      <c r="A48" s="1" t="s">
        <v>48</v>
      </c>
      <c r="B48" s="29" t="s">
        <v>616</v>
      </c>
      <c r="C48" s="1">
        <v>4</v>
      </c>
      <c r="D48" s="1">
        <v>2</v>
      </c>
      <c r="E48" s="1">
        <v>3</v>
      </c>
      <c r="F48" s="29">
        <v>4744437</v>
      </c>
      <c r="G48" s="29">
        <v>468595.3</v>
      </c>
      <c r="H48" s="29">
        <v>1052.1880000000001</v>
      </c>
      <c r="I48" s="29">
        <v>5.3081326610852404</v>
      </c>
      <c r="J48" s="29">
        <v>160.66013466811799</v>
      </c>
      <c r="K48" s="29">
        <v>2</v>
      </c>
      <c r="L48" s="29">
        <v>10</v>
      </c>
      <c r="M48" s="29">
        <v>1051.76489287354</v>
      </c>
      <c r="N48" s="29">
        <v>9.9482869658799302</v>
      </c>
      <c r="O48" s="29">
        <v>275.42978354352402</v>
      </c>
      <c r="P48" s="29">
        <v>32</v>
      </c>
      <c r="Q48" s="29">
        <v>1</v>
      </c>
      <c r="R48" s="1" t="s">
        <v>194</v>
      </c>
      <c r="S48" s="1">
        <v>42.851870409999997</v>
      </c>
      <c r="T48" s="1">
        <v>-123.3843715</v>
      </c>
      <c r="U48" s="1">
        <v>1052.1880000000001</v>
      </c>
      <c r="V48" s="1" t="s">
        <v>132</v>
      </c>
      <c r="W48" s="21">
        <v>1</v>
      </c>
      <c r="X48" s="1">
        <v>15</v>
      </c>
      <c r="Y48" s="45">
        <v>0</v>
      </c>
      <c r="Z48" s="45">
        <v>6</v>
      </c>
      <c r="AA48" s="20" t="s">
        <v>393</v>
      </c>
      <c r="AB48" s="21">
        <v>1</v>
      </c>
      <c r="AC48" s="1">
        <v>5</v>
      </c>
      <c r="AD48" s="46">
        <v>1</v>
      </c>
      <c r="AE48" s="47">
        <v>68</v>
      </c>
      <c r="AG48" s="20">
        <v>1</v>
      </c>
      <c r="AH48" s="1">
        <v>5</v>
      </c>
      <c r="AI48" s="1">
        <v>88</v>
      </c>
      <c r="AK48" s="20">
        <v>1</v>
      </c>
      <c r="AL48" s="20">
        <v>3</v>
      </c>
      <c r="AM48" s="42"/>
      <c r="AN48" s="20">
        <v>1</v>
      </c>
      <c r="AO48" s="20">
        <v>0</v>
      </c>
      <c r="AP48" s="48">
        <v>221</v>
      </c>
      <c r="AQ48" s="49" t="s">
        <v>472</v>
      </c>
      <c r="AR48" s="20">
        <v>1</v>
      </c>
      <c r="AS48" s="1">
        <v>0</v>
      </c>
      <c r="AT48" s="36">
        <v>0</v>
      </c>
      <c r="AU48" s="1">
        <v>270</v>
      </c>
      <c r="AW48" s="1">
        <v>0</v>
      </c>
      <c r="AX48" s="1">
        <f t="shared" si="26"/>
        <v>358</v>
      </c>
      <c r="AY48" s="46">
        <v>1</v>
      </c>
      <c r="AZ48" s="46">
        <v>3</v>
      </c>
      <c r="BB48" s="3">
        <v>2.5499999999999998</v>
      </c>
      <c r="BC48" s="1">
        <v>843.3</v>
      </c>
      <c r="BD48" s="1">
        <f t="shared" si="17"/>
        <v>0.84329999999999994</v>
      </c>
      <c r="BE48" s="2">
        <f t="shared" si="18"/>
        <v>0.84299999999999997</v>
      </c>
      <c r="BF48" s="3">
        <v>7.74</v>
      </c>
      <c r="BG48" s="4">
        <v>1123</v>
      </c>
      <c r="BH48" s="1">
        <f t="shared" si="19"/>
        <v>1.123</v>
      </c>
      <c r="BI48" s="1">
        <f t="shared" si="20"/>
        <v>1.123</v>
      </c>
      <c r="BJ48" s="1">
        <v>7.5</v>
      </c>
      <c r="BK48" s="1">
        <v>2955</v>
      </c>
      <c r="BL48" s="1">
        <f t="shared" si="21"/>
        <v>2.9550000000000001</v>
      </c>
      <c r="BM48" s="1">
        <f t="shared" si="22"/>
        <v>2.9550000000000001</v>
      </c>
      <c r="BN48" s="1">
        <v>4.9400000000000004</v>
      </c>
      <c r="BO48" s="3">
        <f t="shared" si="23"/>
        <v>-2.8</v>
      </c>
      <c r="BP48" s="4">
        <v>970.5</v>
      </c>
      <c r="BQ48" s="5" t="s">
        <v>282</v>
      </c>
      <c r="BR48" s="1">
        <v>0.97099999999999997</v>
      </c>
      <c r="BS48" s="2">
        <f t="shared" si="24"/>
        <v>-0.15200000000000002</v>
      </c>
      <c r="BT48" s="1">
        <v>1.1920168399810791</v>
      </c>
      <c r="BU48" s="1">
        <v>48.604358673095703</v>
      </c>
      <c r="BV48" s="1">
        <f t="shared" si="27"/>
        <v>11.920168399810791</v>
      </c>
      <c r="BW48" s="1">
        <f t="shared" si="28"/>
        <v>486.04358673095703</v>
      </c>
      <c r="BX48" s="1">
        <v>82.411379543915103</v>
      </c>
      <c r="BY48" s="1">
        <v>2716.1887559268457</v>
      </c>
      <c r="BZ48" s="1">
        <v>9.0313840596071344</v>
      </c>
      <c r="CA48" s="1">
        <v>195.30368028900429</v>
      </c>
      <c r="CB48" s="1">
        <v>10826.371641454052</v>
      </c>
      <c r="CC48" s="1">
        <v>628.81011515014677</v>
      </c>
      <c r="CD48" s="1">
        <v>44.027997290584779</v>
      </c>
      <c r="CE48" s="1">
        <v>37.254459245879431</v>
      </c>
      <c r="CF48" s="1">
        <v>1437.1189884849853</v>
      </c>
      <c r="CG48" s="1">
        <v>3911.7182208173399</v>
      </c>
      <c r="CH48" s="1">
        <v>56.446150372544594</v>
      </c>
      <c r="CI48" s="3">
        <v>124.10996835443038</v>
      </c>
      <c r="CJ48" s="3">
        <v>49.79232594936709</v>
      </c>
      <c r="CK48" s="3">
        <v>22.943037974683541</v>
      </c>
      <c r="CL48" s="3">
        <v>1.5822784810126582</v>
      </c>
      <c r="CM48" s="3">
        <v>50.830696202531648</v>
      </c>
      <c r="CN48" s="3">
        <v>10.284810126582279</v>
      </c>
      <c r="CO48" s="3">
        <v>2.5712025316455698</v>
      </c>
      <c r="CP48" s="3">
        <v>1.1867088607594936</v>
      </c>
      <c r="CQ48" s="3">
        <v>568.63132911392404</v>
      </c>
      <c r="CR48" s="3">
        <v>51.226265822784811</v>
      </c>
      <c r="CS48" s="33">
        <v>0</v>
      </c>
      <c r="CT48" s="34">
        <v>2.2977022977022976</v>
      </c>
      <c r="CU48" s="34">
        <v>0</v>
      </c>
      <c r="CV48" s="34">
        <v>18.481518481518481</v>
      </c>
      <c r="CW48" s="34">
        <v>38.661338661338661</v>
      </c>
      <c r="CX48" s="34">
        <v>4.9950049950049955</v>
      </c>
      <c r="CY48" s="34">
        <v>2.9970029970029972</v>
      </c>
      <c r="CZ48" s="34">
        <v>0</v>
      </c>
      <c r="DA48" s="34">
        <v>350.54945054945063</v>
      </c>
      <c r="DB48" s="34">
        <v>14.985014985014985</v>
      </c>
    </row>
    <row r="49" spans="1:107" ht="15.75" customHeight="1" x14ac:dyDescent="0.25">
      <c r="A49" s="1" t="s">
        <v>49</v>
      </c>
      <c r="B49" s="29" t="s">
        <v>617</v>
      </c>
      <c r="C49" s="1">
        <v>4</v>
      </c>
      <c r="D49" s="1">
        <v>3</v>
      </c>
      <c r="E49" s="1">
        <v>4</v>
      </c>
      <c r="F49" s="29">
        <v>4744434</v>
      </c>
      <c r="G49" s="29">
        <v>468596.4</v>
      </c>
      <c r="H49" s="29">
        <v>1052.1880000000001</v>
      </c>
      <c r="I49" s="29">
        <v>5.6911995406588698</v>
      </c>
      <c r="J49" s="29">
        <v>174.232393877242</v>
      </c>
      <c r="K49" s="29">
        <v>4</v>
      </c>
      <c r="L49" s="29">
        <v>5</v>
      </c>
      <c r="M49" s="29">
        <v>1052.65338078176</v>
      </c>
      <c r="N49" s="29">
        <v>7.5349016434829803</v>
      </c>
      <c r="O49" s="29">
        <v>239.078587052139</v>
      </c>
      <c r="P49" s="29">
        <v>16</v>
      </c>
      <c r="Q49" s="29">
        <v>0</v>
      </c>
      <c r="R49" s="1" t="s">
        <v>195</v>
      </c>
      <c r="S49" s="1">
        <v>42.851843590000001</v>
      </c>
      <c r="T49" s="1">
        <v>-123.3843579</v>
      </c>
      <c r="U49" s="1">
        <v>1052.1880000000001</v>
      </c>
      <c r="V49" s="1" t="s">
        <v>133</v>
      </c>
      <c r="W49" s="21">
        <v>1</v>
      </c>
      <c r="X49" s="1">
        <v>20</v>
      </c>
      <c r="Y49" s="45">
        <v>1</v>
      </c>
      <c r="Z49" s="45">
        <v>56</v>
      </c>
      <c r="AB49" s="21">
        <v>1</v>
      </c>
      <c r="AC49" s="1">
        <v>10</v>
      </c>
      <c r="AD49" s="46">
        <v>1</v>
      </c>
      <c r="AE49" s="47">
        <v>120</v>
      </c>
      <c r="AG49" s="20">
        <v>1</v>
      </c>
      <c r="AH49" s="1">
        <v>20</v>
      </c>
      <c r="AI49" s="1">
        <v>119</v>
      </c>
      <c r="AJ49" s="20" t="s">
        <v>326</v>
      </c>
      <c r="AK49" s="20">
        <v>1</v>
      </c>
      <c r="AL49" s="20">
        <v>5</v>
      </c>
      <c r="AM49" s="42"/>
      <c r="AN49" s="20">
        <v>1</v>
      </c>
      <c r="AO49" s="20">
        <v>3</v>
      </c>
      <c r="AP49" s="48">
        <v>87</v>
      </c>
      <c r="AR49" s="20">
        <v>1</v>
      </c>
      <c r="AS49" s="1">
        <v>0</v>
      </c>
      <c r="AT49" s="36">
        <v>0</v>
      </c>
      <c r="AU49" s="1">
        <v>95</v>
      </c>
      <c r="AW49" s="1">
        <v>0</v>
      </c>
      <c r="AX49" s="1">
        <f t="shared" si="26"/>
        <v>214</v>
      </c>
      <c r="AY49" s="46">
        <v>1</v>
      </c>
      <c r="AZ49" s="46">
        <v>3</v>
      </c>
      <c r="BA49" s="46" t="s">
        <v>454</v>
      </c>
      <c r="BB49" s="3">
        <v>2.6</v>
      </c>
      <c r="BC49" s="1">
        <v>786.9</v>
      </c>
      <c r="BD49" s="1">
        <f t="shared" si="17"/>
        <v>0.78689999999999993</v>
      </c>
      <c r="BE49" s="2">
        <f t="shared" si="18"/>
        <v>0.78700000000000003</v>
      </c>
      <c r="BF49" s="3">
        <v>7.53</v>
      </c>
      <c r="BG49" s="4">
        <v>2434</v>
      </c>
      <c r="BH49" s="1">
        <f t="shared" si="19"/>
        <v>2.4340000000000002</v>
      </c>
      <c r="BI49" s="1">
        <f t="shared" si="20"/>
        <v>2.4340000000000002</v>
      </c>
      <c r="BJ49" s="1">
        <v>7.39</v>
      </c>
      <c r="BK49" s="1">
        <v>5417</v>
      </c>
      <c r="BL49" s="1">
        <f t="shared" si="21"/>
        <v>5.4169999999999998</v>
      </c>
      <c r="BM49" s="1">
        <f t="shared" si="22"/>
        <v>5.4169999999999998</v>
      </c>
      <c r="BN49" s="1">
        <v>3.96</v>
      </c>
      <c r="BO49" s="3">
        <f t="shared" si="23"/>
        <v>-3.5700000000000003</v>
      </c>
      <c r="BP49" s="4">
        <v>975.3</v>
      </c>
      <c r="BQ49" s="5" t="s">
        <v>282</v>
      </c>
      <c r="BR49" s="1">
        <v>0.97499999999999998</v>
      </c>
      <c r="BS49" s="2">
        <f t="shared" si="24"/>
        <v>-1.4590000000000001</v>
      </c>
      <c r="BT49" s="1">
        <v>0.82354354858398438</v>
      </c>
      <c r="BU49" s="1">
        <v>49.649898529052734</v>
      </c>
      <c r="BV49" s="1">
        <f t="shared" si="27"/>
        <v>8.2354354858398438</v>
      </c>
      <c r="BW49" s="1">
        <f t="shared" si="28"/>
        <v>496.49898529052734</v>
      </c>
      <c r="BX49" s="1">
        <v>0</v>
      </c>
      <c r="BY49" s="1">
        <v>1610.9109624292332</v>
      </c>
      <c r="BZ49" s="1">
        <v>2.5733401955738548</v>
      </c>
      <c r="CA49" s="1">
        <v>84.920226453937204</v>
      </c>
      <c r="CB49" s="1">
        <v>7933.6078229541945</v>
      </c>
      <c r="CC49" s="1">
        <v>434.8944930519815</v>
      </c>
      <c r="CD49" s="1">
        <v>51.466803911477101</v>
      </c>
      <c r="CE49" s="1">
        <v>36.026762738033973</v>
      </c>
      <c r="CF49" s="1">
        <v>1139.9897066392177</v>
      </c>
      <c r="CG49" s="1">
        <v>3373.6489963973236</v>
      </c>
      <c r="CH49" s="1">
        <v>84.920226453937204</v>
      </c>
      <c r="CI49" s="3">
        <v>244.45332800319807</v>
      </c>
      <c r="CJ49" s="3">
        <v>112.18269038576854</v>
      </c>
      <c r="CK49" s="3">
        <v>26.484109534279433</v>
      </c>
      <c r="CL49" s="3">
        <v>1.798920647611433</v>
      </c>
      <c r="CM49" s="3">
        <v>76.354187487507488</v>
      </c>
      <c r="CN49" s="3">
        <v>18.089146512092743</v>
      </c>
      <c r="CO49" s="3">
        <v>2.7983210073955629</v>
      </c>
      <c r="CP49" s="3">
        <v>2.4985008994603239</v>
      </c>
      <c r="CQ49" s="3">
        <v>889.36638017189682</v>
      </c>
      <c r="CR49" s="3">
        <v>115.13092144713171</v>
      </c>
      <c r="CS49" s="33">
        <v>29.370768618080444</v>
      </c>
      <c r="CT49" s="34">
        <v>68.030665073675834</v>
      </c>
      <c r="CU49" s="34">
        <v>0</v>
      </c>
      <c r="CV49" s="34">
        <v>25.686977299880525</v>
      </c>
      <c r="CW49" s="34">
        <v>37.933094384707289</v>
      </c>
      <c r="CX49" s="34">
        <v>14.237355635205097</v>
      </c>
      <c r="CY49" s="34">
        <v>4.1816009557945044</v>
      </c>
      <c r="CZ49" s="34">
        <v>0</v>
      </c>
      <c r="DA49" s="34">
        <v>354.44046196734365</v>
      </c>
      <c r="DB49" s="34">
        <v>111.80804460374353</v>
      </c>
    </row>
    <row r="50" spans="1:107" ht="15.75" customHeight="1" x14ac:dyDescent="0.25">
      <c r="A50" s="1" t="s">
        <v>50</v>
      </c>
      <c r="B50" s="29" t="s">
        <v>618</v>
      </c>
      <c r="C50" s="1">
        <v>4</v>
      </c>
      <c r="D50" s="1">
        <v>4</v>
      </c>
      <c r="E50" s="1">
        <v>5</v>
      </c>
      <c r="F50" s="29">
        <v>4744431</v>
      </c>
      <c r="G50" s="29">
        <v>468597.5</v>
      </c>
      <c r="H50" s="29">
        <v>1052.125</v>
      </c>
      <c r="I50" s="29">
        <v>5.57557913801877</v>
      </c>
      <c r="J50" s="29">
        <v>169.63062256919</v>
      </c>
      <c r="K50" s="29">
        <v>4</v>
      </c>
      <c r="L50" s="29">
        <v>17</v>
      </c>
      <c r="M50" s="29">
        <v>1052.15603937323</v>
      </c>
      <c r="N50" s="29">
        <v>6.3211421623203696</v>
      </c>
      <c r="O50" s="29">
        <v>195.45584156248</v>
      </c>
      <c r="P50" s="29">
        <v>2</v>
      </c>
      <c r="Q50" s="29">
        <v>0</v>
      </c>
      <c r="R50" s="1" t="s">
        <v>196</v>
      </c>
      <c r="S50" s="1">
        <v>42.851819929999998</v>
      </c>
      <c r="T50" s="1">
        <v>-123.3843451</v>
      </c>
      <c r="U50" s="1">
        <v>1052.125</v>
      </c>
      <c r="V50" s="1" t="s">
        <v>131</v>
      </c>
      <c r="W50" s="21">
        <v>1</v>
      </c>
      <c r="X50" s="1">
        <v>10</v>
      </c>
      <c r="Y50" s="45">
        <v>1</v>
      </c>
      <c r="Z50" s="45">
        <v>15</v>
      </c>
      <c r="AB50" s="21">
        <v>1</v>
      </c>
      <c r="AC50" s="1">
        <v>5</v>
      </c>
      <c r="AD50" s="46">
        <v>1</v>
      </c>
      <c r="AE50" s="47">
        <v>73</v>
      </c>
      <c r="AG50" s="20">
        <v>1</v>
      </c>
      <c r="AH50" s="1">
        <v>10</v>
      </c>
      <c r="AI50" s="1">
        <v>76</v>
      </c>
      <c r="AK50" s="20">
        <v>1</v>
      </c>
      <c r="AL50" s="20">
        <v>3</v>
      </c>
      <c r="AM50" s="42"/>
      <c r="AN50" s="20">
        <v>1</v>
      </c>
      <c r="AO50" s="20">
        <v>0</v>
      </c>
      <c r="AP50" s="48">
        <v>110</v>
      </c>
      <c r="AR50" s="20">
        <v>1</v>
      </c>
      <c r="AS50" s="1">
        <v>0</v>
      </c>
      <c r="AT50" s="36">
        <v>0</v>
      </c>
      <c r="AU50" s="1">
        <v>116</v>
      </c>
      <c r="AW50" s="1">
        <v>0</v>
      </c>
      <c r="AX50" s="1">
        <f t="shared" si="26"/>
        <v>192</v>
      </c>
      <c r="AY50" s="46">
        <v>1</v>
      </c>
      <c r="AZ50" s="46">
        <v>3</v>
      </c>
      <c r="BB50" s="3">
        <v>2.8</v>
      </c>
      <c r="BC50" s="1">
        <v>352.3</v>
      </c>
      <c r="BD50" s="1">
        <f t="shared" si="17"/>
        <v>0.3523</v>
      </c>
      <c r="BE50" s="2">
        <f t="shared" si="18"/>
        <v>0.35199999999999998</v>
      </c>
      <c r="BF50" s="3">
        <v>7.45</v>
      </c>
      <c r="BG50" s="4">
        <v>844.8</v>
      </c>
      <c r="BH50" s="1">
        <f t="shared" si="19"/>
        <v>0.8448</v>
      </c>
      <c r="BI50" s="1">
        <f t="shared" si="20"/>
        <v>0.84499999999999997</v>
      </c>
      <c r="BJ50" s="1">
        <v>7.42</v>
      </c>
      <c r="BK50" s="1">
        <v>2597</v>
      </c>
      <c r="BL50" s="1">
        <f t="shared" si="21"/>
        <v>2.597</v>
      </c>
      <c r="BM50" s="1">
        <f t="shared" si="22"/>
        <v>2.597</v>
      </c>
      <c r="BN50" s="1">
        <v>7.01</v>
      </c>
      <c r="BO50" s="3">
        <f t="shared" si="23"/>
        <v>-0.44000000000000039</v>
      </c>
      <c r="BP50" s="4">
        <v>385.4</v>
      </c>
      <c r="BQ50" s="5" t="s">
        <v>282</v>
      </c>
      <c r="BR50" s="1">
        <v>0.38500000000000001</v>
      </c>
      <c r="BS50" s="2">
        <f t="shared" si="24"/>
        <v>-0.45999999999999996</v>
      </c>
      <c r="BT50" s="1">
        <v>0.98924928903579712</v>
      </c>
      <c r="BU50" s="1">
        <v>49.675640106201172</v>
      </c>
      <c r="BV50" s="1">
        <f t="shared" si="27"/>
        <v>9.8924928903579712</v>
      </c>
      <c r="BW50" s="1">
        <f t="shared" si="28"/>
        <v>496.75640106201172</v>
      </c>
      <c r="BX50" s="1">
        <v>52.648372686662412</v>
      </c>
      <c r="BY50" s="1">
        <v>1917.677089980855</v>
      </c>
      <c r="BZ50" s="1">
        <v>4.7862156987874922</v>
      </c>
      <c r="CA50" s="1">
        <v>90.938098276962336</v>
      </c>
      <c r="CB50" s="1">
        <v>7943.522654754307</v>
      </c>
      <c r="CC50" s="1">
        <v>619.01723037651561</v>
      </c>
      <c r="CD50" s="1">
        <v>54.243777919591572</v>
      </c>
      <c r="CE50" s="1">
        <v>43.075941289087424</v>
      </c>
      <c r="CF50" s="1">
        <v>612.635609444799</v>
      </c>
      <c r="CG50" s="1">
        <v>3635.9285258455648</v>
      </c>
      <c r="CH50" s="1">
        <v>68.602425015954054</v>
      </c>
      <c r="CI50" s="3">
        <v>139.72036234738084</v>
      </c>
      <c r="CJ50" s="3">
        <v>55.66167782591571</v>
      </c>
      <c r="CK50" s="3">
        <v>6.5970854667191805</v>
      </c>
      <c r="CL50" s="3">
        <v>2.2646711303662856</v>
      </c>
      <c r="CM50" s="3">
        <v>31.90232374950768</v>
      </c>
      <c r="CN50" s="3">
        <v>7.1878692398582116</v>
      </c>
      <c r="CO50" s="3">
        <v>2.5600630169358012</v>
      </c>
      <c r="CP50" s="3">
        <v>0</v>
      </c>
      <c r="CQ50" s="3">
        <v>351.51634501772355</v>
      </c>
      <c r="CR50" s="3">
        <v>39.582512800315079</v>
      </c>
      <c r="CS50" s="33">
        <v>0</v>
      </c>
      <c r="CT50" s="34">
        <v>0</v>
      </c>
      <c r="CU50" s="34">
        <v>0</v>
      </c>
      <c r="CV50" s="34">
        <v>32.060162279833762</v>
      </c>
      <c r="CW50" s="34">
        <v>35.622402533148623</v>
      </c>
      <c r="CX50" s="34">
        <v>0</v>
      </c>
      <c r="CY50" s="34">
        <v>2.7706313081337823</v>
      </c>
      <c r="CZ50" s="34">
        <v>0</v>
      </c>
      <c r="DA50" s="34">
        <v>183.05956857312489</v>
      </c>
      <c r="DB50" s="34">
        <v>0</v>
      </c>
    </row>
    <row r="51" spans="1:107" ht="15.75" customHeight="1" x14ac:dyDescent="0.25">
      <c r="A51" s="1" t="s">
        <v>51</v>
      </c>
      <c r="B51" s="29" t="s">
        <v>619</v>
      </c>
      <c r="C51" s="1">
        <v>4</v>
      </c>
      <c r="D51" s="1">
        <v>5</v>
      </c>
      <c r="E51" s="1">
        <v>6</v>
      </c>
      <c r="F51" s="29">
        <v>4744429</v>
      </c>
      <c r="G51" s="29">
        <v>468598.4</v>
      </c>
      <c r="H51" s="29">
        <v>1051.9570000000001</v>
      </c>
      <c r="I51" s="29">
        <v>5.57557913801877</v>
      </c>
      <c r="J51" s="29">
        <v>169.63062256919</v>
      </c>
      <c r="K51" s="29">
        <v>4</v>
      </c>
      <c r="L51" s="29">
        <v>17</v>
      </c>
      <c r="M51" s="29">
        <v>1052.15603937323</v>
      </c>
      <c r="N51" s="29">
        <v>6.3211421623203696</v>
      </c>
      <c r="O51" s="29">
        <v>195.45584156248</v>
      </c>
      <c r="P51" s="29">
        <v>2</v>
      </c>
      <c r="Q51" s="29">
        <v>0</v>
      </c>
      <c r="R51" s="1" t="s">
        <v>267</v>
      </c>
      <c r="S51" s="1">
        <v>42.851795299999999</v>
      </c>
      <c r="T51" s="1">
        <v>-123.3843339</v>
      </c>
      <c r="U51" s="1">
        <v>1051.9570000000001</v>
      </c>
      <c r="V51" s="1" t="s">
        <v>132</v>
      </c>
      <c r="W51" s="21">
        <v>1</v>
      </c>
      <c r="X51" s="1">
        <v>15</v>
      </c>
      <c r="Y51" s="45">
        <v>1</v>
      </c>
      <c r="Z51" s="45">
        <v>33</v>
      </c>
      <c r="AB51" s="21">
        <v>1</v>
      </c>
      <c r="AC51" s="1">
        <v>10</v>
      </c>
      <c r="AD51" s="46">
        <v>1</v>
      </c>
      <c r="AE51" s="47">
        <v>84</v>
      </c>
      <c r="AG51" s="20">
        <v>1</v>
      </c>
      <c r="AH51" s="1">
        <v>40</v>
      </c>
      <c r="AI51" s="1">
        <v>95</v>
      </c>
      <c r="AJ51" s="20" t="s">
        <v>327</v>
      </c>
      <c r="AK51" s="20">
        <v>1</v>
      </c>
      <c r="AL51" s="20">
        <v>5</v>
      </c>
      <c r="AM51" s="42" t="s">
        <v>451</v>
      </c>
      <c r="AN51" s="20">
        <v>1</v>
      </c>
      <c r="AO51" s="20">
        <v>30</v>
      </c>
      <c r="AP51" s="48">
        <v>66</v>
      </c>
      <c r="AQ51" s="49" t="s">
        <v>487</v>
      </c>
      <c r="AR51" s="20">
        <v>0</v>
      </c>
      <c r="AS51" s="1">
        <v>100</v>
      </c>
      <c r="AT51" s="36">
        <v>100</v>
      </c>
      <c r="AU51" s="1">
        <v>148</v>
      </c>
      <c r="AV51" s="1">
        <v>64</v>
      </c>
      <c r="AW51" s="1">
        <v>100</v>
      </c>
      <c r="AY51" s="46">
        <v>0</v>
      </c>
      <c r="BB51" s="3">
        <v>2.81</v>
      </c>
      <c r="BC51" s="1">
        <v>756.8</v>
      </c>
      <c r="BD51" s="1">
        <f t="shared" si="17"/>
        <v>0.75679999999999992</v>
      </c>
      <c r="BE51" s="2">
        <f t="shared" si="18"/>
        <v>0.75700000000000001</v>
      </c>
      <c r="BF51" s="3">
        <v>7.45</v>
      </c>
      <c r="BG51" s="4">
        <v>1085</v>
      </c>
      <c r="BH51" s="1">
        <f t="shared" si="19"/>
        <v>1.085</v>
      </c>
      <c r="BI51" s="1">
        <f t="shared" si="20"/>
        <v>1.085</v>
      </c>
      <c r="BJ51" s="1">
        <v>7.44</v>
      </c>
      <c r="BK51" s="1">
        <v>2225</v>
      </c>
      <c r="BL51" s="1">
        <f t="shared" si="21"/>
        <v>2.2250000000000001</v>
      </c>
      <c r="BM51" s="1">
        <f t="shared" si="22"/>
        <v>2.2250000000000001</v>
      </c>
      <c r="BN51" s="1">
        <v>3.56</v>
      </c>
      <c r="BO51" s="3">
        <f t="shared" si="23"/>
        <v>-3.89</v>
      </c>
      <c r="BP51" s="2">
        <v>2.492</v>
      </c>
      <c r="BQ51" s="5" t="s">
        <v>283</v>
      </c>
      <c r="BR51" s="2">
        <v>2.492</v>
      </c>
      <c r="BS51" s="2">
        <f t="shared" si="24"/>
        <v>1.407</v>
      </c>
      <c r="BT51" s="1">
        <v>1.0127817392349243</v>
      </c>
      <c r="BU51" s="1">
        <v>48.81463623046875</v>
      </c>
      <c r="BV51" s="1">
        <f t="shared" si="27"/>
        <v>10.127817392349243</v>
      </c>
      <c r="BW51" s="1">
        <f t="shared" si="28"/>
        <v>488.1463623046875</v>
      </c>
      <c r="BX51" s="1">
        <v>204.40251572327045</v>
      </c>
      <c r="BY51" s="1">
        <v>3008.3857442348008</v>
      </c>
      <c r="BZ51" s="1">
        <v>41.928721174004195</v>
      </c>
      <c r="CA51" s="1">
        <v>495.28301886792451</v>
      </c>
      <c r="CB51" s="1">
        <v>3655.6603773584907</v>
      </c>
      <c r="CC51" s="1">
        <v>846.43605870020963</v>
      </c>
      <c r="CD51" s="1">
        <v>52.410901467505241</v>
      </c>
      <c r="CE51" s="1">
        <v>104.82180293501048</v>
      </c>
      <c r="CF51" s="1">
        <v>662.99790356394124</v>
      </c>
      <c r="CG51" s="1">
        <v>3548.2180293501046</v>
      </c>
      <c r="CH51" s="1">
        <v>94.339622641509436</v>
      </c>
      <c r="CI51" s="3">
        <v>130.53892215568862</v>
      </c>
      <c r="CJ51" s="3">
        <v>49.311377245508979</v>
      </c>
      <c r="CK51" s="3">
        <v>6.5868263473053892</v>
      </c>
      <c r="CL51" s="3">
        <v>2.19560878243513</v>
      </c>
      <c r="CM51" s="3">
        <v>48.602794411177648</v>
      </c>
      <c r="CN51" s="3">
        <v>7.6846307385229542</v>
      </c>
      <c r="CO51" s="3">
        <v>2.3952095808383236</v>
      </c>
      <c r="CP51" s="3">
        <v>0</v>
      </c>
      <c r="CQ51" s="3">
        <v>357.08582834331338</v>
      </c>
      <c r="CR51" s="3">
        <v>41.91616766467066</v>
      </c>
      <c r="CS51" s="33">
        <v>105.64082120789315</v>
      </c>
      <c r="CT51" s="34">
        <v>315.47737691847715</v>
      </c>
      <c r="CU51" s="34">
        <v>2.8901734104046239</v>
      </c>
      <c r="CV51" s="34">
        <v>28.004783735299977</v>
      </c>
      <c r="CW51" s="34">
        <v>43.452262308152285</v>
      </c>
      <c r="CX51" s="34">
        <v>19.334263504086106</v>
      </c>
      <c r="CY51" s="34">
        <v>3.6874626270679687</v>
      </c>
      <c r="CZ51" s="34">
        <v>0</v>
      </c>
      <c r="DA51" s="34">
        <v>1347.4187761610522</v>
      </c>
      <c r="DB51" s="34">
        <v>235.69862467610125</v>
      </c>
      <c r="DC51" s="29" t="s">
        <v>719</v>
      </c>
    </row>
    <row r="52" spans="1:107" ht="15.75" customHeight="1" x14ac:dyDescent="0.25">
      <c r="A52" s="1" t="s">
        <v>52</v>
      </c>
      <c r="B52" s="29" t="s">
        <v>620</v>
      </c>
      <c r="C52" s="1">
        <v>4</v>
      </c>
      <c r="D52" s="1">
        <v>6</v>
      </c>
      <c r="E52" s="1">
        <v>7</v>
      </c>
      <c r="F52" s="29">
        <v>4744426</v>
      </c>
      <c r="G52" s="29">
        <v>468599.7</v>
      </c>
      <c r="H52" s="29">
        <v>1051.731</v>
      </c>
      <c r="I52" s="29">
        <v>6.6175045666613403</v>
      </c>
      <c r="J52" s="29">
        <v>169.85276593918499</v>
      </c>
      <c r="K52" s="29">
        <v>4</v>
      </c>
      <c r="L52" s="29">
        <v>20</v>
      </c>
      <c r="M52" s="29">
        <v>1051.2674208077599</v>
      </c>
      <c r="N52" s="29">
        <v>10.0785506550374</v>
      </c>
      <c r="O52" s="29">
        <v>169.86403684653101</v>
      </c>
      <c r="P52" s="29">
        <v>4</v>
      </c>
      <c r="Q52" s="29">
        <v>0</v>
      </c>
      <c r="R52" s="1" t="s">
        <v>197</v>
      </c>
      <c r="S52" s="1">
        <v>42.851766900000001</v>
      </c>
      <c r="T52" s="1">
        <v>-123.38431730000001</v>
      </c>
      <c r="U52" s="1">
        <v>1051.731</v>
      </c>
      <c r="V52" s="1" t="s">
        <v>133</v>
      </c>
      <c r="W52" s="21">
        <v>1</v>
      </c>
      <c r="X52" s="1">
        <v>35</v>
      </c>
      <c r="Y52" s="45">
        <v>1</v>
      </c>
      <c r="Z52" s="45">
        <v>25</v>
      </c>
      <c r="AB52" s="21">
        <v>1</v>
      </c>
      <c r="AC52" s="1">
        <v>15</v>
      </c>
      <c r="AD52" s="46">
        <v>1</v>
      </c>
      <c r="AE52" s="47">
        <v>75</v>
      </c>
      <c r="AG52" s="20">
        <v>1</v>
      </c>
      <c r="AH52" s="1">
        <v>10</v>
      </c>
      <c r="AI52" s="1">
        <v>79</v>
      </c>
      <c r="AK52" s="20">
        <v>1</v>
      </c>
      <c r="AL52" s="20">
        <v>3</v>
      </c>
      <c r="AM52" s="42" t="s">
        <v>441</v>
      </c>
      <c r="AN52" s="20">
        <v>1</v>
      </c>
      <c r="AO52" s="20">
        <v>0</v>
      </c>
      <c r="AP52" s="48">
        <v>169</v>
      </c>
      <c r="AQ52" s="49" t="s">
        <v>472</v>
      </c>
      <c r="AR52" s="20">
        <v>1</v>
      </c>
      <c r="AS52" s="1">
        <v>0</v>
      </c>
      <c r="AT52" s="36">
        <v>0</v>
      </c>
      <c r="AU52" s="1">
        <v>193</v>
      </c>
      <c r="AW52" s="1">
        <v>0</v>
      </c>
      <c r="AX52" s="1">
        <f t="shared" ref="AX52:AX58" si="29">AI52+AU52</f>
        <v>272</v>
      </c>
      <c r="AY52" s="46">
        <v>1</v>
      </c>
      <c r="AZ52" s="46">
        <v>3</v>
      </c>
      <c r="BA52" s="46" t="s">
        <v>454</v>
      </c>
      <c r="BB52" s="3">
        <v>2.94</v>
      </c>
      <c r="BC52" s="1">
        <v>565.6</v>
      </c>
      <c r="BD52" s="1">
        <f t="shared" si="17"/>
        <v>0.56559999999999999</v>
      </c>
      <c r="BE52" s="2">
        <f t="shared" si="18"/>
        <v>0.56599999999999995</v>
      </c>
      <c r="BF52" s="3">
        <v>7.7</v>
      </c>
      <c r="BG52" s="4">
        <v>1214</v>
      </c>
      <c r="BH52" s="1">
        <f t="shared" si="19"/>
        <v>1.214</v>
      </c>
      <c r="BI52" s="1">
        <f t="shared" si="20"/>
        <v>1.214</v>
      </c>
      <c r="BJ52" s="1">
        <v>7.5</v>
      </c>
      <c r="BK52" s="1">
        <v>3146</v>
      </c>
      <c r="BL52" s="1">
        <f t="shared" si="21"/>
        <v>3.1459999999999999</v>
      </c>
      <c r="BM52" s="1">
        <f t="shared" si="22"/>
        <v>3.1459999999999999</v>
      </c>
      <c r="BN52" s="1">
        <v>4.3</v>
      </c>
      <c r="BO52" s="3">
        <f t="shared" si="23"/>
        <v>-3.4000000000000004</v>
      </c>
      <c r="BP52" s="4">
        <v>429.3</v>
      </c>
      <c r="BQ52" s="5" t="s">
        <v>282</v>
      </c>
      <c r="BR52" s="1">
        <v>0.42899999999999999</v>
      </c>
      <c r="BS52" s="2">
        <f t="shared" si="24"/>
        <v>-0.78499999999999992</v>
      </c>
      <c r="BT52" s="1">
        <v>1.1154384613037109</v>
      </c>
      <c r="BU52" s="1">
        <v>48.88104248046875</v>
      </c>
      <c r="BV52" s="1">
        <f t="shared" si="27"/>
        <v>11.154384613037109</v>
      </c>
      <c r="BW52" s="1">
        <f t="shared" si="28"/>
        <v>488.8104248046875</v>
      </c>
      <c r="BX52" s="1">
        <v>50.505050505050498</v>
      </c>
      <c r="BY52" s="1">
        <v>3210.9557109557109</v>
      </c>
      <c r="BZ52" s="1">
        <v>3.8850038850038846</v>
      </c>
      <c r="CA52" s="1">
        <v>106.83760683760684</v>
      </c>
      <c r="CB52" s="1">
        <v>12288.267288267287</v>
      </c>
      <c r="CC52" s="1">
        <v>666.27816627816628</v>
      </c>
      <c r="CD52" s="1">
        <v>46.620046620046615</v>
      </c>
      <c r="CE52" s="1">
        <v>58.275058275058271</v>
      </c>
      <c r="CF52" s="1">
        <v>1561.7715617715614</v>
      </c>
      <c r="CG52" s="1">
        <v>4226.8842268842263</v>
      </c>
      <c r="CH52" s="1">
        <v>81.585081585081582</v>
      </c>
      <c r="CI52" s="3">
        <v>138.62959285004965</v>
      </c>
      <c r="CJ52" s="3">
        <v>58.997020854021848</v>
      </c>
      <c r="CK52" s="3">
        <v>6.9513406156901683</v>
      </c>
      <c r="CL52" s="3">
        <v>2.1847070506454815</v>
      </c>
      <c r="CM52" s="3">
        <v>38.728897715988083</v>
      </c>
      <c r="CN52" s="3">
        <v>5.759682224428996</v>
      </c>
      <c r="CO52" s="3">
        <v>3.0784508440913605</v>
      </c>
      <c r="CP52" s="3">
        <v>0</v>
      </c>
      <c r="CQ52" s="3">
        <v>365.54121151936442</v>
      </c>
      <c r="CR52" s="3">
        <v>136.2462760675273</v>
      </c>
      <c r="CS52" s="33">
        <v>1.0923535253227408</v>
      </c>
      <c r="CT52" s="34">
        <v>10.734856007944389</v>
      </c>
      <c r="CU52" s="34">
        <v>0</v>
      </c>
      <c r="CV52" s="34">
        <v>17.179741807348559</v>
      </c>
      <c r="CW52" s="34">
        <v>68.818272095332674</v>
      </c>
      <c r="CX52" s="34">
        <v>13.008937437934458</v>
      </c>
      <c r="CY52" s="34">
        <v>2.2840119165839123</v>
      </c>
      <c r="CZ52" s="34">
        <v>0</v>
      </c>
      <c r="DA52" s="34">
        <v>356.70307845084409</v>
      </c>
      <c r="DB52" s="34">
        <v>75.372393247269116</v>
      </c>
    </row>
    <row r="53" spans="1:107" ht="15.75" customHeight="1" x14ac:dyDescent="0.25">
      <c r="A53" s="1" t="s">
        <v>53</v>
      </c>
      <c r="B53" s="29" t="s">
        <v>621</v>
      </c>
      <c r="C53" s="1">
        <v>4</v>
      </c>
      <c r="D53" s="1">
        <v>7</v>
      </c>
      <c r="E53" s="1">
        <v>8</v>
      </c>
      <c r="F53" s="29">
        <v>4744423</v>
      </c>
      <c r="G53" s="29">
        <v>468600.6</v>
      </c>
      <c r="H53" s="29">
        <v>1051.4259999999999</v>
      </c>
      <c r="I53" s="29">
        <v>6.6175045666613403</v>
      </c>
      <c r="J53" s="29">
        <v>169.85276593918499</v>
      </c>
      <c r="K53" s="29">
        <v>4</v>
      </c>
      <c r="L53" s="29">
        <v>20</v>
      </c>
      <c r="M53" s="29">
        <v>1051.2674208077599</v>
      </c>
      <c r="N53" s="29">
        <v>10.0785506550374</v>
      </c>
      <c r="O53" s="29">
        <v>169.86403684653101</v>
      </c>
      <c r="P53" s="29">
        <v>4</v>
      </c>
      <c r="Q53" s="29">
        <v>0</v>
      </c>
      <c r="R53" s="1" t="s">
        <v>198</v>
      </c>
      <c r="S53" s="1">
        <v>42.85174524</v>
      </c>
      <c r="T53" s="1">
        <v>-123.3843066</v>
      </c>
      <c r="U53" s="1">
        <v>1051.4259999999999</v>
      </c>
      <c r="V53" s="1" t="s">
        <v>131</v>
      </c>
      <c r="W53" s="21">
        <v>1</v>
      </c>
      <c r="X53" s="1">
        <v>40</v>
      </c>
      <c r="Y53" s="45">
        <v>1</v>
      </c>
      <c r="Z53" s="45">
        <v>12</v>
      </c>
      <c r="AB53" s="21">
        <v>1</v>
      </c>
      <c r="AC53" s="1">
        <v>20</v>
      </c>
      <c r="AD53" s="46">
        <v>1</v>
      </c>
      <c r="AE53" s="47">
        <v>75</v>
      </c>
      <c r="AG53" s="20">
        <v>1</v>
      </c>
      <c r="AH53" s="1">
        <v>40</v>
      </c>
      <c r="AI53" s="1">
        <v>70</v>
      </c>
      <c r="AK53" s="20">
        <v>1</v>
      </c>
      <c r="AL53" s="20">
        <v>0</v>
      </c>
      <c r="AM53" s="42" t="s">
        <v>452</v>
      </c>
      <c r="AN53" s="20">
        <v>1</v>
      </c>
      <c r="AO53" s="20">
        <v>3</v>
      </c>
      <c r="AP53" s="48">
        <v>172</v>
      </c>
      <c r="AQ53" s="49" t="s">
        <v>472</v>
      </c>
      <c r="AR53" s="20">
        <v>1</v>
      </c>
      <c r="AS53" s="1">
        <v>3</v>
      </c>
      <c r="AT53" s="36">
        <v>3</v>
      </c>
      <c r="AU53" s="1">
        <v>230</v>
      </c>
      <c r="AV53" s="1">
        <v>58</v>
      </c>
      <c r="AW53" s="1">
        <v>3</v>
      </c>
      <c r="AX53" s="1">
        <f t="shared" si="29"/>
        <v>300</v>
      </c>
      <c r="AY53" s="46">
        <v>1</v>
      </c>
      <c r="AZ53" s="46">
        <v>3</v>
      </c>
      <c r="BB53" s="3">
        <v>2.73</v>
      </c>
      <c r="BC53" s="1">
        <v>705.4</v>
      </c>
      <c r="BD53" s="1">
        <f t="shared" si="17"/>
        <v>0.70540000000000003</v>
      </c>
      <c r="BE53" s="2">
        <f t="shared" si="18"/>
        <v>0.70499999999999996</v>
      </c>
      <c r="BF53" s="3">
        <v>7.52</v>
      </c>
      <c r="BG53" s="4">
        <v>3685</v>
      </c>
      <c r="BH53" s="1">
        <f t="shared" si="19"/>
        <v>3.6850000000000001</v>
      </c>
      <c r="BI53" s="1">
        <f t="shared" si="20"/>
        <v>3.6850000000000001</v>
      </c>
      <c r="BJ53" s="1">
        <v>7.53</v>
      </c>
      <c r="BK53" s="1">
        <v>2753</v>
      </c>
      <c r="BL53" s="1">
        <f t="shared" si="21"/>
        <v>2.7530000000000001</v>
      </c>
      <c r="BM53" s="1">
        <f t="shared" si="22"/>
        <v>2.7530000000000001</v>
      </c>
      <c r="BN53" s="1">
        <v>6.64</v>
      </c>
      <c r="BO53" s="3">
        <f t="shared" si="23"/>
        <v>-0.87999999999999989</v>
      </c>
      <c r="BP53" s="4">
        <v>524.20000000000005</v>
      </c>
      <c r="BQ53" s="5" t="s">
        <v>282</v>
      </c>
      <c r="BR53" s="1">
        <v>0.52400000000000002</v>
      </c>
      <c r="BS53" s="2">
        <f t="shared" si="24"/>
        <v>-3.161</v>
      </c>
      <c r="BT53" s="1">
        <v>1.3796833753585815</v>
      </c>
      <c r="BU53" s="1">
        <v>48.230537414550781</v>
      </c>
      <c r="BV53" s="1">
        <f t="shared" si="27"/>
        <v>13.796833753585815</v>
      </c>
      <c r="BW53" s="1">
        <f t="shared" si="28"/>
        <v>482.30537414550781</v>
      </c>
      <c r="BX53" s="1">
        <v>51.282051282051285</v>
      </c>
      <c r="BY53" s="1">
        <v>3877.1929824561403</v>
      </c>
      <c r="BZ53" s="1">
        <v>4.048582995951417</v>
      </c>
      <c r="CA53" s="1">
        <v>116.05937921727396</v>
      </c>
      <c r="CB53" s="1">
        <v>11106.612685560054</v>
      </c>
      <c r="CC53" s="1">
        <v>585.69500674763833</v>
      </c>
      <c r="CD53" s="1">
        <v>51.282051282051285</v>
      </c>
      <c r="CE53" s="1">
        <v>44.534412955465591</v>
      </c>
      <c r="CF53" s="1">
        <v>1136.302294197031</v>
      </c>
      <c r="CG53" s="1">
        <v>4171.3900134952764</v>
      </c>
      <c r="CH53" s="1">
        <v>72.874493927125513</v>
      </c>
      <c r="CI53" s="3">
        <v>126.94922031187525</v>
      </c>
      <c r="CJ53" s="3">
        <v>71.18152738904439</v>
      </c>
      <c r="CK53" s="3">
        <v>7.4970011995201924</v>
      </c>
      <c r="CL53" s="3">
        <v>1.9992003198720512</v>
      </c>
      <c r="CM53" s="3">
        <v>54.278288684526188</v>
      </c>
      <c r="CN53" s="3">
        <v>11.295481807277088</v>
      </c>
      <c r="CO53" s="3">
        <v>2.798880447820872</v>
      </c>
      <c r="CP53" s="3">
        <v>2.0991603358656539</v>
      </c>
      <c r="CQ53" s="3">
        <v>478.30867652938826</v>
      </c>
      <c r="CR53" s="3">
        <v>73.87045181927229</v>
      </c>
      <c r="CS53" s="33">
        <v>0</v>
      </c>
      <c r="CT53" s="34">
        <v>0</v>
      </c>
      <c r="CU53" s="34">
        <v>0</v>
      </c>
      <c r="CV53" s="34">
        <v>29.144437858130804</v>
      </c>
      <c r="CW53" s="34">
        <v>37.838371863268129</v>
      </c>
      <c r="CX53" s="34">
        <v>0</v>
      </c>
      <c r="CY53" s="34">
        <v>5.1373246393993286</v>
      </c>
      <c r="CZ53" s="34">
        <v>0</v>
      </c>
      <c r="DA53" s="34">
        <v>120.23315550286505</v>
      </c>
      <c r="DB53" s="34">
        <v>0.19758940920766646</v>
      </c>
    </row>
    <row r="54" spans="1:107" ht="15.75" customHeight="1" x14ac:dyDescent="0.25">
      <c r="A54" s="1" t="s">
        <v>54</v>
      </c>
      <c r="B54" s="29" t="s">
        <v>622</v>
      </c>
      <c r="C54" s="1">
        <v>4</v>
      </c>
      <c r="D54" s="1">
        <v>8</v>
      </c>
      <c r="E54" s="1">
        <v>9</v>
      </c>
      <c r="F54" s="29">
        <v>4744421</v>
      </c>
      <c r="G54" s="29">
        <v>468601.9</v>
      </c>
      <c r="H54" s="29">
        <v>1050.2470000000001</v>
      </c>
      <c r="I54" s="29">
        <v>6.2144443778950498</v>
      </c>
      <c r="J54" s="29">
        <v>179.99999999999599</v>
      </c>
      <c r="K54" s="29">
        <v>4</v>
      </c>
      <c r="L54" s="29">
        <v>8</v>
      </c>
      <c r="M54" s="29">
        <v>1051.2674208077599</v>
      </c>
      <c r="N54" s="29">
        <v>10.0785506550374</v>
      </c>
      <c r="O54" s="29">
        <v>169.86403684653101</v>
      </c>
      <c r="P54" s="29">
        <v>4</v>
      </c>
      <c r="Q54" s="29">
        <v>1</v>
      </c>
      <c r="R54" s="1" t="s">
        <v>199</v>
      </c>
      <c r="S54" s="1">
        <v>42.851721750000003</v>
      </c>
      <c r="T54" s="1">
        <v>-123.3842901</v>
      </c>
      <c r="U54" s="1">
        <v>1050.2470000000001</v>
      </c>
      <c r="V54" s="1" t="s">
        <v>132</v>
      </c>
      <c r="W54" s="21">
        <v>1</v>
      </c>
      <c r="X54" s="1">
        <v>20</v>
      </c>
      <c r="Y54" s="45">
        <v>1</v>
      </c>
      <c r="Z54" s="45">
        <v>40</v>
      </c>
      <c r="AB54" s="21">
        <v>1</v>
      </c>
      <c r="AC54" s="1">
        <v>3</v>
      </c>
      <c r="AD54" s="46">
        <v>1</v>
      </c>
      <c r="AE54" s="47">
        <v>94</v>
      </c>
      <c r="AG54" s="20">
        <v>1</v>
      </c>
      <c r="AH54" s="1">
        <v>5</v>
      </c>
      <c r="AI54" s="1">
        <v>96</v>
      </c>
      <c r="AK54" s="20">
        <v>1</v>
      </c>
      <c r="AL54" s="20">
        <v>3</v>
      </c>
      <c r="AM54" s="42"/>
      <c r="AN54" s="20">
        <v>1</v>
      </c>
      <c r="AO54" s="20">
        <v>3</v>
      </c>
      <c r="AP54" s="48">
        <v>225</v>
      </c>
      <c r="AQ54" s="49" t="s">
        <v>472</v>
      </c>
      <c r="AR54" s="20">
        <v>1</v>
      </c>
      <c r="AS54" s="1">
        <v>0</v>
      </c>
      <c r="AT54" s="36">
        <v>0</v>
      </c>
      <c r="AU54" s="1">
        <v>218</v>
      </c>
      <c r="AW54" s="1">
        <v>0</v>
      </c>
      <c r="AX54" s="1">
        <f t="shared" si="29"/>
        <v>314</v>
      </c>
      <c r="AY54" s="46">
        <v>1</v>
      </c>
      <c r="AZ54" s="46">
        <v>3</v>
      </c>
      <c r="BB54" s="3">
        <v>3.5</v>
      </c>
      <c r="BC54" s="1">
        <v>329</v>
      </c>
      <c r="BD54" s="1">
        <f t="shared" si="17"/>
        <v>0.32900000000000001</v>
      </c>
      <c r="BE54" s="2">
        <f t="shared" si="18"/>
        <v>0.32900000000000001</v>
      </c>
      <c r="BF54" s="3">
        <v>7.96</v>
      </c>
      <c r="BG54" s="4">
        <v>357.2</v>
      </c>
      <c r="BH54" s="1">
        <f t="shared" si="19"/>
        <v>0.35719999999999996</v>
      </c>
      <c r="BI54" s="1">
        <f t="shared" si="20"/>
        <v>0.35699999999999998</v>
      </c>
      <c r="BJ54" s="1">
        <v>7.96</v>
      </c>
      <c r="BK54" s="1">
        <v>664.5</v>
      </c>
      <c r="BL54" s="1">
        <f t="shared" si="21"/>
        <v>0.66449999999999998</v>
      </c>
      <c r="BM54" s="1">
        <f t="shared" si="22"/>
        <v>0.66500000000000004</v>
      </c>
      <c r="BN54" s="1">
        <v>5.16</v>
      </c>
      <c r="BO54" s="3">
        <f t="shared" si="23"/>
        <v>-2.8</v>
      </c>
      <c r="BP54" s="6">
        <v>1.714</v>
      </c>
      <c r="BQ54" s="5" t="s">
        <v>283</v>
      </c>
      <c r="BR54" s="2">
        <v>1.714</v>
      </c>
      <c r="BS54" s="2">
        <f t="shared" si="24"/>
        <v>1.357</v>
      </c>
      <c r="BT54" s="1">
        <v>1.3469120264053345</v>
      </c>
      <c r="BU54" s="1">
        <v>49.420787811279297</v>
      </c>
      <c r="BV54" s="1">
        <f t="shared" si="27"/>
        <v>13.469120264053345</v>
      </c>
      <c r="BW54" s="1">
        <f t="shared" si="28"/>
        <v>494.20787811279297</v>
      </c>
      <c r="BX54" s="1">
        <v>68.045726728361458</v>
      </c>
      <c r="BY54" s="1">
        <v>3571.0397387044095</v>
      </c>
      <c r="BZ54" s="1">
        <v>5.4436581382689164</v>
      </c>
      <c r="CA54" s="1">
        <v>114.31682090364725</v>
      </c>
      <c r="CB54" s="1">
        <v>7879.6951551442571</v>
      </c>
      <c r="CC54" s="1">
        <v>1020.6859009254218</v>
      </c>
      <c r="CD54" s="1">
        <v>171.47523135547087</v>
      </c>
      <c r="CE54" s="1">
        <v>54.43658138268917</v>
      </c>
      <c r="CF54" s="1">
        <v>1238.4322264561786</v>
      </c>
      <c r="CG54" s="1">
        <v>3255.3075666848122</v>
      </c>
      <c r="CH54" s="1">
        <v>76.211213935764846</v>
      </c>
      <c r="CI54" s="3">
        <v>134.59256329113924</v>
      </c>
      <c r="CJ54" s="3">
        <v>135.7693829113924</v>
      </c>
      <c r="CK54" s="3">
        <v>10.284810126582279</v>
      </c>
      <c r="CL54" s="3">
        <v>12.262658227848101</v>
      </c>
      <c r="CM54" s="3">
        <v>31.744462025316455</v>
      </c>
      <c r="CN54" s="3">
        <v>14.833860759493671</v>
      </c>
      <c r="CO54" s="3">
        <v>12.856012658227847</v>
      </c>
      <c r="CP54" s="3">
        <v>3.3623417721518987</v>
      </c>
      <c r="CQ54" s="3">
        <v>486.35284810126581</v>
      </c>
      <c r="CR54" s="3">
        <v>72.191455696202524</v>
      </c>
      <c r="CS54" s="33">
        <v>0</v>
      </c>
      <c r="CT54" s="34">
        <v>2.8503089495714566</v>
      </c>
      <c r="CU54" s="34">
        <v>0</v>
      </c>
      <c r="CV54" s="34">
        <v>8.9695036874626268</v>
      </c>
      <c r="CW54" s="34">
        <v>27.905122583217061</v>
      </c>
      <c r="CX54" s="34">
        <v>8.4711979270480366</v>
      </c>
      <c r="CY54" s="34">
        <v>4.2854295395654773</v>
      </c>
      <c r="CZ54" s="34">
        <v>0</v>
      </c>
      <c r="DA54" s="34">
        <v>329.77875224237596</v>
      </c>
      <c r="DB54" s="34">
        <v>26.011560693641616</v>
      </c>
    </row>
    <row r="55" spans="1:107" ht="15.75" customHeight="1" x14ac:dyDescent="0.25">
      <c r="A55" s="1" t="s">
        <v>55</v>
      </c>
      <c r="B55" s="29" t="s">
        <v>623</v>
      </c>
      <c r="C55" s="1">
        <v>4</v>
      </c>
      <c r="D55" s="1">
        <v>9</v>
      </c>
      <c r="E55" s="1">
        <v>10</v>
      </c>
      <c r="F55" s="29">
        <v>4744418</v>
      </c>
      <c r="G55" s="29">
        <v>468603</v>
      </c>
      <c r="H55" s="29">
        <v>1049.3989999999999</v>
      </c>
      <c r="I55" s="29">
        <v>6.2144443778950498</v>
      </c>
      <c r="J55" s="29">
        <v>179.99999999999599</v>
      </c>
      <c r="K55" s="29">
        <v>4</v>
      </c>
      <c r="L55" s="29">
        <v>8</v>
      </c>
      <c r="M55" s="29">
        <v>1048.9981750444001</v>
      </c>
      <c r="N55" s="29">
        <v>13.9036343419906</v>
      </c>
      <c r="O55" s="29">
        <v>166.66086176671499</v>
      </c>
      <c r="P55" s="29">
        <v>4</v>
      </c>
      <c r="Q55" s="29">
        <v>6</v>
      </c>
      <c r="R55" s="1" t="s">
        <v>200</v>
      </c>
      <c r="S55" s="1">
        <v>42.851697369999997</v>
      </c>
      <c r="T55" s="1">
        <v>-123.38427710000001</v>
      </c>
      <c r="U55" s="1">
        <v>1049.3989999999999</v>
      </c>
      <c r="V55" s="1" t="s">
        <v>133</v>
      </c>
      <c r="W55" s="21">
        <v>1</v>
      </c>
      <c r="X55" s="1">
        <v>3</v>
      </c>
      <c r="Y55" s="45">
        <v>1</v>
      </c>
      <c r="Z55" s="45">
        <v>14</v>
      </c>
      <c r="AB55" s="21">
        <v>1</v>
      </c>
      <c r="AC55" s="1">
        <v>5</v>
      </c>
      <c r="AD55" s="46">
        <v>1</v>
      </c>
      <c r="AE55" s="47">
        <v>75</v>
      </c>
      <c r="AG55" s="20">
        <v>1</v>
      </c>
      <c r="AH55" s="1">
        <v>10</v>
      </c>
      <c r="AI55" s="1">
        <v>87</v>
      </c>
      <c r="AK55" s="20">
        <v>1</v>
      </c>
      <c r="AL55" s="20">
        <v>0</v>
      </c>
      <c r="AM55" s="42"/>
      <c r="AN55" s="20">
        <v>1</v>
      </c>
      <c r="AO55" s="20">
        <v>3</v>
      </c>
      <c r="AP55" s="48">
        <v>206</v>
      </c>
      <c r="AQ55" s="49" t="s">
        <v>488</v>
      </c>
      <c r="AR55" s="20">
        <v>1</v>
      </c>
      <c r="AS55" s="1">
        <v>3</v>
      </c>
      <c r="AT55" s="36">
        <v>3</v>
      </c>
      <c r="AU55" s="1">
        <v>200</v>
      </c>
      <c r="AW55" s="1">
        <v>3</v>
      </c>
      <c r="AX55" s="1">
        <f t="shared" si="29"/>
        <v>287</v>
      </c>
      <c r="AY55" s="46">
        <v>1</v>
      </c>
      <c r="AZ55" s="46">
        <v>3</v>
      </c>
      <c r="BB55" s="3">
        <v>3.08</v>
      </c>
      <c r="BC55" s="1">
        <v>337.9</v>
      </c>
      <c r="BD55" s="1">
        <f t="shared" si="17"/>
        <v>0.33789999999999998</v>
      </c>
      <c r="BE55" s="2">
        <f t="shared" si="18"/>
        <v>0.33800000000000002</v>
      </c>
      <c r="BF55" s="3">
        <v>7.86</v>
      </c>
      <c r="BG55" s="4">
        <v>318.3</v>
      </c>
      <c r="BH55" s="1">
        <f t="shared" si="19"/>
        <v>0.31830000000000003</v>
      </c>
      <c r="BI55" s="1">
        <f t="shared" si="20"/>
        <v>0.318</v>
      </c>
      <c r="BJ55" s="1">
        <v>7.87</v>
      </c>
      <c r="BK55" s="1">
        <v>519.4</v>
      </c>
      <c r="BL55" s="1">
        <f t="shared" si="21"/>
        <v>0.51939999999999997</v>
      </c>
      <c r="BM55" s="1">
        <f t="shared" si="22"/>
        <v>0.51900000000000002</v>
      </c>
      <c r="BN55" s="1">
        <v>4.59</v>
      </c>
      <c r="BO55" s="3">
        <f t="shared" si="23"/>
        <v>-3.2700000000000005</v>
      </c>
      <c r="BP55" s="4">
        <v>885.5</v>
      </c>
      <c r="BQ55" s="5" t="s">
        <v>282</v>
      </c>
      <c r="BR55" s="1">
        <v>0.88600000000000001</v>
      </c>
      <c r="BS55" s="2">
        <f t="shared" si="24"/>
        <v>0.56800000000000006</v>
      </c>
      <c r="BT55" s="1">
        <v>1.5549671649932861</v>
      </c>
      <c r="BU55" s="1">
        <v>48.389728546142578</v>
      </c>
      <c r="BV55" s="1">
        <f t="shared" si="27"/>
        <v>15.549671649932861</v>
      </c>
      <c r="BW55" s="1">
        <f t="shared" si="28"/>
        <v>483.89728546142578</v>
      </c>
      <c r="BX55" s="1">
        <v>55.082623935903861</v>
      </c>
      <c r="BY55" s="1">
        <v>3660.4907361041564</v>
      </c>
      <c r="BZ55" s="1">
        <v>10.015022533800702</v>
      </c>
      <c r="CA55" s="1">
        <v>87.631447170756132</v>
      </c>
      <c r="CB55" s="1">
        <v>8600.4006009013519</v>
      </c>
      <c r="CC55" s="1">
        <v>796.19429143715581</v>
      </c>
      <c r="CD55" s="1">
        <v>55.082623935903861</v>
      </c>
      <c r="CE55" s="1">
        <v>35.052578868302462</v>
      </c>
      <c r="CF55" s="1">
        <v>1860.2904356534802</v>
      </c>
      <c r="CG55" s="1">
        <v>3745.6184276414624</v>
      </c>
      <c r="CH55" s="1">
        <v>105.15773660490737</v>
      </c>
      <c r="CI55" s="3">
        <v>115.36180308422301</v>
      </c>
      <c r="CJ55" s="3">
        <v>51.789244760775013</v>
      </c>
      <c r="CK55" s="3">
        <v>9.5887702649268487</v>
      </c>
      <c r="CL55" s="3">
        <v>4.4483985765124556</v>
      </c>
      <c r="CM55" s="3">
        <v>12.257809410834323</v>
      </c>
      <c r="CN55" s="3">
        <v>2.3724792408066429</v>
      </c>
      <c r="CO55" s="3">
        <v>5.6346381969157768</v>
      </c>
      <c r="CP55" s="3">
        <v>0</v>
      </c>
      <c r="CQ55" s="3">
        <v>242.3882957690787</v>
      </c>
      <c r="CR55" s="3">
        <v>27.085804665875841</v>
      </c>
      <c r="CS55" s="33">
        <v>9.8664540562088892</v>
      </c>
      <c r="CT55" s="34">
        <v>29.101056408212077</v>
      </c>
      <c r="CU55" s="34">
        <v>0</v>
      </c>
      <c r="CV55" s="34">
        <v>7.8732310145505275</v>
      </c>
      <c r="CW55" s="34">
        <v>23.619693043651584</v>
      </c>
      <c r="CX55" s="34">
        <v>8.3715367749651186</v>
      </c>
      <c r="CY55" s="34">
        <v>0</v>
      </c>
      <c r="CZ55" s="34">
        <v>0</v>
      </c>
      <c r="DA55" s="34">
        <v>329.77875224237596</v>
      </c>
      <c r="DB55" s="34">
        <v>63.384492724735892</v>
      </c>
    </row>
    <row r="56" spans="1:107" ht="15.75" customHeight="1" x14ac:dyDescent="0.25">
      <c r="A56" s="1" t="s">
        <v>56</v>
      </c>
      <c r="B56" s="29" t="s">
        <v>624</v>
      </c>
      <c r="C56" s="1">
        <v>4</v>
      </c>
      <c r="D56" s="1">
        <v>10</v>
      </c>
      <c r="E56" s="1">
        <v>11</v>
      </c>
      <c r="F56" s="29">
        <v>4744415</v>
      </c>
      <c r="G56" s="29">
        <v>468603.9</v>
      </c>
      <c r="H56" s="29">
        <v>1048.9000000000001</v>
      </c>
      <c r="I56" s="29">
        <v>5.0070018201692701</v>
      </c>
      <c r="J56" s="29">
        <v>180</v>
      </c>
      <c r="K56" s="29">
        <v>4</v>
      </c>
      <c r="L56" s="29">
        <v>9</v>
      </c>
      <c r="M56" s="29">
        <v>1048.9981750444001</v>
      </c>
      <c r="N56" s="29">
        <v>13.9036343419906</v>
      </c>
      <c r="O56" s="29">
        <v>166.66086176671499</v>
      </c>
      <c r="P56" s="29">
        <v>4</v>
      </c>
      <c r="Q56" s="29">
        <v>7</v>
      </c>
      <c r="R56" s="1" t="s">
        <v>201</v>
      </c>
      <c r="S56" s="1">
        <v>42.851672639999997</v>
      </c>
      <c r="T56" s="1">
        <v>-123.384265</v>
      </c>
      <c r="U56" s="1">
        <v>1048.9000000000001</v>
      </c>
      <c r="V56" s="1" t="s">
        <v>131</v>
      </c>
      <c r="W56" s="21">
        <v>1</v>
      </c>
      <c r="X56" s="1">
        <v>15</v>
      </c>
      <c r="Y56" s="45">
        <v>1</v>
      </c>
      <c r="Z56" s="45">
        <v>12</v>
      </c>
      <c r="AA56" s="20" t="s">
        <v>381</v>
      </c>
      <c r="AB56" s="21">
        <v>1</v>
      </c>
      <c r="AC56" s="1">
        <v>5</v>
      </c>
      <c r="AD56" s="46">
        <v>1</v>
      </c>
      <c r="AE56" s="47">
        <v>55</v>
      </c>
      <c r="AG56" s="20">
        <v>1</v>
      </c>
      <c r="AH56" s="1">
        <v>30</v>
      </c>
      <c r="AI56" s="1">
        <v>65</v>
      </c>
      <c r="AK56" s="20">
        <v>1</v>
      </c>
      <c r="AL56" s="20">
        <v>3</v>
      </c>
      <c r="AM56" s="42" t="s">
        <v>453</v>
      </c>
      <c r="AN56" s="20">
        <v>1</v>
      </c>
      <c r="AO56" s="20">
        <v>3</v>
      </c>
      <c r="AP56" s="48">
        <v>60</v>
      </c>
      <c r="AQ56" s="49" t="s">
        <v>489</v>
      </c>
      <c r="AR56" s="20">
        <v>1</v>
      </c>
      <c r="AS56" s="1">
        <v>0</v>
      </c>
      <c r="AT56" s="36">
        <v>0</v>
      </c>
      <c r="AU56" s="1">
        <v>59</v>
      </c>
      <c r="AW56" s="1">
        <v>0</v>
      </c>
      <c r="AX56" s="1">
        <f t="shared" si="29"/>
        <v>124</v>
      </c>
      <c r="AY56" s="46">
        <v>1</v>
      </c>
      <c r="AZ56" s="46">
        <v>3</v>
      </c>
      <c r="BA56" s="46" t="s">
        <v>707</v>
      </c>
      <c r="BB56" s="3">
        <v>6.39</v>
      </c>
      <c r="BC56" s="1">
        <v>1006</v>
      </c>
      <c r="BD56" s="1">
        <f t="shared" si="17"/>
        <v>1.006</v>
      </c>
      <c r="BE56" s="2">
        <f t="shared" si="18"/>
        <v>1.006</v>
      </c>
      <c r="BF56" s="3">
        <v>7.49</v>
      </c>
      <c r="BG56" s="4">
        <v>621.5</v>
      </c>
      <c r="BH56" s="1">
        <f t="shared" si="19"/>
        <v>0.62150000000000005</v>
      </c>
      <c r="BI56" s="1">
        <f t="shared" si="20"/>
        <v>0.622</v>
      </c>
      <c r="BJ56" s="1">
        <v>7.58</v>
      </c>
      <c r="BK56" s="1">
        <v>2835</v>
      </c>
      <c r="BL56" s="1">
        <f t="shared" si="21"/>
        <v>2.835</v>
      </c>
      <c r="BM56" s="1">
        <f t="shared" si="22"/>
        <v>2.835</v>
      </c>
      <c r="BN56" s="1">
        <v>5.23</v>
      </c>
      <c r="BO56" s="3">
        <f t="shared" si="23"/>
        <v>-2.2599999999999998</v>
      </c>
      <c r="BP56" s="4">
        <v>660.6</v>
      </c>
      <c r="BQ56" s="5" t="s">
        <v>282</v>
      </c>
      <c r="BR56" s="1">
        <v>0.66100000000000003</v>
      </c>
      <c r="BS56" s="2">
        <f t="shared" si="24"/>
        <v>3.9000000000000035E-2</v>
      </c>
      <c r="BT56" s="1">
        <v>1.4187062978744507</v>
      </c>
      <c r="BU56" s="1">
        <v>50.301910400390625</v>
      </c>
      <c r="BV56" s="1">
        <f t="shared" si="27"/>
        <v>14.187062978744507</v>
      </c>
      <c r="BW56" s="1">
        <f t="shared" si="28"/>
        <v>503.01910400390625</v>
      </c>
      <c r="BX56" s="1">
        <v>0</v>
      </c>
      <c r="BY56" s="1">
        <v>2456.5037282518642</v>
      </c>
      <c r="BZ56" s="1">
        <v>8.2850041425020713</v>
      </c>
      <c r="CA56" s="1">
        <v>95.277547638773811</v>
      </c>
      <c r="CB56" s="1">
        <v>6263.4631317315661</v>
      </c>
      <c r="CC56" s="1">
        <v>501.24275062137531</v>
      </c>
      <c r="CD56" s="1">
        <v>49.710024855012428</v>
      </c>
      <c r="CE56" s="1">
        <v>0</v>
      </c>
      <c r="CF56" s="1">
        <v>1052.1955260977629</v>
      </c>
      <c r="CG56" s="1">
        <v>2278.3761391880694</v>
      </c>
      <c r="CH56" s="1">
        <v>74.565037282518645</v>
      </c>
      <c r="CI56" s="3">
        <v>0</v>
      </c>
      <c r="CJ56" s="3">
        <v>0</v>
      </c>
      <c r="CK56" s="3">
        <v>0</v>
      </c>
      <c r="CL56" s="3">
        <v>2.6876368703961777</v>
      </c>
      <c r="CM56" s="3">
        <v>28.867210830181168</v>
      </c>
      <c r="CN56" s="3">
        <v>4.7780211029265383</v>
      </c>
      <c r="CO56" s="3">
        <v>5.7734421660362329</v>
      </c>
      <c r="CP56" s="3">
        <v>0</v>
      </c>
      <c r="CQ56" s="3">
        <v>1360.9396774835757</v>
      </c>
      <c r="CR56" s="3">
        <v>3.0858052956400561</v>
      </c>
      <c r="CS56" s="33">
        <v>0</v>
      </c>
      <c r="CT56" s="34">
        <v>10.065256080680244</v>
      </c>
      <c r="CU56" s="34">
        <v>0</v>
      </c>
      <c r="CV56" s="34">
        <v>11.370377694285146</v>
      </c>
      <c r="CW56" s="34">
        <v>42.119833893612814</v>
      </c>
      <c r="CX56" s="34">
        <v>11.864741941862764</v>
      </c>
      <c r="CY56" s="34">
        <v>3.1639311844967368</v>
      </c>
      <c r="CZ56" s="34">
        <v>0</v>
      </c>
      <c r="DA56" s="34">
        <v>237.98694878386394</v>
      </c>
      <c r="DB56" s="34">
        <v>96.895392525212586</v>
      </c>
    </row>
    <row r="57" spans="1:107" ht="15.75" customHeight="1" x14ac:dyDescent="0.25">
      <c r="A57" s="1" t="s">
        <v>57</v>
      </c>
      <c r="B57" s="29" t="s">
        <v>625</v>
      </c>
      <c r="C57" s="1">
        <v>4</v>
      </c>
      <c r="D57" s="1">
        <v>11</v>
      </c>
      <c r="E57" s="1">
        <v>12</v>
      </c>
      <c r="F57" s="29">
        <v>4744412</v>
      </c>
      <c r="G57" s="29">
        <v>468605.1</v>
      </c>
      <c r="H57" s="29">
        <v>1047.9079999999999</v>
      </c>
      <c r="I57" s="29">
        <v>5.8333804440022297</v>
      </c>
      <c r="J57" s="29">
        <v>180.00000000000799</v>
      </c>
      <c r="K57" s="29">
        <v>4</v>
      </c>
      <c r="L57" s="29">
        <v>10</v>
      </c>
      <c r="M57" s="29">
        <v>1047.25112646359</v>
      </c>
      <c r="N57" s="29">
        <v>13.395667799518399</v>
      </c>
      <c r="O57" s="29">
        <v>173.63954713381099</v>
      </c>
      <c r="P57" s="29">
        <v>4</v>
      </c>
      <c r="Q57" s="29">
        <v>7</v>
      </c>
      <c r="R57" s="1" t="s">
        <v>202</v>
      </c>
      <c r="S57" s="1">
        <v>42.851646559999999</v>
      </c>
      <c r="T57" s="1">
        <v>-123.3842507</v>
      </c>
      <c r="U57" s="1">
        <v>1047.9079999999999</v>
      </c>
      <c r="V57" s="1" t="s">
        <v>132</v>
      </c>
      <c r="W57" s="21">
        <v>1</v>
      </c>
      <c r="X57" s="1">
        <v>10</v>
      </c>
      <c r="Y57" s="45">
        <v>1</v>
      </c>
      <c r="Z57" s="45">
        <v>10</v>
      </c>
      <c r="AB57" s="21">
        <v>1</v>
      </c>
      <c r="AC57" s="1">
        <v>5</v>
      </c>
      <c r="AD57" s="46">
        <v>1</v>
      </c>
      <c r="AE57" s="47">
        <v>60</v>
      </c>
      <c r="AG57" s="20">
        <v>1</v>
      </c>
      <c r="AH57" s="1">
        <v>20</v>
      </c>
      <c r="AI57" s="1">
        <v>93</v>
      </c>
      <c r="AJ57" s="20" t="s">
        <v>328</v>
      </c>
      <c r="AK57" s="20">
        <v>1</v>
      </c>
      <c r="AL57" s="20">
        <v>0</v>
      </c>
      <c r="AM57" s="42"/>
      <c r="AN57" s="20">
        <v>1</v>
      </c>
      <c r="AO57" s="20">
        <v>0</v>
      </c>
      <c r="AP57" s="48">
        <v>148</v>
      </c>
      <c r="AQ57" s="49" t="s">
        <v>472</v>
      </c>
      <c r="AR57" s="20">
        <v>1</v>
      </c>
      <c r="AS57" s="1">
        <v>0</v>
      </c>
      <c r="AT57" s="36">
        <v>0</v>
      </c>
      <c r="AU57" s="1">
        <v>210</v>
      </c>
      <c r="AV57" s="1">
        <v>80</v>
      </c>
      <c r="AW57" s="1">
        <v>0</v>
      </c>
      <c r="AX57" s="1">
        <f t="shared" si="29"/>
        <v>303</v>
      </c>
      <c r="AY57" s="46">
        <v>1</v>
      </c>
      <c r="AZ57" s="46">
        <v>3</v>
      </c>
      <c r="BA57" s="46" t="s">
        <v>314</v>
      </c>
      <c r="BB57" s="3">
        <v>2.95</v>
      </c>
      <c r="BC57" s="1">
        <v>621.70000000000005</v>
      </c>
      <c r="BD57" s="1">
        <f t="shared" si="17"/>
        <v>0.62170000000000003</v>
      </c>
      <c r="BE57" s="2">
        <f t="shared" si="18"/>
        <v>0.622</v>
      </c>
      <c r="BF57" s="3">
        <v>7.87</v>
      </c>
      <c r="BG57" s="4">
        <v>421.1</v>
      </c>
      <c r="BH57" s="1">
        <f t="shared" si="19"/>
        <v>0.42110000000000003</v>
      </c>
      <c r="BI57" s="1">
        <f t="shared" si="20"/>
        <v>0.42099999999999999</v>
      </c>
      <c r="BJ57" s="1">
        <v>7.83</v>
      </c>
      <c r="BK57" s="1">
        <v>463.2</v>
      </c>
      <c r="BL57" s="1">
        <f t="shared" si="21"/>
        <v>0.4632</v>
      </c>
      <c r="BM57" s="1">
        <f t="shared" si="22"/>
        <v>0.46300000000000002</v>
      </c>
      <c r="BN57" s="1">
        <v>4.2300000000000004</v>
      </c>
      <c r="BO57" s="3">
        <f t="shared" si="23"/>
        <v>-3.6399999999999997</v>
      </c>
      <c r="BP57" s="4">
        <v>463.7</v>
      </c>
      <c r="BQ57" s="5" t="s">
        <v>282</v>
      </c>
      <c r="BR57" s="1">
        <v>0.46400000000000002</v>
      </c>
      <c r="BS57" s="2">
        <f t="shared" si="24"/>
        <v>4.3000000000000038E-2</v>
      </c>
      <c r="BT57" s="1">
        <v>1.8503751754760742</v>
      </c>
      <c r="BU57" s="1">
        <v>48.642101287841797</v>
      </c>
      <c r="BV57" s="1">
        <f t="shared" si="27"/>
        <v>18.503751754760742</v>
      </c>
      <c r="BW57" s="1">
        <f t="shared" si="28"/>
        <v>486.42101287841797</v>
      </c>
      <c r="BX57" s="1">
        <v>85.68269762299613</v>
      </c>
      <c r="BY57" s="1">
        <v>3852.957435046987</v>
      </c>
      <c r="BZ57" s="1">
        <v>2.7639579878385847</v>
      </c>
      <c r="CA57" s="1">
        <v>82.91873963515755</v>
      </c>
      <c r="CB57" s="1">
        <v>7014.9253731343279</v>
      </c>
      <c r="CC57" s="1">
        <v>895.52238805970148</v>
      </c>
      <c r="CD57" s="1">
        <v>102.26644555002764</v>
      </c>
      <c r="CE57" s="1">
        <v>27.639579878385849</v>
      </c>
      <c r="CF57" s="1">
        <v>1536.7606412382531</v>
      </c>
      <c r="CG57" s="1">
        <v>3012.7142067440573</v>
      </c>
      <c r="CH57" s="1">
        <v>80.154781647318956</v>
      </c>
      <c r="CI57" s="3">
        <v>135.66739606126913</v>
      </c>
      <c r="CJ57" s="3">
        <v>44.290829520588822</v>
      </c>
      <c r="CK57" s="3">
        <v>7.5591804257012134</v>
      </c>
      <c r="CL57" s="3">
        <v>3.8790531131887804</v>
      </c>
      <c r="CM57" s="3">
        <v>26.059279888601552</v>
      </c>
      <c r="CN57" s="3">
        <v>5.1720708175850403</v>
      </c>
      <c r="CO57" s="3">
        <v>5.3709966182613886</v>
      </c>
      <c r="CP57" s="3">
        <v>0</v>
      </c>
      <c r="CQ57" s="3">
        <v>386.41336781380545</v>
      </c>
      <c r="CR57" s="3">
        <v>37.69643922816789</v>
      </c>
      <c r="CS57" s="33">
        <v>17.275615567911043</v>
      </c>
      <c r="CT57" s="34">
        <v>35.464654487688641</v>
      </c>
      <c r="CU57" s="34">
        <v>0</v>
      </c>
      <c r="CV57" s="34">
        <v>11.119936457505959</v>
      </c>
      <c r="CW57" s="34">
        <v>28.097696584590949</v>
      </c>
      <c r="CX57" s="34">
        <v>12.410643367752185</v>
      </c>
      <c r="CY57" s="34">
        <v>2.5814138204924544</v>
      </c>
      <c r="CZ57" s="34">
        <v>0.99285146942017477</v>
      </c>
      <c r="DA57" s="34">
        <v>282.46624305003974</v>
      </c>
      <c r="DB57" s="34">
        <v>69.400317712470226</v>
      </c>
    </row>
    <row r="58" spans="1:107" ht="15.75" customHeight="1" x14ac:dyDescent="0.25">
      <c r="A58" s="1" t="s">
        <v>58</v>
      </c>
      <c r="B58" s="29" t="s">
        <v>626</v>
      </c>
      <c r="C58" s="1">
        <v>4</v>
      </c>
      <c r="D58" s="1">
        <v>12</v>
      </c>
      <c r="E58" s="1">
        <v>13</v>
      </c>
      <c r="F58" s="29">
        <v>4744410</v>
      </c>
      <c r="G58" s="29">
        <v>468606.3</v>
      </c>
      <c r="H58" s="29">
        <v>1047.057</v>
      </c>
      <c r="I58" s="29">
        <v>5.7825548127636504</v>
      </c>
      <c r="J58" s="29">
        <v>171.99785935498599</v>
      </c>
      <c r="K58" s="29">
        <v>4</v>
      </c>
      <c r="L58" s="29">
        <v>13</v>
      </c>
      <c r="M58" s="29">
        <v>1047.25112646359</v>
      </c>
      <c r="N58" s="29">
        <v>13.395667799518399</v>
      </c>
      <c r="O58" s="29">
        <v>173.63954713381099</v>
      </c>
      <c r="P58" s="29">
        <v>4</v>
      </c>
      <c r="Q58" s="29">
        <v>7</v>
      </c>
      <c r="R58" s="1" t="s">
        <v>203</v>
      </c>
      <c r="S58" s="1">
        <v>42.851623660000001</v>
      </c>
      <c r="T58" s="1">
        <v>-123.384236</v>
      </c>
      <c r="U58" s="1">
        <v>1047.057</v>
      </c>
      <c r="V58" s="1" t="s">
        <v>133</v>
      </c>
      <c r="W58" s="21">
        <v>1</v>
      </c>
      <c r="X58" s="1">
        <v>5</v>
      </c>
      <c r="Y58" s="45">
        <v>1</v>
      </c>
      <c r="Z58" s="45">
        <v>20</v>
      </c>
      <c r="AB58" s="21">
        <v>1</v>
      </c>
      <c r="AC58" s="1">
        <v>3</v>
      </c>
      <c r="AD58" s="46">
        <v>1</v>
      </c>
      <c r="AE58" s="47">
        <v>68</v>
      </c>
      <c r="AG58" s="20">
        <v>1</v>
      </c>
      <c r="AH58" s="1">
        <v>30</v>
      </c>
      <c r="AI58" s="1">
        <v>82</v>
      </c>
      <c r="AJ58" s="20" t="s">
        <v>329</v>
      </c>
      <c r="AK58" s="20">
        <v>1</v>
      </c>
      <c r="AL58" s="20">
        <v>3</v>
      </c>
      <c r="AM58" s="42"/>
      <c r="AN58" s="20">
        <v>1</v>
      </c>
      <c r="AO58" s="20">
        <v>5</v>
      </c>
      <c r="AP58" s="48">
        <v>111</v>
      </c>
      <c r="AQ58" s="49" t="s">
        <v>490</v>
      </c>
      <c r="AR58" s="20">
        <v>1</v>
      </c>
      <c r="AS58" s="1">
        <v>3</v>
      </c>
      <c r="AT58" s="36">
        <v>3</v>
      </c>
      <c r="AU58" s="1">
        <v>106</v>
      </c>
      <c r="AW58" s="1">
        <v>3</v>
      </c>
      <c r="AX58" s="1">
        <f t="shared" si="29"/>
        <v>188</v>
      </c>
      <c r="AY58" s="46">
        <v>1</v>
      </c>
      <c r="AZ58" s="46">
        <v>0</v>
      </c>
      <c r="BB58" s="3">
        <v>3.23</v>
      </c>
      <c r="BC58" s="1">
        <v>208.3</v>
      </c>
      <c r="BD58" s="1">
        <f t="shared" si="17"/>
        <v>0.20830000000000001</v>
      </c>
      <c r="BE58" s="2">
        <f t="shared" si="18"/>
        <v>0.20799999999999999</v>
      </c>
      <c r="BF58" s="3">
        <v>7.46</v>
      </c>
      <c r="BG58" s="4">
        <v>495.1</v>
      </c>
      <c r="BH58" s="1">
        <f t="shared" si="19"/>
        <v>0.49510000000000004</v>
      </c>
      <c r="BI58" s="1">
        <f t="shared" si="20"/>
        <v>0.495</v>
      </c>
      <c r="BJ58" s="1">
        <v>7.73</v>
      </c>
      <c r="BK58" s="1">
        <v>632.5</v>
      </c>
      <c r="BL58" s="1">
        <f t="shared" si="21"/>
        <v>0.63249999999999995</v>
      </c>
      <c r="BM58" s="1">
        <f t="shared" si="22"/>
        <v>0.63300000000000001</v>
      </c>
      <c r="BN58" s="1">
        <v>3.44</v>
      </c>
      <c r="BO58" s="3">
        <f t="shared" si="23"/>
        <v>-4.0199999999999996</v>
      </c>
      <c r="BP58" s="4">
        <v>527.9</v>
      </c>
      <c r="BQ58" s="5" t="s">
        <v>282</v>
      </c>
      <c r="BR58" s="1">
        <v>0.52800000000000002</v>
      </c>
      <c r="BS58" s="2">
        <f t="shared" si="24"/>
        <v>3.3000000000000029E-2</v>
      </c>
      <c r="BT58" s="1">
        <v>2.3099277019500732</v>
      </c>
      <c r="BU58" s="1">
        <v>49.534194946289063</v>
      </c>
      <c r="BV58" s="1">
        <f t="shared" si="27"/>
        <v>23.099277019500732</v>
      </c>
      <c r="BW58" s="1">
        <f t="shared" si="28"/>
        <v>495.34194946289063</v>
      </c>
      <c r="BX58" s="1">
        <v>125.41410317084714</v>
      </c>
      <c r="BY58" s="1">
        <v>2004.2593469001424</v>
      </c>
      <c r="BZ58" s="1">
        <v>9.4652153336488407</v>
      </c>
      <c r="CA58" s="1">
        <v>104.11736867013725</v>
      </c>
      <c r="CB58" s="1">
        <v>6471.8409843823947</v>
      </c>
      <c r="CC58" s="1">
        <v>702.79223852342648</v>
      </c>
      <c r="CD58" s="1">
        <v>68.622811168954087</v>
      </c>
      <c r="CE58" s="1">
        <v>30.761949834358735</v>
      </c>
      <c r="CF58" s="1">
        <v>870.7998106956934</v>
      </c>
      <c r="CG58" s="1">
        <v>3298.6275437766212</v>
      </c>
      <c r="CH58" s="1">
        <v>59.157595835305258</v>
      </c>
      <c r="CI58" s="3">
        <v>134.30904022301871</v>
      </c>
      <c r="CJ58" s="3">
        <v>59.199522102747906</v>
      </c>
      <c r="CK58" s="3">
        <v>9.3588211867781759</v>
      </c>
      <c r="CL58" s="3">
        <v>8.6618876941457579</v>
      </c>
      <c r="CM58" s="3">
        <v>14.536041417761847</v>
      </c>
      <c r="CN58" s="3">
        <v>2.9868578255675029</v>
      </c>
      <c r="CO58" s="3">
        <v>4.6794105933890879</v>
      </c>
      <c r="CP58" s="3">
        <v>0</v>
      </c>
      <c r="CQ58" s="3">
        <v>225.30864197530863</v>
      </c>
      <c r="CR58" s="3">
        <v>13.440860215053762</v>
      </c>
      <c r="CS58" s="33">
        <v>117.58747697974218</v>
      </c>
      <c r="CT58" s="34">
        <v>102.01657458563537</v>
      </c>
      <c r="CU58" s="34">
        <v>0</v>
      </c>
      <c r="CV58" s="34">
        <v>5.4327808471454881</v>
      </c>
      <c r="CW58" s="34">
        <v>15.837937384898712</v>
      </c>
      <c r="CX58" s="34">
        <v>7.8268876611418055</v>
      </c>
      <c r="CY58" s="34">
        <v>2.0257826887661143</v>
      </c>
      <c r="CZ58" s="34">
        <v>0</v>
      </c>
      <c r="DA58" s="34">
        <v>287.38489871086557</v>
      </c>
      <c r="DB58" s="34">
        <v>50.368324125230203</v>
      </c>
    </row>
    <row r="59" spans="1:107" ht="15.75" customHeight="1" x14ac:dyDescent="0.25">
      <c r="A59" s="1" t="s">
        <v>59</v>
      </c>
      <c r="B59" s="29" t="s">
        <v>627</v>
      </c>
      <c r="C59" s="1">
        <v>4</v>
      </c>
      <c r="D59" s="1">
        <v>13</v>
      </c>
      <c r="E59" s="1">
        <v>14</v>
      </c>
      <c r="F59" s="29">
        <v>4744407</v>
      </c>
      <c r="G59" s="29">
        <v>468607.1</v>
      </c>
      <c r="H59" s="29">
        <v>1046.3499999999999</v>
      </c>
      <c r="I59" s="29">
        <v>7.2351170673642802</v>
      </c>
      <c r="J59" s="29">
        <v>176.11737893991599</v>
      </c>
      <c r="K59" s="29">
        <v>4</v>
      </c>
      <c r="L59" s="29">
        <v>14</v>
      </c>
      <c r="M59" s="29">
        <v>1047.25112646359</v>
      </c>
      <c r="N59" s="29">
        <v>13.395667799518399</v>
      </c>
      <c r="O59" s="29">
        <v>173.63954713381099</v>
      </c>
      <c r="P59" s="29">
        <v>4</v>
      </c>
      <c r="Q59" s="29">
        <v>8</v>
      </c>
      <c r="R59" s="1" t="s">
        <v>204</v>
      </c>
      <c r="S59" s="1">
        <v>42.851599469999996</v>
      </c>
      <c r="T59" s="1">
        <v>-123.384226</v>
      </c>
      <c r="U59" s="1">
        <v>1046.3499999999999</v>
      </c>
      <c r="V59" s="1" t="s">
        <v>131</v>
      </c>
      <c r="W59" s="21">
        <v>1</v>
      </c>
      <c r="X59" s="1">
        <v>5</v>
      </c>
      <c r="Y59" s="45">
        <v>1</v>
      </c>
      <c r="Z59" s="45">
        <v>40</v>
      </c>
      <c r="AB59" s="21">
        <v>1</v>
      </c>
      <c r="AC59" s="1">
        <v>3</v>
      </c>
      <c r="AD59" s="46">
        <v>1</v>
      </c>
      <c r="AE59" s="47">
        <v>57</v>
      </c>
      <c r="AG59" s="20">
        <v>1</v>
      </c>
      <c r="AH59" s="1">
        <v>10</v>
      </c>
      <c r="AI59" s="1">
        <v>60</v>
      </c>
      <c r="AK59" s="20">
        <v>1</v>
      </c>
      <c r="AL59" s="20">
        <v>3</v>
      </c>
      <c r="AM59" s="42" t="s">
        <v>454</v>
      </c>
      <c r="AN59" s="20">
        <v>1</v>
      </c>
      <c r="AO59" s="20">
        <v>3</v>
      </c>
      <c r="AP59" s="48">
        <v>30</v>
      </c>
      <c r="AQ59" s="49" t="s">
        <v>491</v>
      </c>
      <c r="AR59" s="20">
        <v>0</v>
      </c>
      <c r="AS59" s="1">
        <v>100</v>
      </c>
      <c r="AT59" s="36">
        <v>100</v>
      </c>
      <c r="AU59" s="1">
        <v>30</v>
      </c>
      <c r="AW59" s="1">
        <v>100</v>
      </c>
      <c r="AY59" s="46">
        <v>0</v>
      </c>
      <c r="BB59" s="3">
        <v>2.76</v>
      </c>
      <c r="BC59" s="1">
        <v>978.3</v>
      </c>
      <c r="BD59" s="1">
        <f t="shared" si="17"/>
        <v>0.97829999999999995</v>
      </c>
      <c r="BE59" s="2">
        <f t="shared" si="18"/>
        <v>0.97799999999999998</v>
      </c>
      <c r="BF59" s="3">
        <v>7.38</v>
      </c>
      <c r="BG59" s="4">
        <v>2591</v>
      </c>
      <c r="BH59" s="1">
        <f t="shared" si="19"/>
        <v>2.5910000000000002</v>
      </c>
      <c r="BI59" s="1">
        <f t="shared" si="20"/>
        <v>2.5910000000000002</v>
      </c>
      <c r="BJ59" s="1">
        <v>7.43</v>
      </c>
      <c r="BK59" s="1">
        <v>2208</v>
      </c>
      <c r="BL59" s="1">
        <f t="shared" si="21"/>
        <v>2.2080000000000002</v>
      </c>
      <c r="BM59" s="1">
        <f t="shared" si="22"/>
        <v>2.2080000000000002</v>
      </c>
      <c r="BN59" s="1">
        <v>2.1800000000000002</v>
      </c>
      <c r="BO59" s="3">
        <f t="shared" si="23"/>
        <v>-5.1999999999999993</v>
      </c>
      <c r="BP59" s="2">
        <v>3.8929999999999998</v>
      </c>
      <c r="BQ59" s="5" t="s">
        <v>283</v>
      </c>
      <c r="BR59" s="2">
        <v>3.8929999999999998</v>
      </c>
      <c r="BS59" s="2">
        <f t="shared" si="24"/>
        <v>1.3019999999999996</v>
      </c>
      <c r="BT59" s="1">
        <v>0.73568665981292725</v>
      </c>
      <c r="BU59" s="1">
        <v>47.315170288085938</v>
      </c>
      <c r="BV59" s="1">
        <f t="shared" si="27"/>
        <v>7.3568665981292725</v>
      </c>
      <c r="BW59" s="1">
        <f t="shared" si="28"/>
        <v>473.15170288085938</v>
      </c>
      <c r="BX59" s="1">
        <v>50.092005724800657</v>
      </c>
      <c r="BY59" s="1">
        <v>1594.765896544674</v>
      </c>
      <c r="BZ59" s="1">
        <v>5.111429155591904</v>
      </c>
      <c r="CA59" s="1">
        <v>130.85258638315273</v>
      </c>
      <c r="CB59" s="1">
        <v>6407.6875894500108</v>
      </c>
      <c r="CC59" s="1">
        <v>592.92578204866084</v>
      </c>
      <c r="CD59" s="1">
        <v>48.047434062563894</v>
      </c>
      <c r="CE59" s="1">
        <v>37.824575751380088</v>
      </c>
      <c r="CF59" s="1">
        <v>444.69433653649554</v>
      </c>
      <c r="CG59" s="1">
        <v>2621.1408709875282</v>
      </c>
      <c r="CH59" s="1">
        <v>75.649151502760176</v>
      </c>
      <c r="CI59" s="3">
        <v>346.81396725192343</v>
      </c>
      <c r="CJ59" s="3">
        <v>149.51666995462617</v>
      </c>
      <c r="CK59" s="3">
        <v>24.56105740777274</v>
      </c>
      <c r="CL59" s="3">
        <v>0</v>
      </c>
      <c r="CM59" s="3">
        <v>115.70329453541133</v>
      </c>
      <c r="CN59" s="3">
        <v>20.61550601696587</v>
      </c>
      <c r="CO59" s="3">
        <v>1.085026632471888</v>
      </c>
      <c r="CP59" s="3">
        <v>0</v>
      </c>
      <c r="CQ59" s="3">
        <v>1328.3685144999013</v>
      </c>
      <c r="CR59" s="3">
        <v>170.25054251331625</v>
      </c>
      <c r="CS59" s="33">
        <v>276.18293407246091</v>
      </c>
      <c r="CT59" s="34">
        <v>213.91803603246882</v>
      </c>
      <c r="CU59" s="34">
        <v>116.21461096812511</v>
      </c>
      <c r="CV59" s="34">
        <v>0</v>
      </c>
      <c r="CW59" s="34">
        <v>51.375965155414768</v>
      </c>
      <c r="CX59" s="34">
        <v>24.648584438725006</v>
      </c>
      <c r="CY59" s="34">
        <v>0</v>
      </c>
      <c r="CZ59" s="34">
        <v>0</v>
      </c>
      <c r="DA59" s="34">
        <v>1849.5347455949316</v>
      </c>
      <c r="DB59" s="34">
        <v>238.96258166699661</v>
      </c>
      <c r="DC59" s="29" t="s">
        <v>721</v>
      </c>
    </row>
    <row r="60" spans="1:107" ht="15.75" customHeight="1" x14ac:dyDescent="0.25">
      <c r="A60" s="1" t="s">
        <v>60</v>
      </c>
      <c r="B60" s="29" t="s">
        <v>628</v>
      </c>
      <c r="C60" s="1">
        <v>4</v>
      </c>
      <c r="D60" s="1">
        <v>14</v>
      </c>
      <c r="E60" s="1">
        <v>15</v>
      </c>
      <c r="F60" s="29">
        <v>4744404</v>
      </c>
      <c r="G60" s="29">
        <v>468608.6</v>
      </c>
      <c r="H60" s="29">
        <v>1045.7059999999999</v>
      </c>
      <c r="I60" s="29">
        <v>7.2351170673642802</v>
      </c>
      <c r="J60" s="29">
        <v>176.11737893991599</v>
      </c>
      <c r="K60" s="29">
        <v>4</v>
      </c>
      <c r="L60" s="29">
        <v>14</v>
      </c>
      <c r="M60" s="29">
        <v>1045.75505531357</v>
      </c>
      <c r="N60" s="29">
        <v>13.761547324562599</v>
      </c>
      <c r="O60" s="29">
        <v>177.272538235219</v>
      </c>
      <c r="P60" s="29">
        <v>4</v>
      </c>
      <c r="Q60" s="29">
        <v>8</v>
      </c>
      <c r="R60" s="1" t="s">
        <v>205</v>
      </c>
      <c r="S60" s="1">
        <v>42.851574220000003</v>
      </c>
      <c r="T60" s="1">
        <v>-123.38420720000001</v>
      </c>
      <c r="U60" s="1">
        <v>1045.7059999999999</v>
      </c>
      <c r="V60" s="1" t="s">
        <v>132</v>
      </c>
      <c r="W60" s="21">
        <v>1</v>
      </c>
      <c r="X60" s="1">
        <v>10</v>
      </c>
      <c r="Y60" s="45">
        <v>1</v>
      </c>
      <c r="Z60" s="45">
        <v>15</v>
      </c>
      <c r="AB60" s="21">
        <v>1</v>
      </c>
      <c r="AC60" s="1">
        <v>5</v>
      </c>
      <c r="AD60" s="46">
        <v>1</v>
      </c>
      <c r="AE60" s="47">
        <v>51</v>
      </c>
      <c r="AG60" s="20">
        <v>1</v>
      </c>
      <c r="AH60" s="1">
        <v>10</v>
      </c>
      <c r="AI60" s="1">
        <v>60</v>
      </c>
      <c r="AK60" s="20">
        <v>1</v>
      </c>
      <c r="AL60" s="20">
        <v>5</v>
      </c>
      <c r="AM60" s="42"/>
      <c r="AN60" s="20">
        <v>1</v>
      </c>
      <c r="AO60" s="20">
        <v>3</v>
      </c>
      <c r="AP60" s="48">
        <v>110</v>
      </c>
      <c r="AR60" s="20">
        <v>1</v>
      </c>
      <c r="AS60" s="1">
        <v>0</v>
      </c>
      <c r="AT60" s="36">
        <v>0</v>
      </c>
      <c r="AU60" s="1">
        <v>105</v>
      </c>
      <c r="AW60" s="1">
        <v>0</v>
      </c>
      <c r="AX60" s="1">
        <f>AI60+AU60</f>
        <v>165</v>
      </c>
      <c r="AY60" s="46">
        <v>1</v>
      </c>
      <c r="AZ60" s="46">
        <v>3</v>
      </c>
      <c r="BB60" s="3">
        <v>2.87</v>
      </c>
      <c r="BC60" s="1">
        <v>731.5</v>
      </c>
      <c r="BD60" s="1">
        <f t="shared" si="17"/>
        <v>0.73150000000000004</v>
      </c>
      <c r="BE60" s="2">
        <f t="shared" si="18"/>
        <v>0.73199999999999998</v>
      </c>
      <c r="BF60" s="3">
        <v>7.96</v>
      </c>
      <c r="BG60" s="4">
        <v>362.5</v>
      </c>
      <c r="BH60" s="1">
        <f t="shared" si="19"/>
        <v>0.36249999999999999</v>
      </c>
      <c r="BI60" s="1">
        <f t="shared" si="20"/>
        <v>0.36299999999999999</v>
      </c>
      <c r="BJ60" s="1">
        <v>7.67</v>
      </c>
      <c r="BK60" s="1">
        <v>1368</v>
      </c>
      <c r="BL60" s="1">
        <f t="shared" si="21"/>
        <v>1.3680000000000001</v>
      </c>
      <c r="BM60" s="1">
        <f t="shared" si="22"/>
        <v>1.3680000000000001</v>
      </c>
      <c r="BN60" s="1">
        <v>3.28</v>
      </c>
      <c r="BO60" s="3">
        <f t="shared" si="23"/>
        <v>-4.68</v>
      </c>
      <c r="BP60" s="2">
        <v>1.0860000000000001</v>
      </c>
      <c r="BQ60" s="5" t="s">
        <v>283</v>
      </c>
      <c r="BR60" s="2">
        <v>1.0860000000000001</v>
      </c>
      <c r="BS60" s="2">
        <f t="shared" si="24"/>
        <v>0.72300000000000009</v>
      </c>
      <c r="BT60" s="1">
        <v>1.4025391340255737</v>
      </c>
      <c r="BU60" s="1">
        <v>48.837627410888672</v>
      </c>
      <c r="BV60" s="1">
        <f t="shared" si="27"/>
        <v>14.025391340255737</v>
      </c>
      <c r="BW60" s="1">
        <f t="shared" si="28"/>
        <v>488.37627410888672</v>
      </c>
      <c r="BX60" s="1">
        <v>0</v>
      </c>
      <c r="BY60" s="1">
        <v>2386.8778280542983</v>
      </c>
      <c r="BZ60" s="1">
        <v>0</v>
      </c>
      <c r="CA60" s="1">
        <v>79.185520361990953</v>
      </c>
      <c r="CB60" s="1">
        <v>7437.7828054298634</v>
      </c>
      <c r="CC60" s="1">
        <v>774.88687782805425</v>
      </c>
      <c r="CD60" s="1">
        <v>90.497737556561077</v>
      </c>
      <c r="CE60" s="1">
        <v>0</v>
      </c>
      <c r="CF60" s="1">
        <v>452.48868778280541</v>
      </c>
      <c r="CG60" s="1">
        <v>4162.8959276018095</v>
      </c>
      <c r="CH60" s="1">
        <v>73.529411764705884</v>
      </c>
      <c r="CI60" s="3">
        <v>199.74201230402858</v>
      </c>
      <c r="CJ60" s="3">
        <v>77.138321095455453</v>
      </c>
      <c r="CK60" s="3">
        <v>7.6404048422306019</v>
      </c>
      <c r="CL60" s="3">
        <v>1.3891645167692004</v>
      </c>
      <c r="CM60" s="3">
        <v>78.487795197459818</v>
      </c>
      <c r="CN60" s="3">
        <v>17.166104385790831</v>
      </c>
      <c r="CO60" s="3">
        <v>1.7860686644175432</v>
      </c>
      <c r="CP60" s="3">
        <v>2.4806509228021434</v>
      </c>
      <c r="CQ60" s="3">
        <v>708.5731295892042</v>
      </c>
      <c r="CR60" s="3">
        <v>165.70748164318317</v>
      </c>
      <c r="CS60" s="33">
        <v>213.97379912663754</v>
      </c>
      <c r="CT60" s="34">
        <v>93.290988487495028</v>
      </c>
      <c r="CU60" s="34">
        <v>2.1834061135371177</v>
      </c>
      <c r="CV60" s="34">
        <v>4.6645494243747514</v>
      </c>
      <c r="CW60" s="34">
        <v>41.484716157205241</v>
      </c>
      <c r="CX60" s="34">
        <v>10.123064708217546</v>
      </c>
      <c r="CY60" s="34">
        <v>3.2751091703056767</v>
      </c>
      <c r="CZ60" s="34">
        <v>1.7864231838030964</v>
      </c>
      <c r="DA60" s="34">
        <v>571.05994442238978</v>
      </c>
      <c r="DB60" s="34">
        <v>49.523620484319174</v>
      </c>
    </row>
    <row r="61" spans="1:107" ht="15.75" customHeight="1" x14ac:dyDescent="0.25">
      <c r="A61" s="1" t="s">
        <v>61</v>
      </c>
      <c r="B61" s="29" t="s">
        <v>629</v>
      </c>
      <c r="C61" s="1">
        <v>4</v>
      </c>
      <c r="D61" s="1">
        <v>15</v>
      </c>
      <c r="E61" s="1">
        <v>16</v>
      </c>
      <c r="F61" s="29">
        <v>4744402</v>
      </c>
      <c r="G61" s="29">
        <v>468609.4</v>
      </c>
      <c r="H61" s="29">
        <v>1045.258</v>
      </c>
      <c r="I61" s="29">
        <v>7.4023250681916402</v>
      </c>
      <c r="J61" s="29">
        <v>178.90242171211099</v>
      </c>
      <c r="K61" s="29">
        <v>4</v>
      </c>
      <c r="L61" s="29">
        <v>15</v>
      </c>
      <c r="M61" s="29">
        <v>1045.75505531357</v>
      </c>
      <c r="N61" s="29">
        <v>13.761547324562599</v>
      </c>
      <c r="O61" s="29">
        <v>177.272538235219</v>
      </c>
      <c r="P61" s="29">
        <v>4</v>
      </c>
      <c r="Q61" s="29">
        <v>8</v>
      </c>
      <c r="R61" s="1" t="s">
        <v>206</v>
      </c>
      <c r="S61" s="1">
        <v>42.85155108</v>
      </c>
      <c r="T61" s="1">
        <v>-123.3841978</v>
      </c>
      <c r="U61" s="1">
        <v>1045.258</v>
      </c>
      <c r="V61" s="1" t="s">
        <v>133</v>
      </c>
      <c r="W61" s="21">
        <v>1</v>
      </c>
      <c r="X61" s="1">
        <v>10</v>
      </c>
      <c r="Y61" s="45">
        <v>1</v>
      </c>
      <c r="Z61" s="45">
        <v>13</v>
      </c>
      <c r="AB61" s="21">
        <v>1</v>
      </c>
      <c r="AC61" s="1">
        <v>3</v>
      </c>
      <c r="AD61" s="46">
        <v>1</v>
      </c>
      <c r="AE61" s="47">
        <v>70</v>
      </c>
      <c r="AG61" s="21">
        <v>0</v>
      </c>
      <c r="AH61" s="1">
        <v>100</v>
      </c>
      <c r="AI61" s="1"/>
      <c r="AJ61" s="20" t="s">
        <v>134</v>
      </c>
      <c r="AK61" s="21">
        <v>0</v>
      </c>
      <c r="AL61" s="20">
        <v>100</v>
      </c>
      <c r="AM61" s="42" t="s">
        <v>520</v>
      </c>
      <c r="AN61" s="21">
        <v>0</v>
      </c>
      <c r="AO61" s="20">
        <v>100</v>
      </c>
      <c r="AQ61" s="42" t="s">
        <v>520</v>
      </c>
      <c r="AR61" s="21">
        <v>0</v>
      </c>
      <c r="AT61" s="36">
        <v>100</v>
      </c>
      <c r="AW61" s="1">
        <v>100</v>
      </c>
      <c r="AY61" s="46">
        <v>0</v>
      </c>
      <c r="BB61" s="3">
        <v>2.29</v>
      </c>
      <c r="BC61" s="1">
        <v>3129</v>
      </c>
      <c r="BD61" s="1">
        <f t="shared" si="17"/>
        <v>3.129</v>
      </c>
      <c r="BE61" s="2">
        <f t="shared" si="18"/>
        <v>3.129</v>
      </c>
      <c r="BF61" s="3">
        <v>7.68</v>
      </c>
      <c r="BG61" s="4">
        <v>1209</v>
      </c>
      <c r="BH61" s="1">
        <f t="shared" si="19"/>
        <v>1.2090000000000001</v>
      </c>
      <c r="BI61" s="1">
        <f t="shared" si="20"/>
        <v>1.2090000000000001</v>
      </c>
      <c r="BJ61" s="1">
        <v>7.63</v>
      </c>
      <c r="BK61" s="1">
        <v>2769</v>
      </c>
      <c r="BL61" s="1">
        <f t="shared" si="21"/>
        <v>2.7690000000000001</v>
      </c>
      <c r="BM61" s="1">
        <f t="shared" si="22"/>
        <v>2.7690000000000001</v>
      </c>
      <c r="BN61" s="1">
        <v>1.97</v>
      </c>
      <c r="BO61" s="3">
        <f t="shared" si="23"/>
        <v>-5.71</v>
      </c>
      <c r="BP61" s="2">
        <v>3.47</v>
      </c>
      <c r="BQ61" s="5" t="s">
        <v>283</v>
      </c>
      <c r="BR61" s="2">
        <v>3.47</v>
      </c>
      <c r="BS61" s="2">
        <f t="shared" si="24"/>
        <v>2.2610000000000001</v>
      </c>
      <c r="CI61" s="3">
        <v>303.97614314115305</v>
      </c>
      <c r="CJ61" s="3">
        <v>115.29821073558648</v>
      </c>
      <c r="CK61" s="3">
        <v>900.69582504970174</v>
      </c>
      <c r="CL61" s="3">
        <v>0</v>
      </c>
      <c r="CM61" s="3">
        <v>179.32405566600397</v>
      </c>
      <c r="CN61" s="3">
        <v>17.196819085487078</v>
      </c>
      <c r="CO61" s="3">
        <v>3.0815109343936382</v>
      </c>
      <c r="CP61" s="3">
        <v>0</v>
      </c>
      <c r="CQ61" s="3">
        <v>2535.9840954274355</v>
      </c>
      <c r="CR61" s="3">
        <v>119.38369781312127</v>
      </c>
      <c r="CS61" s="33">
        <v>528.17733990147781</v>
      </c>
      <c r="CT61" s="34">
        <v>151.08374384236453</v>
      </c>
      <c r="CU61" s="34">
        <v>3888.3743842364529</v>
      </c>
      <c r="CV61" s="34">
        <v>0</v>
      </c>
      <c r="CW61" s="34">
        <v>211.13300492610836</v>
      </c>
      <c r="CX61" s="34">
        <v>24.630541871921181</v>
      </c>
      <c r="CY61" s="34">
        <v>2.3645320197044333</v>
      </c>
      <c r="CZ61" s="34">
        <v>19.014778325123153</v>
      </c>
      <c r="DA61" s="34">
        <v>5628.5714285714275</v>
      </c>
      <c r="DB61" s="34">
        <v>374.28571428571428</v>
      </c>
      <c r="DC61" s="29" t="s">
        <v>256</v>
      </c>
    </row>
    <row r="62" spans="1:107" ht="15.75" customHeight="1" x14ac:dyDescent="0.25">
      <c r="A62" s="1" t="s">
        <v>62</v>
      </c>
      <c r="B62" s="29" t="s">
        <v>630</v>
      </c>
      <c r="C62" s="1">
        <v>4</v>
      </c>
      <c r="D62" s="1">
        <v>16</v>
      </c>
      <c r="E62" s="1">
        <v>17</v>
      </c>
      <c r="F62" s="29">
        <v>4744399</v>
      </c>
      <c r="G62" s="29">
        <v>468610.2</v>
      </c>
      <c r="H62" s="29">
        <v>1044.8330000000001</v>
      </c>
      <c r="I62" s="29">
        <v>7.4023250681916402</v>
      </c>
      <c r="J62" s="29">
        <v>178.90242171211099</v>
      </c>
      <c r="K62" s="29">
        <v>4</v>
      </c>
      <c r="L62" s="29">
        <v>15</v>
      </c>
      <c r="M62" s="29">
        <v>1045.8359624465099</v>
      </c>
      <c r="N62" s="29">
        <v>16.803172389539501</v>
      </c>
      <c r="O62" s="29">
        <v>162.798368403914</v>
      </c>
      <c r="P62" s="29">
        <v>2</v>
      </c>
      <c r="Q62" s="29">
        <v>0</v>
      </c>
      <c r="R62" s="1" t="s">
        <v>207</v>
      </c>
      <c r="S62" s="1">
        <v>42.851526640000003</v>
      </c>
      <c r="T62" s="1">
        <v>-123.38418710000001</v>
      </c>
      <c r="U62" s="1">
        <v>1044.8330000000001</v>
      </c>
      <c r="V62" s="1" t="s">
        <v>131</v>
      </c>
      <c r="W62" s="21">
        <v>1</v>
      </c>
      <c r="X62" s="1">
        <v>5</v>
      </c>
      <c r="Y62" s="45">
        <v>1</v>
      </c>
      <c r="Z62" s="45">
        <v>15</v>
      </c>
      <c r="AB62" s="21">
        <v>1</v>
      </c>
      <c r="AC62" s="1">
        <v>3</v>
      </c>
      <c r="AD62" s="46">
        <v>1</v>
      </c>
      <c r="AE62" s="47">
        <v>96</v>
      </c>
      <c r="AG62" s="20">
        <v>1</v>
      </c>
      <c r="AH62" s="1">
        <v>10</v>
      </c>
      <c r="AI62" s="1">
        <v>103</v>
      </c>
      <c r="AJ62" s="20" t="s">
        <v>316</v>
      </c>
      <c r="AK62" s="20">
        <v>1</v>
      </c>
      <c r="AL62" s="20">
        <v>5</v>
      </c>
      <c r="AM62" s="42" t="s">
        <v>454</v>
      </c>
      <c r="AN62" s="20">
        <v>1</v>
      </c>
      <c r="AO62" s="20">
        <v>3</v>
      </c>
      <c r="AP62" s="48">
        <v>44</v>
      </c>
      <c r="AR62" s="20">
        <v>1</v>
      </c>
      <c r="AS62" s="1">
        <v>3</v>
      </c>
      <c r="AT62" s="36">
        <v>3</v>
      </c>
      <c r="AU62" s="1">
        <v>50</v>
      </c>
      <c r="AW62" s="1">
        <v>3</v>
      </c>
      <c r="AX62" s="1">
        <f t="shared" ref="AX62:AX74" si="30">AI62+AU62</f>
        <v>153</v>
      </c>
      <c r="AY62" s="46">
        <v>1</v>
      </c>
      <c r="AZ62" s="46">
        <v>3</v>
      </c>
      <c r="BA62" s="46" t="s">
        <v>454</v>
      </c>
      <c r="BB62" s="3">
        <v>2.63</v>
      </c>
      <c r="BC62" s="1">
        <v>512.9</v>
      </c>
      <c r="BD62" s="1">
        <f t="shared" si="17"/>
        <v>0.51290000000000002</v>
      </c>
      <c r="BE62" s="2">
        <f t="shared" si="18"/>
        <v>0.51300000000000001</v>
      </c>
      <c r="BF62" s="3">
        <v>8.24</v>
      </c>
      <c r="BG62" s="4">
        <v>283.2</v>
      </c>
      <c r="BH62" s="1">
        <f t="shared" si="19"/>
        <v>0.28320000000000001</v>
      </c>
      <c r="BI62" s="1">
        <f t="shared" si="20"/>
        <v>0.28299999999999997</v>
      </c>
      <c r="BJ62" s="1">
        <v>8.15</v>
      </c>
      <c r="BK62" s="1">
        <v>559.9</v>
      </c>
      <c r="BL62" s="1">
        <f t="shared" si="21"/>
        <v>0.55989999999999995</v>
      </c>
      <c r="BM62" s="1">
        <f t="shared" si="22"/>
        <v>0.56000000000000005</v>
      </c>
      <c r="BN62" s="1">
        <v>5.01</v>
      </c>
      <c r="BO62" s="3">
        <f t="shared" si="23"/>
        <v>-3.2300000000000004</v>
      </c>
      <c r="BP62" s="2">
        <v>1.262</v>
      </c>
      <c r="BQ62" s="5" t="s">
        <v>283</v>
      </c>
      <c r="BR62" s="2">
        <v>1.262</v>
      </c>
      <c r="BS62" s="2">
        <f t="shared" si="24"/>
        <v>0.97900000000000009</v>
      </c>
      <c r="BT62" s="1">
        <v>0.82358777523040771</v>
      </c>
      <c r="BU62" s="1">
        <v>47.963142395019531</v>
      </c>
      <c r="BV62" s="1">
        <f t="shared" ref="BV62:BV76" si="31">BT62*10</f>
        <v>8.2358777523040771</v>
      </c>
      <c r="BW62" s="1">
        <f t="shared" ref="BW62:BW76" si="32">BU62*10</f>
        <v>479.63142395019531</v>
      </c>
      <c r="BX62" s="1">
        <v>0</v>
      </c>
      <c r="BY62" s="1">
        <v>2208.1387591727816</v>
      </c>
      <c r="BZ62" s="1">
        <v>3.3355570380253501</v>
      </c>
      <c r="CA62" s="1">
        <v>106.7378252168112</v>
      </c>
      <c r="CB62" s="1">
        <v>7331.5543695797196</v>
      </c>
      <c r="CC62" s="1">
        <v>650.43362241494322</v>
      </c>
      <c r="CD62" s="1">
        <v>113.4089392928619</v>
      </c>
      <c r="CE62" s="1">
        <v>33.355570380253504</v>
      </c>
      <c r="CF62" s="1">
        <v>570.38025350233488</v>
      </c>
      <c r="CG62" s="1">
        <v>3755.8372248165442</v>
      </c>
      <c r="CH62" s="1">
        <v>73.382254836557706</v>
      </c>
      <c r="CI62" s="3">
        <v>106.98689956331877</v>
      </c>
      <c r="CJ62" s="3">
        <v>27.272727272727273</v>
      </c>
      <c r="CK62" s="3">
        <v>10.420801905518061</v>
      </c>
      <c r="CL62" s="3">
        <v>2.0841603811036125</v>
      </c>
      <c r="CM62" s="3">
        <v>35.82770940849543</v>
      </c>
      <c r="CN62" s="3">
        <v>4.9622866216752675</v>
      </c>
      <c r="CO62" s="3">
        <v>3.3743549027391819</v>
      </c>
      <c r="CP62" s="3">
        <v>0</v>
      </c>
      <c r="CQ62" s="3">
        <v>359.36879714172289</v>
      </c>
      <c r="CR62" s="3">
        <v>23.421992854307263</v>
      </c>
      <c r="CS62" s="33">
        <v>0</v>
      </c>
      <c r="CT62" s="34">
        <v>3.2630322323915646</v>
      </c>
      <c r="CU62" s="34">
        <v>0</v>
      </c>
      <c r="CV62" s="34">
        <v>11.241543971348984</v>
      </c>
      <c r="CW62" s="34">
        <v>42.678074015121368</v>
      </c>
      <c r="CX62" s="34">
        <v>21.189812972542779</v>
      </c>
      <c r="CY62" s="34">
        <v>0</v>
      </c>
      <c r="CZ62" s="34">
        <v>0</v>
      </c>
      <c r="DA62" s="34">
        <v>492.24035017906886</v>
      </c>
      <c r="DB62" s="34">
        <v>68.145642658177479</v>
      </c>
    </row>
    <row r="63" spans="1:107" ht="15.75" customHeight="1" x14ac:dyDescent="0.25">
      <c r="A63" s="1" t="s">
        <v>63</v>
      </c>
      <c r="B63" s="29" t="s">
        <v>631</v>
      </c>
      <c r="C63" s="1">
        <v>5</v>
      </c>
      <c r="D63" s="1">
        <v>1</v>
      </c>
      <c r="E63" s="1">
        <v>1</v>
      </c>
      <c r="F63" s="29">
        <v>4744443</v>
      </c>
      <c r="G63" s="29">
        <v>468595.9</v>
      </c>
      <c r="H63" s="29">
        <v>1052.194</v>
      </c>
      <c r="I63" s="29">
        <v>3.6028722317165598</v>
      </c>
      <c r="J63" s="29">
        <v>170.687182148527</v>
      </c>
      <c r="K63" s="29">
        <v>4</v>
      </c>
      <c r="L63" s="29">
        <v>3</v>
      </c>
      <c r="M63" s="29">
        <v>1052.96442341388</v>
      </c>
      <c r="N63" s="29">
        <v>11.5905088945195</v>
      </c>
      <c r="O63" s="29">
        <v>261.67191523024798</v>
      </c>
      <c r="P63" s="29">
        <v>16</v>
      </c>
      <c r="Q63" s="29">
        <v>0</v>
      </c>
      <c r="R63" s="1" t="s">
        <v>208</v>
      </c>
      <c r="S63" s="1">
        <v>42.851927379999999</v>
      </c>
      <c r="T63" s="1">
        <v>-123.384365</v>
      </c>
      <c r="U63" s="1">
        <v>1052.194</v>
      </c>
      <c r="V63" s="1" t="s">
        <v>132</v>
      </c>
      <c r="W63" s="21">
        <v>1</v>
      </c>
      <c r="X63" s="1">
        <v>5</v>
      </c>
      <c r="Y63" s="45">
        <v>1</v>
      </c>
      <c r="Z63" s="45">
        <v>11</v>
      </c>
      <c r="AB63" s="21">
        <v>1</v>
      </c>
      <c r="AC63" s="1">
        <v>10</v>
      </c>
      <c r="AD63" s="46">
        <v>1</v>
      </c>
      <c r="AE63" s="47">
        <v>75</v>
      </c>
      <c r="AG63" s="20">
        <v>1</v>
      </c>
      <c r="AH63" s="1">
        <v>10</v>
      </c>
      <c r="AI63" s="1">
        <v>71</v>
      </c>
      <c r="AK63" s="20">
        <v>1</v>
      </c>
      <c r="AL63" s="20">
        <v>3</v>
      </c>
      <c r="AM63" s="42" t="s">
        <v>438</v>
      </c>
      <c r="AN63" s="20">
        <v>1</v>
      </c>
      <c r="AO63" s="20">
        <v>3</v>
      </c>
      <c r="AP63" s="48">
        <v>146</v>
      </c>
      <c r="AQ63" s="49" t="s">
        <v>472</v>
      </c>
      <c r="AR63" s="20">
        <v>1</v>
      </c>
      <c r="AS63" s="1">
        <v>0</v>
      </c>
      <c r="AT63" s="36">
        <v>0</v>
      </c>
      <c r="AU63" s="1">
        <v>130</v>
      </c>
      <c r="AW63" s="1">
        <v>0</v>
      </c>
      <c r="AX63" s="1">
        <f t="shared" si="30"/>
        <v>201</v>
      </c>
      <c r="AY63" s="46">
        <v>1</v>
      </c>
      <c r="AZ63" s="46">
        <v>3</v>
      </c>
      <c r="BB63" s="3">
        <v>6.06</v>
      </c>
      <c r="BC63" s="1">
        <v>532.1</v>
      </c>
      <c r="BD63" s="1">
        <f t="shared" si="17"/>
        <v>0.53210000000000002</v>
      </c>
      <c r="BE63" s="2">
        <f t="shared" si="18"/>
        <v>0.53200000000000003</v>
      </c>
      <c r="BF63" s="3">
        <v>7.92</v>
      </c>
      <c r="BG63" s="4">
        <v>225.3</v>
      </c>
      <c r="BH63" s="1">
        <f t="shared" si="19"/>
        <v>0.2253</v>
      </c>
      <c r="BI63" s="1">
        <f t="shared" si="20"/>
        <v>0.22500000000000001</v>
      </c>
      <c r="BJ63" s="1">
        <v>7.9</v>
      </c>
      <c r="BK63" s="1">
        <v>648.4</v>
      </c>
      <c r="BL63" s="1">
        <f t="shared" si="21"/>
        <v>0.64839999999999998</v>
      </c>
      <c r="BM63" s="1">
        <f t="shared" si="22"/>
        <v>0.64800000000000002</v>
      </c>
      <c r="BN63" s="1">
        <v>2.4300000000000002</v>
      </c>
      <c r="BO63" s="3">
        <f t="shared" si="23"/>
        <v>-5.49</v>
      </c>
      <c r="BP63" s="4">
        <v>391.6</v>
      </c>
      <c r="BQ63" s="5" t="s">
        <v>282</v>
      </c>
      <c r="BR63" s="1">
        <v>0.39200000000000002</v>
      </c>
      <c r="BS63" s="2">
        <f t="shared" si="24"/>
        <v>0.16700000000000001</v>
      </c>
      <c r="BT63" s="1">
        <v>1.2640650272369385</v>
      </c>
      <c r="BU63" s="1">
        <v>49.404491424560547</v>
      </c>
      <c r="BV63" s="1">
        <f t="shared" si="31"/>
        <v>12.640650272369385</v>
      </c>
      <c r="BW63" s="1">
        <f t="shared" si="32"/>
        <v>494.04491424560547</v>
      </c>
      <c r="BX63" s="1">
        <v>59.070121951219505</v>
      </c>
      <c r="BY63" s="1">
        <v>1827.3628048780486</v>
      </c>
      <c r="BZ63" s="1">
        <v>1.9054878048780486</v>
      </c>
      <c r="CA63" s="1">
        <v>95.274390243902431</v>
      </c>
      <c r="CB63" s="1">
        <v>6861.6615853658532</v>
      </c>
      <c r="CC63" s="1">
        <v>463.03353658536588</v>
      </c>
      <c r="CD63" s="1">
        <v>55.259146341463406</v>
      </c>
      <c r="CE63" s="1">
        <v>30.487804878048777</v>
      </c>
      <c r="CF63" s="1">
        <v>1028.9634146341461</v>
      </c>
      <c r="CG63" s="1">
        <v>2019.8170731707316</v>
      </c>
      <c r="CH63" s="1">
        <v>45.731707317073166</v>
      </c>
      <c r="CI63" s="3">
        <v>0</v>
      </c>
      <c r="CJ63" s="3">
        <v>0.52589799563405437</v>
      </c>
      <c r="CK63" s="3">
        <v>0</v>
      </c>
      <c r="CL63" s="3">
        <v>3.6713633657471725</v>
      </c>
      <c r="CM63" s="3">
        <v>16.669974201230403</v>
      </c>
      <c r="CN63" s="3">
        <v>5.9535622147251441</v>
      </c>
      <c r="CO63" s="3">
        <v>5.6558841039888863</v>
      </c>
      <c r="CP63" s="3">
        <v>0</v>
      </c>
      <c r="CQ63" s="3">
        <v>564.79460210359207</v>
      </c>
      <c r="CR63" s="3">
        <v>27.386386187735663</v>
      </c>
      <c r="CS63" s="33">
        <v>0</v>
      </c>
      <c r="CT63" s="34">
        <v>0</v>
      </c>
      <c r="CU63" s="34">
        <v>0</v>
      </c>
      <c r="CV63" s="34">
        <v>59.924722662440573</v>
      </c>
      <c r="CW63" s="34">
        <v>5.9429477020602217</v>
      </c>
      <c r="CX63" s="34">
        <v>0</v>
      </c>
      <c r="CY63" s="34">
        <v>4.5562599049128369</v>
      </c>
      <c r="CZ63" s="34">
        <v>0</v>
      </c>
      <c r="DA63" s="34">
        <v>38.728209191759113</v>
      </c>
      <c r="DB63" s="34">
        <v>0</v>
      </c>
    </row>
    <row r="64" spans="1:107" ht="15.75" customHeight="1" x14ac:dyDescent="0.25">
      <c r="A64" s="1" t="s">
        <v>64</v>
      </c>
      <c r="B64" s="29" t="s">
        <v>632</v>
      </c>
      <c r="C64" s="1">
        <v>5</v>
      </c>
      <c r="D64" s="1">
        <v>2</v>
      </c>
      <c r="E64" s="1">
        <v>2</v>
      </c>
      <c r="F64" s="29">
        <v>4744441</v>
      </c>
      <c r="G64" s="29">
        <v>468597.1</v>
      </c>
      <c r="H64" s="29">
        <v>1052.4680000000001</v>
      </c>
      <c r="I64" s="29">
        <v>5.0259400377497601</v>
      </c>
      <c r="J64" s="29">
        <v>178.22424085011701</v>
      </c>
      <c r="K64" s="29">
        <v>4</v>
      </c>
      <c r="L64" s="29">
        <v>4</v>
      </c>
      <c r="M64" s="29">
        <v>1052.96442341388</v>
      </c>
      <c r="N64" s="29">
        <v>11.5905088945195</v>
      </c>
      <c r="O64" s="29">
        <v>261.67191523024798</v>
      </c>
      <c r="P64" s="29">
        <v>16</v>
      </c>
      <c r="Q64" s="29">
        <v>0</v>
      </c>
      <c r="R64" s="1" t="s">
        <v>209</v>
      </c>
      <c r="S64" s="1">
        <v>42.851901580000003</v>
      </c>
      <c r="T64" s="1">
        <v>-123.38434959999999</v>
      </c>
      <c r="U64" s="1">
        <v>1052.4680000000001</v>
      </c>
      <c r="V64" s="1" t="s">
        <v>133</v>
      </c>
      <c r="W64" s="21">
        <v>1</v>
      </c>
      <c r="X64" s="1">
        <v>45</v>
      </c>
      <c r="Y64" s="45">
        <v>1</v>
      </c>
      <c r="Z64" s="45"/>
      <c r="AA64" s="20" t="s">
        <v>394</v>
      </c>
      <c r="AB64" s="21">
        <v>1</v>
      </c>
      <c r="AC64" s="1">
        <v>10</v>
      </c>
      <c r="AD64" s="46">
        <v>1</v>
      </c>
      <c r="AE64" s="47">
        <v>49</v>
      </c>
      <c r="AG64" s="20">
        <v>1</v>
      </c>
      <c r="AH64" s="1">
        <v>10</v>
      </c>
      <c r="AI64" s="1">
        <v>52</v>
      </c>
      <c r="AK64" s="20">
        <v>1</v>
      </c>
      <c r="AL64" s="20">
        <v>0</v>
      </c>
      <c r="AM64" s="42" t="s">
        <v>455</v>
      </c>
      <c r="AN64" s="20">
        <v>1</v>
      </c>
      <c r="AO64" s="20">
        <v>3</v>
      </c>
      <c r="AP64" s="48">
        <v>148</v>
      </c>
      <c r="AQ64" s="49" t="s">
        <v>472</v>
      </c>
      <c r="AR64" s="20">
        <v>1</v>
      </c>
      <c r="AS64" s="1">
        <v>3</v>
      </c>
      <c r="AT64" s="36">
        <v>3</v>
      </c>
      <c r="AU64" s="1">
        <v>182</v>
      </c>
      <c r="AV64" s="1">
        <v>60</v>
      </c>
      <c r="AW64" s="1">
        <v>3</v>
      </c>
      <c r="AX64" s="1">
        <f t="shared" si="30"/>
        <v>234</v>
      </c>
      <c r="AY64" s="46">
        <v>1</v>
      </c>
      <c r="AZ64" s="46">
        <v>3</v>
      </c>
      <c r="BA64" s="46" t="s">
        <v>314</v>
      </c>
      <c r="BB64" s="3">
        <v>3.12</v>
      </c>
      <c r="BC64" s="1">
        <v>278.10000000000002</v>
      </c>
      <c r="BD64" s="1">
        <f t="shared" si="17"/>
        <v>0.27810000000000001</v>
      </c>
      <c r="BE64" s="2">
        <f t="shared" si="18"/>
        <v>0.27800000000000002</v>
      </c>
      <c r="BF64" s="3">
        <v>7.92</v>
      </c>
      <c r="BG64" s="4">
        <v>378.4</v>
      </c>
      <c r="BH64" s="1">
        <f t="shared" si="19"/>
        <v>0.37839999999999996</v>
      </c>
      <c r="BI64" s="1">
        <f t="shared" si="20"/>
        <v>0.378</v>
      </c>
      <c r="BJ64" s="1">
        <v>7.69</v>
      </c>
      <c r="BK64" s="1">
        <v>2162</v>
      </c>
      <c r="BL64" s="1">
        <f t="shared" si="21"/>
        <v>2.1619999999999999</v>
      </c>
      <c r="BM64" s="1">
        <f t="shared" si="22"/>
        <v>2.1619999999999999</v>
      </c>
      <c r="BN64" s="1">
        <v>5.37</v>
      </c>
      <c r="BO64" s="3">
        <f t="shared" si="23"/>
        <v>-2.5499999999999998</v>
      </c>
      <c r="BP64" s="2">
        <v>1.6619999999999999</v>
      </c>
      <c r="BQ64" s="5" t="s">
        <v>283</v>
      </c>
      <c r="BR64" s="2">
        <v>1.6619999999999999</v>
      </c>
      <c r="BS64" s="2">
        <f t="shared" si="24"/>
        <v>1.2839999999999998</v>
      </c>
      <c r="BT64" s="1">
        <v>1.7507020235061646</v>
      </c>
      <c r="BU64" s="1">
        <v>49.043411254882813</v>
      </c>
      <c r="BV64" s="1">
        <f t="shared" si="31"/>
        <v>17.507020235061646</v>
      </c>
      <c r="BW64" s="1">
        <f t="shared" si="32"/>
        <v>490.43411254882813</v>
      </c>
      <c r="BX64" s="1">
        <v>112.24057602710715</v>
      </c>
      <c r="BY64" s="1">
        <v>4538.3312155866161</v>
      </c>
      <c r="BZ64" s="1">
        <v>8.4709868699703517</v>
      </c>
      <c r="CA64" s="1">
        <v>120.7115628970775</v>
      </c>
      <c r="CB64" s="1">
        <v>8587.462939432442</v>
      </c>
      <c r="CC64" s="1">
        <v>762.38881829733168</v>
      </c>
      <c r="CD64" s="1">
        <v>76.23888182973316</v>
      </c>
      <c r="CE64" s="1">
        <v>36.001694197373993</v>
      </c>
      <c r="CF64" s="1">
        <v>1571.3680643795001</v>
      </c>
      <c r="CG64" s="1">
        <v>3767.471410419314</v>
      </c>
      <c r="CH64" s="1">
        <v>78.356628547225753</v>
      </c>
      <c r="CI64" s="3">
        <v>142.40755310778914</v>
      </c>
      <c r="CJ64" s="3">
        <v>34.962627852084978</v>
      </c>
      <c r="CK64" s="3">
        <v>5.9008654602675064</v>
      </c>
      <c r="CL64" s="3">
        <v>5.9992132179386317</v>
      </c>
      <c r="CM64" s="3">
        <v>21.144767899291896</v>
      </c>
      <c r="CN64" s="3">
        <v>4.4256490952006295</v>
      </c>
      <c r="CO64" s="3">
        <v>7.081038552321008</v>
      </c>
      <c r="CP64" s="3">
        <v>0</v>
      </c>
      <c r="CQ64" s="3">
        <v>292.28953579858381</v>
      </c>
      <c r="CR64" s="3">
        <v>16.424075531077893</v>
      </c>
      <c r="CS64" s="33">
        <v>0</v>
      </c>
      <c r="CT64" s="34">
        <v>0</v>
      </c>
      <c r="CU64" s="34">
        <v>0</v>
      </c>
      <c r="CV64" s="34">
        <v>30.057346252719</v>
      </c>
      <c r="CW64" s="34">
        <v>45.679256476171638</v>
      </c>
      <c r="CX64" s="34">
        <v>4.0537868301364446</v>
      </c>
      <c r="CY64" s="34">
        <v>3.6582954320743521</v>
      </c>
      <c r="CZ64" s="34">
        <v>0</v>
      </c>
      <c r="DA64" s="34">
        <v>300.17797112912791</v>
      </c>
      <c r="DB64" s="34">
        <v>0.29661854854656911</v>
      </c>
    </row>
    <row r="65" spans="1:107" ht="15.75" customHeight="1" x14ac:dyDescent="0.25">
      <c r="A65" s="1" t="s">
        <v>65</v>
      </c>
      <c r="B65" s="29" t="s">
        <v>633</v>
      </c>
      <c r="C65" s="1">
        <v>5</v>
      </c>
      <c r="D65" s="1">
        <v>3</v>
      </c>
      <c r="E65" s="1">
        <v>3</v>
      </c>
      <c r="F65" s="29">
        <v>4744438</v>
      </c>
      <c r="G65" s="29">
        <v>468598.2</v>
      </c>
      <c r="H65" s="29">
        <v>1052.4390000000001</v>
      </c>
      <c r="I65" s="29">
        <v>5.0259400377497601</v>
      </c>
      <c r="J65" s="29">
        <v>178.22424085011701</v>
      </c>
      <c r="K65" s="29">
        <v>4</v>
      </c>
      <c r="L65" s="29">
        <v>4</v>
      </c>
      <c r="M65" s="29">
        <v>1052.65338078176</v>
      </c>
      <c r="N65" s="29">
        <v>7.5349016434829803</v>
      </c>
      <c r="O65" s="29">
        <v>239.078587052139</v>
      </c>
      <c r="P65" s="29">
        <v>16</v>
      </c>
      <c r="Q65" s="29">
        <v>0</v>
      </c>
      <c r="R65" s="1" t="s">
        <v>210</v>
      </c>
      <c r="S65" s="1">
        <v>42.851876939999997</v>
      </c>
      <c r="T65" s="1">
        <v>-123.3843361</v>
      </c>
      <c r="U65" s="1">
        <v>1052.4390000000001</v>
      </c>
      <c r="V65" s="1" t="s">
        <v>131</v>
      </c>
      <c r="W65" s="21">
        <v>1</v>
      </c>
      <c r="X65" s="1">
        <v>20</v>
      </c>
      <c r="Y65" s="45">
        <v>1</v>
      </c>
      <c r="Z65" s="45">
        <v>15</v>
      </c>
      <c r="AB65" s="21">
        <v>1</v>
      </c>
      <c r="AC65" s="1">
        <v>5</v>
      </c>
      <c r="AD65" s="46">
        <v>1</v>
      </c>
      <c r="AE65" s="47">
        <v>93</v>
      </c>
      <c r="AG65" s="20">
        <v>1</v>
      </c>
      <c r="AH65" s="1">
        <v>20</v>
      </c>
      <c r="AI65" s="1">
        <v>101</v>
      </c>
      <c r="AK65" s="20">
        <v>1</v>
      </c>
      <c r="AL65" s="20">
        <v>0</v>
      </c>
      <c r="AM65" s="42"/>
      <c r="AN65" s="20">
        <v>1</v>
      </c>
      <c r="AO65" s="20">
        <v>0</v>
      </c>
      <c r="AP65" s="48">
        <v>244</v>
      </c>
      <c r="AQ65" s="49" t="s">
        <v>472</v>
      </c>
      <c r="AR65" s="20">
        <v>1</v>
      </c>
      <c r="AS65" s="1">
        <v>3</v>
      </c>
      <c r="AT65" s="36">
        <v>3</v>
      </c>
      <c r="AU65" s="1">
        <v>250</v>
      </c>
      <c r="AW65" s="1">
        <v>3</v>
      </c>
      <c r="AX65" s="1">
        <f t="shared" si="30"/>
        <v>351</v>
      </c>
      <c r="AY65" s="46">
        <v>1</v>
      </c>
      <c r="AZ65" s="46">
        <v>3</v>
      </c>
      <c r="BB65" s="3">
        <v>2.79</v>
      </c>
      <c r="BC65" s="1">
        <v>733.7</v>
      </c>
      <c r="BD65" s="1">
        <f t="shared" si="17"/>
        <v>0.73370000000000002</v>
      </c>
      <c r="BE65" s="2">
        <f t="shared" si="18"/>
        <v>0.73399999999999999</v>
      </c>
      <c r="BF65" s="3">
        <v>7.65</v>
      </c>
      <c r="BG65" s="4">
        <v>3149</v>
      </c>
      <c r="BH65" s="1">
        <f t="shared" si="19"/>
        <v>3.149</v>
      </c>
      <c r="BI65" s="1">
        <f t="shared" si="20"/>
        <v>3.149</v>
      </c>
      <c r="BJ65" s="1">
        <v>7.51</v>
      </c>
      <c r="BK65" s="1">
        <v>4229</v>
      </c>
      <c r="BL65" s="1">
        <f t="shared" si="21"/>
        <v>4.2290000000000001</v>
      </c>
      <c r="BM65" s="1">
        <f t="shared" si="22"/>
        <v>4.2290000000000001</v>
      </c>
      <c r="BN65" s="1">
        <v>5.78</v>
      </c>
      <c r="BO65" s="3">
        <f t="shared" si="23"/>
        <v>-1.87</v>
      </c>
      <c r="BP65" s="2">
        <v>2.081</v>
      </c>
      <c r="BQ65" s="5" t="s">
        <v>283</v>
      </c>
      <c r="BR65" s="2">
        <v>2.081</v>
      </c>
      <c r="BS65" s="2">
        <f t="shared" si="24"/>
        <v>-1.0680000000000001</v>
      </c>
      <c r="BT65" s="1">
        <v>1.6963404417037964</v>
      </c>
      <c r="BU65" s="1">
        <v>48.129859924316406</v>
      </c>
      <c r="BV65" s="1">
        <f t="shared" si="31"/>
        <v>16.963404417037964</v>
      </c>
      <c r="BW65" s="1">
        <f t="shared" si="32"/>
        <v>481.29859924316406</v>
      </c>
      <c r="BX65" s="1">
        <v>111.83956806787505</v>
      </c>
      <c r="BY65" s="1">
        <v>3058.233706131894</v>
      </c>
      <c r="BZ65" s="1">
        <v>3.8565368299267262</v>
      </c>
      <c r="CA65" s="1">
        <v>152.3332047821057</v>
      </c>
      <c r="CB65" s="1">
        <v>10275.742383339762</v>
      </c>
      <c r="CC65" s="1">
        <v>680.67875048206713</v>
      </c>
      <c r="CD65" s="1">
        <v>113.76783648283842</v>
      </c>
      <c r="CE65" s="1">
        <v>73.274199768607801</v>
      </c>
      <c r="CF65" s="1">
        <v>1372.9271114539144</v>
      </c>
      <c r="CG65" s="1">
        <v>5098.3416891631323</v>
      </c>
      <c r="CH65" s="1">
        <v>46.278441959120713</v>
      </c>
      <c r="CI65" s="3">
        <v>136.52658832901813</v>
      </c>
      <c r="CJ65" s="3">
        <v>47.998406691894047</v>
      </c>
      <c r="CK65" s="3">
        <v>10.256920932085242</v>
      </c>
      <c r="CL65" s="3">
        <v>3.5849432383987256</v>
      </c>
      <c r="CM65" s="3">
        <v>45.907189802828128</v>
      </c>
      <c r="CN65" s="3">
        <v>7.7673770165305713</v>
      </c>
      <c r="CO65" s="3">
        <v>5.9749053973312094</v>
      </c>
      <c r="CP65" s="3">
        <v>0</v>
      </c>
      <c r="CQ65" s="3">
        <v>441.44592710615416</v>
      </c>
      <c r="CR65" s="3">
        <v>25.094602668791079</v>
      </c>
      <c r="CS65" s="33">
        <v>0</v>
      </c>
      <c r="CT65" s="34">
        <v>0</v>
      </c>
      <c r="CU65" s="34">
        <v>0</v>
      </c>
      <c r="CV65" s="34">
        <v>28.33168805528134</v>
      </c>
      <c r="CW65" s="34">
        <v>84.40276406712735</v>
      </c>
      <c r="CX65" s="34">
        <v>3.3563672260612041</v>
      </c>
      <c r="CY65" s="34">
        <v>4.3435340572556758</v>
      </c>
      <c r="CZ65" s="34">
        <v>0</v>
      </c>
      <c r="DA65" s="34">
        <v>731.29318854886469</v>
      </c>
      <c r="DB65" s="34">
        <v>0.3948667324777887</v>
      </c>
    </row>
    <row r="66" spans="1:107" ht="15.75" customHeight="1" x14ac:dyDescent="0.25">
      <c r="A66" s="1" t="s">
        <v>66</v>
      </c>
      <c r="B66" s="29" t="s">
        <v>634</v>
      </c>
      <c r="C66" s="1">
        <v>5</v>
      </c>
      <c r="D66" s="1">
        <v>4</v>
      </c>
      <c r="E66" s="1">
        <v>4</v>
      </c>
      <c r="F66" s="29">
        <v>4744435</v>
      </c>
      <c r="G66" s="29">
        <v>468599.2</v>
      </c>
      <c r="H66" s="29">
        <v>1052.4860000000001</v>
      </c>
      <c r="I66" s="29">
        <v>5.6911995406588698</v>
      </c>
      <c r="J66" s="29">
        <v>174.232393877242</v>
      </c>
      <c r="K66" s="29">
        <v>4</v>
      </c>
      <c r="L66" s="29">
        <v>5</v>
      </c>
      <c r="M66" s="29">
        <v>1052.65338078176</v>
      </c>
      <c r="N66" s="29">
        <v>7.5349016434829803</v>
      </c>
      <c r="O66" s="29">
        <v>239.078587052139</v>
      </c>
      <c r="P66" s="29">
        <v>16</v>
      </c>
      <c r="Q66" s="29">
        <v>0</v>
      </c>
      <c r="R66" s="1" t="s">
        <v>211</v>
      </c>
      <c r="S66" s="1">
        <v>42.851851510000003</v>
      </c>
      <c r="T66" s="1">
        <v>-123.3843241</v>
      </c>
      <c r="U66" s="1">
        <v>1052.4860000000001</v>
      </c>
      <c r="V66" s="1" t="s">
        <v>132</v>
      </c>
      <c r="W66" s="21">
        <v>1</v>
      </c>
      <c r="X66" s="1">
        <v>30</v>
      </c>
      <c r="Y66" s="45">
        <v>1</v>
      </c>
      <c r="Z66" s="45">
        <v>10</v>
      </c>
      <c r="AB66" s="21">
        <v>1</v>
      </c>
      <c r="AC66" s="1">
        <v>10</v>
      </c>
      <c r="AD66" s="46">
        <v>1</v>
      </c>
      <c r="AE66" s="47">
        <v>64</v>
      </c>
      <c r="AG66" s="20">
        <v>1</v>
      </c>
      <c r="AH66" s="1">
        <v>10</v>
      </c>
      <c r="AI66" s="1">
        <v>99</v>
      </c>
      <c r="AK66" s="20">
        <v>1</v>
      </c>
      <c r="AL66" s="20">
        <v>0</v>
      </c>
      <c r="AM66" s="42"/>
      <c r="AN66" s="20">
        <v>1</v>
      </c>
      <c r="AO66" s="20">
        <v>0</v>
      </c>
      <c r="AP66" s="48">
        <v>194</v>
      </c>
      <c r="AQ66" s="49" t="s">
        <v>492</v>
      </c>
      <c r="AR66" s="20">
        <v>1</v>
      </c>
      <c r="AS66" s="1">
        <v>0</v>
      </c>
      <c r="AT66" s="36">
        <v>0</v>
      </c>
      <c r="AU66" s="1">
        <v>197</v>
      </c>
      <c r="AW66" s="1">
        <v>0</v>
      </c>
      <c r="AX66" s="1">
        <f t="shared" si="30"/>
        <v>296</v>
      </c>
      <c r="AY66" s="46">
        <v>1</v>
      </c>
      <c r="AZ66" s="46">
        <v>3</v>
      </c>
      <c r="BB66" s="3">
        <v>2.79</v>
      </c>
      <c r="BC66" s="1">
        <v>855.6</v>
      </c>
      <c r="BD66" s="1">
        <f t="shared" ref="BD66:BD97" si="33">BC66/1000</f>
        <v>0.85560000000000003</v>
      </c>
      <c r="BE66" s="2">
        <f t="shared" ref="BE66:BE97" si="34">ROUND(BD66,3)</f>
        <v>0.85599999999999998</v>
      </c>
      <c r="BF66" s="3">
        <v>7.33</v>
      </c>
      <c r="BG66" s="4">
        <v>2120</v>
      </c>
      <c r="BH66" s="1">
        <f t="shared" ref="BH66:BH97" si="35">BG66/1000</f>
        <v>2.12</v>
      </c>
      <c r="BI66" s="1">
        <f t="shared" ref="BI66:BI97" si="36">ROUND(BH66,3)</f>
        <v>2.12</v>
      </c>
      <c r="BJ66" s="1">
        <v>7.45</v>
      </c>
      <c r="BK66" s="1">
        <v>2665</v>
      </c>
      <c r="BL66" s="1">
        <f t="shared" ref="BL66:BL97" si="37">BK66/1000</f>
        <v>2.665</v>
      </c>
      <c r="BM66" s="1">
        <f t="shared" ref="BM66:BM97" si="38">ROUND(BL66,3)</f>
        <v>2.665</v>
      </c>
      <c r="BN66" s="1">
        <v>7.14</v>
      </c>
      <c r="BO66" s="3">
        <f t="shared" ref="BO66:BO97" si="39">-(BF66-BN66)</f>
        <v>-0.19000000000000039</v>
      </c>
      <c r="BP66" s="4">
        <v>385.4</v>
      </c>
      <c r="BQ66" s="5" t="s">
        <v>282</v>
      </c>
      <c r="BR66" s="1">
        <v>0.38500000000000001</v>
      </c>
      <c r="BS66" s="2">
        <f t="shared" ref="BS66:BS97" si="40">-(BI66-BR66)</f>
        <v>-1.7350000000000001</v>
      </c>
      <c r="BT66" s="1">
        <v>1.2296204566955566</v>
      </c>
      <c r="BU66" s="1">
        <v>48.93634033203125</v>
      </c>
      <c r="BV66" s="1">
        <f t="shared" si="31"/>
        <v>12.296204566955566</v>
      </c>
      <c r="BW66" s="1">
        <f t="shared" si="32"/>
        <v>489.3634033203125</v>
      </c>
      <c r="BX66" s="1">
        <v>97.879282218597069</v>
      </c>
      <c r="BY66" s="1">
        <v>3079.1190864600326</v>
      </c>
      <c r="BZ66" s="1">
        <v>2.0391517128874388</v>
      </c>
      <c r="CA66" s="1">
        <v>116.23164763458399</v>
      </c>
      <c r="CB66" s="1">
        <v>9659.4616639477972</v>
      </c>
      <c r="CC66" s="1">
        <v>642.33278955954324</v>
      </c>
      <c r="CD66" s="1">
        <v>57.096247960848295</v>
      </c>
      <c r="CE66" s="1">
        <v>46.900489396411096</v>
      </c>
      <c r="CF66" s="1">
        <v>1341.7618270799348</v>
      </c>
      <c r="CG66" s="1">
        <v>3782.6264274061991</v>
      </c>
      <c r="CH66" s="1">
        <v>77.487765089722672</v>
      </c>
      <c r="CI66" s="3">
        <v>166.86425607587432</v>
      </c>
      <c r="CJ66" s="3">
        <v>80.300335901995652</v>
      </c>
      <c r="CK66" s="3">
        <v>7.9035763683066591</v>
      </c>
      <c r="CL66" s="3">
        <v>2.2722782058881643</v>
      </c>
      <c r="CM66" s="3">
        <v>60.956332740565109</v>
      </c>
      <c r="CN66" s="3">
        <v>11.855364552459989</v>
      </c>
      <c r="CO66" s="3">
        <v>2.469867615095831</v>
      </c>
      <c r="CP66" s="3">
        <v>0</v>
      </c>
      <c r="CQ66" s="3">
        <v>548.31061055127441</v>
      </c>
      <c r="CR66" s="3">
        <v>65.599683856945262</v>
      </c>
      <c r="CS66" s="33">
        <v>0</v>
      </c>
      <c r="CT66" s="34">
        <v>0</v>
      </c>
      <c r="CU66" s="34">
        <v>0</v>
      </c>
      <c r="CV66" s="34">
        <v>33.46573982125124</v>
      </c>
      <c r="CW66" s="34">
        <v>13.704071499503476</v>
      </c>
      <c r="CX66" s="34">
        <v>0</v>
      </c>
      <c r="CY66" s="34">
        <v>5.8589870903674282</v>
      </c>
      <c r="CZ66" s="34">
        <v>0</v>
      </c>
      <c r="DA66" s="34">
        <v>26.713008937437934</v>
      </c>
      <c r="DB66" s="34">
        <v>9.9304865938430978E-2</v>
      </c>
    </row>
    <row r="67" spans="1:107" ht="15.75" customHeight="1" x14ac:dyDescent="0.25">
      <c r="A67" s="1" t="s">
        <v>67</v>
      </c>
      <c r="B67" s="29" t="s">
        <v>635</v>
      </c>
      <c r="C67" s="1">
        <v>5</v>
      </c>
      <c r="D67" s="1">
        <v>5</v>
      </c>
      <c r="E67" s="1">
        <v>5</v>
      </c>
      <c r="F67" s="29">
        <v>4744432</v>
      </c>
      <c r="G67" s="29">
        <v>468600.3</v>
      </c>
      <c r="H67" s="29">
        <v>1052.327</v>
      </c>
      <c r="I67" s="29">
        <v>5.57557913801877</v>
      </c>
      <c r="J67" s="29">
        <v>169.63062256919</v>
      </c>
      <c r="K67" s="29">
        <v>4</v>
      </c>
      <c r="L67" s="29">
        <v>17</v>
      </c>
      <c r="M67" s="29">
        <v>1052.15603937323</v>
      </c>
      <c r="N67" s="29">
        <v>6.3211421623203696</v>
      </c>
      <c r="O67" s="29">
        <v>195.45584156248</v>
      </c>
      <c r="P67" s="29">
        <v>2</v>
      </c>
      <c r="Q67" s="29">
        <v>0</v>
      </c>
      <c r="R67" s="1" t="s">
        <v>212</v>
      </c>
      <c r="S67" s="1">
        <v>42.851827790000002</v>
      </c>
      <c r="T67" s="1">
        <v>-123.38431009999999</v>
      </c>
      <c r="U67" s="1">
        <v>1052.327</v>
      </c>
      <c r="V67" s="1" t="s">
        <v>133</v>
      </c>
      <c r="W67" s="21">
        <v>1</v>
      </c>
      <c r="X67" s="1">
        <v>20</v>
      </c>
      <c r="Y67" s="45">
        <v>1</v>
      </c>
      <c r="Z67" s="45">
        <v>30</v>
      </c>
      <c r="AB67" s="21">
        <v>1</v>
      </c>
      <c r="AC67" s="1">
        <v>15</v>
      </c>
      <c r="AD67" s="46">
        <v>1</v>
      </c>
      <c r="AE67" s="47">
        <v>80</v>
      </c>
      <c r="AG67" s="20">
        <v>1</v>
      </c>
      <c r="AH67" s="1">
        <v>10</v>
      </c>
      <c r="AI67" s="1">
        <v>96</v>
      </c>
      <c r="AK67" s="20">
        <v>1</v>
      </c>
      <c r="AL67" s="20">
        <v>3</v>
      </c>
      <c r="AM67" s="42" t="s">
        <v>441</v>
      </c>
      <c r="AN67" s="20">
        <v>1</v>
      </c>
      <c r="AO67" s="20">
        <v>0</v>
      </c>
      <c r="AP67" s="48">
        <v>284</v>
      </c>
      <c r="AQ67" s="49" t="s">
        <v>472</v>
      </c>
      <c r="AR67" s="20">
        <v>1</v>
      </c>
      <c r="AS67" s="1">
        <v>0</v>
      </c>
      <c r="AT67" s="36">
        <v>0</v>
      </c>
      <c r="AU67" s="1">
        <v>288</v>
      </c>
      <c r="AW67" s="1">
        <v>0</v>
      </c>
      <c r="AX67" s="1">
        <f t="shared" si="30"/>
        <v>384</v>
      </c>
      <c r="AY67" s="46">
        <v>1</v>
      </c>
      <c r="AZ67" s="46">
        <v>3</v>
      </c>
      <c r="BA67" s="46" t="s">
        <v>454</v>
      </c>
      <c r="BB67" s="3">
        <v>2.78</v>
      </c>
      <c r="BC67" s="1">
        <v>848.6</v>
      </c>
      <c r="BD67" s="1">
        <f t="shared" si="33"/>
        <v>0.84860000000000002</v>
      </c>
      <c r="BE67" s="2">
        <f t="shared" si="34"/>
        <v>0.84899999999999998</v>
      </c>
      <c r="BF67" s="3">
        <v>7.29</v>
      </c>
      <c r="BG67" s="4">
        <v>552.20000000000005</v>
      </c>
      <c r="BH67" s="1">
        <f t="shared" si="35"/>
        <v>0.55220000000000002</v>
      </c>
      <c r="BI67" s="1">
        <f t="shared" si="36"/>
        <v>0.55200000000000005</v>
      </c>
      <c r="BJ67" s="1">
        <v>7.37</v>
      </c>
      <c r="BK67" s="1">
        <v>2632</v>
      </c>
      <c r="BL67" s="1">
        <f t="shared" si="37"/>
        <v>2.6320000000000001</v>
      </c>
      <c r="BM67" s="1">
        <f t="shared" si="38"/>
        <v>2.6320000000000001</v>
      </c>
      <c r="BN67" s="1">
        <v>5.43</v>
      </c>
      <c r="BO67" s="3">
        <f t="shared" si="39"/>
        <v>-1.8600000000000003</v>
      </c>
      <c r="BP67" s="4">
        <v>906.9</v>
      </c>
      <c r="BQ67" s="5" t="s">
        <v>282</v>
      </c>
      <c r="BR67" s="1">
        <v>0.90700000000000003</v>
      </c>
      <c r="BS67" s="2">
        <f t="shared" si="40"/>
        <v>0.35499999999999998</v>
      </c>
      <c r="BT67" s="1">
        <v>0.95657378435134888</v>
      </c>
      <c r="BU67" s="1">
        <v>49.115505218505859</v>
      </c>
      <c r="BV67" s="1">
        <f t="shared" si="31"/>
        <v>9.5657378435134888</v>
      </c>
      <c r="BW67" s="1">
        <f t="shared" si="32"/>
        <v>491.15505218505859</v>
      </c>
      <c r="BX67" s="1">
        <v>59.071729957805914</v>
      </c>
      <c r="BY67" s="1">
        <v>2611.8143459915614</v>
      </c>
      <c r="BZ67" s="1">
        <v>2.109704641350211</v>
      </c>
      <c r="CA67" s="1">
        <v>147.67932489451476</v>
      </c>
      <c r="CB67" s="1">
        <v>8438.8185654008448</v>
      </c>
      <c r="CC67" s="1">
        <v>700.42194092827003</v>
      </c>
      <c r="CD67" s="1">
        <v>33.755274261603375</v>
      </c>
      <c r="CE67" s="1">
        <v>42.194092827004219</v>
      </c>
      <c r="CF67" s="1">
        <v>1419.831223628692</v>
      </c>
      <c r="CG67" s="1">
        <v>2983.1223628691982</v>
      </c>
      <c r="CH67" s="1">
        <v>59.071729957805914</v>
      </c>
      <c r="CI67" s="3">
        <v>147.04712666534101</v>
      </c>
      <c r="CJ67" s="3">
        <v>65.579638099025658</v>
      </c>
      <c r="CK67" s="3">
        <v>11.33426128454961</v>
      </c>
      <c r="CL67" s="3">
        <v>4.0763571286538083</v>
      </c>
      <c r="CM67" s="3">
        <v>56.074766355140191</v>
      </c>
      <c r="CN67" s="3">
        <v>9.6440644263273025</v>
      </c>
      <c r="CO67" s="3">
        <v>4.6728971962616823</v>
      </c>
      <c r="CP67" s="3">
        <v>0</v>
      </c>
      <c r="CQ67" s="3">
        <v>491.74786239809106</v>
      </c>
      <c r="CR67" s="3">
        <v>66.215947504474045</v>
      </c>
      <c r="CS67" s="33">
        <v>0</v>
      </c>
      <c r="CT67" s="34">
        <v>2.31344752904115</v>
      </c>
      <c r="CU67" s="34">
        <v>0</v>
      </c>
      <c r="CV67" s="34">
        <v>23.134475290411501</v>
      </c>
      <c r="CW67" s="34">
        <v>87.714116952155948</v>
      </c>
      <c r="CX67" s="34">
        <v>8.5646780862374481</v>
      </c>
      <c r="CY67" s="34">
        <v>2.165780665485332</v>
      </c>
      <c r="CZ67" s="34">
        <v>0</v>
      </c>
      <c r="DA67" s="34">
        <v>219.13762551683402</v>
      </c>
      <c r="DB67" s="34">
        <v>42.429612128371723</v>
      </c>
    </row>
    <row r="68" spans="1:107" ht="15.75" customHeight="1" x14ac:dyDescent="0.25">
      <c r="A68" s="1" t="s">
        <v>68</v>
      </c>
      <c r="B68" s="29" t="s">
        <v>636</v>
      </c>
      <c r="C68" s="1">
        <v>5</v>
      </c>
      <c r="D68" s="1">
        <v>6</v>
      </c>
      <c r="E68" s="1">
        <v>6</v>
      </c>
      <c r="F68" s="29">
        <v>4744430</v>
      </c>
      <c r="G68" s="29">
        <v>468601.5</v>
      </c>
      <c r="H68" s="29">
        <v>1052.143</v>
      </c>
      <c r="I68" s="29">
        <v>5.6548608185047202</v>
      </c>
      <c r="J68" s="29">
        <v>180.00000000000199</v>
      </c>
      <c r="K68" s="29">
        <v>4</v>
      </c>
      <c r="L68" s="29">
        <v>6</v>
      </c>
      <c r="M68" s="29">
        <v>1052.15603937323</v>
      </c>
      <c r="N68" s="29">
        <v>6.3211421623203696</v>
      </c>
      <c r="O68" s="29">
        <v>195.45584156248</v>
      </c>
      <c r="P68" s="29">
        <v>2</v>
      </c>
      <c r="Q68" s="29">
        <v>0</v>
      </c>
      <c r="R68" s="1" t="s">
        <v>213</v>
      </c>
      <c r="S68" s="1">
        <v>42.851803410000002</v>
      </c>
      <c r="T68" s="1">
        <v>-123.3842963</v>
      </c>
      <c r="U68" s="1">
        <v>1052.143</v>
      </c>
      <c r="V68" s="1" t="s">
        <v>131</v>
      </c>
      <c r="W68" s="21">
        <v>1</v>
      </c>
      <c r="X68" s="1">
        <v>50</v>
      </c>
      <c r="Y68" s="45">
        <v>1</v>
      </c>
      <c r="Z68" s="45">
        <v>15</v>
      </c>
      <c r="AB68" s="21">
        <v>1</v>
      </c>
      <c r="AC68" s="1">
        <v>30</v>
      </c>
      <c r="AD68" s="46">
        <v>1</v>
      </c>
      <c r="AE68" s="47">
        <v>75</v>
      </c>
      <c r="AG68" s="20">
        <v>1</v>
      </c>
      <c r="AH68" s="1">
        <v>30</v>
      </c>
      <c r="AI68" s="1">
        <v>100</v>
      </c>
      <c r="AK68" s="20">
        <v>1</v>
      </c>
      <c r="AL68" s="20">
        <v>3</v>
      </c>
      <c r="AM68" s="42" t="s">
        <v>441</v>
      </c>
      <c r="AN68" s="20">
        <v>1</v>
      </c>
      <c r="AO68" s="20">
        <v>0</v>
      </c>
      <c r="AP68" s="48">
        <v>221</v>
      </c>
      <c r="AQ68" s="49" t="s">
        <v>472</v>
      </c>
      <c r="AR68" s="20">
        <v>1</v>
      </c>
      <c r="AS68" s="1">
        <v>3</v>
      </c>
      <c r="AT68" s="36">
        <v>3</v>
      </c>
      <c r="AU68" s="1">
        <v>260</v>
      </c>
      <c r="AV68" s="1">
        <v>75</v>
      </c>
      <c r="AW68" s="1">
        <v>3</v>
      </c>
      <c r="AX68" s="1">
        <f t="shared" si="30"/>
        <v>360</v>
      </c>
      <c r="AY68" s="46">
        <v>1</v>
      </c>
      <c r="AZ68" s="46">
        <v>3</v>
      </c>
      <c r="BA68" s="46" t="s">
        <v>454</v>
      </c>
      <c r="BB68" s="3">
        <v>2.75</v>
      </c>
      <c r="BC68" s="1">
        <v>591.79999999999995</v>
      </c>
      <c r="BD68" s="1">
        <f t="shared" si="33"/>
        <v>0.59179999999999999</v>
      </c>
      <c r="BE68" s="2">
        <f t="shared" si="34"/>
        <v>0.59199999999999997</v>
      </c>
      <c r="BF68" s="3">
        <v>7.44</v>
      </c>
      <c r="BG68" s="4">
        <v>1419</v>
      </c>
      <c r="BH68" s="1">
        <f t="shared" si="35"/>
        <v>1.419</v>
      </c>
      <c r="BI68" s="1">
        <f t="shared" si="36"/>
        <v>1.419</v>
      </c>
      <c r="BJ68" s="1">
        <v>7.48</v>
      </c>
      <c r="BK68" s="1">
        <v>3892</v>
      </c>
      <c r="BL68" s="1">
        <f t="shared" si="37"/>
        <v>3.8919999999999999</v>
      </c>
      <c r="BM68" s="1">
        <f t="shared" si="38"/>
        <v>3.8919999999999999</v>
      </c>
      <c r="BN68" s="1">
        <v>6.87</v>
      </c>
      <c r="BO68" s="3">
        <f t="shared" si="39"/>
        <v>-0.57000000000000028</v>
      </c>
      <c r="BP68" s="4">
        <v>240.7</v>
      </c>
      <c r="BQ68" s="5" t="s">
        <v>282</v>
      </c>
      <c r="BR68" s="1">
        <v>0.24099999999999999</v>
      </c>
      <c r="BS68" s="2">
        <f t="shared" si="40"/>
        <v>-1.1779999999999999</v>
      </c>
      <c r="BT68" s="1">
        <v>1.127556324005127</v>
      </c>
      <c r="BU68" s="1">
        <v>48.632637023925781</v>
      </c>
      <c r="BV68" s="1">
        <f t="shared" si="31"/>
        <v>11.27556324005127</v>
      </c>
      <c r="BW68" s="1">
        <f t="shared" si="32"/>
        <v>486.32637023925781</v>
      </c>
      <c r="BX68" s="1">
        <v>35.515750463248921</v>
      </c>
      <c r="BY68" s="1">
        <v>2960.1605929586171</v>
      </c>
      <c r="BZ68" s="1">
        <v>3.0883261272390365</v>
      </c>
      <c r="CA68" s="1">
        <v>92.649783817171098</v>
      </c>
      <c r="CB68" s="1">
        <v>11610.562075355158</v>
      </c>
      <c r="CC68" s="1">
        <v>636.19518221124156</v>
      </c>
      <c r="CD68" s="1">
        <v>50.957381099444106</v>
      </c>
      <c r="CE68" s="1">
        <v>33.971587399629406</v>
      </c>
      <c r="CF68" s="1">
        <v>1324.8919085855466</v>
      </c>
      <c r="CG68" s="1">
        <v>4096.6646077825817</v>
      </c>
      <c r="CH68" s="1">
        <v>97.282273008029648</v>
      </c>
      <c r="CI68" s="3">
        <v>129.25373134328356</v>
      </c>
      <c r="CJ68" s="3">
        <v>57.631840796019887</v>
      </c>
      <c r="CK68" s="3">
        <v>14.328358208955223</v>
      </c>
      <c r="CL68" s="3">
        <v>4.8756218905472632</v>
      </c>
      <c r="CM68" s="3">
        <v>50.646766169154226</v>
      </c>
      <c r="CN68" s="3">
        <v>8.4577114427860689</v>
      </c>
      <c r="CO68" s="3">
        <v>4.9751243781094523</v>
      </c>
      <c r="CP68" s="3">
        <v>0</v>
      </c>
      <c r="CQ68" s="3">
        <v>420.89552238805965</v>
      </c>
      <c r="CR68" s="3">
        <v>28.756218905472636</v>
      </c>
      <c r="CS68" s="33">
        <v>0</v>
      </c>
      <c r="CT68" s="34">
        <v>3.4612341772151898</v>
      </c>
      <c r="CU68" s="34">
        <v>0</v>
      </c>
      <c r="CV68" s="34">
        <v>18.492879746835442</v>
      </c>
      <c r="CW68" s="34">
        <v>59.1376582278481</v>
      </c>
      <c r="CX68" s="34">
        <v>7.8125</v>
      </c>
      <c r="CY68" s="34">
        <v>3.8568037974683542</v>
      </c>
      <c r="CZ68" s="34">
        <v>0</v>
      </c>
      <c r="DA68" s="34">
        <v>180.6764240506329</v>
      </c>
      <c r="DB68" s="34">
        <v>34.711234177215189</v>
      </c>
    </row>
    <row r="69" spans="1:107" ht="15.75" customHeight="1" x14ac:dyDescent="0.25">
      <c r="A69" s="1" t="s">
        <v>69</v>
      </c>
      <c r="B69" s="29" t="s">
        <v>637</v>
      </c>
      <c r="C69" s="1">
        <v>5</v>
      </c>
      <c r="D69" s="1">
        <v>7</v>
      </c>
      <c r="E69" s="1">
        <v>7</v>
      </c>
      <c r="F69" s="29">
        <v>4744427</v>
      </c>
      <c r="G69" s="29">
        <v>468602.3</v>
      </c>
      <c r="H69" s="29">
        <v>1051.904</v>
      </c>
      <c r="I69" s="29">
        <v>6.5079100973246797</v>
      </c>
      <c r="J69" s="29">
        <v>180.00000000000301</v>
      </c>
      <c r="K69" s="29">
        <v>4</v>
      </c>
      <c r="L69" s="29">
        <v>7</v>
      </c>
      <c r="M69" s="29">
        <v>1052.15603937323</v>
      </c>
      <c r="N69" s="29">
        <v>6.3211421623203696</v>
      </c>
      <c r="O69" s="29">
        <v>195.45584156248</v>
      </c>
      <c r="P69" s="29">
        <v>2</v>
      </c>
      <c r="Q69" s="29">
        <v>0</v>
      </c>
      <c r="R69" s="1" t="s">
        <v>214</v>
      </c>
      <c r="S69" s="1">
        <v>42.851777570000003</v>
      </c>
      <c r="T69" s="1">
        <v>-123.38428570000001</v>
      </c>
      <c r="U69" s="1">
        <v>1051.904</v>
      </c>
      <c r="V69" s="1" t="s">
        <v>132</v>
      </c>
      <c r="W69" s="21">
        <v>1</v>
      </c>
      <c r="X69" s="1">
        <v>20</v>
      </c>
      <c r="Y69" s="45">
        <v>1</v>
      </c>
      <c r="Z69" s="45">
        <v>20</v>
      </c>
      <c r="AB69" s="21">
        <v>1</v>
      </c>
      <c r="AC69" s="1">
        <v>10</v>
      </c>
      <c r="AD69" s="46">
        <v>1</v>
      </c>
      <c r="AE69" s="47">
        <v>86</v>
      </c>
      <c r="AG69" s="20">
        <v>1</v>
      </c>
      <c r="AH69" s="1">
        <v>5</v>
      </c>
      <c r="AI69" s="1">
        <v>80</v>
      </c>
      <c r="AK69" s="20">
        <v>1</v>
      </c>
      <c r="AL69" s="20">
        <v>5</v>
      </c>
      <c r="AM69" s="42" t="s">
        <v>436</v>
      </c>
      <c r="AN69" s="20">
        <v>1</v>
      </c>
      <c r="AO69" s="20">
        <v>3</v>
      </c>
      <c r="AP69" s="48">
        <v>143</v>
      </c>
      <c r="AQ69" s="49" t="s">
        <v>493</v>
      </c>
      <c r="AR69" s="20">
        <v>1</v>
      </c>
      <c r="AS69" s="1">
        <v>0</v>
      </c>
      <c r="AT69" s="36">
        <v>0</v>
      </c>
      <c r="AU69" s="1">
        <v>140</v>
      </c>
      <c r="AW69" s="1">
        <v>0</v>
      </c>
      <c r="AX69" s="1">
        <f t="shared" si="30"/>
        <v>220</v>
      </c>
      <c r="AY69" s="46">
        <v>1</v>
      </c>
      <c r="AZ69" s="46">
        <v>3</v>
      </c>
      <c r="BB69" s="3">
        <v>2.97</v>
      </c>
      <c r="BC69" s="1">
        <v>726.4</v>
      </c>
      <c r="BD69" s="1">
        <f t="shared" si="33"/>
        <v>0.72639999999999993</v>
      </c>
      <c r="BE69" s="2">
        <f t="shared" si="34"/>
        <v>0.72599999999999998</v>
      </c>
      <c r="BF69" s="3">
        <v>7.7</v>
      </c>
      <c r="BG69" s="4">
        <v>615.20000000000005</v>
      </c>
      <c r="BH69" s="1">
        <f t="shared" si="35"/>
        <v>0.61520000000000008</v>
      </c>
      <c r="BI69" s="1">
        <f t="shared" si="36"/>
        <v>0.61499999999999999</v>
      </c>
      <c r="BJ69" s="1">
        <v>7.5</v>
      </c>
      <c r="BK69" s="1">
        <v>4506</v>
      </c>
      <c r="BL69" s="1">
        <f t="shared" si="37"/>
        <v>4.5060000000000002</v>
      </c>
      <c r="BM69" s="1">
        <f t="shared" si="38"/>
        <v>4.5060000000000002</v>
      </c>
      <c r="BN69" s="1">
        <v>6.44</v>
      </c>
      <c r="BO69" s="3">
        <f t="shared" si="39"/>
        <v>-1.2599999999999998</v>
      </c>
      <c r="BP69" s="4">
        <v>372.4</v>
      </c>
      <c r="BQ69" s="5" t="s">
        <v>282</v>
      </c>
      <c r="BR69" s="1">
        <v>0.372</v>
      </c>
      <c r="BS69" s="2">
        <f t="shared" si="40"/>
        <v>-0.24299999999999999</v>
      </c>
      <c r="BT69" s="1">
        <v>1.2763618230819702</v>
      </c>
      <c r="BU69" s="1">
        <v>48.526721954345703</v>
      </c>
      <c r="BV69" s="1">
        <f t="shared" si="31"/>
        <v>12.763618230819702</v>
      </c>
      <c r="BW69" s="1">
        <f t="shared" si="32"/>
        <v>485.26721954345703</v>
      </c>
      <c r="BX69" s="1">
        <v>0</v>
      </c>
      <c r="BY69" s="1">
        <v>4364.4957983193272</v>
      </c>
      <c r="BZ69" s="1">
        <v>0</v>
      </c>
      <c r="CA69" s="1">
        <v>89.285714285714278</v>
      </c>
      <c r="CB69" s="1">
        <v>8918.0672268907565</v>
      </c>
      <c r="CC69" s="1">
        <v>525.21008403361338</v>
      </c>
      <c r="CD69" s="1">
        <v>78.78151260504201</v>
      </c>
      <c r="CE69" s="1">
        <v>0</v>
      </c>
      <c r="CF69" s="1">
        <v>1144.9579831932774</v>
      </c>
      <c r="CG69" s="1">
        <v>4406.5126050420167</v>
      </c>
      <c r="CH69" s="1">
        <v>52.521008403361343</v>
      </c>
      <c r="CI69" s="3">
        <v>137.31135822081018</v>
      </c>
      <c r="CJ69" s="3">
        <v>72.527799841143775</v>
      </c>
      <c r="CK69" s="3">
        <v>5.5599682287529797</v>
      </c>
      <c r="CL69" s="3">
        <v>4.0706910246227164</v>
      </c>
      <c r="CM69" s="3">
        <v>58.677521842732332</v>
      </c>
      <c r="CN69" s="3">
        <v>10.921366163621924</v>
      </c>
      <c r="CO69" s="3">
        <v>3.7728355837966645</v>
      </c>
      <c r="CP69" s="3">
        <v>0</v>
      </c>
      <c r="CQ69" s="3">
        <v>436.55679110405089</v>
      </c>
      <c r="CR69" s="3">
        <v>135.02779984114377</v>
      </c>
      <c r="CS69" s="33">
        <v>0</v>
      </c>
      <c r="CT69" s="34">
        <v>0</v>
      </c>
      <c r="CU69" s="34">
        <v>0</v>
      </c>
      <c r="CV69" s="34">
        <v>34.62603878116343</v>
      </c>
      <c r="CW69" s="34">
        <v>28.393351800554015</v>
      </c>
      <c r="CX69" s="34">
        <v>1.48397309062129</v>
      </c>
      <c r="CY69" s="34">
        <v>5.54016620498615</v>
      </c>
      <c r="CZ69" s="34">
        <v>0</v>
      </c>
      <c r="DA69" s="34">
        <v>174.31737237831419</v>
      </c>
      <c r="DB69" s="34">
        <v>0.49465769687376332</v>
      </c>
    </row>
    <row r="70" spans="1:107" ht="15.75" customHeight="1" x14ac:dyDescent="0.25">
      <c r="A70" s="1" t="s">
        <v>70</v>
      </c>
      <c r="B70" s="29" t="s">
        <v>638</v>
      </c>
      <c r="C70" s="1">
        <v>5</v>
      </c>
      <c r="D70" s="1">
        <v>8</v>
      </c>
      <c r="E70" s="1">
        <v>8</v>
      </c>
      <c r="F70" s="29">
        <v>4744424</v>
      </c>
      <c r="G70" s="29">
        <v>468603.6</v>
      </c>
      <c r="H70" s="29">
        <v>1051.296</v>
      </c>
      <c r="I70" s="29">
        <v>6.5079100973246797</v>
      </c>
      <c r="J70" s="29">
        <v>180.00000000000301</v>
      </c>
      <c r="K70" s="29">
        <v>4</v>
      </c>
      <c r="L70" s="29">
        <v>7</v>
      </c>
      <c r="M70" s="29">
        <v>1050.67897799978</v>
      </c>
      <c r="N70" s="29">
        <v>12.620577257729501</v>
      </c>
      <c r="O70" s="29">
        <v>167.38608334152201</v>
      </c>
      <c r="P70" s="29">
        <v>4</v>
      </c>
      <c r="Q70" s="29">
        <v>5</v>
      </c>
      <c r="R70" s="1" t="s">
        <v>215</v>
      </c>
      <c r="S70" s="1">
        <v>42.851752240000003</v>
      </c>
      <c r="T70" s="1">
        <v>-123.3842703</v>
      </c>
      <c r="U70" s="1">
        <v>1051.296</v>
      </c>
      <c r="V70" s="1" t="s">
        <v>133</v>
      </c>
      <c r="W70" s="21">
        <v>1</v>
      </c>
      <c r="X70" s="1">
        <v>10</v>
      </c>
      <c r="Y70" s="45">
        <v>1</v>
      </c>
      <c r="Z70" s="45">
        <v>4</v>
      </c>
      <c r="AA70" s="20" t="s">
        <v>395</v>
      </c>
      <c r="AB70" s="21">
        <v>1</v>
      </c>
      <c r="AC70" s="1">
        <v>5</v>
      </c>
      <c r="AD70" s="46">
        <v>1</v>
      </c>
      <c r="AE70" s="47">
        <v>41</v>
      </c>
      <c r="AG70" s="20">
        <v>1</v>
      </c>
      <c r="AH70" s="1">
        <v>5</v>
      </c>
      <c r="AI70" s="1">
        <v>157</v>
      </c>
      <c r="AJ70" s="20" t="s">
        <v>328</v>
      </c>
      <c r="AK70" s="20">
        <v>1</v>
      </c>
      <c r="AL70" s="20">
        <v>3</v>
      </c>
      <c r="AM70" s="42" t="s">
        <v>441</v>
      </c>
      <c r="AN70" s="20">
        <v>1</v>
      </c>
      <c r="AO70" s="20">
        <v>3</v>
      </c>
      <c r="AP70" s="48">
        <v>212</v>
      </c>
      <c r="AQ70" s="49" t="s">
        <v>494</v>
      </c>
      <c r="AR70" s="20">
        <v>1</v>
      </c>
      <c r="AS70" s="1">
        <v>0</v>
      </c>
      <c r="AT70" s="36">
        <v>0</v>
      </c>
      <c r="AU70" s="1">
        <v>304</v>
      </c>
      <c r="AW70" s="1">
        <v>0</v>
      </c>
      <c r="AX70" s="1">
        <f t="shared" si="30"/>
        <v>461</v>
      </c>
      <c r="AY70" s="46">
        <v>1</v>
      </c>
      <c r="AZ70" s="46">
        <v>3</v>
      </c>
      <c r="BB70" s="3">
        <v>2.85</v>
      </c>
      <c r="BC70" s="1">
        <v>496.3</v>
      </c>
      <c r="BD70" s="1">
        <f t="shared" si="33"/>
        <v>0.49630000000000002</v>
      </c>
      <c r="BE70" s="2">
        <f t="shared" si="34"/>
        <v>0.496</v>
      </c>
      <c r="BF70" s="3">
        <v>7.79</v>
      </c>
      <c r="BG70" s="4">
        <v>425.7</v>
      </c>
      <c r="BH70" s="1">
        <f t="shared" si="35"/>
        <v>0.42569999999999997</v>
      </c>
      <c r="BI70" s="1">
        <f t="shared" si="36"/>
        <v>0.42599999999999999</v>
      </c>
      <c r="BJ70" s="1">
        <v>7.72</v>
      </c>
      <c r="BK70" s="1">
        <v>929.7</v>
      </c>
      <c r="BL70" s="1">
        <f t="shared" si="37"/>
        <v>0.92970000000000008</v>
      </c>
      <c r="BM70" s="1">
        <f t="shared" si="38"/>
        <v>0.93</v>
      </c>
      <c r="BN70" s="1">
        <v>4.2300000000000004</v>
      </c>
      <c r="BO70" s="3">
        <f t="shared" si="39"/>
        <v>-3.5599999999999996</v>
      </c>
      <c r="BP70" s="4">
        <v>351.9</v>
      </c>
      <c r="BQ70" s="5" t="s">
        <v>282</v>
      </c>
      <c r="BR70" s="1">
        <v>0.35199999999999998</v>
      </c>
      <c r="BS70" s="2">
        <f t="shared" si="40"/>
        <v>-7.400000000000001E-2</v>
      </c>
      <c r="BT70" s="1">
        <v>1.5268691778182983</v>
      </c>
      <c r="BU70" s="1">
        <v>48.114250183105469</v>
      </c>
      <c r="BV70" s="1">
        <f t="shared" si="31"/>
        <v>15.268691778182983</v>
      </c>
      <c r="BW70" s="1">
        <f t="shared" si="32"/>
        <v>481.14250183105469</v>
      </c>
      <c r="BX70" s="1">
        <v>60.24096385542169</v>
      </c>
      <c r="BY70" s="1">
        <v>4448.9067380633651</v>
      </c>
      <c r="BZ70" s="1">
        <v>4.4622936189201248</v>
      </c>
      <c r="CA70" s="1">
        <v>165.10486390004462</v>
      </c>
      <c r="CB70" s="1">
        <v>10970.548862115127</v>
      </c>
      <c r="CC70" s="1">
        <v>992.86033020972786</v>
      </c>
      <c r="CD70" s="1">
        <v>73.627844712182068</v>
      </c>
      <c r="CE70" s="1">
        <v>69.165551093261939</v>
      </c>
      <c r="CF70" s="1">
        <v>1738.0633645693888</v>
      </c>
      <c r="CG70" s="1">
        <v>4734.4935296742524</v>
      </c>
      <c r="CH70" s="1">
        <v>111.55734047300312</v>
      </c>
      <c r="CI70" s="3">
        <v>114.50684659654694</v>
      </c>
      <c r="CJ70" s="3">
        <v>67.563008533439174</v>
      </c>
      <c r="CK70" s="3">
        <v>5.8543361778130585</v>
      </c>
      <c r="CL70" s="3">
        <v>4.8620758086922011</v>
      </c>
      <c r="CM70" s="3">
        <v>38.20202421115301</v>
      </c>
      <c r="CN70" s="3">
        <v>9.525699543560231</v>
      </c>
      <c r="CO70" s="3">
        <v>3.6713633657471725</v>
      </c>
      <c r="CP70" s="3">
        <v>0</v>
      </c>
      <c r="CQ70" s="3">
        <v>283.78646556856523</v>
      </c>
      <c r="CR70" s="3">
        <v>31.553879738043264</v>
      </c>
      <c r="CS70" s="33">
        <v>19.374508261211645</v>
      </c>
      <c r="CT70" s="34">
        <v>31.795830055074749</v>
      </c>
      <c r="CU70" s="34">
        <v>0</v>
      </c>
      <c r="CV70" s="34">
        <v>7.6711250983477584</v>
      </c>
      <c r="CW70" s="34">
        <v>14.65381589299764</v>
      </c>
      <c r="CX70" s="34">
        <v>3.540519276160504</v>
      </c>
      <c r="CY70" s="34">
        <v>1.966955153422502</v>
      </c>
      <c r="CZ70" s="34">
        <v>0</v>
      </c>
      <c r="DA70" s="34">
        <v>266.4240755310779</v>
      </c>
      <c r="DB70" s="34">
        <v>28.422501966955156</v>
      </c>
    </row>
    <row r="71" spans="1:107" ht="15.75" customHeight="1" x14ac:dyDescent="0.25">
      <c r="A71" s="1" t="s">
        <v>71</v>
      </c>
      <c r="B71" s="29" t="s">
        <v>639</v>
      </c>
      <c r="C71" s="1">
        <v>5</v>
      </c>
      <c r="D71" s="1">
        <v>9</v>
      </c>
      <c r="E71" s="1">
        <v>9</v>
      </c>
      <c r="F71" s="29">
        <v>4744421</v>
      </c>
      <c r="G71" s="29">
        <v>468604.6</v>
      </c>
      <c r="H71" s="29">
        <v>1050.08</v>
      </c>
      <c r="I71" s="29">
        <v>6.2144443778950498</v>
      </c>
      <c r="J71" s="29">
        <v>179.99999999999599</v>
      </c>
      <c r="K71" s="29">
        <v>4</v>
      </c>
      <c r="L71" s="29">
        <v>8</v>
      </c>
      <c r="M71" s="29">
        <v>1050.67897799978</v>
      </c>
      <c r="N71" s="29">
        <v>12.620577257729501</v>
      </c>
      <c r="O71" s="29">
        <v>167.38608334152201</v>
      </c>
      <c r="P71" s="29">
        <v>4</v>
      </c>
      <c r="Q71" s="29">
        <v>6</v>
      </c>
      <c r="R71" s="1" t="s">
        <v>216</v>
      </c>
      <c r="S71" s="1">
        <v>42.851728190000003</v>
      </c>
      <c r="T71" s="1">
        <v>-123.3842569</v>
      </c>
      <c r="U71" s="1">
        <v>1050.08</v>
      </c>
      <c r="V71" s="1" t="s">
        <v>131</v>
      </c>
      <c r="W71" s="21">
        <v>1</v>
      </c>
      <c r="X71" s="1">
        <v>10</v>
      </c>
      <c r="Y71" s="45">
        <v>1</v>
      </c>
      <c r="Z71" s="45">
        <v>12</v>
      </c>
      <c r="AB71" s="21">
        <v>1</v>
      </c>
      <c r="AC71" s="1">
        <v>10</v>
      </c>
      <c r="AD71" s="46">
        <v>1</v>
      </c>
      <c r="AE71" s="47">
        <v>85</v>
      </c>
      <c r="AG71" s="20">
        <v>1</v>
      </c>
      <c r="AH71" s="1">
        <v>15</v>
      </c>
      <c r="AI71" s="1">
        <v>82</v>
      </c>
      <c r="AK71" s="20">
        <v>1</v>
      </c>
      <c r="AL71" s="20">
        <v>3</v>
      </c>
      <c r="AM71" s="42" t="s">
        <v>441</v>
      </c>
      <c r="AN71" s="20">
        <v>1</v>
      </c>
      <c r="AO71" s="20">
        <v>0</v>
      </c>
      <c r="AP71" s="48">
        <v>226</v>
      </c>
      <c r="AQ71" s="49" t="s">
        <v>472</v>
      </c>
      <c r="AR71" s="20">
        <v>1</v>
      </c>
      <c r="AS71" s="1">
        <v>3</v>
      </c>
      <c r="AT71" s="36">
        <v>3</v>
      </c>
      <c r="AU71" s="1">
        <v>259</v>
      </c>
      <c r="AW71" s="1">
        <v>3</v>
      </c>
      <c r="AX71" s="1">
        <f t="shared" si="30"/>
        <v>341</v>
      </c>
      <c r="AY71" s="46">
        <v>1</v>
      </c>
      <c r="AZ71" s="46">
        <v>3</v>
      </c>
      <c r="BB71" s="3">
        <v>3.17</v>
      </c>
      <c r="BC71" s="1">
        <v>137.30000000000001</v>
      </c>
      <c r="BD71" s="1">
        <f t="shared" si="33"/>
        <v>0.13730000000000001</v>
      </c>
      <c r="BE71" s="2">
        <f t="shared" si="34"/>
        <v>0.13700000000000001</v>
      </c>
      <c r="BF71" s="3">
        <v>7.95</v>
      </c>
      <c r="BG71" s="4">
        <v>378.3</v>
      </c>
      <c r="BH71" s="1">
        <f t="shared" si="35"/>
        <v>0.37830000000000003</v>
      </c>
      <c r="BI71" s="1">
        <f t="shared" si="36"/>
        <v>0.378</v>
      </c>
      <c r="BJ71" s="1">
        <v>7.91</v>
      </c>
      <c r="BK71" s="1">
        <v>1694</v>
      </c>
      <c r="BL71" s="1">
        <f t="shared" si="37"/>
        <v>1.694</v>
      </c>
      <c r="BM71" s="1">
        <f t="shared" si="38"/>
        <v>1.694</v>
      </c>
      <c r="BN71" s="1">
        <v>5.68</v>
      </c>
      <c r="BO71" s="3">
        <f t="shared" si="39"/>
        <v>-2.2700000000000005</v>
      </c>
      <c r="BP71" s="4">
        <v>672.8</v>
      </c>
      <c r="BQ71" s="5" t="s">
        <v>282</v>
      </c>
      <c r="BR71" s="1">
        <v>0.67300000000000004</v>
      </c>
      <c r="BS71" s="2">
        <f t="shared" si="40"/>
        <v>0.29500000000000004</v>
      </c>
      <c r="BT71" s="1">
        <v>1.6977695226669312</v>
      </c>
      <c r="BU71" s="1">
        <v>48.653827667236328</v>
      </c>
      <c r="BV71" s="1">
        <f t="shared" si="31"/>
        <v>16.977695226669312</v>
      </c>
      <c r="BW71" s="1">
        <f t="shared" si="32"/>
        <v>486.53827667236328</v>
      </c>
      <c r="BX71" s="1">
        <v>91.230135373749263</v>
      </c>
      <c r="BY71" s="1">
        <v>3301.9423190111829</v>
      </c>
      <c r="BZ71" s="1">
        <v>2.9429075927015891</v>
      </c>
      <c r="CA71" s="1">
        <v>100.05885815185404</v>
      </c>
      <c r="CB71" s="1">
        <v>7525.0147145379633</v>
      </c>
      <c r="CC71" s="1">
        <v>641.55385520894652</v>
      </c>
      <c r="CD71" s="1">
        <v>132.43084167157153</v>
      </c>
      <c r="CE71" s="1">
        <v>35.314891112419069</v>
      </c>
      <c r="CF71" s="1">
        <v>1907.0041200706298</v>
      </c>
      <c r="CG71" s="1">
        <v>2080.6356680400236</v>
      </c>
      <c r="CH71" s="1">
        <v>97.115950559152452</v>
      </c>
      <c r="CI71" s="3">
        <v>114.06654712094043</v>
      </c>
      <c r="CJ71" s="3">
        <v>63.438932058178928</v>
      </c>
      <c r="CK71" s="3">
        <v>9.0655509065550905</v>
      </c>
      <c r="CL71" s="3">
        <v>8.2685793982865103</v>
      </c>
      <c r="CM71" s="3">
        <v>10.460251046025105</v>
      </c>
      <c r="CN71" s="3">
        <v>2.390914524805738</v>
      </c>
      <c r="CO71" s="3">
        <v>9.862522414823669</v>
      </c>
      <c r="CP71" s="3">
        <v>0</v>
      </c>
      <c r="CQ71" s="3">
        <v>187.98565451285117</v>
      </c>
      <c r="CR71" s="3">
        <v>22.115959354453082</v>
      </c>
      <c r="CS71" s="33">
        <v>0</v>
      </c>
      <c r="CT71" s="34">
        <v>0</v>
      </c>
      <c r="CU71" s="34">
        <v>0</v>
      </c>
      <c r="CV71" s="34">
        <v>34.36392280425364</v>
      </c>
      <c r="CW71" s="34">
        <v>30.031508467900746</v>
      </c>
      <c r="CX71" s="34">
        <v>1.4769594328475777</v>
      </c>
      <c r="CY71" s="34">
        <v>6.3016935801496645</v>
      </c>
      <c r="CZ71" s="34">
        <v>0</v>
      </c>
      <c r="DA71" s="34">
        <v>171.13036628593935</v>
      </c>
      <c r="DB71" s="34">
        <v>0.49231981094919258</v>
      </c>
    </row>
    <row r="72" spans="1:107" ht="15.75" customHeight="1" x14ac:dyDescent="0.25">
      <c r="A72" s="1" t="s">
        <v>72</v>
      </c>
      <c r="B72" s="29" t="s">
        <v>640</v>
      </c>
      <c r="C72" s="1">
        <v>5</v>
      </c>
      <c r="D72" s="1">
        <v>10</v>
      </c>
      <c r="E72" s="1">
        <v>10</v>
      </c>
      <c r="F72" s="29">
        <v>4744419</v>
      </c>
      <c r="G72" s="29">
        <v>468605.9</v>
      </c>
      <c r="H72" s="29">
        <v>1049.2919999999999</v>
      </c>
      <c r="I72" s="29">
        <v>6.2144443778950498</v>
      </c>
      <c r="J72" s="29">
        <v>179.99999999999599</v>
      </c>
      <c r="K72" s="29">
        <v>4</v>
      </c>
      <c r="L72" s="29">
        <v>8</v>
      </c>
      <c r="M72" s="29">
        <v>1048.9981750444001</v>
      </c>
      <c r="N72" s="29">
        <v>13.9036343419906</v>
      </c>
      <c r="O72" s="29">
        <v>166.66086176671499</v>
      </c>
      <c r="P72" s="29">
        <v>4</v>
      </c>
      <c r="Q72" s="29">
        <v>6</v>
      </c>
      <c r="R72" s="1" t="s">
        <v>217</v>
      </c>
      <c r="S72" s="1">
        <v>42.851704740000002</v>
      </c>
      <c r="T72" s="1">
        <v>-123.384241</v>
      </c>
      <c r="U72" s="1">
        <v>1049.2919999999999</v>
      </c>
      <c r="V72" s="1" t="s">
        <v>132</v>
      </c>
      <c r="W72" s="21">
        <v>1</v>
      </c>
      <c r="X72" s="1">
        <v>3</v>
      </c>
      <c r="Y72" s="45">
        <v>1</v>
      </c>
      <c r="Z72" s="45">
        <v>10</v>
      </c>
      <c r="AB72" s="21">
        <v>1</v>
      </c>
      <c r="AC72" s="1">
        <v>3</v>
      </c>
      <c r="AD72" s="46">
        <v>1</v>
      </c>
      <c r="AE72" s="47">
        <v>50</v>
      </c>
      <c r="AG72" s="20">
        <v>1</v>
      </c>
      <c r="AH72" s="1">
        <v>10</v>
      </c>
      <c r="AI72" s="1">
        <v>58</v>
      </c>
      <c r="AK72" s="20">
        <v>1</v>
      </c>
      <c r="AL72" s="20">
        <v>10</v>
      </c>
      <c r="AM72" s="42" t="s">
        <v>441</v>
      </c>
      <c r="AN72" s="20">
        <v>1</v>
      </c>
      <c r="AO72" s="20">
        <v>3</v>
      </c>
      <c r="AP72" s="48">
        <v>195</v>
      </c>
      <c r="AQ72" s="49" t="s">
        <v>495</v>
      </c>
      <c r="AR72" s="20">
        <v>1</v>
      </c>
      <c r="AS72" s="1">
        <v>3</v>
      </c>
      <c r="AT72" s="36">
        <v>3</v>
      </c>
      <c r="AU72" s="1">
        <v>185</v>
      </c>
      <c r="AW72" s="1">
        <v>3</v>
      </c>
      <c r="AX72" s="1">
        <f t="shared" si="30"/>
        <v>243</v>
      </c>
      <c r="AY72" s="46">
        <v>1</v>
      </c>
      <c r="AZ72" s="46">
        <v>3</v>
      </c>
      <c r="BB72" s="3">
        <v>2.98</v>
      </c>
      <c r="BC72" s="1">
        <v>335.1</v>
      </c>
      <c r="BD72" s="1">
        <f t="shared" si="33"/>
        <v>0.33510000000000001</v>
      </c>
      <c r="BE72" s="2">
        <f t="shared" si="34"/>
        <v>0.33500000000000002</v>
      </c>
      <c r="BF72" s="3">
        <v>7.93</v>
      </c>
      <c r="BG72" s="4">
        <v>467.8</v>
      </c>
      <c r="BH72" s="1">
        <f t="shared" si="35"/>
        <v>0.46779999999999999</v>
      </c>
      <c r="BI72" s="1">
        <f t="shared" si="36"/>
        <v>0.46800000000000003</v>
      </c>
      <c r="BJ72" s="1">
        <v>8.01</v>
      </c>
      <c r="BK72" s="1">
        <v>916</v>
      </c>
      <c r="BL72" s="1">
        <f t="shared" si="37"/>
        <v>0.91600000000000004</v>
      </c>
      <c r="BM72" s="1">
        <f t="shared" si="38"/>
        <v>0.91600000000000004</v>
      </c>
      <c r="BN72" s="1">
        <v>3.65</v>
      </c>
      <c r="BO72" s="3">
        <f t="shared" si="39"/>
        <v>-4.2799999999999994</v>
      </c>
      <c r="BP72" s="2">
        <v>1.3680000000000001</v>
      </c>
      <c r="BQ72" s="5" t="s">
        <v>283</v>
      </c>
      <c r="BR72" s="2">
        <v>1.3680000000000001</v>
      </c>
      <c r="BS72" s="2">
        <f t="shared" si="40"/>
        <v>0.90000000000000013</v>
      </c>
      <c r="BT72" s="1">
        <v>1.4691342115402222</v>
      </c>
      <c r="BU72" s="1">
        <v>48.657344818115234</v>
      </c>
      <c r="BV72" s="1">
        <f t="shared" si="31"/>
        <v>14.691342115402222</v>
      </c>
      <c r="BW72" s="1">
        <f t="shared" si="32"/>
        <v>486.57344818115234</v>
      </c>
      <c r="BX72" s="1">
        <v>166.27078384798099</v>
      </c>
      <c r="BY72" s="1">
        <v>6429.9287410926372</v>
      </c>
      <c r="BZ72" s="1">
        <v>11.876484560570072</v>
      </c>
      <c r="CA72" s="1">
        <v>109.26365795724466</v>
      </c>
      <c r="CB72" s="1">
        <v>10057.007125890737</v>
      </c>
      <c r="CC72" s="1">
        <v>719.71496437054634</v>
      </c>
      <c r="CD72" s="1">
        <v>194.77434679334917</v>
      </c>
      <c r="CE72" s="1">
        <v>35.629453681710217</v>
      </c>
      <c r="CF72" s="1">
        <v>1408.5510688836105</v>
      </c>
      <c r="CG72" s="1">
        <v>1828.9786223277911</v>
      </c>
      <c r="CH72" s="1">
        <v>19.002375296912113</v>
      </c>
      <c r="CI72" s="3">
        <v>101.41927853341217</v>
      </c>
      <c r="CJ72" s="3">
        <v>31.322688744332741</v>
      </c>
      <c r="CK72" s="3">
        <v>16.361127537945986</v>
      </c>
      <c r="CL72" s="3">
        <v>10.447466982061895</v>
      </c>
      <c r="CM72" s="3">
        <v>12.615809185886063</v>
      </c>
      <c r="CN72" s="3">
        <v>3.1539522964715156</v>
      </c>
      <c r="CO72" s="3">
        <v>8.0820027597082582</v>
      </c>
      <c r="CP72" s="3">
        <v>0</v>
      </c>
      <c r="CQ72" s="3">
        <v>215.84861028976934</v>
      </c>
      <c r="CR72" s="3">
        <v>15.375517445298639</v>
      </c>
      <c r="CS72" s="33">
        <v>19.511233740638549</v>
      </c>
      <c r="CT72" s="34">
        <v>32.725660228616476</v>
      </c>
      <c r="CU72" s="34">
        <v>0</v>
      </c>
      <c r="CV72" s="34">
        <v>7.883326763894364</v>
      </c>
      <c r="CW72" s="34">
        <v>15.766653527788728</v>
      </c>
      <c r="CX72" s="34">
        <v>3.5474970437524638</v>
      </c>
      <c r="CY72" s="34">
        <v>2.7591643673630277</v>
      </c>
      <c r="CZ72" s="34">
        <v>0</v>
      </c>
      <c r="DA72" s="34">
        <v>262.81040599132837</v>
      </c>
      <c r="DB72" s="34">
        <v>29.069767441860467</v>
      </c>
    </row>
    <row r="73" spans="1:107" ht="15.75" customHeight="1" x14ac:dyDescent="0.25">
      <c r="A73" s="1" t="s">
        <v>73</v>
      </c>
      <c r="B73" s="29" t="s">
        <v>641</v>
      </c>
      <c r="C73" s="1">
        <v>5</v>
      </c>
      <c r="D73" s="1">
        <v>11</v>
      </c>
      <c r="E73" s="1">
        <v>11</v>
      </c>
      <c r="F73" s="29">
        <v>4744416</v>
      </c>
      <c r="G73" s="29">
        <v>468606.8</v>
      </c>
      <c r="H73" s="29">
        <v>1048.807</v>
      </c>
      <c r="I73" s="29">
        <v>5.0963738280467998</v>
      </c>
      <c r="J73" s="29">
        <v>169.78063773825099</v>
      </c>
      <c r="K73" s="29">
        <v>4</v>
      </c>
      <c r="L73" s="29">
        <v>12</v>
      </c>
      <c r="M73" s="29">
        <v>1048.9981750444001</v>
      </c>
      <c r="N73" s="29">
        <v>13.9036343419906</v>
      </c>
      <c r="O73" s="29">
        <v>166.66086176671499</v>
      </c>
      <c r="P73" s="29">
        <v>4</v>
      </c>
      <c r="Q73" s="29">
        <v>6</v>
      </c>
      <c r="R73" s="1" t="s">
        <v>218</v>
      </c>
      <c r="S73" s="1">
        <v>42.85168161</v>
      </c>
      <c r="T73" s="1">
        <v>-123.38423</v>
      </c>
      <c r="U73" s="1">
        <v>1048.807</v>
      </c>
      <c r="V73" s="1" t="s">
        <v>133</v>
      </c>
      <c r="W73" s="21">
        <v>1</v>
      </c>
      <c r="X73" s="1">
        <v>10</v>
      </c>
      <c r="Y73" s="45">
        <v>1</v>
      </c>
      <c r="Z73" s="45">
        <v>30</v>
      </c>
      <c r="AA73" s="20" t="s">
        <v>396</v>
      </c>
      <c r="AB73" s="21">
        <v>1</v>
      </c>
      <c r="AC73" s="1">
        <v>5</v>
      </c>
      <c r="AD73" s="46">
        <v>1</v>
      </c>
      <c r="AE73" s="47">
        <v>105</v>
      </c>
      <c r="AG73" s="20">
        <v>1</v>
      </c>
      <c r="AH73" s="1">
        <v>5</v>
      </c>
      <c r="AI73" s="1">
        <v>113</v>
      </c>
      <c r="AK73" s="20">
        <v>1</v>
      </c>
      <c r="AL73" s="20">
        <v>3</v>
      </c>
      <c r="AM73" s="42" t="s">
        <v>456</v>
      </c>
      <c r="AN73" s="20">
        <v>1</v>
      </c>
      <c r="AO73" s="20">
        <v>3</v>
      </c>
      <c r="AP73" s="48">
        <v>268</v>
      </c>
      <c r="AQ73" s="49" t="s">
        <v>472</v>
      </c>
      <c r="AR73" s="20">
        <v>1</v>
      </c>
      <c r="AS73" s="1">
        <v>0</v>
      </c>
      <c r="AT73" s="36">
        <v>0</v>
      </c>
      <c r="AU73" s="1">
        <v>303</v>
      </c>
      <c r="AV73" s="1">
        <v>90</v>
      </c>
      <c r="AW73" s="1">
        <v>0</v>
      </c>
      <c r="AX73" s="1">
        <f t="shared" si="30"/>
        <v>416</v>
      </c>
      <c r="AY73" s="46">
        <v>1</v>
      </c>
      <c r="AZ73" s="46">
        <v>3</v>
      </c>
      <c r="BB73" s="3">
        <v>3.08</v>
      </c>
      <c r="BC73" s="1">
        <v>1080</v>
      </c>
      <c r="BD73" s="1">
        <f t="shared" si="33"/>
        <v>1.08</v>
      </c>
      <c r="BE73" s="2">
        <f t="shared" si="34"/>
        <v>1.08</v>
      </c>
      <c r="BF73" s="3">
        <v>7.54</v>
      </c>
      <c r="BG73" s="4">
        <v>1390</v>
      </c>
      <c r="BH73" s="1">
        <f t="shared" si="35"/>
        <v>1.39</v>
      </c>
      <c r="BI73" s="1">
        <f t="shared" si="36"/>
        <v>1.39</v>
      </c>
      <c r="BJ73" s="1">
        <v>7.42</v>
      </c>
      <c r="BK73" s="1">
        <v>1297</v>
      </c>
      <c r="BL73" s="1">
        <f t="shared" si="37"/>
        <v>1.2969999999999999</v>
      </c>
      <c r="BM73" s="1">
        <f t="shared" si="38"/>
        <v>1.2969999999999999</v>
      </c>
      <c r="BN73" s="1">
        <v>3.51</v>
      </c>
      <c r="BO73" s="3">
        <f t="shared" si="39"/>
        <v>-4.03</v>
      </c>
      <c r="BP73" s="4">
        <v>326.7</v>
      </c>
      <c r="BQ73" s="5" t="s">
        <v>282</v>
      </c>
      <c r="BR73" s="1">
        <v>0.32700000000000001</v>
      </c>
      <c r="BS73" s="2">
        <f t="shared" si="40"/>
        <v>-1.0629999999999999</v>
      </c>
      <c r="BT73" s="1">
        <v>0.84782326221466064</v>
      </c>
      <c r="BU73" s="1">
        <v>49.421581268310547</v>
      </c>
      <c r="BV73" s="1">
        <f t="shared" si="31"/>
        <v>8.4782326221466064</v>
      </c>
      <c r="BW73" s="1">
        <f t="shared" si="32"/>
        <v>494.21581268310547</v>
      </c>
      <c r="BX73" s="1">
        <v>51.521687035705725</v>
      </c>
      <c r="BY73" s="1">
        <v>1454.5890246824827</v>
      </c>
      <c r="BZ73" s="1">
        <v>2.3963575365444525</v>
      </c>
      <c r="CA73" s="1">
        <v>79.079798705966923</v>
      </c>
      <c r="CB73" s="1">
        <v>6255.6913491492933</v>
      </c>
      <c r="CC73" s="1">
        <v>462.49700455307931</v>
      </c>
      <c r="CD73" s="1">
        <v>37.143541816439011</v>
      </c>
      <c r="CE73" s="1">
        <v>34.747184279894554</v>
      </c>
      <c r="CF73" s="1">
        <v>998.08291397076448</v>
      </c>
      <c r="CG73" s="1">
        <v>2610.8315360651809</v>
      </c>
      <c r="CH73" s="1">
        <v>52.719865803977953</v>
      </c>
      <c r="CI73" s="3">
        <v>318.66931479642506</v>
      </c>
      <c r="CJ73" s="3">
        <v>83.833167825223441</v>
      </c>
      <c r="CK73" s="3">
        <v>8.6395233366434958</v>
      </c>
      <c r="CL73" s="3">
        <v>5.8589870903674282</v>
      </c>
      <c r="CM73" s="3">
        <v>100.29791459781529</v>
      </c>
      <c r="CN73" s="3">
        <v>20.754716981132074</v>
      </c>
      <c r="CO73" s="3">
        <v>11.717974180734856</v>
      </c>
      <c r="CP73" s="3">
        <v>0</v>
      </c>
      <c r="CQ73" s="3">
        <v>1387.2889771598807</v>
      </c>
      <c r="CR73" s="3">
        <v>114.49851042701091</v>
      </c>
      <c r="CS73" s="33">
        <v>19.379078505042514</v>
      </c>
      <c r="CT73" s="34">
        <v>44.670753411113303</v>
      </c>
      <c r="CU73" s="34">
        <v>0</v>
      </c>
      <c r="CV73" s="34">
        <v>15.918528771999208</v>
      </c>
      <c r="CW73" s="34">
        <v>46.173620723749252</v>
      </c>
      <c r="CX73" s="34">
        <v>13.446707534111132</v>
      </c>
      <c r="CY73" s="34">
        <v>2.3729483883725528</v>
      </c>
      <c r="CZ73" s="34">
        <v>1.2853470437017993</v>
      </c>
      <c r="DA73" s="34">
        <v>310.26300177971126</v>
      </c>
      <c r="DB73" s="34">
        <v>161.45936325884909</v>
      </c>
    </row>
    <row r="74" spans="1:107" ht="15.75" customHeight="1" x14ac:dyDescent="0.25">
      <c r="A74" s="1" t="s">
        <v>74</v>
      </c>
      <c r="B74" s="29" t="s">
        <v>642</v>
      </c>
      <c r="C74" s="1">
        <v>5</v>
      </c>
      <c r="D74" s="1">
        <v>12</v>
      </c>
      <c r="E74" s="1">
        <v>12</v>
      </c>
      <c r="F74" s="29">
        <v>4744413</v>
      </c>
      <c r="G74" s="29">
        <v>468608.1</v>
      </c>
      <c r="H74" s="29">
        <v>1047.9280000000001</v>
      </c>
      <c r="I74" s="29">
        <v>5.0963738280467998</v>
      </c>
      <c r="J74" s="29">
        <v>169.78063773825099</v>
      </c>
      <c r="K74" s="29">
        <v>4</v>
      </c>
      <c r="L74" s="29">
        <v>12</v>
      </c>
      <c r="M74" s="29">
        <v>1048.9981750444001</v>
      </c>
      <c r="N74" s="29">
        <v>13.9036343419906</v>
      </c>
      <c r="O74" s="29">
        <v>166.66086176671499</v>
      </c>
      <c r="P74" s="29">
        <v>4</v>
      </c>
      <c r="Q74" s="29">
        <v>7</v>
      </c>
      <c r="R74" s="1" t="s">
        <v>219</v>
      </c>
      <c r="S74" s="1">
        <v>42.851656470000002</v>
      </c>
      <c r="T74" s="1">
        <v>-123.38421409999999</v>
      </c>
      <c r="U74" s="1">
        <v>1047.9280000000001</v>
      </c>
      <c r="V74" s="1" t="s">
        <v>131</v>
      </c>
      <c r="W74" s="21">
        <v>1</v>
      </c>
      <c r="X74" s="1">
        <v>5</v>
      </c>
      <c r="Y74" s="45">
        <v>1</v>
      </c>
      <c r="Z74" s="45">
        <v>6</v>
      </c>
      <c r="AA74" s="20" t="s">
        <v>397</v>
      </c>
      <c r="AB74" s="21">
        <v>1</v>
      </c>
      <c r="AC74" s="1">
        <v>3</v>
      </c>
      <c r="AD74" s="46">
        <v>1</v>
      </c>
      <c r="AE74" s="47">
        <v>20</v>
      </c>
      <c r="AG74" s="20">
        <v>1</v>
      </c>
      <c r="AH74" s="1">
        <v>10</v>
      </c>
      <c r="AI74" s="1">
        <v>45</v>
      </c>
      <c r="AK74" s="20">
        <v>1</v>
      </c>
      <c r="AL74" s="20">
        <v>3</v>
      </c>
      <c r="AM74" s="42"/>
      <c r="AN74" s="20">
        <v>1</v>
      </c>
      <c r="AO74" s="20">
        <v>3</v>
      </c>
      <c r="AP74" s="48">
        <v>120</v>
      </c>
      <c r="AQ74" s="49" t="s">
        <v>428</v>
      </c>
      <c r="AR74" s="20">
        <v>1</v>
      </c>
      <c r="AS74" s="1">
        <v>3</v>
      </c>
      <c r="AT74" s="36">
        <v>3</v>
      </c>
      <c r="AU74" s="1">
        <v>112</v>
      </c>
      <c r="AW74" s="1">
        <v>3</v>
      </c>
      <c r="AX74" s="1">
        <f t="shared" si="30"/>
        <v>157</v>
      </c>
      <c r="AY74" s="46">
        <v>1</v>
      </c>
      <c r="AZ74" s="46">
        <v>3</v>
      </c>
      <c r="BB74" s="3">
        <v>3.23</v>
      </c>
      <c r="BC74" s="1">
        <v>251.2</v>
      </c>
      <c r="BD74" s="1">
        <f t="shared" si="33"/>
        <v>0.25119999999999998</v>
      </c>
      <c r="BE74" s="2">
        <f t="shared" si="34"/>
        <v>0.251</v>
      </c>
      <c r="BF74" s="3">
        <v>7.89</v>
      </c>
      <c r="BG74" s="4">
        <v>271.3</v>
      </c>
      <c r="BH74" s="1">
        <f t="shared" si="35"/>
        <v>0.27129999999999999</v>
      </c>
      <c r="BI74" s="1">
        <f t="shared" si="36"/>
        <v>0.27100000000000002</v>
      </c>
      <c r="BJ74" s="1">
        <v>7.83</v>
      </c>
      <c r="BK74" s="1">
        <v>286.7</v>
      </c>
      <c r="BL74" s="1">
        <f t="shared" si="37"/>
        <v>0.28670000000000001</v>
      </c>
      <c r="BM74" s="1">
        <f t="shared" si="38"/>
        <v>0.28699999999999998</v>
      </c>
      <c r="BN74" s="1">
        <v>4.1100000000000003</v>
      </c>
      <c r="BO74" s="3">
        <f t="shared" si="39"/>
        <v>-3.7799999999999994</v>
      </c>
      <c r="BP74" s="4">
        <v>372</v>
      </c>
      <c r="BQ74" s="5" t="s">
        <v>282</v>
      </c>
      <c r="BR74" s="1">
        <v>0.372</v>
      </c>
      <c r="BS74" s="2">
        <f t="shared" si="40"/>
        <v>0.10099999999999998</v>
      </c>
      <c r="BT74" s="1">
        <v>1.4606481790542603</v>
      </c>
      <c r="BU74" s="1">
        <v>47.653514862060547</v>
      </c>
      <c r="BV74" s="1">
        <f t="shared" si="31"/>
        <v>14.606481790542603</v>
      </c>
      <c r="BW74" s="1">
        <f t="shared" si="32"/>
        <v>476.53514862060547</v>
      </c>
      <c r="BX74" s="1">
        <v>144.27040395713107</v>
      </c>
      <c r="BY74" s="1">
        <v>3738.6644682605111</v>
      </c>
      <c r="BZ74" s="1">
        <v>8.2440230832646328</v>
      </c>
      <c r="CA74" s="1">
        <v>74.196207749381699</v>
      </c>
      <c r="CB74" s="1">
        <v>8561.4179719703207</v>
      </c>
      <c r="CC74" s="1">
        <v>956.30667765869725</v>
      </c>
      <c r="CD74" s="1">
        <v>173.12448474855728</v>
      </c>
      <c r="CE74" s="1">
        <v>53.586150041220115</v>
      </c>
      <c r="CF74" s="1">
        <v>2225.8862324814509</v>
      </c>
      <c r="CG74" s="1">
        <v>3363.5614179719701</v>
      </c>
      <c r="CH74" s="1">
        <v>140.14839241549876</v>
      </c>
      <c r="CI74" s="3">
        <v>109.85299960270163</v>
      </c>
      <c r="CJ74" s="3">
        <v>36.630909813269767</v>
      </c>
      <c r="CK74" s="3">
        <v>3.0790623758442592</v>
      </c>
      <c r="CL74" s="3">
        <v>6.9527214938418753</v>
      </c>
      <c r="CM74" s="3">
        <v>16.48788239968216</v>
      </c>
      <c r="CN74" s="3">
        <v>4.7675804529201429</v>
      </c>
      <c r="CO74" s="3">
        <v>5.8601509733810095</v>
      </c>
      <c r="CP74" s="3">
        <v>0</v>
      </c>
      <c r="CQ74" s="3">
        <v>156.83353198251888</v>
      </c>
      <c r="CR74" s="3">
        <v>27.910210568136673</v>
      </c>
      <c r="CS74" s="33">
        <v>97.921662669864133</v>
      </c>
      <c r="CT74" s="34">
        <v>82.623900879296571</v>
      </c>
      <c r="CU74" s="34">
        <v>0</v>
      </c>
      <c r="CV74" s="34">
        <v>10.391686650679457</v>
      </c>
      <c r="CW74" s="34">
        <v>25.379696243005597</v>
      </c>
      <c r="CX74" s="34">
        <v>12.589928057553958</v>
      </c>
      <c r="CY74" s="34">
        <v>5.2957633892885694</v>
      </c>
      <c r="CZ74" s="34">
        <v>2.3980815347721824</v>
      </c>
      <c r="DA74" s="34">
        <v>307.7537969624301</v>
      </c>
      <c r="DB74" s="34">
        <v>71.542765787370115</v>
      </c>
    </row>
    <row r="75" spans="1:107" ht="15.75" customHeight="1" x14ac:dyDescent="0.25">
      <c r="A75" s="1" t="s">
        <v>75</v>
      </c>
      <c r="B75" s="29" t="s">
        <v>643</v>
      </c>
      <c r="C75" s="1">
        <v>5</v>
      </c>
      <c r="D75" s="1">
        <v>13</v>
      </c>
      <c r="E75" s="1">
        <v>13</v>
      </c>
      <c r="F75" s="29">
        <v>4744411</v>
      </c>
      <c r="G75" s="29">
        <v>468609.1</v>
      </c>
      <c r="H75" s="29">
        <v>1047.1379999999999</v>
      </c>
      <c r="I75" s="29">
        <v>5.7825548127636504</v>
      </c>
      <c r="J75" s="29">
        <v>171.99785935498599</v>
      </c>
      <c r="K75" s="29">
        <v>4</v>
      </c>
      <c r="L75" s="29">
        <v>13</v>
      </c>
      <c r="M75" s="29">
        <v>1047.25112646359</v>
      </c>
      <c r="N75" s="29">
        <v>13.395667799518399</v>
      </c>
      <c r="O75" s="29">
        <v>173.63954713381099</v>
      </c>
      <c r="P75" s="29">
        <v>4</v>
      </c>
      <c r="Q75" s="29">
        <v>7</v>
      </c>
      <c r="R75" s="1" t="s">
        <v>220</v>
      </c>
      <c r="S75" s="1">
        <v>42.851631830000002</v>
      </c>
      <c r="T75" s="1">
        <v>-123.3842022</v>
      </c>
      <c r="U75" s="1">
        <v>1047.1379999999999</v>
      </c>
      <c r="V75" s="1" t="s">
        <v>132</v>
      </c>
      <c r="W75" s="21">
        <v>1</v>
      </c>
      <c r="X75" s="1">
        <v>5</v>
      </c>
      <c r="Y75" s="45">
        <v>1</v>
      </c>
      <c r="Z75" s="45">
        <v>40</v>
      </c>
      <c r="AB75" s="21">
        <v>1</v>
      </c>
      <c r="AC75" s="1">
        <v>3</v>
      </c>
      <c r="AD75" s="46">
        <v>1</v>
      </c>
      <c r="AE75" s="47">
        <v>91</v>
      </c>
      <c r="AG75" s="20">
        <v>1</v>
      </c>
      <c r="AH75" s="1">
        <v>15</v>
      </c>
      <c r="AI75" s="1">
        <v>95</v>
      </c>
      <c r="AK75" s="20">
        <v>1</v>
      </c>
      <c r="AL75" s="20">
        <v>5</v>
      </c>
      <c r="AM75" s="42" t="s">
        <v>441</v>
      </c>
      <c r="AN75" s="20">
        <v>1</v>
      </c>
      <c r="AO75" s="20">
        <v>3</v>
      </c>
      <c r="AP75" s="48">
        <v>104</v>
      </c>
      <c r="AQ75" s="49" t="s">
        <v>428</v>
      </c>
      <c r="AR75" s="20">
        <v>0</v>
      </c>
      <c r="AS75" s="1">
        <v>100</v>
      </c>
      <c r="AT75" s="36">
        <v>100</v>
      </c>
      <c r="AU75" s="1">
        <v>90</v>
      </c>
      <c r="AW75" s="1">
        <v>100</v>
      </c>
      <c r="AY75" s="46">
        <v>0</v>
      </c>
      <c r="BB75" s="3">
        <v>2.71</v>
      </c>
      <c r="BC75" s="1">
        <v>706.6</v>
      </c>
      <c r="BD75" s="1">
        <f t="shared" si="33"/>
        <v>0.70660000000000001</v>
      </c>
      <c r="BE75" s="2">
        <f t="shared" si="34"/>
        <v>0.70699999999999996</v>
      </c>
      <c r="BF75" s="3">
        <v>7.31</v>
      </c>
      <c r="BG75" s="4">
        <v>2151</v>
      </c>
      <c r="BH75" s="1">
        <f t="shared" si="35"/>
        <v>2.1509999999999998</v>
      </c>
      <c r="BI75" s="1">
        <f t="shared" si="36"/>
        <v>2.1509999999999998</v>
      </c>
      <c r="BJ75" s="1">
        <v>7.23</v>
      </c>
      <c r="BK75" s="1">
        <v>2174</v>
      </c>
      <c r="BL75" s="1">
        <f t="shared" si="37"/>
        <v>2.1739999999999999</v>
      </c>
      <c r="BM75" s="1">
        <f t="shared" si="38"/>
        <v>2.1739999999999999</v>
      </c>
      <c r="BN75" s="1">
        <v>2.23</v>
      </c>
      <c r="BO75" s="3">
        <f t="shared" si="39"/>
        <v>-5.08</v>
      </c>
      <c r="BP75" s="4">
        <v>329</v>
      </c>
      <c r="BQ75" s="5" t="s">
        <v>282</v>
      </c>
      <c r="BR75" s="1">
        <v>0.32900000000000001</v>
      </c>
      <c r="BS75" s="2">
        <f t="shared" si="40"/>
        <v>-1.8219999999999998</v>
      </c>
      <c r="BT75" s="1">
        <v>1.188730001449585</v>
      </c>
      <c r="BU75" s="1">
        <v>48.081768035888672</v>
      </c>
      <c r="BV75" s="1">
        <f t="shared" si="31"/>
        <v>11.88730001449585</v>
      </c>
      <c r="BW75" s="1">
        <f t="shared" si="32"/>
        <v>480.81768035888672</v>
      </c>
      <c r="BX75" s="1">
        <v>259.31928687196108</v>
      </c>
      <c r="BY75" s="1">
        <v>3561.5883306320902</v>
      </c>
      <c r="BZ75" s="1">
        <v>32.414910858995135</v>
      </c>
      <c r="CA75" s="1">
        <v>405.18638573743925</v>
      </c>
      <c r="CB75" s="1">
        <v>5757.6985413290113</v>
      </c>
      <c r="CC75" s="1">
        <v>968.39546191247973</v>
      </c>
      <c r="CD75" s="1">
        <v>356.56401944894651</v>
      </c>
      <c r="CE75" s="1">
        <v>0</v>
      </c>
      <c r="CF75" s="1">
        <v>680.71312803889793</v>
      </c>
      <c r="CG75" s="1">
        <v>5097.2447325769854</v>
      </c>
      <c r="CH75" s="1">
        <v>198.54132901134523</v>
      </c>
      <c r="CI75" s="3">
        <v>145.2513966480447</v>
      </c>
      <c r="CJ75" s="3">
        <v>45.341181165203515</v>
      </c>
      <c r="CK75" s="3">
        <v>12.968874700718278</v>
      </c>
      <c r="CL75" s="3">
        <v>3.6911412609736636</v>
      </c>
      <c r="CM75" s="3">
        <v>60.454908220271356</v>
      </c>
      <c r="CN75" s="3">
        <v>12.470071827613728</v>
      </c>
      <c r="CO75" s="3">
        <v>3.1923383878691145</v>
      </c>
      <c r="CP75" s="3">
        <v>0</v>
      </c>
      <c r="CQ75" s="3">
        <v>636.67198723064655</v>
      </c>
      <c r="CR75" s="3">
        <v>39.006384676775738</v>
      </c>
      <c r="CS75" s="33">
        <v>165.84597203072681</v>
      </c>
      <c r="CT75" s="34">
        <v>61.778609415008859</v>
      </c>
      <c r="CU75" s="34">
        <v>76.22611778609415</v>
      </c>
      <c r="CV75" s="34">
        <v>0</v>
      </c>
      <c r="CW75" s="34">
        <v>16.939137285798701</v>
      </c>
      <c r="CX75" s="34">
        <v>4.5302343903880242</v>
      </c>
      <c r="CY75" s="34">
        <v>0</v>
      </c>
      <c r="CZ75" s="34">
        <v>1.7727004136300966</v>
      </c>
      <c r="DA75" s="34">
        <v>651.66436872168606</v>
      </c>
      <c r="DB75" s="34">
        <v>35.552491628914716</v>
      </c>
      <c r="DC75" s="29" t="s">
        <v>721</v>
      </c>
    </row>
    <row r="76" spans="1:107" ht="15.75" customHeight="1" x14ac:dyDescent="0.25">
      <c r="A76" s="1" t="s">
        <v>76</v>
      </c>
      <c r="B76" s="29" t="s">
        <v>644</v>
      </c>
      <c r="C76" s="1">
        <v>5</v>
      </c>
      <c r="D76" s="1">
        <v>14</v>
      </c>
      <c r="E76" s="1">
        <v>14</v>
      </c>
      <c r="F76" s="29">
        <v>4744408</v>
      </c>
      <c r="G76" s="29">
        <v>468610.2</v>
      </c>
      <c r="H76" s="29">
        <v>1046.6020000000001</v>
      </c>
      <c r="I76" s="29">
        <v>5.7825548127636504</v>
      </c>
      <c r="J76" s="29">
        <v>171.99785935498599</v>
      </c>
      <c r="K76" s="29">
        <v>4</v>
      </c>
      <c r="L76" s="29">
        <v>13</v>
      </c>
      <c r="M76" s="29">
        <v>1047.3351737381499</v>
      </c>
      <c r="N76" s="29">
        <v>12.778940437932601</v>
      </c>
      <c r="O76" s="29">
        <v>168.487361740273</v>
      </c>
      <c r="P76" s="29">
        <v>2</v>
      </c>
      <c r="Q76" s="29">
        <v>0</v>
      </c>
      <c r="R76" s="1" t="s">
        <v>221</v>
      </c>
      <c r="S76" s="1">
        <v>42.85160862</v>
      </c>
      <c r="T76" s="1">
        <v>-123.3841876</v>
      </c>
      <c r="U76" s="1">
        <v>1046.6020000000001</v>
      </c>
      <c r="V76" s="1" t="s">
        <v>133</v>
      </c>
      <c r="W76" s="21">
        <v>1</v>
      </c>
      <c r="X76" s="1">
        <v>3</v>
      </c>
      <c r="Y76" s="45">
        <v>1</v>
      </c>
      <c r="Z76" s="45">
        <v>8</v>
      </c>
      <c r="AA76" s="20" t="s">
        <v>398</v>
      </c>
      <c r="AB76" s="21">
        <v>1</v>
      </c>
      <c r="AC76" s="1">
        <v>3</v>
      </c>
      <c r="AD76" s="46">
        <v>1</v>
      </c>
      <c r="AE76" s="47">
        <v>74</v>
      </c>
      <c r="AG76" s="20">
        <v>1</v>
      </c>
      <c r="AH76" s="1">
        <v>5</v>
      </c>
      <c r="AI76" s="1">
        <v>80</v>
      </c>
      <c r="AK76" s="20">
        <v>1</v>
      </c>
      <c r="AL76" s="20">
        <v>3</v>
      </c>
      <c r="AM76" s="42"/>
      <c r="AN76" s="20">
        <v>1</v>
      </c>
      <c r="AO76" s="20">
        <v>3</v>
      </c>
      <c r="AP76" s="48">
        <v>97</v>
      </c>
      <c r="AR76" s="20">
        <v>1</v>
      </c>
      <c r="AS76" s="1">
        <v>3</v>
      </c>
      <c r="AT76" s="36">
        <v>3</v>
      </c>
      <c r="AU76" s="1">
        <v>90</v>
      </c>
      <c r="AW76" s="1">
        <v>3</v>
      </c>
      <c r="AX76" s="1">
        <f>AI76+AU76</f>
        <v>170</v>
      </c>
      <c r="AY76" s="46">
        <v>1</v>
      </c>
      <c r="AZ76" s="46">
        <v>3</v>
      </c>
      <c r="BA76" s="46" t="s">
        <v>454</v>
      </c>
      <c r="BB76" s="3">
        <v>2.69</v>
      </c>
      <c r="BC76" s="1">
        <v>666.7</v>
      </c>
      <c r="BD76" s="1">
        <f t="shared" si="33"/>
        <v>0.66670000000000007</v>
      </c>
      <c r="BE76" s="2">
        <f t="shared" si="34"/>
        <v>0.66700000000000004</v>
      </c>
      <c r="BF76" s="3">
        <v>7.41</v>
      </c>
      <c r="BG76" s="4">
        <v>2585</v>
      </c>
      <c r="BH76" s="1">
        <f t="shared" si="35"/>
        <v>2.585</v>
      </c>
      <c r="BI76" s="1">
        <f t="shared" si="36"/>
        <v>2.585</v>
      </c>
      <c r="BJ76" s="1">
        <v>7.47</v>
      </c>
      <c r="BK76" s="1">
        <v>3316</v>
      </c>
      <c r="BL76" s="1">
        <f t="shared" si="37"/>
        <v>3.3159999999999998</v>
      </c>
      <c r="BM76" s="1">
        <f t="shared" si="38"/>
        <v>3.3159999999999998</v>
      </c>
      <c r="BN76" s="1">
        <v>4.32</v>
      </c>
      <c r="BO76" s="3">
        <f t="shared" si="39"/>
        <v>-3.09</v>
      </c>
      <c r="BP76" s="2">
        <v>1.6830000000000001</v>
      </c>
      <c r="BQ76" s="5" t="s">
        <v>283</v>
      </c>
      <c r="BR76" s="2">
        <v>1.6830000000000001</v>
      </c>
      <c r="BS76" s="2">
        <f t="shared" si="40"/>
        <v>-0.90199999999999991</v>
      </c>
      <c r="BT76" s="1">
        <v>0.69518131017684937</v>
      </c>
      <c r="BU76" s="1">
        <v>49.332767486572266</v>
      </c>
      <c r="BV76" s="1">
        <f t="shared" si="31"/>
        <v>6.9518131017684937</v>
      </c>
      <c r="BW76" s="1">
        <f t="shared" si="32"/>
        <v>493.32767486572266</v>
      </c>
      <c r="BX76" s="1">
        <v>0</v>
      </c>
      <c r="BY76" s="1">
        <v>1557.2139303482586</v>
      </c>
      <c r="BZ76" s="1">
        <v>0</v>
      </c>
      <c r="CA76" s="1">
        <v>84.577114427860693</v>
      </c>
      <c r="CB76" s="1">
        <v>6355.7213930348253</v>
      </c>
      <c r="CC76" s="1">
        <v>373.13432835820896</v>
      </c>
      <c r="CD76" s="1">
        <v>29.850746268656714</v>
      </c>
      <c r="CE76" s="1">
        <v>44.776119402985074</v>
      </c>
      <c r="CF76" s="1">
        <v>472.63681592039796</v>
      </c>
      <c r="CG76" s="1">
        <v>3134.3283582089553</v>
      </c>
      <c r="CH76" s="1">
        <v>42.288557213930346</v>
      </c>
      <c r="CI76" s="3">
        <v>159.16749256689789</v>
      </c>
      <c r="CJ76" s="3">
        <v>69.960356788899901</v>
      </c>
      <c r="CK76" s="3">
        <v>9.5143706640237866</v>
      </c>
      <c r="CL76" s="3">
        <v>3.2705649157581766</v>
      </c>
      <c r="CM76" s="3">
        <v>46.58077304261645</v>
      </c>
      <c r="CN76" s="3">
        <v>9.0188305252725467</v>
      </c>
      <c r="CO76" s="3">
        <v>2.67591674925669</v>
      </c>
      <c r="CP76" s="3">
        <v>0</v>
      </c>
      <c r="CQ76" s="3">
        <v>462.23984142715562</v>
      </c>
      <c r="CR76" s="3">
        <v>46.58077304261645</v>
      </c>
      <c r="CS76" s="33">
        <v>0</v>
      </c>
      <c r="CT76" s="34">
        <v>7.7640984908657673</v>
      </c>
      <c r="CU76" s="34">
        <v>0</v>
      </c>
      <c r="CV76" s="34">
        <v>33.955520254169976</v>
      </c>
      <c r="CW76" s="34">
        <v>35.444797458300243</v>
      </c>
      <c r="CX76" s="34">
        <v>8.3399523431294682</v>
      </c>
      <c r="CY76" s="34">
        <v>2.4821286735504371</v>
      </c>
      <c r="CZ76" s="34">
        <v>0</v>
      </c>
      <c r="DA76" s="34">
        <v>985.50436854646557</v>
      </c>
      <c r="DB76" s="34">
        <v>73.967434471803031</v>
      </c>
    </row>
    <row r="77" spans="1:107" ht="15.75" customHeight="1" x14ac:dyDescent="0.25">
      <c r="A77" s="1" t="s">
        <v>77</v>
      </c>
      <c r="B77" s="29" t="s">
        <v>645</v>
      </c>
      <c r="C77" s="1">
        <v>5</v>
      </c>
      <c r="D77" s="1">
        <v>15</v>
      </c>
      <c r="E77" s="1">
        <v>15</v>
      </c>
      <c r="F77" s="29">
        <v>4744405</v>
      </c>
      <c r="G77" s="29">
        <v>468611.3</v>
      </c>
      <c r="H77" s="29">
        <v>1045.9570000000001</v>
      </c>
      <c r="I77" s="29">
        <v>6.9786898185421604</v>
      </c>
      <c r="J77" s="29">
        <v>164.11061661364201</v>
      </c>
      <c r="K77" s="29">
        <v>4</v>
      </c>
      <c r="L77" s="29">
        <v>0</v>
      </c>
      <c r="M77" s="29">
        <v>1045.8359624465099</v>
      </c>
      <c r="N77" s="29">
        <v>16.803172389539501</v>
      </c>
      <c r="O77" s="29">
        <v>162.798368403914</v>
      </c>
      <c r="P77" s="29">
        <v>2</v>
      </c>
      <c r="Q77" s="29">
        <v>0</v>
      </c>
      <c r="R77" s="1" t="s">
        <v>268</v>
      </c>
      <c r="S77" s="1">
        <v>42.851581760000002</v>
      </c>
      <c r="T77" s="1">
        <v>-123.3841743</v>
      </c>
      <c r="U77" s="1">
        <v>1045.9570000000001</v>
      </c>
      <c r="V77" s="1" t="s">
        <v>131</v>
      </c>
      <c r="W77" s="21">
        <v>1</v>
      </c>
      <c r="X77" s="1">
        <v>5</v>
      </c>
      <c r="Y77" s="45">
        <v>1</v>
      </c>
      <c r="Z77" s="45">
        <v>17</v>
      </c>
      <c r="AB77" s="21">
        <v>1</v>
      </c>
      <c r="AC77" s="1">
        <v>3</v>
      </c>
      <c r="AD77" s="46">
        <v>1</v>
      </c>
      <c r="AE77" s="47">
        <v>69</v>
      </c>
      <c r="AG77" s="21">
        <v>0</v>
      </c>
      <c r="AH77" s="1">
        <v>100</v>
      </c>
      <c r="AI77" s="1"/>
      <c r="AJ77" s="20" t="s">
        <v>134</v>
      </c>
      <c r="AK77" s="21">
        <v>0</v>
      </c>
      <c r="AL77" s="20">
        <v>100</v>
      </c>
      <c r="AM77" s="42" t="s">
        <v>520</v>
      </c>
      <c r="AN77" s="21">
        <v>0</v>
      </c>
      <c r="AO77" s="20">
        <v>100</v>
      </c>
      <c r="AQ77" s="42" t="s">
        <v>520</v>
      </c>
      <c r="AR77" s="21">
        <v>0</v>
      </c>
      <c r="AT77" s="36">
        <v>100</v>
      </c>
      <c r="AW77" s="1">
        <v>100</v>
      </c>
      <c r="AY77" s="46">
        <v>0</v>
      </c>
      <c r="BB77" s="3">
        <v>2.77</v>
      </c>
      <c r="BC77" s="1">
        <v>680.4</v>
      </c>
      <c r="BD77" s="1">
        <f t="shared" si="33"/>
        <v>0.6804</v>
      </c>
      <c r="BE77" s="2">
        <f t="shared" si="34"/>
        <v>0.68</v>
      </c>
      <c r="BF77" s="3">
        <v>7.58</v>
      </c>
      <c r="BG77" s="4">
        <v>1933</v>
      </c>
      <c r="BH77" s="1">
        <f t="shared" si="35"/>
        <v>1.9330000000000001</v>
      </c>
      <c r="BI77" s="1">
        <f t="shared" si="36"/>
        <v>1.9330000000000001</v>
      </c>
      <c r="BJ77" s="1">
        <v>7.44</v>
      </c>
      <c r="BK77" s="1">
        <v>892.7</v>
      </c>
      <c r="BL77" s="1">
        <f t="shared" si="37"/>
        <v>0.89270000000000005</v>
      </c>
      <c r="BM77" s="1">
        <f t="shared" si="38"/>
        <v>0.89300000000000002</v>
      </c>
      <c r="BN77" s="1">
        <v>2.42</v>
      </c>
      <c r="BO77" s="3">
        <f t="shared" si="39"/>
        <v>-5.16</v>
      </c>
      <c r="BP77" s="4">
        <v>242.8</v>
      </c>
      <c r="BQ77" s="5" t="s">
        <v>282</v>
      </c>
      <c r="BR77" s="1">
        <v>0.24299999999999999</v>
      </c>
      <c r="BS77" s="2">
        <f t="shared" si="40"/>
        <v>-1.69</v>
      </c>
      <c r="CI77" s="3">
        <v>339.32472691161865</v>
      </c>
      <c r="CJ77" s="3">
        <v>163.44587884806353</v>
      </c>
      <c r="CK77" s="3">
        <v>532.86991062562061</v>
      </c>
      <c r="CL77" s="3">
        <v>1.0923535253227408</v>
      </c>
      <c r="CM77" s="3">
        <v>107.34856007944389</v>
      </c>
      <c r="CN77" s="3">
        <v>17.477656405163852</v>
      </c>
      <c r="CO77" s="3">
        <v>2.5819265143992056</v>
      </c>
      <c r="CP77" s="3">
        <v>5.461767626613705</v>
      </c>
      <c r="CQ77" s="3">
        <v>2459.0863952333661</v>
      </c>
      <c r="CR77" s="3">
        <v>115.6901688182721</v>
      </c>
      <c r="CS77" s="33">
        <v>139.68095712861415</v>
      </c>
      <c r="CT77" s="34">
        <v>142.00398803589232</v>
      </c>
      <c r="CU77" s="34">
        <v>61.415752741774682</v>
      </c>
      <c r="CV77" s="34">
        <v>4.7856430707876374</v>
      </c>
      <c r="CW77" s="34">
        <v>49.950149551345966</v>
      </c>
      <c r="CX77" s="34">
        <v>11.066799601196413</v>
      </c>
      <c r="CY77" s="34">
        <v>2.5922233300099702</v>
      </c>
      <c r="CZ77" s="34">
        <v>0</v>
      </c>
      <c r="DA77" s="34">
        <v>747.65702891326021</v>
      </c>
      <c r="DB77" s="34">
        <v>63.708873379860421</v>
      </c>
      <c r="DC77" s="29" t="s">
        <v>719</v>
      </c>
    </row>
    <row r="78" spans="1:107" ht="15.75" customHeight="1" x14ac:dyDescent="0.25">
      <c r="A78" s="1" t="s">
        <v>78</v>
      </c>
      <c r="B78" s="29" t="s">
        <v>646</v>
      </c>
      <c r="C78" s="1">
        <v>5</v>
      </c>
      <c r="D78" s="1">
        <v>16</v>
      </c>
      <c r="E78" s="1">
        <v>16</v>
      </c>
      <c r="F78" s="29">
        <v>4744402</v>
      </c>
      <c r="G78" s="29">
        <v>468612</v>
      </c>
      <c r="H78" s="29">
        <v>1045.2190000000001</v>
      </c>
      <c r="I78" s="29">
        <v>7.0417851090693198</v>
      </c>
      <c r="J78" s="29">
        <v>169.60320285848101</v>
      </c>
      <c r="K78" s="29">
        <v>4</v>
      </c>
      <c r="L78" s="29">
        <v>1</v>
      </c>
      <c r="M78" s="29">
        <v>1045.8359624465099</v>
      </c>
      <c r="N78" s="29">
        <v>16.803172389539501</v>
      </c>
      <c r="O78" s="29">
        <v>162.798368403914</v>
      </c>
      <c r="P78" s="29">
        <v>2</v>
      </c>
      <c r="Q78" s="29">
        <v>0</v>
      </c>
      <c r="R78" s="1" t="s">
        <v>222</v>
      </c>
      <c r="S78" s="1">
        <v>42.851555840000003</v>
      </c>
      <c r="T78" s="1">
        <v>-123.3841661</v>
      </c>
      <c r="U78" s="1">
        <v>1045.2190000000001</v>
      </c>
      <c r="V78" s="1" t="s">
        <v>132</v>
      </c>
      <c r="W78" s="21">
        <v>1</v>
      </c>
      <c r="X78" s="1">
        <v>3</v>
      </c>
      <c r="Y78" s="45">
        <v>1</v>
      </c>
      <c r="Z78" s="45">
        <v>12</v>
      </c>
      <c r="AA78" s="20" t="s">
        <v>399</v>
      </c>
      <c r="AB78" s="21">
        <v>1</v>
      </c>
      <c r="AC78" s="1">
        <v>5</v>
      </c>
      <c r="AD78" s="46">
        <v>1</v>
      </c>
      <c r="AE78" s="47">
        <v>87</v>
      </c>
      <c r="AG78" s="21">
        <v>0</v>
      </c>
      <c r="AH78" s="1">
        <v>100</v>
      </c>
      <c r="AI78" s="1"/>
      <c r="AJ78" s="20" t="s">
        <v>134</v>
      </c>
      <c r="AK78" s="21">
        <v>0</v>
      </c>
      <c r="AL78" s="20">
        <v>100</v>
      </c>
      <c r="AM78" s="42" t="s">
        <v>520</v>
      </c>
      <c r="AN78" s="21">
        <v>0</v>
      </c>
      <c r="AO78" s="20">
        <v>100</v>
      </c>
      <c r="AQ78" s="42" t="s">
        <v>520</v>
      </c>
      <c r="AR78" s="21">
        <v>0</v>
      </c>
      <c r="AT78" s="36">
        <v>100</v>
      </c>
      <c r="AW78" s="1">
        <v>100</v>
      </c>
      <c r="AY78" s="46">
        <v>0</v>
      </c>
      <c r="BB78" s="3">
        <v>2.2999999999999998</v>
      </c>
      <c r="BC78" s="1">
        <v>2695</v>
      </c>
      <c r="BD78" s="1">
        <f t="shared" si="33"/>
        <v>2.6949999999999998</v>
      </c>
      <c r="BE78" s="2">
        <f t="shared" si="34"/>
        <v>2.6949999999999998</v>
      </c>
      <c r="BF78" s="3">
        <v>7.98</v>
      </c>
      <c r="BG78" s="4">
        <v>945.3</v>
      </c>
      <c r="BH78" s="1">
        <f t="shared" si="35"/>
        <v>0.94529999999999992</v>
      </c>
      <c r="BI78" s="1">
        <f t="shared" si="36"/>
        <v>0.94499999999999995</v>
      </c>
      <c r="BJ78" s="1">
        <v>7.9</v>
      </c>
      <c r="BK78" s="1">
        <v>1044</v>
      </c>
      <c r="BL78" s="1">
        <f t="shared" si="37"/>
        <v>1.044</v>
      </c>
      <c r="BM78" s="1">
        <f t="shared" si="38"/>
        <v>1.044</v>
      </c>
      <c r="BN78" s="1">
        <v>2.02</v>
      </c>
      <c r="BO78" s="3">
        <f t="shared" si="39"/>
        <v>-5.9600000000000009</v>
      </c>
      <c r="BP78" s="2">
        <v>4.8929999999999998</v>
      </c>
      <c r="BQ78" s="5" t="s">
        <v>283</v>
      </c>
      <c r="BR78" s="2">
        <v>4.8929999999999998</v>
      </c>
      <c r="BS78" s="2">
        <f t="shared" si="40"/>
        <v>3.948</v>
      </c>
      <c r="CI78" s="3">
        <v>334.52168746286389</v>
      </c>
      <c r="CJ78" s="3">
        <v>71.984551396316093</v>
      </c>
      <c r="CK78" s="3">
        <v>659.63557140027729</v>
      </c>
      <c r="CL78" s="3">
        <v>0</v>
      </c>
      <c r="CM78" s="3">
        <v>118.63735393147157</v>
      </c>
      <c r="CN78" s="3">
        <v>11.982570806100217</v>
      </c>
      <c r="CO78" s="3">
        <v>1.9805902158843334</v>
      </c>
      <c r="CP78" s="3">
        <v>0</v>
      </c>
      <c r="CQ78" s="3">
        <v>2410.3782927312336</v>
      </c>
      <c r="CR78" s="3">
        <v>128.24321647851059</v>
      </c>
      <c r="CS78" s="33">
        <v>237.22772277227725</v>
      </c>
      <c r="CT78" s="34">
        <v>101.94059405940594</v>
      </c>
      <c r="CU78" s="34">
        <v>490.89108910891093</v>
      </c>
      <c r="CV78" s="34">
        <v>0</v>
      </c>
      <c r="CW78" s="34">
        <v>91.386138613861391</v>
      </c>
      <c r="CX78" s="34">
        <v>11.485148514851485</v>
      </c>
      <c r="CY78" s="34">
        <v>0</v>
      </c>
      <c r="CZ78" s="34">
        <v>3.2673267326732676</v>
      </c>
      <c r="DA78" s="34">
        <v>1832.0792079207922</v>
      </c>
      <c r="DB78" s="34">
        <v>105.44554455445545</v>
      </c>
    </row>
    <row r="79" spans="1:107" ht="15.75" customHeight="1" x14ac:dyDescent="0.25">
      <c r="A79" s="1" t="s">
        <v>79</v>
      </c>
      <c r="B79" s="29" t="s">
        <v>647</v>
      </c>
      <c r="C79" s="1">
        <v>6</v>
      </c>
      <c r="D79" s="1">
        <v>1</v>
      </c>
      <c r="E79" s="1">
        <v>1</v>
      </c>
      <c r="F79" s="29">
        <v>4744444</v>
      </c>
      <c r="G79" s="29">
        <v>468599.1</v>
      </c>
      <c r="H79" s="29">
        <v>1052.7660000000001</v>
      </c>
      <c r="I79" s="29">
        <v>3.7122760079995998</v>
      </c>
      <c r="J79" s="29">
        <v>180</v>
      </c>
      <c r="K79" s="29">
        <v>4</v>
      </c>
      <c r="L79" s="29">
        <v>3</v>
      </c>
      <c r="M79" s="29">
        <v>1052.96442341388</v>
      </c>
      <c r="N79" s="29">
        <v>11.5905088945195</v>
      </c>
      <c r="O79" s="29">
        <v>261.67191523024798</v>
      </c>
      <c r="P79" s="29">
        <v>16</v>
      </c>
      <c r="Q79" s="29">
        <v>2</v>
      </c>
      <c r="R79" s="1" t="s">
        <v>223</v>
      </c>
      <c r="S79" s="1">
        <v>42.851933819999999</v>
      </c>
      <c r="T79" s="1">
        <v>-123.3843261</v>
      </c>
      <c r="U79" s="1">
        <v>1052.7660000000001</v>
      </c>
      <c r="V79" s="1" t="s">
        <v>133</v>
      </c>
      <c r="W79" s="21">
        <v>1</v>
      </c>
      <c r="X79" s="1">
        <v>3</v>
      </c>
      <c r="Y79" s="45">
        <v>1</v>
      </c>
      <c r="Z79" s="45">
        <v>29</v>
      </c>
      <c r="AA79" s="20" t="s">
        <v>400</v>
      </c>
      <c r="AB79" s="21">
        <v>1</v>
      </c>
      <c r="AC79" s="1">
        <v>3</v>
      </c>
      <c r="AD79" s="46">
        <v>1</v>
      </c>
      <c r="AE79" s="47">
        <v>100</v>
      </c>
      <c r="AG79" s="20">
        <v>1</v>
      </c>
      <c r="AH79" s="1">
        <v>5</v>
      </c>
      <c r="AI79" s="1">
        <v>110</v>
      </c>
      <c r="AK79" s="20">
        <v>1</v>
      </c>
      <c r="AL79" s="20">
        <v>0</v>
      </c>
      <c r="AM79" s="42" t="s">
        <v>457</v>
      </c>
      <c r="AN79" s="20">
        <v>1</v>
      </c>
      <c r="AO79" s="20">
        <v>3</v>
      </c>
      <c r="AP79" s="48">
        <v>186</v>
      </c>
      <c r="AQ79" s="49" t="s">
        <v>472</v>
      </c>
      <c r="AR79" s="20">
        <v>1</v>
      </c>
      <c r="AS79" s="1">
        <v>0</v>
      </c>
      <c r="AT79" s="36">
        <v>0</v>
      </c>
      <c r="AU79" s="1">
        <v>246</v>
      </c>
      <c r="AW79" s="1">
        <v>0</v>
      </c>
      <c r="AX79" s="1">
        <f>AI79+AU79</f>
        <v>356</v>
      </c>
      <c r="AY79" s="46">
        <v>1</v>
      </c>
      <c r="AZ79" s="46">
        <v>0</v>
      </c>
      <c r="BA79" s="46" t="s">
        <v>708</v>
      </c>
      <c r="BB79" s="3">
        <v>3.29</v>
      </c>
      <c r="BC79" s="1">
        <v>270.5</v>
      </c>
      <c r="BD79" s="1">
        <f t="shared" si="33"/>
        <v>0.27050000000000002</v>
      </c>
      <c r="BE79" s="2">
        <f t="shared" si="34"/>
        <v>0.27100000000000002</v>
      </c>
      <c r="BF79" s="3">
        <v>7.92</v>
      </c>
      <c r="BG79" s="4">
        <v>253.9</v>
      </c>
      <c r="BH79" s="1">
        <f t="shared" si="35"/>
        <v>0.25390000000000001</v>
      </c>
      <c r="BI79" s="1">
        <f t="shared" si="36"/>
        <v>0.254</v>
      </c>
      <c r="BJ79" s="1">
        <v>7.84</v>
      </c>
      <c r="BK79" s="1">
        <v>584.20000000000005</v>
      </c>
      <c r="BL79" s="1">
        <f t="shared" si="37"/>
        <v>0.58420000000000005</v>
      </c>
      <c r="BM79" s="1">
        <f t="shared" si="38"/>
        <v>0.58399999999999996</v>
      </c>
      <c r="BN79" s="1">
        <v>5.62</v>
      </c>
      <c r="BO79" s="3">
        <f t="shared" si="39"/>
        <v>-2.2999999999999998</v>
      </c>
      <c r="BP79" s="2">
        <v>1.1439999999999999</v>
      </c>
      <c r="BQ79" s="5" t="s">
        <v>283</v>
      </c>
      <c r="BR79" s="2">
        <v>1.1439999999999999</v>
      </c>
      <c r="BS79" s="2">
        <f t="shared" si="40"/>
        <v>0.8899999999999999</v>
      </c>
      <c r="BT79" s="1">
        <v>1.0559341907501221</v>
      </c>
      <c r="BU79" s="1">
        <v>49.983360290527344</v>
      </c>
      <c r="BV79" s="1">
        <f t="shared" ref="BV79:BW83" si="41">BT79*10</f>
        <v>10.559341907501221</v>
      </c>
      <c r="BW79" s="1">
        <f t="shared" si="41"/>
        <v>499.83360290527344</v>
      </c>
      <c r="BX79" s="1">
        <v>64.996829422954974</v>
      </c>
      <c r="BY79" s="1">
        <v>1445.7831325301202</v>
      </c>
      <c r="BZ79" s="1">
        <v>4.7558655675332906</v>
      </c>
      <c r="CA79" s="1">
        <v>123.65250475586556</v>
      </c>
      <c r="CB79" s="1">
        <v>5892.517438173747</v>
      </c>
      <c r="CC79" s="1">
        <v>350.34876347495242</v>
      </c>
      <c r="CD79" s="1">
        <v>23.779327837666454</v>
      </c>
      <c r="CE79" s="1">
        <v>36.461636017755232</v>
      </c>
      <c r="CF79" s="1">
        <v>1607.4825618262523</v>
      </c>
      <c r="CG79" s="1">
        <v>1187.3811033608117</v>
      </c>
      <c r="CH79" s="1">
        <v>23.779327837666454</v>
      </c>
      <c r="CI79" s="3">
        <v>161.34751773049646</v>
      </c>
      <c r="CJ79" s="3">
        <v>44.67100078802207</v>
      </c>
      <c r="CK79" s="3">
        <v>5.6146572104018908</v>
      </c>
      <c r="CL79" s="3">
        <v>7.8802206461780937</v>
      </c>
      <c r="CM79" s="3">
        <v>13.987391646966117</v>
      </c>
      <c r="CN79" s="3">
        <v>2.3640661938534282</v>
      </c>
      <c r="CO79" s="3">
        <v>6.501182033096927</v>
      </c>
      <c r="CP79" s="3">
        <v>1.0835303388494879</v>
      </c>
      <c r="CQ79" s="3">
        <v>311.36721828211193</v>
      </c>
      <c r="CR79" s="3">
        <v>9.2592592592592595</v>
      </c>
      <c r="CS79" s="33">
        <v>0</v>
      </c>
      <c r="CT79" s="34">
        <v>0</v>
      </c>
      <c r="CU79" s="34">
        <v>0</v>
      </c>
      <c r="CV79" s="34">
        <v>23.255813953488374</v>
      </c>
      <c r="CW79" s="34">
        <v>39.355992844364941</v>
      </c>
      <c r="CX79" s="34">
        <v>3.3790498906777979</v>
      </c>
      <c r="CY79" s="34">
        <v>5.1679586563307494</v>
      </c>
      <c r="CZ79" s="34">
        <v>0</v>
      </c>
      <c r="DA79" s="34">
        <v>350.52673424766454</v>
      </c>
      <c r="DB79" s="34">
        <v>0.69568674219837023</v>
      </c>
    </row>
    <row r="80" spans="1:107" ht="15.75" customHeight="1" x14ac:dyDescent="0.25">
      <c r="A80" s="1" t="s">
        <v>80</v>
      </c>
      <c r="B80" s="29" t="s">
        <v>648</v>
      </c>
      <c r="C80" s="1">
        <v>6</v>
      </c>
      <c r="D80" s="1">
        <v>2</v>
      </c>
      <c r="E80" s="1">
        <v>2</v>
      </c>
      <c r="F80" s="29">
        <v>4744441</v>
      </c>
      <c r="G80" s="29">
        <v>468599.7</v>
      </c>
      <c r="H80" s="29">
        <v>1052.7360000000001</v>
      </c>
      <c r="I80" s="29">
        <v>5.0259400377497601</v>
      </c>
      <c r="J80" s="29">
        <v>178.22424085011701</v>
      </c>
      <c r="K80" s="29">
        <v>4</v>
      </c>
      <c r="L80" s="29">
        <v>4</v>
      </c>
      <c r="M80" s="29">
        <v>1052.96442341388</v>
      </c>
      <c r="N80" s="29">
        <v>11.5905088945195</v>
      </c>
      <c r="O80" s="29">
        <v>261.67191523024798</v>
      </c>
      <c r="P80" s="29">
        <v>16</v>
      </c>
      <c r="Q80" s="29">
        <v>0</v>
      </c>
      <c r="R80" s="1" t="s">
        <v>224</v>
      </c>
      <c r="S80" s="1">
        <v>42.851908450000003</v>
      </c>
      <c r="T80" s="1">
        <v>-123.38431799999999</v>
      </c>
      <c r="U80" s="1">
        <v>1052.7360000000001</v>
      </c>
      <c r="V80" s="1" t="s">
        <v>131</v>
      </c>
      <c r="W80" s="21">
        <v>1</v>
      </c>
      <c r="X80" s="1">
        <v>5</v>
      </c>
      <c r="Y80" s="45">
        <v>1</v>
      </c>
      <c r="Z80" s="45">
        <v>10</v>
      </c>
      <c r="AA80" s="20" t="s">
        <v>401</v>
      </c>
      <c r="AB80" s="21">
        <v>1</v>
      </c>
      <c r="AC80" s="1">
        <v>3</v>
      </c>
      <c r="AD80" s="46">
        <v>1</v>
      </c>
      <c r="AE80" s="50">
        <v>83</v>
      </c>
      <c r="AG80" s="20">
        <v>1</v>
      </c>
      <c r="AH80" s="1">
        <v>5</v>
      </c>
      <c r="AI80" s="1">
        <v>125</v>
      </c>
      <c r="AK80" s="20">
        <v>1</v>
      </c>
      <c r="AL80" s="20">
        <v>3</v>
      </c>
      <c r="AM80" s="42"/>
      <c r="AN80" s="20">
        <v>1</v>
      </c>
      <c r="AO80" s="20">
        <v>0</v>
      </c>
      <c r="AP80" s="48">
        <v>270</v>
      </c>
      <c r="AQ80" s="49" t="s">
        <v>496</v>
      </c>
      <c r="AR80" s="20">
        <v>1</v>
      </c>
      <c r="AS80" s="1">
        <v>0</v>
      </c>
      <c r="AT80" s="36">
        <v>0</v>
      </c>
      <c r="AU80" s="1">
        <v>440</v>
      </c>
      <c r="AV80" s="1">
        <v>180</v>
      </c>
      <c r="AW80" s="1">
        <v>0</v>
      </c>
      <c r="AX80" s="1">
        <f>AI80+AU80</f>
        <v>565</v>
      </c>
      <c r="AY80" s="46">
        <v>1</v>
      </c>
      <c r="AZ80" s="46">
        <v>0</v>
      </c>
      <c r="BB80" s="3">
        <v>2.81</v>
      </c>
      <c r="BC80" s="1">
        <v>516.6</v>
      </c>
      <c r="BD80" s="1">
        <f t="shared" si="33"/>
        <v>0.51660000000000006</v>
      </c>
      <c r="BE80" s="2">
        <f t="shared" si="34"/>
        <v>0.51700000000000002</v>
      </c>
      <c r="BF80" s="3">
        <v>7.88</v>
      </c>
      <c r="BG80" s="4">
        <v>344.3</v>
      </c>
      <c r="BH80" s="1">
        <f t="shared" si="35"/>
        <v>0.34429999999999999</v>
      </c>
      <c r="BI80" s="1">
        <f t="shared" si="36"/>
        <v>0.34399999999999997</v>
      </c>
      <c r="BJ80" s="1">
        <v>7.46</v>
      </c>
      <c r="BK80" s="1">
        <v>1113</v>
      </c>
      <c r="BL80" s="1">
        <f t="shared" si="37"/>
        <v>1.113</v>
      </c>
      <c r="BM80" s="1">
        <f t="shared" si="38"/>
        <v>1.113</v>
      </c>
      <c r="BN80" s="1">
        <v>2.54</v>
      </c>
      <c r="BO80" s="3">
        <f t="shared" si="39"/>
        <v>-5.34</v>
      </c>
      <c r="BP80" s="4">
        <v>537</v>
      </c>
      <c r="BQ80" s="5" t="s">
        <v>282</v>
      </c>
      <c r="BR80" s="1">
        <v>0.53700000000000003</v>
      </c>
      <c r="BS80" s="2">
        <f t="shared" si="40"/>
        <v>0.19300000000000006</v>
      </c>
      <c r="BT80" s="1">
        <v>1.4854906797409058</v>
      </c>
      <c r="BU80" s="1">
        <v>48.911067962646484</v>
      </c>
      <c r="BV80" s="1">
        <f t="shared" si="41"/>
        <v>14.854906797409058</v>
      </c>
      <c r="BW80" s="1">
        <f t="shared" si="41"/>
        <v>489.11067962646484</v>
      </c>
      <c r="BX80" s="1">
        <v>104.93827160493828</v>
      </c>
      <c r="BY80" s="1">
        <v>3022.6337448559671</v>
      </c>
      <c r="BZ80" s="1">
        <v>2.0576131687242798</v>
      </c>
      <c r="CA80" s="1">
        <v>129.62962962962962</v>
      </c>
      <c r="CB80" s="1">
        <v>9876.5432098765432</v>
      </c>
      <c r="CC80" s="1">
        <v>788.06584362139915</v>
      </c>
      <c r="CD80" s="1">
        <v>141.97530864197532</v>
      </c>
      <c r="CE80" s="1">
        <v>37.037037037037038</v>
      </c>
      <c r="CF80" s="1">
        <v>1174.8971193415639</v>
      </c>
      <c r="CG80" s="1">
        <v>4707.8189300411523</v>
      </c>
      <c r="CH80" s="1">
        <v>61.728395061728399</v>
      </c>
      <c r="CI80" s="3">
        <v>107.67079504594486</v>
      </c>
      <c r="CJ80" s="3">
        <v>17.918497802636836</v>
      </c>
      <c r="CK80" s="3">
        <v>23.971234518577706</v>
      </c>
      <c r="CL80" s="3">
        <v>7.3911306432281263</v>
      </c>
      <c r="CM80" s="3">
        <v>18.577706751897722</v>
      </c>
      <c r="CN80" s="3">
        <v>5.7930483419896115</v>
      </c>
      <c r="CO80" s="3">
        <v>11.985617259288853</v>
      </c>
      <c r="CP80" s="3">
        <v>0</v>
      </c>
      <c r="CQ80" s="3">
        <v>342.58889332800635</v>
      </c>
      <c r="CR80" s="3">
        <v>5.4934079105073916</v>
      </c>
      <c r="CS80" s="33">
        <v>63.846767757382288</v>
      </c>
      <c r="CT80" s="34">
        <v>12.709497206703912</v>
      </c>
      <c r="CU80" s="34">
        <v>10.574620909816442</v>
      </c>
      <c r="CV80" s="34">
        <v>4.3894652833200327</v>
      </c>
      <c r="CW80" s="34">
        <v>9.577015163607344</v>
      </c>
      <c r="CX80" s="34">
        <v>1.4964086193136474</v>
      </c>
      <c r="CY80" s="34">
        <v>5.4868316041500407</v>
      </c>
      <c r="CZ80" s="34">
        <v>0</v>
      </c>
      <c r="DA80" s="34">
        <v>247.40622505985635</v>
      </c>
      <c r="DB80" s="34">
        <v>4.2897047086991229</v>
      </c>
    </row>
    <row r="81" spans="1:107" ht="15.75" customHeight="1" x14ac:dyDescent="0.25">
      <c r="A81" s="1" t="s">
        <v>81</v>
      </c>
      <c r="B81" s="29" t="s">
        <v>649</v>
      </c>
      <c r="C81" s="1">
        <v>6</v>
      </c>
      <c r="D81" s="1">
        <v>3</v>
      </c>
      <c r="E81" s="1">
        <v>3</v>
      </c>
      <c r="F81" s="29">
        <v>4744439</v>
      </c>
      <c r="G81" s="29">
        <v>468601.1</v>
      </c>
      <c r="H81" s="29">
        <v>1052.8420000000001</v>
      </c>
      <c r="I81" s="29">
        <v>5.17844821494608</v>
      </c>
      <c r="J81" s="29">
        <v>180.00000000000199</v>
      </c>
      <c r="K81" s="29">
        <v>4</v>
      </c>
      <c r="L81" s="29">
        <v>4</v>
      </c>
      <c r="M81" s="29">
        <v>1052.65338078176</v>
      </c>
      <c r="N81" s="29">
        <v>7.5349016434829803</v>
      </c>
      <c r="O81" s="29">
        <v>239.078587052139</v>
      </c>
      <c r="P81" s="29">
        <v>16</v>
      </c>
      <c r="Q81" s="29">
        <v>0</v>
      </c>
      <c r="R81" s="1" t="s">
        <v>225</v>
      </c>
      <c r="S81" s="1">
        <v>42.851885350000003</v>
      </c>
      <c r="T81" s="1">
        <v>-123.3843016</v>
      </c>
      <c r="U81" s="1">
        <v>1052.8420000000001</v>
      </c>
      <c r="V81" s="1" t="s">
        <v>132</v>
      </c>
      <c r="W81" s="21">
        <v>1</v>
      </c>
      <c r="X81" s="1">
        <v>10</v>
      </c>
      <c r="Y81" s="45">
        <v>1</v>
      </c>
      <c r="Z81" s="45">
        <v>11</v>
      </c>
      <c r="AB81" s="21">
        <v>1</v>
      </c>
      <c r="AC81" s="1">
        <v>3</v>
      </c>
      <c r="AD81" s="46">
        <v>1</v>
      </c>
      <c r="AE81" s="50">
        <v>64</v>
      </c>
      <c r="AG81" s="20">
        <v>1</v>
      </c>
      <c r="AH81" s="1">
        <v>10</v>
      </c>
      <c r="AI81" s="1">
        <v>80</v>
      </c>
      <c r="AK81" s="20">
        <v>1</v>
      </c>
      <c r="AL81" s="20">
        <v>0</v>
      </c>
      <c r="AM81" s="42"/>
      <c r="AN81" s="20">
        <v>1</v>
      </c>
      <c r="AO81" s="20">
        <v>0</v>
      </c>
      <c r="AP81" s="48">
        <v>120</v>
      </c>
      <c r="AR81" s="20">
        <v>1</v>
      </c>
      <c r="AS81" s="1">
        <v>3</v>
      </c>
      <c r="AT81" s="36">
        <v>3</v>
      </c>
      <c r="AU81" s="1">
        <v>120</v>
      </c>
      <c r="AW81" s="1">
        <v>3</v>
      </c>
      <c r="AX81" s="1">
        <f>AI81+AU81</f>
        <v>200</v>
      </c>
      <c r="AY81" s="46">
        <v>1</v>
      </c>
      <c r="AZ81" s="46">
        <v>3</v>
      </c>
      <c r="BB81" s="3">
        <v>3.02</v>
      </c>
      <c r="BC81" s="1">
        <v>311.7</v>
      </c>
      <c r="BD81" s="1">
        <f t="shared" si="33"/>
        <v>0.31169999999999998</v>
      </c>
      <c r="BE81" s="2">
        <f t="shared" si="34"/>
        <v>0.312</v>
      </c>
      <c r="BF81" s="3">
        <v>7.88</v>
      </c>
      <c r="BG81" s="4">
        <v>481.9</v>
      </c>
      <c r="BH81" s="1">
        <f t="shared" si="35"/>
        <v>0.4819</v>
      </c>
      <c r="BI81" s="1">
        <f t="shared" si="36"/>
        <v>0.48199999999999998</v>
      </c>
      <c r="BJ81" s="1">
        <v>7.72</v>
      </c>
      <c r="BK81" s="1">
        <v>1096</v>
      </c>
      <c r="BL81" s="1">
        <f t="shared" si="37"/>
        <v>1.0960000000000001</v>
      </c>
      <c r="BM81" s="1">
        <f t="shared" si="38"/>
        <v>1.0960000000000001</v>
      </c>
      <c r="BN81" s="1">
        <v>7.19</v>
      </c>
      <c r="BO81" s="3">
        <f t="shared" si="39"/>
        <v>-0.6899999999999995</v>
      </c>
      <c r="BP81" s="4">
        <v>737.2</v>
      </c>
      <c r="BQ81" s="5" t="s">
        <v>282</v>
      </c>
      <c r="BR81" s="1">
        <v>0.73699999999999999</v>
      </c>
      <c r="BS81" s="2">
        <f t="shared" si="40"/>
        <v>0.255</v>
      </c>
      <c r="BT81" s="1">
        <v>1.8816694021224976</v>
      </c>
      <c r="BU81" s="1">
        <v>49.961044311523438</v>
      </c>
      <c r="BV81" s="1">
        <f t="shared" si="41"/>
        <v>18.816694021224976</v>
      </c>
      <c r="BW81" s="1">
        <f t="shared" si="41"/>
        <v>499.61044311523438</v>
      </c>
      <c r="BX81" s="1">
        <v>0</v>
      </c>
      <c r="BY81" s="1">
        <v>1616.1026837806301</v>
      </c>
      <c r="BZ81" s="1">
        <v>0</v>
      </c>
      <c r="CA81" s="1">
        <v>140.02333722287048</v>
      </c>
      <c r="CB81" s="1">
        <v>6627.771295215869</v>
      </c>
      <c r="CC81" s="1">
        <v>437.57292882147027</v>
      </c>
      <c r="CD81" s="1">
        <v>0</v>
      </c>
      <c r="CE81" s="1">
        <v>0</v>
      </c>
      <c r="CF81" s="1">
        <v>869.31155192532094</v>
      </c>
      <c r="CG81" s="1">
        <v>2730.4550758459745</v>
      </c>
      <c r="CH81" s="1">
        <v>17.50291715285881</v>
      </c>
      <c r="CI81" s="3">
        <v>130</v>
      </c>
      <c r="CJ81" s="3">
        <v>83.940594059405939</v>
      </c>
      <c r="CK81" s="3">
        <v>4.0594059405940595</v>
      </c>
      <c r="CL81" s="3">
        <v>7.1287128712871288</v>
      </c>
      <c r="CM81" s="3">
        <v>32.871287128712872</v>
      </c>
      <c r="CN81" s="3">
        <v>5.2475247524752477</v>
      </c>
      <c r="CO81" s="3">
        <v>4.4554455445544559</v>
      </c>
      <c r="CP81" s="3">
        <v>0</v>
      </c>
      <c r="CQ81" s="3">
        <v>337.92079207920796</v>
      </c>
      <c r="CR81" s="3">
        <v>26.435643564356436</v>
      </c>
      <c r="CS81" s="33">
        <v>0</v>
      </c>
      <c r="CT81" s="34">
        <v>0</v>
      </c>
      <c r="CU81" s="34">
        <v>0</v>
      </c>
      <c r="CV81" s="34">
        <v>24.409448818897637</v>
      </c>
      <c r="CW81" s="34">
        <v>21.259842519685041</v>
      </c>
      <c r="CX81" s="34">
        <v>0</v>
      </c>
      <c r="CY81" s="34">
        <v>15.059055118110235</v>
      </c>
      <c r="CZ81" s="34">
        <v>0</v>
      </c>
      <c r="DA81" s="34">
        <v>124.80314960629921</v>
      </c>
      <c r="DB81" s="34">
        <v>0</v>
      </c>
    </row>
    <row r="82" spans="1:107" ht="15.75" customHeight="1" x14ac:dyDescent="0.25">
      <c r="A82" s="1" t="s">
        <v>82</v>
      </c>
      <c r="B82" s="29" t="s">
        <v>650</v>
      </c>
      <c r="C82" s="1">
        <v>6</v>
      </c>
      <c r="D82" s="1">
        <v>4</v>
      </c>
      <c r="E82" s="1">
        <v>4</v>
      </c>
      <c r="F82" s="29">
        <v>4744436</v>
      </c>
      <c r="G82" s="29">
        <v>468602.1</v>
      </c>
      <c r="H82" s="29">
        <v>1052.7460000000001</v>
      </c>
      <c r="I82" s="29">
        <v>5.9214434348942397</v>
      </c>
      <c r="J82" s="29">
        <v>179.99999999999599</v>
      </c>
      <c r="K82" s="29">
        <v>4</v>
      </c>
      <c r="L82" s="29">
        <v>5</v>
      </c>
      <c r="M82" s="29">
        <v>1052.65338078176</v>
      </c>
      <c r="N82" s="29">
        <v>7.5349016434829803</v>
      </c>
      <c r="O82" s="29">
        <v>239.078587052139</v>
      </c>
      <c r="P82" s="29">
        <v>16</v>
      </c>
      <c r="Q82" s="29">
        <v>0</v>
      </c>
      <c r="R82" s="1" t="s">
        <v>226</v>
      </c>
      <c r="S82" s="1">
        <v>42.851859949999998</v>
      </c>
      <c r="T82" s="1">
        <v>-123.3842892</v>
      </c>
      <c r="U82" s="1">
        <v>1052.7460000000001</v>
      </c>
      <c r="V82" s="1" t="s">
        <v>133</v>
      </c>
      <c r="W82" s="21">
        <v>1</v>
      </c>
      <c r="X82" s="1">
        <v>45</v>
      </c>
      <c r="Y82" s="45">
        <v>0</v>
      </c>
      <c r="Z82" s="45">
        <v>10</v>
      </c>
      <c r="AB82" s="21">
        <v>1</v>
      </c>
      <c r="AC82" s="1">
        <v>10</v>
      </c>
      <c r="AD82" s="46">
        <v>1</v>
      </c>
      <c r="AE82" s="47">
        <v>43</v>
      </c>
      <c r="AF82" s="20" t="s">
        <v>425</v>
      </c>
      <c r="AG82" s="20">
        <v>1</v>
      </c>
      <c r="AH82" s="1">
        <v>25</v>
      </c>
      <c r="AI82" s="1">
        <v>68</v>
      </c>
      <c r="AK82" s="20">
        <v>1</v>
      </c>
      <c r="AL82" s="20">
        <v>0</v>
      </c>
      <c r="AM82" s="42" t="s">
        <v>437</v>
      </c>
      <c r="AN82" s="20">
        <v>1</v>
      </c>
      <c r="AO82" s="20">
        <v>0</v>
      </c>
      <c r="AP82" s="48">
        <v>103</v>
      </c>
      <c r="AQ82" s="49" t="s">
        <v>497</v>
      </c>
      <c r="AR82" s="20">
        <v>1</v>
      </c>
      <c r="AS82" s="1">
        <v>0</v>
      </c>
      <c r="AT82" s="36">
        <v>0</v>
      </c>
      <c r="AU82" s="1">
        <v>93</v>
      </c>
      <c r="AW82" s="1">
        <v>0</v>
      </c>
      <c r="AX82" s="1">
        <f>AI82+AU82</f>
        <v>161</v>
      </c>
      <c r="AY82" s="46">
        <v>1</v>
      </c>
      <c r="AZ82" s="46">
        <v>0</v>
      </c>
      <c r="BB82" s="3">
        <v>2.97</v>
      </c>
      <c r="BC82" s="1">
        <v>745</v>
      </c>
      <c r="BD82" s="1">
        <f t="shared" si="33"/>
        <v>0.745</v>
      </c>
      <c r="BE82" s="2">
        <f t="shared" si="34"/>
        <v>0.745</v>
      </c>
      <c r="BF82" s="3">
        <v>7.46</v>
      </c>
      <c r="BG82" s="4">
        <v>1880</v>
      </c>
      <c r="BH82" s="1">
        <f t="shared" si="35"/>
        <v>1.88</v>
      </c>
      <c r="BI82" s="1">
        <f t="shared" si="36"/>
        <v>1.88</v>
      </c>
      <c r="BJ82" s="1">
        <v>7.37</v>
      </c>
      <c r="BK82" s="1">
        <v>2778</v>
      </c>
      <c r="BL82" s="1">
        <f t="shared" si="37"/>
        <v>2.778</v>
      </c>
      <c r="BM82" s="1">
        <f t="shared" si="38"/>
        <v>2.778</v>
      </c>
      <c r="BN82" s="1">
        <v>6.46</v>
      </c>
      <c r="BO82" s="3">
        <f t="shared" si="39"/>
        <v>-1</v>
      </c>
      <c r="BP82" s="2">
        <v>4.8719999999999999</v>
      </c>
      <c r="BQ82" s="5" t="s">
        <v>283</v>
      </c>
      <c r="BR82" s="2">
        <v>4.8719999999999999</v>
      </c>
      <c r="BS82" s="2">
        <f t="shared" si="40"/>
        <v>2.992</v>
      </c>
      <c r="BT82" s="1">
        <v>1.6749814748764038</v>
      </c>
      <c r="BU82" s="1">
        <v>49.269329071044922</v>
      </c>
      <c r="BV82" s="1">
        <f t="shared" si="41"/>
        <v>16.749814748764038</v>
      </c>
      <c r="BW82" s="1">
        <f t="shared" si="41"/>
        <v>492.69329071044922</v>
      </c>
      <c r="BX82" s="1">
        <v>74.204946996466433</v>
      </c>
      <c r="BY82" s="1">
        <v>3113.0742049469968</v>
      </c>
      <c r="BZ82" s="1">
        <v>3.5335689045936398</v>
      </c>
      <c r="CA82" s="1">
        <v>173.14487632508835</v>
      </c>
      <c r="CB82" s="1">
        <v>9473.4982332155487</v>
      </c>
      <c r="CC82" s="1">
        <v>978.79858657243824</v>
      </c>
      <c r="CD82" s="1">
        <v>84.805653710247356</v>
      </c>
      <c r="CE82" s="1">
        <v>45.936395759717321</v>
      </c>
      <c r="CF82" s="1">
        <v>1010.6007067137811</v>
      </c>
      <c r="CG82" s="1">
        <v>5215.5477031802129</v>
      </c>
      <c r="CH82" s="1">
        <v>151.94346289752653</v>
      </c>
      <c r="CI82" s="3">
        <v>97.460129946839928</v>
      </c>
      <c r="CJ82" s="3">
        <v>59.01752313447529</v>
      </c>
      <c r="CK82" s="3">
        <v>4.233116755266785</v>
      </c>
      <c r="CL82" s="3">
        <v>4.331561330970664</v>
      </c>
      <c r="CM82" s="3">
        <v>54.341405788541053</v>
      </c>
      <c r="CN82" s="3">
        <v>11.419570781649931</v>
      </c>
      <c r="CO82" s="3">
        <v>3.2486709982279978</v>
      </c>
      <c r="CP82" s="3">
        <v>0</v>
      </c>
      <c r="CQ82" s="3">
        <v>615.67237645205751</v>
      </c>
      <c r="CR82" s="3">
        <v>65.170309115967711</v>
      </c>
      <c r="CS82" s="33">
        <v>0</v>
      </c>
      <c r="CT82" s="34">
        <v>0.62586926286509037</v>
      </c>
      <c r="CU82" s="34">
        <v>0</v>
      </c>
      <c r="CV82" s="34">
        <v>35.167891913371747</v>
      </c>
      <c r="CW82" s="34">
        <v>24.041327240214581</v>
      </c>
      <c r="CX82" s="34">
        <v>3.775084442678323</v>
      </c>
      <c r="CY82" s="34">
        <v>6.6560699384065165</v>
      </c>
      <c r="CZ82" s="34">
        <v>0</v>
      </c>
      <c r="DA82" s="34">
        <v>758.99066163322072</v>
      </c>
      <c r="DB82" s="34">
        <v>2.6822968408503871</v>
      </c>
    </row>
    <row r="83" spans="1:107" ht="15.75" customHeight="1" x14ac:dyDescent="0.25">
      <c r="A83" s="1" t="s">
        <v>83</v>
      </c>
      <c r="B83" s="29" t="s">
        <v>651</v>
      </c>
      <c r="C83" s="1">
        <v>6</v>
      </c>
      <c r="D83" s="1">
        <v>5</v>
      </c>
      <c r="E83" s="1">
        <v>5</v>
      </c>
      <c r="F83" s="29">
        <v>4744433</v>
      </c>
      <c r="G83" s="29">
        <v>468603.1</v>
      </c>
      <c r="H83" s="29">
        <v>1052.5709999999999</v>
      </c>
      <c r="I83" s="29">
        <v>5.9214434348942397</v>
      </c>
      <c r="J83" s="29">
        <v>179.99999999999599</v>
      </c>
      <c r="K83" s="29">
        <v>4</v>
      </c>
      <c r="L83" s="29">
        <v>5</v>
      </c>
      <c r="M83" s="29">
        <v>1052.04589869713</v>
      </c>
      <c r="N83" s="29">
        <v>10.7730809811115</v>
      </c>
      <c r="O83" s="29">
        <v>184.90895871428</v>
      </c>
      <c r="P83" s="29">
        <v>4</v>
      </c>
      <c r="Q83" s="29">
        <v>3</v>
      </c>
      <c r="R83" s="1" t="s">
        <v>227</v>
      </c>
      <c r="S83" s="1">
        <v>42.851834889999999</v>
      </c>
      <c r="T83" s="1">
        <v>-123.3842764</v>
      </c>
      <c r="U83" s="1">
        <v>1052.5709999999999</v>
      </c>
      <c r="V83" s="1" t="s">
        <v>131</v>
      </c>
      <c r="W83" s="21">
        <v>1</v>
      </c>
      <c r="X83" s="1">
        <v>10</v>
      </c>
      <c r="Y83" s="45">
        <v>1</v>
      </c>
      <c r="Z83" s="45">
        <v>10</v>
      </c>
      <c r="AA83" s="20" t="s">
        <v>402</v>
      </c>
      <c r="AB83" s="21">
        <v>1</v>
      </c>
      <c r="AC83" s="1">
        <v>5</v>
      </c>
      <c r="AD83" s="46">
        <v>1</v>
      </c>
      <c r="AE83" s="47">
        <v>66</v>
      </c>
      <c r="AG83" s="20">
        <v>1</v>
      </c>
      <c r="AH83" s="1">
        <v>30</v>
      </c>
      <c r="AI83" s="1">
        <v>74</v>
      </c>
      <c r="AK83" s="20">
        <v>1</v>
      </c>
      <c r="AL83" s="20">
        <v>3</v>
      </c>
      <c r="AM83" s="42"/>
      <c r="AN83" s="20">
        <v>1</v>
      </c>
      <c r="AO83" s="20">
        <v>3</v>
      </c>
      <c r="AP83" s="48">
        <v>147</v>
      </c>
      <c r="AQ83" s="49" t="s">
        <v>498</v>
      </c>
      <c r="AR83" s="20">
        <v>1</v>
      </c>
      <c r="AS83" s="1">
        <v>3</v>
      </c>
      <c r="AT83" s="36">
        <v>3</v>
      </c>
      <c r="AU83" s="1">
        <v>150</v>
      </c>
      <c r="AW83" s="1">
        <v>3</v>
      </c>
      <c r="AX83" s="1">
        <f>AI83+AU83</f>
        <v>224</v>
      </c>
      <c r="AY83" s="46">
        <v>1</v>
      </c>
      <c r="AZ83" s="46">
        <v>0</v>
      </c>
      <c r="BB83" s="3">
        <v>2.88</v>
      </c>
      <c r="BC83" s="1">
        <v>737.9</v>
      </c>
      <c r="BD83" s="1">
        <f t="shared" si="33"/>
        <v>0.7379</v>
      </c>
      <c r="BE83" s="2">
        <f t="shared" si="34"/>
        <v>0.73799999999999999</v>
      </c>
      <c r="BF83" s="3">
        <v>7.41</v>
      </c>
      <c r="BG83" s="4">
        <v>1455</v>
      </c>
      <c r="BH83" s="1">
        <f t="shared" si="35"/>
        <v>1.4550000000000001</v>
      </c>
      <c r="BI83" s="1">
        <f t="shared" si="36"/>
        <v>1.4550000000000001</v>
      </c>
      <c r="BJ83" s="1">
        <v>7.34</v>
      </c>
      <c r="BK83" s="1">
        <v>2657</v>
      </c>
      <c r="BL83" s="1">
        <f t="shared" si="37"/>
        <v>2.657</v>
      </c>
      <c r="BM83" s="1">
        <f t="shared" si="38"/>
        <v>2.657</v>
      </c>
      <c r="BN83" s="1">
        <v>6.23</v>
      </c>
      <c r="BO83" s="3">
        <f t="shared" si="39"/>
        <v>-1.1799999999999997</v>
      </c>
      <c r="BP83" s="4">
        <v>447.8</v>
      </c>
      <c r="BQ83" s="5" t="s">
        <v>282</v>
      </c>
      <c r="BR83" s="1">
        <v>0.44800000000000001</v>
      </c>
      <c r="BS83" s="2">
        <f t="shared" si="40"/>
        <v>-1.0070000000000001</v>
      </c>
      <c r="BT83" s="1">
        <v>2.191126823425293</v>
      </c>
      <c r="BU83" s="1">
        <v>49.114299774169922</v>
      </c>
      <c r="BV83" s="1">
        <f t="shared" si="41"/>
        <v>21.91126823425293</v>
      </c>
      <c r="BW83" s="1">
        <f t="shared" si="41"/>
        <v>491.14299774169922</v>
      </c>
      <c r="BX83" s="1">
        <v>0</v>
      </c>
      <c r="BY83" s="1">
        <v>2370.8206686930093</v>
      </c>
      <c r="BZ83" s="1">
        <v>0</v>
      </c>
      <c r="CA83" s="1">
        <v>126.64640324214793</v>
      </c>
      <c r="CB83" s="1">
        <v>7046.6058763931105</v>
      </c>
      <c r="CC83" s="1">
        <v>759.87841945288756</v>
      </c>
      <c r="CD83" s="1">
        <v>0</v>
      </c>
      <c r="CE83" s="1">
        <v>0</v>
      </c>
      <c r="CF83" s="1">
        <v>815.60283687943263</v>
      </c>
      <c r="CG83" s="1">
        <v>4057.7507598784196</v>
      </c>
      <c r="CH83" s="1">
        <v>70.921985815602852</v>
      </c>
      <c r="CI83" s="3">
        <v>144.7084233261339</v>
      </c>
      <c r="CJ83" s="3">
        <v>73.227959945022576</v>
      </c>
      <c r="CK83" s="3">
        <v>8.639308855291576</v>
      </c>
      <c r="CL83" s="3">
        <v>4.7123502847044962</v>
      </c>
      <c r="CM83" s="3">
        <v>60.376988022776359</v>
      </c>
      <c r="CN83" s="3">
        <v>9.2283526408796384</v>
      </c>
      <c r="CO83" s="3">
        <v>4.319654427645788</v>
      </c>
      <c r="CP83" s="3">
        <v>0</v>
      </c>
      <c r="CQ83" s="3">
        <v>472.6094639701551</v>
      </c>
      <c r="CR83" s="3">
        <v>49.47967798939721</v>
      </c>
      <c r="CS83" s="33">
        <v>0</v>
      </c>
      <c r="CT83" s="34">
        <v>0.11888250445809392</v>
      </c>
      <c r="CU83" s="34">
        <v>0</v>
      </c>
      <c r="CV83" s="34">
        <v>32.791757479690908</v>
      </c>
      <c r="CW83" s="34">
        <v>32.296413711115513</v>
      </c>
      <c r="CX83" s="34">
        <v>1.9813750743015655</v>
      </c>
      <c r="CY83" s="34">
        <v>6.3404002377650093</v>
      </c>
      <c r="CZ83" s="34">
        <v>0</v>
      </c>
      <c r="DA83" s="34">
        <v>258.76758470378445</v>
      </c>
      <c r="DB83" s="34">
        <v>2.1795125817317218</v>
      </c>
    </row>
    <row r="84" spans="1:107" ht="15.75" customHeight="1" x14ac:dyDescent="0.25">
      <c r="A84" s="1" t="s">
        <v>84</v>
      </c>
      <c r="B84" s="29" t="s">
        <v>652</v>
      </c>
      <c r="C84" s="1">
        <v>6</v>
      </c>
      <c r="D84" s="1">
        <v>6</v>
      </c>
      <c r="E84" s="1">
        <v>6</v>
      </c>
      <c r="F84" s="29">
        <v>4744431</v>
      </c>
      <c r="G84" s="29">
        <v>468604</v>
      </c>
      <c r="H84" s="29">
        <v>1052.3</v>
      </c>
      <c r="I84" s="29">
        <v>5.6548608185047202</v>
      </c>
      <c r="J84" s="29">
        <v>180.00000000000199</v>
      </c>
      <c r="K84" s="29">
        <v>4</v>
      </c>
      <c r="L84" s="29">
        <v>6</v>
      </c>
      <c r="M84" s="29">
        <v>1052.04589869713</v>
      </c>
      <c r="N84" s="29">
        <v>10.7730809811115</v>
      </c>
      <c r="O84" s="29">
        <v>184.90895871428</v>
      </c>
      <c r="P84" s="29">
        <v>4</v>
      </c>
      <c r="Q84" s="29">
        <v>3</v>
      </c>
      <c r="R84" s="1" t="s">
        <v>269</v>
      </c>
      <c r="S84" s="1">
        <v>42.851811669999996</v>
      </c>
      <c r="T84" s="1">
        <v>-123.38426459999999</v>
      </c>
      <c r="U84" s="1">
        <v>1052.3</v>
      </c>
      <c r="V84" s="1" t="s">
        <v>132</v>
      </c>
      <c r="W84" s="21">
        <v>1</v>
      </c>
      <c r="X84" s="1">
        <v>20</v>
      </c>
      <c r="Y84" s="45">
        <v>1</v>
      </c>
      <c r="Z84" s="45">
        <v>19</v>
      </c>
      <c r="AA84" s="20" t="s">
        <v>403</v>
      </c>
      <c r="AB84" s="21">
        <v>1</v>
      </c>
      <c r="AC84" s="1">
        <v>10</v>
      </c>
      <c r="AD84" s="46">
        <v>1</v>
      </c>
      <c r="AE84" s="47">
        <v>70</v>
      </c>
      <c r="AG84" s="20">
        <v>1</v>
      </c>
      <c r="AH84" s="1">
        <v>95</v>
      </c>
      <c r="AI84" s="1">
        <v>66</v>
      </c>
      <c r="AJ84" s="20" t="s">
        <v>330</v>
      </c>
      <c r="AK84" s="21">
        <v>0</v>
      </c>
      <c r="AL84" s="20">
        <v>100</v>
      </c>
      <c r="AM84" s="42" t="s">
        <v>134</v>
      </c>
      <c r="AN84" s="21">
        <v>0</v>
      </c>
      <c r="AO84" s="20">
        <v>100</v>
      </c>
      <c r="AQ84" s="42" t="s">
        <v>520</v>
      </c>
      <c r="AR84" s="21">
        <v>0</v>
      </c>
      <c r="AT84" s="36">
        <v>100</v>
      </c>
      <c r="AW84" s="1">
        <v>100</v>
      </c>
      <c r="AY84" s="46">
        <v>0</v>
      </c>
      <c r="BB84" s="3">
        <v>2.99</v>
      </c>
      <c r="BC84" s="1">
        <v>296</v>
      </c>
      <c r="BD84" s="1">
        <f t="shared" si="33"/>
        <v>0.29599999999999999</v>
      </c>
      <c r="BE84" s="2">
        <f t="shared" si="34"/>
        <v>0.29599999999999999</v>
      </c>
      <c r="BF84" s="3">
        <v>7.48</v>
      </c>
      <c r="BG84" s="4">
        <v>1187</v>
      </c>
      <c r="BH84" s="1">
        <f t="shared" si="35"/>
        <v>1.1870000000000001</v>
      </c>
      <c r="BI84" s="1">
        <f t="shared" si="36"/>
        <v>1.1870000000000001</v>
      </c>
      <c r="BJ84" s="1">
        <v>7.29</v>
      </c>
      <c r="BK84" s="1">
        <v>1405</v>
      </c>
      <c r="BL84" s="1">
        <f t="shared" si="37"/>
        <v>1.405</v>
      </c>
      <c r="BM84" s="1">
        <f t="shared" si="38"/>
        <v>1.405</v>
      </c>
      <c r="BN84" s="1">
        <v>2.27</v>
      </c>
      <c r="BO84" s="3">
        <f t="shared" si="39"/>
        <v>-5.2100000000000009</v>
      </c>
      <c r="BP84" s="1">
        <v>221.6</v>
      </c>
      <c r="BQ84" s="1" t="s">
        <v>282</v>
      </c>
      <c r="BR84" s="1">
        <v>0.222</v>
      </c>
      <c r="BS84" s="2">
        <f t="shared" si="40"/>
        <v>-0.96500000000000008</v>
      </c>
      <c r="CI84" s="3">
        <v>134.42978136694899</v>
      </c>
      <c r="CJ84" s="3">
        <v>62.812684656293079</v>
      </c>
      <c r="CK84" s="3">
        <v>5.2196178845775068</v>
      </c>
      <c r="CL84" s="3">
        <v>4.6287177467008078</v>
      </c>
      <c r="CM84" s="3">
        <v>39.097892456174904</v>
      </c>
      <c r="CN84" s="3">
        <v>6.4999015166436873</v>
      </c>
      <c r="CO84" s="3">
        <v>3.9393342525113257</v>
      </c>
      <c r="CP84" s="3">
        <v>1.3787669883789642</v>
      </c>
      <c r="CQ84" s="3">
        <v>321.54815836123697</v>
      </c>
      <c r="CR84" s="3">
        <v>54.756746109907425</v>
      </c>
      <c r="CS84" s="33">
        <v>25.487853444842692</v>
      </c>
      <c r="CT84" s="34">
        <v>81.889685384309033</v>
      </c>
      <c r="CU84" s="34">
        <v>0</v>
      </c>
      <c r="CV84" s="34">
        <v>24.691358024691358</v>
      </c>
      <c r="CW84" s="34">
        <v>56.650736758263641</v>
      </c>
      <c r="CX84" s="34">
        <v>16.328156113102349</v>
      </c>
      <c r="CY84" s="34">
        <v>2.9868578255675029</v>
      </c>
      <c r="CZ84" s="34">
        <v>0</v>
      </c>
      <c r="DA84" s="34">
        <v>323.6758263639984</v>
      </c>
      <c r="DB84" s="34">
        <v>151.73237753882916</v>
      </c>
      <c r="DC84" s="29" t="s">
        <v>719</v>
      </c>
    </row>
    <row r="85" spans="1:107" ht="15.75" customHeight="1" x14ac:dyDescent="0.25">
      <c r="A85" s="1" t="s">
        <v>85</v>
      </c>
      <c r="B85" s="29" t="s">
        <v>653</v>
      </c>
      <c r="C85" s="1">
        <v>6</v>
      </c>
      <c r="D85" s="1">
        <v>7</v>
      </c>
      <c r="E85" s="1">
        <v>7</v>
      </c>
      <c r="F85" s="29">
        <v>4744428</v>
      </c>
      <c r="G85" s="29">
        <v>468605.3</v>
      </c>
      <c r="H85" s="29">
        <v>1051.9659999999999</v>
      </c>
      <c r="I85" s="29">
        <v>5.6548608185047202</v>
      </c>
      <c r="J85" s="29">
        <v>180.00000000000199</v>
      </c>
      <c r="K85" s="29">
        <v>4</v>
      </c>
      <c r="L85" s="29">
        <v>6</v>
      </c>
      <c r="M85" s="29">
        <v>1052.04589869713</v>
      </c>
      <c r="N85" s="29">
        <v>10.7730809811115</v>
      </c>
      <c r="O85" s="29">
        <v>184.90895871428</v>
      </c>
      <c r="P85" s="29">
        <v>4</v>
      </c>
      <c r="Q85" s="29">
        <v>5</v>
      </c>
      <c r="R85" s="1" t="s">
        <v>228</v>
      </c>
      <c r="S85" s="1">
        <v>42.85178775</v>
      </c>
      <c r="T85" s="1">
        <v>-123.38424879999999</v>
      </c>
      <c r="U85" s="1">
        <v>1051.9659999999999</v>
      </c>
      <c r="V85" s="1" t="s">
        <v>133</v>
      </c>
      <c r="W85" s="21">
        <v>1</v>
      </c>
      <c r="X85" s="1">
        <v>40</v>
      </c>
      <c r="Y85" s="45">
        <v>1</v>
      </c>
      <c r="Z85" s="45">
        <v>13</v>
      </c>
      <c r="AB85" s="21">
        <v>1</v>
      </c>
      <c r="AC85" s="1">
        <v>20</v>
      </c>
      <c r="AD85" s="46">
        <v>1</v>
      </c>
      <c r="AE85" s="47">
        <v>50</v>
      </c>
      <c r="AF85" s="20" t="s">
        <v>426</v>
      </c>
      <c r="AG85" s="21">
        <v>0</v>
      </c>
      <c r="AH85" s="1">
        <v>100</v>
      </c>
      <c r="AI85" s="1"/>
      <c r="AJ85" s="20" t="s">
        <v>134</v>
      </c>
      <c r="AK85" s="21">
        <v>0</v>
      </c>
      <c r="AL85" s="20">
        <v>100</v>
      </c>
      <c r="AM85" s="42" t="s">
        <v>520</v>
      </c>
      <c r="AN85" s="21">
        <v>0</v>
      </c>
      <c r="AO85" s="20">
        <v>100</v>
      </c>
      <c r="AQ85" s="42" t="s">
        <v>520</v>
      </c>
      <c r="AR85" s="21">
        <v>0</v>
      </c>
      <c r="AT85" s="36">
        <v>100</v>
      </c>
      <c r="AW85" s="1">
        <v>100</v>
      </c>
      <c r="AY85" s="46">
        <v>0</v>
      </c>
      <c r="BB85" s="3">
        <v>3.06</v>
      </c>
      <c r="BC85" s="1">
        <v>263.8</v>
      </c>
      <c r="BD85" s="1">
        <f t="shared" si="33"/>
        <v>0.26380000000000003</v>
      </c>
      <c r="BE85" s="2">
        <f t="shared" si="34"/>
        <v>0.26400000000000001</v>
      </c>
      <c r="BF85" s="3">
        <v>7.63</v>
      </c>
      <c r="BG85" s="4">
        <v>361.6</v>
      </c>
      <c r="BH85" s="1">
        <f t="shared" si="35"/>
        <v>0.36160000000000003</v>
      </c>
      <c r="BI85" s="1">
        <f t="shared" si="36"/>
        <v>0.36199999999999999</v>
      </c>
      <c r="BJ85" s="1">
        <v>7.46</v>
      </c>
      <c r="BK85" s="1">
        <v>791.3</v>
      </c>
      <c r="BL85" s="1">
        <f t="shared" si="37"/>
        <v>0.7913</v>
      </c>
      <c r="BM85" s="1">
        <f t="shared" si="38"/>
        <v>0.79100000000000004</v>
      </c>
      <c r="BN85" s="1">
        <v>2.92</v>
      </c>
      <c r="BO85" s="3">
        <f t="shared" si="39"/>
        <v>-4.71</v>
      </c>
      <c r="BP85" s="4">
        <v>324</v>
      </c>
      <c r="BQ85" s="5" t="s">
        <v>282</v>
      </c>
      <c r="BR85" s="1">
        <v>0.32400000000000001</v>
      </c>
      <c r="BS85" s="2">
        <f t="shared" si="40"/>
        <v>-3.7999999999999978E-2</v>
      </c>
      <c r="CI85" s="3">
        <v>121.68053904082441</v>
      </c>
      <c r="CJ85" s="3">
        <v>53.190646056282205</v>
      </c>
      <c r="CK85" s="3">
        <v>5.0535077288941732</v>
      </c>
      <c r="CL85" s="3">
        <v>5.9453032104637336</v>
      </c>
      <c r="CM85" s="3">
        <v>26.952041220768926</v>
      </c>
      <c r="CN85" s="3">
        <v>4.9544193420531109</v>
      </c>
      <c r="CO85" s="3">
        <v>6.9361870788743554</v>
      </c>
      <c r="CP85" s="3">
        <v>0</v>
      </c>
      <c r="CQ85" s="3">
        <v>229.58779231074118</v>
      </c>
      <c r="CR85" s="3">
        <v>25.465715418152993</v>
      </c>
      <c r="CS85" s="33">
        <v>69.265782703344556</v>
      </c>
      <c r="CT85" s="34">
        <v>137.41341777162083</v>
      </c>
      <c r="CU85" s="34">
        <v>0</v>
      </c>
      <c r="CV85" s="34">
        <v>15.238472194735801</v>
      </c>
      <c r="CW85" s="34">
        <v>57.985355234514152</v>
      </c>
      <c r="CX85" s="34">
        <v>15.83217890362161</v>
      </c>
      <c r="CY85" s="34">
        <v>5.2444092618246589</v>
      </c>
      <c r="CZ85" s="34">
        <v>3.9580447259054026</v>
      </c>
      <c r="DA85" s="34">
        <v>385.51355630318625</v>
      </c>
      <c r="DB85" s="34">
        <v>155.94696220067286</v>
      </c>
    </row>
    <row r="86" spans="1:107" ht="15.75" customHeight="1" x14ac:dyDescent="0.25">
      <c r="A86" s="1" t="s">
        <v>86</v>
      </c>
      <c r="B86" s="29" t="s">
        <v>654</v>
      </c>
      <c r="C86" s="1">
        <v>6</v>
      </c>
      <c r="D86" s="1">
        <v>8</v>
      </c>
      <c r="E86" s="1">
        <v>8</v>
      </c>
      <c r="F86" s="29">
        <v>4744425</v>
      </c>
      <c r="G86" s="29">
        <v>468606.7</v>
      </c>
      <c r="H86" s="29">
        <v>1050.9069999999999</v>
      </c>
      <c r="I86" s="29">
        <v>6.6334539613494696</v>
      </c>
      <c r="J86" s="29">
        <v>175.12542651511399</v>
      </c>
      <c r="K86" s="29">
        <v>4</v>
      </c>
      <c r="L86" s="29">
        <v>10</v>
      </c>
      <c r="M86" s="29">
        <v>1050.67897799978</v>
      </c>
      <c r="N86" s="29">
        <v>12.620577257729501</v>
      </c>
      <c r="O86" s="29">
        <v>167.38608334152201</v>
      </c>
      <c r="P86" s="29">
        <v>4</v>
      </c>
      <c r="Q86" s="29">
        <v>5</v>
      </c>
      <c r="R86" s="1" t="s">
        <v>229</v>
      </c>
      <c r="S86" s="1">
        <v>42.851758680000003</v>
      </c>
      <c r="T86" s="1">
        <v>-123.3842315</v>
      </c>
      <c r="U86" s="1">
        <v>1050.9069999999999</v>
      </c>
      <c r="V86" s="1" t="s">
        <v>131</v>
      </c>
      <c r="W86" s="21">
        <v>1</v>
      </c>
      <c r="X86" s="1">
        <v>10</v>
      </c>
      <c r="Y86" s="45">
        <v>1</v>
      </c>
      <c r="Z86" s="45">
        <v>22</v>
      </c>
      <c r="AB86" s="21">
        <v>1</v>
      </c>
      <c r="AC86" s="1">
        <v>3</v>
      </c>
      <c r="AD86" s="46">
        <v>1</v>
      </c>
      <c r="AE86" s="47">
        <v>70</v>
      </c>
      <c r="AG86" s="20">
        <v>1</v>
      </c>
      <c r="AH86" s="1">
        <v>10</v>
      </c>
      <c r="AI86" s="1">
        <v>125</v>
      </c>
      <c r="AJ86" s="20" t="s">
        <v>331</v>
      </c>
      <c r="AK86" s="20">
        <v>1</v>
      </c>
      <c r="AL86" s="20">
        <v>0</v>
      </c>
      <c r="AM86" s="42" t="s">
        <v>458</v>
      </c>
      <c r="AN86" s="20">
        <v>1</v>
      </c>
      <c r="AO86" s="20">
        <v>0</v>
      </c>
      <c r="AP86" s="48">
        <v>357</v>
      </c>
      <c r="AQ86" s="49" t="s">
        <v>472</v>
      </c>
      <c r="AR86" s="20">
        <v>1</v>
      </c>
      <c r="AS86" s="1">
        <v>0</v>
      </c>
      <c r="AT86" s="36">
        <v>0</v>
      </c>
      <c r="AU86" s="1">
        <v>457</v>
      </c>
      <c r="AV86" s="1">
        <v>130</v>
      </c>
      <c r="AW86" s="1">
        <v>0</v>
      </c>
      <c r="AX86" s="1">
        <f>AI86+AU86</f>
        <v>582</v>
      </c>
      <c r="AY86" s="46">
        <v>1</v>
      </c>
      <c r="AZ86" s="46">
        <v>3</v>
      </c>
      <c r="BB86" s="3">
        <v>2.86</v>
      </c>
      <c r="BC86" s="1">
        <v>547.29999999999995</v>
      </c>
      <c r="BD86" s="1">
        <f t="shared" si="33"/>
        <v>0.54730000000000001</v>
      </c>
      <c r="BE86" s="2">
        <f t="shared" si="34"/>
        <v>0.54700000000000004</v>
      </c>
      <c r="BF86" s="3">
        <v>7.71</v>
      </c>
      <c r="BG86" s="4">
        <v>662.1</v>
      </c>
      <c r="BH86" s="1">
        <f t="shared" si="35"/>
        <v>0.66210000000000002</v>
      </c>
      <c r="BI86" s="1">
        <f t="shared" si="36"/>
        <v>0.66200000000000003</v>
      </c>
      <c r="BJ86" s="1">
        <v>7.3</v>
      </c>
      <c r="BK86" s="1">
        <v>1466</v>
      </c>
      <c r="BL86" s="1">
        <f t="shared" si="37"/>
        <v>1.466</v>
      </c>
      <c r="BM86" s="1">
        <f t="shared" si="38"/>
        <v>1.466</v>
      </c>
      <c r="BN86" s="1">
        <v>3.03</v>
      </c>
      <c r="BO86" s="3">
        <f t="shared" si="39"/>
        <v>-4.68</v>
      </c>
      <c r="BP86" s="4">
        <v>356.1</v>
      </c>
      <c r="BQ86" s="5" t="s">
        <v>282</v>
      </c>
      <c r="BR86" s="1">
        <v>0.35599999999999998</v>
      </c>
      <c r="BS86" s="2">
        <f t="shared" si="40"/>
        <v>-0.30600000000000005</v>
      </c>
      <c r="BT86" s="1">
        <v>1.6033532619476318</v>
      </c>
      <c r="BU86" s="1">
        <v>49.610877990722656</v>
      </c>
      <c r="BV86" s="1">
        <f>BT86*10</f>
        <v>16.033532619476318</v>
      </c>
      <c r="BW86" s="1">
        <f>BU86*10</f>
        <v>496.10877990722656</v>
      </c>
      <c r="BX86" s="1">
        <v>112.38170347003154</v>
      </c>
      <c r="BY86" s="1">
        <v>4223.186119873817</v>
      </c>
      <c r="BZ86" s="1">
        <v>3.9432176656151419</v>
      </c>
      <c r="CA86" s="1">
        <v>100.55205047318613</v>
      </c>
      <c r="CB86" s="1">
        <v>10185.331230283911</v>
      </c>
      <c r="CC86" s="1">
        <v>632.88643533123036</v>
      </c>
      <c r="CD86" s="1">
        <v>214.90536277602527</v>
      </c>
      <c r="CE86" s="1">
        <v>35.488958990536275</v>
      </c>
      <c r="CF86" s="1">
        <v>1597.0031545741326</v>
      </c>
      <c r="CG86" s="1">
        <v>4363.1703470031543</v>
      </c>
      <c r="CH86" s="1">
        <v>120.26813880126183</v>
      </c>
      <c r="CI86" s="3">
        <v>141.1811493338636</v>
      </c>
      <c r="CJ86" s="3">
        <v>57.924040564724592</v>
      </c>
      <c r="CK86" s="3">
        <v>9.842911115529926</v>
      </c>
      <c r="CL86" s="3">
        <v>3.579240405647246</v>
      </c>
      <c r="CM86" s="3">
        <v>53.489759395506063</v>
      </c>
      <c r="CN86" s="3">
        <v>11.930801352157486</v>
      </c>
      <c r="CO86" s="3">
        <v>3.4798170610459338</v>
      </c>
      <c r="CP86" s="3">
        <v>1.3919268244183736</v>
      </c>
      <c r="CQ86" s="3">
        <v>504.47405050705908</v>
      </c>
      <c r="CR86" s="3">
        <v>46.331278584211574</v>
      </c>
      <c r="CS86" s="33">
        <v>141.55251141552512</v>
      </c>
      <c r="CT86" s="34">
        <v>74.121500893388912</v>
      </c>
      <c r="CU86" s="34">
        <v>1.4889815366289458</v>
      </c>
      <c r="CV86" s="34">
        <v>4.268413738336311</v>
      </c>
      <c r="CW86" s="34">
        <v>19.555290847726823</v>
      </c>
      <c r="CX86" s="34">
        <v>5.0625372245384161</v>
      </c>
      <c r="CY86" s="34">
        <v>4.8640063529878894</v>
      </c>
      <c r="CZ86" s="34">
        <v>2.1838395870557874</v>
      </c>
      <c r="DA86" s="34">
        <v>271.689497716895</v>
      </c>
      <c r="DB86" s="34">
        <v>34.048044470915229</v>
      </c>
    </row>
    <row r="87" spans="1:107" ht="15.75" customHeight="1" x14ac:dyDescent="0.25">
      <c r="A87" s="1" t="s">
        <v>87</v>
      </c>
      <c r="B87" s="29" t="s">
        <v>655</v>
      </c>
      <c r="C87" s="1">
        <v>6</v>
      </c>
      <c r="D87" s="1">
        <v>9</v>
      </c>
      <c r="E87" s="1">
        <v>9</v>
      </c>
      <c r="F87" s="29">
        <v>4744422</v>
      </c>
      <c r="G87" s="29">
        <v>468607.4</v>
      </c>
      <c r="H87" s="29">
        <v>1050.1130000000001</v>
      </c>
      <c r="I87" s="29">
        <v>6.3747446027181196</v>
      </c>
      <c r="J87" s="29">
        <v>172.969908131555</v>
      </c>
      <c r="K87" s="29">
        <v>4</v>
      </c>
      <c r="L87" s="29">
        <v>11</v>
      </c>
      <c r="M87" s="29">
        <v>1050.67897799978</v>
      </c>
      <c r="N87" s="29">
        <v>12.620577257729501</v>
      </c>
      <c r="O87" s="29">
        <v>167.38608334152201</v>
      </c>
      <c r="P87" s="29">
        <v>4</v>
      </c>
      <c r="Q87" s="29">
        <v>6</v>
      </c>
      <c r="R87" s="1" t="s">
        <v>270</v>
      </c>
      <c r="S87" s="1">
        <v>42.851736729999999</v>
      </c>
      <c r="T87" s="1">
        <v>-123.3842229</v>
      </c>
      <c r="U87" s="1">
        <v>1050.1130000000001</v>
      </c>
      <c r="V87" s="1" t="s">
        <v>132</v>
      </c>
      <c r="W87" s="21">
        <v>1</v>
      </c>
      <c r="X87" s="1">
        <v>15</v>
      </c>
      <c r="Y87" s="45">
        <v>1</v>
      </c>
      <c r="Z87" s="45">
        <v>30</v>
      </c>
      <c r="AB87" s="21">
        <v>1</v>
      </c>
      <c r="AC87" s="1">
        <v>10</v>
      </c>
      <c r="AD87" s="46">
        <v>1</v>
      </c>
      <c r="AE87" s="47">
        <v>58</v>
      </c>
      <c r="AF87" s="20" t="s">
        <v>427</v>
      </c>
      <c r="AG87" s="21">
        <v>0</v>
      </c>
      <c r="AH87" s="1">
        <v>100</v>
      </c>
      <c r="AI87" s="1"/>
      <c r="AJ87" s="20" t="s">
        <v>134</v>
      </c>
      <c r="AK87" s="21">
        <v>0</v>
      </c>
      <c r="AL87" s="20">
        <v>100</v>
      </c>
      <c r="AM87" s="42" t="s">
        <v>520</v>
      </c>
      <c r="AN87" s="21">
        <v>0</v>
      </c>
      <c r="AO87" s="20">
        <v>100</v>
      </c>
      <c r="AQ87" s="42" t="s">
        <v>520</v>
      </c>
      <c r="AR87" s="21">
        <v>0</v>
      </c>
      <c r="AT87" s="36">
        <v>100</v>
      </c>
      <c r="AW87" s="1">
        <v>100</v>
      </c>
      <c r="AY87" s="46">
        <v>0</v>
      </c>
      <c r="BB87" s="3">
        <v>3.24</v>
      </c>
      <c r="BC87" s="1">
        <v>241.9</v>
      </c>
      <c r="BD87" s="1">
        <f t="shared" si="33"/>
        <v>0.2419</v>
      </c>
      <c r="BE87" s="2">
        <f t="shared" si="34"/>
        <v>0.24199999999999999</v>
      </c>
      <c r="BF87" s="3">
        <v>6.88</v>
      </c>
      <c r="BG87" s="4">
        <v>332.3</v>
      </c>
      <c r="BH87" s="1">
        <f t="shared" si="35"/>
        <v>0.33229999999999998</v>
      </c>
      <c r="BI87" s="1">
        <f t="shared" si="36"/>
        <v>0.33200000000000002</v>
      </c>
      <c r="BJ87" s="1">
        <v>7.75</v>
      </c>
      <c r="BK87" s="1">
        <v>1103</v>
      </c>
      <c r="BL87" s="1">
        <f t="shared" si="37"/>
        <v>1.103</v>
      </c>
      <c r="BM87" s="1">
        <f t="shared" si="38"/>
        <v>1.103</v>
      </c>
      <c r="BN87" s="1">
        <v>5.53</v>
      </c>
      <c r="BO87" s="3">
        <f t="shared" si="39"/>
        <v>-1.3499999999999996</v>
      </c>
      <c r="BP87" s="4">
        <v>732.8</v>
      </c>
      <c r="BQ87" s="5" t="s">
        <v>282</v>
      </c>
      <c r="BR87" s="1">
        <v>0.73299999999999998</v>
      </c>
      <c r="BS87" s="2">
        <f t="shared" si="40"/>
        <v>0.40099999999999997</v>
      </c>
      <c r="CI87" s="3">
        <v>124.15774871185097</v>
      </c>
      <c r="CJ87" s="3">
        <v>66.00277447483154</v>
      </c>
      <c r="CK87" s="3">
        <v>8.9179548156955999</v>
      </c>
      <c r="CL87" s="3">
        <v>7.7288941736028534</v>
      </c>
      <c r="CM87" s="3">
        <v>12.386048355132777</v>
      </c>
      <c r="CN87" s="3">
        <v>2.3781212841854935</v>
      </c>
      <c r="CO87" s="3">
        <v>6.837098692033293</v>
      </c>
      <c r="CP87" s="3">
        <v>0</v>
      </c>
      <c r="CQ87" s="3">
        <v>270.90764962346412</v>
      </c>
      <c r="CR87" s="3">
        <v>73.325406262386039</v>
      </c>
      <c r="CS87" s="33">
        <v>0</v>
      </c>
      <c r="CT87" s="34">
        <v>3.2785261489698891</v>
      </c>
      <c r="CU87" s="34">
        <v>0</v>
      </c>
      <c r="CV87" s="34">
        <v>20.602218700475436</v>
      </c>
      <c r="CW87" s="34">
        <v>33.973851030110936</v>
      </c>
      <c r="CX87" s="34">
        <v>17.234548335974644</v>
      </c>
      <c r="CY87" s="34">
        <v>9.8058637083993663</v>
      </c>
      <c r="CZ87" s="34">
        <v>0</v>
      </c>
      <c r="DA87" s="34">
        <v>201.56497622820922</v>
      </c>
      <c r="DB87" s="34">
        <v>69.532488114104595</v>
      </c>
      <c r="DC87" s="29" t="s">
        <v>719</v>
      </c>
    </row>
    <row r="88" spans="1:107" ht="15.75" customHeight="1" x14ac:dyDescent="0.25">
      <c r="A88" s="1" t="s">
        <v>88</v>
      </c>
      <c r="B88" s="29" t="s">
        <v>656</v>
      </c>
      <c r="C88" s="1">
        <v>6</v>
      </c>
      <c r="D88" s="1">
        <v>10</v>
      </c>
      <c r="E88" s="1">
        <v>10</v>
      </c>
      <c r="F88" s="29">
        <v>4744420</v>
      </c>
      <c r="G88" s="29">
        <v>468608.4</v>
      </c>
      <c r="H88" s="29">
        <v>1049.335</v>
      </c>
      <c r="I88" s="29">
        <v>6.3747446027181196</v>
      </c>
      <c r="J88" s="29">
        <v>172.969908131555</v>
      </c>
      <c r="K88" s="29">
        <v>4</v>
      </c>
      <c r="L88" s="29">
        <v>11</v>
      </c>
      <c r="M88" s="29">
        <v>1050.67897799978</v>
      </c>
      <c r="N88" s="29">
        <v>12.620577257729501</v>
      </c>
      <c r="O88" s="29">
        <v>167.38608334152201</v>
      </c>
      <c r="P88" s="29">
        <v>4</v>
      </c>
      <c r="Q88" s="29">
        <v>6</v>
      </c>
      <c r="R88" s="1" t="s">
        <v>230</v>
      </c>
      <c r="S88" s="1">
        <v>42.851713230000001</v>
      </c>
      <c r="T88" s="1">
        <v>-123.3842109</v>
      </c>
      <c r="U88" s="1">
        <v>1049.335</v>
      </c>
      <c r="V88" s="1" t="s">
        <v>133</v>
      </c>
      <c r="W88" s="21">
        <v>1</v>
      </c>
      <c r="X88" s="1">
        <v>10</v>
      </c>
      <c r="Y88" s="45">
        <v>1</v>
      </c>
      <c r="Z88" s="45">
        <v>27</v>
      </c>
      <c r="AB88" s="21">
        <v>1</v>
      </c>
      <c r="AC88" s="1">
        <v>3</v>
      </c>
      <c r="AD88" s="46">
        <v>1</v>
      </c>
      <c r="AE88" s="47">
        <v>70</v>
      </c>
      <c r="AG88" s="20">
        <v>1</v>
      </c>
      <c r="AH88" s="1">
        <v>5</v>
      </c>
      <c r="AI88" s="1">
        <v>93</v>
      </c>
      <c r="AJ88" s="20" t="s">
        <v>319</v>
      </c>
      <c r="AK88" s="20">
        <v>1</v>
      </c>
      <c r="AL88" s="20">
        <v>3</v>
      </c>
      <c r="AM88" s="42" t="s">
        <v>459</v>
      </c>
      <c r="AN88" s="20">
        <v>1</v>
      </c>
      <c r="AO88" s="20">
        <v>0</v>
      </c>
      <c r="AP88" s="48">
        <v>166</v>
      </c>
      <c r="AQ88" s="49" t="s">
        <v>472</v>
      </c>
      <c r="AR88" s="20">
        <v>1</v>
      </c>
      <c r="AS88" s="1">
        <v>0</v>
      </c>
      <c r="AT88" s="36">
        <v>0</v>
      </c>
      <c r="AU88" s="1">
        <v>262</v>
      </c>
      <c r="AV88" s="1">
        <v>106</v>
      </c>
      <c r="AW88" s="1">
        <v>0</v>
      </c>
      <c r="AX88" s="1">
        <f>AI88+AU88</f>
        <v>355</v>
      </c>
      <c r="AY88" s="46">
        <v>1</v>
      </c>
      <c r="AZ88" s="46">
        <v>3</v>
      </c>
      <c r="BA88" s="46" t="s">
        <v>314</v>
      </c>
      <c r="BB88" s="3">
        <v>3.31</v>
      </c>
      <c r="BC88" s="1">
        <v>229.7</v>
      </c>
      <c r="BD88" s="1">
        <f t="shared" si="33"/>
        <v>0.22969999999999999</v>
      </c>
      <c r="BE88" s="2">
        <f t="shared" si="34"/>
        <v>0.23</v>
      </c>
      <c r="BF88" s="3">
        <v>7.93</v>
      </c>
      <c r="BG88" s="4">
        <v>1028</v>
      </c>
      <c r="BH88" s="1">
        <f t="shared" si="35"/>
        <v>1.028</v>
      </c>
      <c r="BI88" s="1">
        <f t="shared" si="36"/>
        <v>1.028</v>
      </c>
      <c r="BJ88" s="1">
        <v>7.85</v>
      </c>
      <c r="BK88" s="1">
        <v>484</v>
      </c>
      <c r="BL88" s="1">
        <f t="shared" si="37"/>
        <v>0.48399999999999999</v>
      </c>
      <c r="BM88" s="1">
        <f t="shared" si="38"/>
        <v>0.48399999999999999</v>
      </c>
      <c r="BN88" s="1">
        <v>3.49</v>
      </c>
      <c r="BO88" s="3">
        <f t="shared" si="39"/>
        <v>-4.4399999999999995</v>
      </c>
      <c r="BP88" s="4">
        <v>248.1</v>
      </c>
      <c r="BQ88" s="5" t="s">
        <v>282</v>
      </c>
      <c r="BR88" s="1">
        <v>0.248</v>
      </c>
      <c r="BS88" s="2">
        <f t="shared" si="40"/>
        <v>-0.78</v>
      </c>
      <c r="BT88" s="1">
        <v>1.4682122468948364</v>
      </c>
      <c r="BU88" s="1">
        <v>49.906261444091797</v>
      </c>
      <c r="BV88" s="1">
        <f t="shared" ref="BV88:BW90" si="42">BT88*10</f>
        <v>14.682122468948364</v>
      </c>
      <c r="BW88" s="1">
        <f t="shared" si="42"/>
        <v>499.06261444091797</v>
      </c>
      <c r="BX88" s="1">
        <v>42.973785990545771</v>
      </c>
      <c r="BY88" s="1">
        <v>3414.2672969488613</v>
      </c>
      <c r="BZ88" s="1">
        <v>2.1486892995272884</v>
      </c>
      <c r="CA88" s="1">
        <v>88.096261280618833</v>
      </c>
      <c r="CB88" s="1">
        <v>8031.8006016330055</v>
      </c>
      <c r="CC88" s="1">
        <v>519.98281048560375</v>
      </c>
      <c r="CD88" s="1">
        <v>23.635582294800173</v>
      </c>
      <c r="CE88" s="1">
        <v>25.784271594327461</v>
      </c>
      <c r="CF88" s="1">
        <v>1211.8607649333908</v>
      </c>
      <c r="CG88" s="1">
        <v>2827.6751181779114</v>
      </c>
      <c r="CH88" s="1">
        <v>83.798882681564251</v>
      </c>
      <c r="CI88" s="3">
        <v>92.333464722112723</v>
      </c>
      <c r="CJ88" s="3">
        <v>50.009854158454871</v>
      </c>
      <c r="CK88" s="3">
        <v>3.2518722901064252</v>
      </c>
      <c r="CL88" s="3">
        <v>8.6716594402838005</v>
      </c>
      <c r="CM88" s="3">
        <v>8.8687426093811599</v>
      </c>
      <c r="CN88" s="3">
        <v>1.7737485218762319</v>
      </c>
      <c r="CO88" s="3">
        <v>4.0402049664958612</v>
      </c>
      <c r="CP88" s="3">
        <v>0</v>
      </c>
      <c r="CQ88" s="3">
        <v>203.19274733937723</v>
      </c>
      <c r="CR88" s="3">
        <v>84.253054789121023</v>
      </c>
      <c r="CS88" s="33">
        <v>28.853833865814696</v>
      </c>
      <c r="CT88" s="34">
        <v>66.803115015974441</v>
      </c>
      <c r="CU88" s="34">
        <v>0</v>
      </c>
      <c r="CV88" s="34">
        <v>9.9840255591054312</v>
      </c>
      <c r="CW88" s="34">
        <v>24.660543130990419</v>
      </c>
      <c r="CX88" s="34">
        <v>12.480031948881789</v>
      </c>
      <c r="CY88" s="34">
        <v>3.9936102236421727</v>
      </c>
      <c r="CZ88" s="34">
        <v>1.8969648562300319</v>
      </c>
      <c r="DA88" s="34">
        <v>262.28035143769966</v>
      </c>
      <c r="DB88" s="34">
        <v>145.16773162939296</v>
      </c>
    </row>
    <row r="89" spans="1:107" ht="15.75" customHeight="1" x14ac:dyDescent="0.25">
      <c r="A89" s="1" t="s">
        <v>89</v>
      </c>
      <c r="B89" s="29" t="s">
        <v>657</v>
      </c>
      <c r="C89" s="1">
        <v>6</v>
      </c>
      <c r="D89" s="1">
        <v>11</v>
      </c>
      <c r="E89" s="1">
        <v>11</v>
      </c>
      <c r="F89" s="29">
        <v>4744417</v>
      </c>
      <c r="G89" s="29">
        <v>468609.4</v>
      </c>
      <c r="H89" s="29">
        <v>1048.645</v>
      </c>
      <c r="I89" s="29">
        <v>5.0963738280467998</v>
      </c>
      <c r="J89" s="29">
        <v>169.78063773825099</v>
      </c>
      <c r="K89" s="29">
        <v>4</v>
      </c>
      <c r="L89" s="29">
        <v>12</v>
      </c>
      <c r="M89" s="29">
        <v>1048.9981750444001</v>
      </c>
      <c r="N89" s="29">
        <v>13.9036343419906</v>
      </c>
      <c r="O89" s="29">
        <v>166.66086176671499</v>
      </c>
      <c r="P89" s="29">
        <v>4</v>
      </c>
      <c r="Q89" s="29">
        <v>6</v>
      </c>
      <c r="R89" s="1" t="s">
        <v>231</v>
      </c>
      <c r="S89" s="1">
        <v>42.851688299999999</v>
      </c>
      <c r="T89" s="1">
        <v>-123.3841985</v>
      </c>
      <c r="U89" s="1">
        <v>1048.645</v>
      </c>
      <c r="V89" s="1" t="s">
        <v>131</v>
      </c>
      <c r="W89" s="21">
        <v>1</v>
      </c>
      <c r="X89" s="1">
        <v>10</v>
      </c>
      <c r="Y89" s="45">
        <v>1</v>
      </c>
      <c r="Z89" s="45">
        <v>20</v>
      </c>
      <c r="AB89" s="21">
        <v>1</v>
      </c>
      <c r="AC89" s="1">
        <v>5</v>
      </c>
      <c r="AD89" s="46">
        <v>1</v>
      </c>
      <c r="AE89" s="47">
        <v>68</v>
      </c>
      <c r="AF89" s="20" t="s">
        <v>428</v>
      </c>
      <c r="AG89" s="20">
        <v>1</v>
      </c>
      <c r="AH89" s="1">
        <v>10</v>
      </c>
      <c r="AI89" s="1">
        <v>70</v>
      </c>
      <c r="AK89" s="20">
        <v>1</v>
      </c>
      <c r="AL89" s="20">
        <v>3</v>
      </c>
      <c r="AM89" s="42"/>
      <c r="AN89" s="20">
        <v>1</v>
      </c>
      <c r="AO89" s="20">
        <v>0</v>
      </c>
      <c r="AP89" s="48">
        <v>113</v>
      </c>
      <c r="AQ89" s="49" t="s">
        <v>472</v>
      </c>
      <c r="AR89" s="20">
        <v>1</v>
      </c>
      <c r="AS89" s="1">
        <v>0</v>
      </c>
      <c r="AT89" s="36">
        <v>0</v>
      </c>
      <c r="AU89" s="1">
        <v>120</v>
      </c>
      <c r="AW89" s="1">
        <v>0</v>
      </c>
      <c r="AX89" s="1">
        <f>AI89+AU89</f>
        <v>190</v>
      </c>
      <c r="AY89" s="46">
        <v>1</v>
      </c>
      <c r="AZ89" s="46">
        <v>3</v>
      </c>
      <c r="BB89" s="3">
        <v>3.55</v>
      </c>
      <c r="BC89" s="1">
        <v>1542</v>
      </c>
      <c r="BD89" s="1">
        <f t="shared" si="33"/>
        <v>1.542</v>
      </c>
      <c r="BE89" s="2">
        <f t="shared" si="34"/>
        <v>1.542</v>
      </c>
      <c r="BF89" s="3">
        <v>7.58</v>
      </c>
      <c r="BG89" s="4">
        <v>1707</v>
      </c>
      <c r="BH89" s="1">
        <f t="shared" si="35"/>
        <v>1.7070000000000001</v>
      </c>
      <c r="BI89" s="1">
        <f t="shared" si="36"/>
        <v>1.7070000000000001</v>
      </c>
      <c r="BJ89" s="1">
        <v>7.52</v>
      </c>
      <c r="BK89" s="1">
        <v>2792</v>
      </c>
      <c r="BL89" s="1">
        <f t="shared" si="37"/>
        <v>2.7919999999999998</v>
      </c>
      <c r="BM89" s="1">
        <f t="shared" si="38"/>
        <v>2.7919999999999998</v>
      </c>
      <c r="BN89" s="1">
        <v>2.56</v>
      </c>
      <c r="BO89" s="3">
        <f t="shared" si="39"/>
        <v>-5.0199999999999996</v>
      </c>
      <c r="BP89" s="4">
        <v>983</v>
      </c>
      <c r="BQ89" s="5" t="s">
        <v>282</v>
      </c>
      <c r="BR89" s="1">
        <v>0.98299999999999998</v>
      </c>
      <c r="BS89" s="2">
        <f t="shared" si="40"/>
        <v>-0.72400000000000009</v>
      </c>
      <c r="BT89" s="1">
        <v>1.142292857170105</v>
      </c>
      <c r="BU89" s="1">
        <v>49.436466217041016</v>
      </c>
      <c r="BV89" s="1">
        <f t="shared" si="42"/>
        <v>11.42292857170105</v>
      </c>
      <c r="BW89" s="1">
        <f t="shared" si="42"/>
        <v>494.36466217041016</v>
      </c>
      <c r="BX89" s="1">
        <v>59.470710674992567</v>
      </c>
      <c r="BY89" s="1">
        <v>3699.0782039845376</v>
      </c>
      <c r="BZ89" s="1">
        <v>2.9735355337496285</v>
      </c>
      <c r="CA89" s="1">
        <v>77.311923877490344</v>
      </c>
      <c r="CB89" s="1">
        <v>9360.6898602438305</v>
      </c>
      <c r="CC89" s="1">
        <v>680.93963722866488</v>
      </c>
      <c r="CD89" s="1">
        <v>105.56051144811181</v>
      </c>
      <c r="CE89" s="1">
        <v>34.195658638120726</v>
      </c>
      <c r="CF89" s="1">
        <v>1330.6571513529586</v>
      </c>
      <c r="CG89" s="1">
        <v>4072.2569134701162</v>
      </c>
      <c r="CH89" s="1">
        <v>150.16354445435624</v>
      </c>
      <c r="CI89" s="3">
        <v>129.6259842519685</v>
      </c>
      <c r="CJ89" s="3">
        <v>102.78543307086613</v>
      </c>
      <c r="CK89" s="3">
        <v>7.7755905511811019</v>
      </c>
      <c r="CL89" s="3">
        <v>3.0511811023622046</v>
      </c>
      <c r="CM89" s="3">
        <v>48.031496062992126</v>
      </c>
      <c r="CN89" s="3">
        <v>19.291338582677167</v>
      </c>
      <c r="CO89" s="3">
        <v>4.2322834645669287</v>
      </c>
      <c r="CP89" s="3">
        <v>0</v>
      </c>
      <c r="CQ89" s="3">
        <v>1158.0708661417323</v>
      </c>
      <c r="CR89" s="3">
        <v>161.31889763779526</v>
      </c>
      <c r="CS89" s="33">
        <v>122.22882026920033</v>
      </c>
      <c r="CT89" s="34">
        <v>145.83333333333334</v>
      </c>
      <c r="CU89" s="34">
        <v>1.2866191607284245</v>
      </c>
      <c r="CV89" s="34">
        <v>7.1258907363420434</v>
      </c>
      <c r="CW89" s="34">
        <v>22.070467141726052</v>
      </c>
      <c r="CX89" s="34">
        <v>12.371338083927158</v>
      </c>
      <c r="CY89" s="34">
        <v>8.31353919239905</v>
      </c>
      <c r="CZ89" s="34">
        <v>4.2557403008709427</v>
      </c>
      <c r="DA89" s="34">
        <v>453.28582739509108</v>
      </c>
      <c r="DB89" s="34">
        <v>101.44497228820271</v>
      </c>
    </row>
    <row r="90" spans="1:107" ht="15.75" customHeight="1" x14ac:dyDescent="0.25">
      <c r="A90" s="1" t="s">
        <v>90</v>
      </c>
      <c r="B90" s="29" t="s">
        <v>658</v>
      </c>
      <c r="C90" s="1">
        <v>6</v>
      </c>
      <c r="D90" s="1">
        <v>12</v>
      </c>
      <c r="E90" s="1">
        <v>12</v>
      </c>
      <c r="F90" s="29">
        <v>4744414</v>
      </c>
      <c r="G90" s="29">
        <v>468610.6</v>
      </c>
      <c r="H90" s="29">
        <v>1047.931</v>
      </c>
      <c r="I90" s="29">
        <v>5.0963738280467998</v>
      </c>
      <c r="J90" s="29">
        <v>169.78063773825099</v>
      </c>
      <c r="K90" s="29">
        <v>4</v>
      </c>
      <c r="L90" s="29">
        <v>12</v>
      </c>
      <c r="M90" s="29">
        <v>1048.6767768439399</v>
      </c>
      <c r="N90" s="29">
        <v>13.0360073618032</v>
      </c>
      <c r="O90" s="29">
        <v>169.52440766810699</v>
      </c>
      <c r="P90" s="29">
        <v>4</v>
      </c>
      <c r="Q90" s="29">
        <v>5</v>
      </c>
      <c r="R90" s="1" t="s">
        <v>232</v>
      </c>
      <c r="S90" s="1">
        <v>42.851665570000002</v>
      </c>
      <c r="T90" s="1">
        <v>-123.3841829</v>
      </c>
      <c r="U90" s="1">
        <v>1047.931</v>
      </c>
      <c r="V90" s="1" t="s">
        <v>132</v>
      </c>
      <c r="W90" s="21">
        <v>1</v>
      </c>
      <c r="X90" s="1">
        <v>15</v>
      </c>
      <c r="Y90" s="45">
        <v>1</v>
      </c>
      <c r="Z90" s="45">
        <v>23</v>
      </c>
      <c r="AB90" s="21">
        <v>1</v>
      </c>
      <c r="AC90" s="1">
        <v>5</v>
      </c>
      <c r="AD90" s="46">
        <v>1</v>
      </c>
      <c r="AE90" s="47">
        <v>86</v>
      </c>
      <c r="AG90" s="20">
        <v>1</v>
      </c>
      <c r="AH90" s="1">
        <v>30</v>
      </c>
      <c r="AI90" s="1">
        <v>91</v>
      </c>
      <c r="AK90" s="20">
        <v>1</v>
      </c>
      <c r="AL90" s="20">
        <v>3</v>
      </c>
      <c r="AM90" s="42"/>
      <c r="AN90" s="20">
        <v>1</v>
      </c>
      <c r="AO90" s="20">
        <v>0</v>
      </c>
      <c r="AP90" s="48">
        <v>147</v>
      </c>
      <c r="AQ90" s="49" t="s">
        <v>472</v>
      </c>
      <c r="AR90" s="20">
        <v>1</v>
      </c>
      <c r="AS90" s="1">
        <v>3</v>
      </c>
      <c r="AT90" s="36">
        <v>3</v>
      </c>
      <c r="AU90" s="1">
        <v>152</v>
      </c>
      <c r="AW90" s="1">
        <v>3</v>
      </c>
      <c r="AX90" s="1">
        <f>AI90+AU90</f>
        <v>243</v>
      </c>
      <c r="AY90" s="46">
        <v>1</v>
      </c>
      <c r="AZ90" s="46">
        <v>0</v>
      </c>
      <c r="BB90" s="3">
        <v>2.94</v>
      </c>
      <c r="BC90" s="1">
        <v>524.4</v>
      </c>
      <c r="BD90" s="1">
        <f t="shared" si="33"/>
        <v>0.52439999999999998</v>
      </c>
      <c r="BE90" s="2">
        <f t="shared" si="34"/>
        <v>0.52400000000000002</v>
      </c>
      <c r="BF90" s="3">
        <v>7.42</v>
      </c>
      <c r="BG90" s="4">
        <v>892.6</v>
      </c>
      <c r="BH90" s="1">
        <f t="shared" si="35"/>
        <v>0.89260000000000006</v>
      </c>
      <c r="BI90" s="1">
        <f t="shared" si="36"/>
        <v>0.89300000000000002</v>
      </c>
      <c r="BJ90" s="1">
        <v>7.67</v>
      </c>
      <c r="BK90" s="1">
        <v>489.5</v>
      </c>
      <c r="BL90" s="1">
        <f t="shared" si="37"/>
        <v>0.48949999999999999</v>
      </c>
      <c r="BM90" s="1">
        <f t="shared" si="38"/>
        <v>0.49</v>
      </c>
      <c r="BN90" s="1">
        <v>2.89</v>
      </c>
      <c r="BO90" s="3">
        <f t="shared" si="39"/>
        <v>-4.5299999999999994</v>
      </c>
      <c r="BP90" s="4">
        <v>477.2</v>
      </c>
      <c r="BQ90" s="5" t="s">
        <v>282</v>
      </c>
      <c r="BR90" s="1">
        <v>0.47699999999999998</v>
      </c>
      <c r="BS90" s="2">
        <f t="shared" si="40"/>
        <v>-0.41600000000000004</v>
      </c>
      <c r="BT90" s="1">
        <v>1.0546119213104248</v>
      </c>
      <c r="BU90" s="1">
        <v>49.725643157958984</v>
      </c>
      <c r="BV90" s="1">
        <f t="shared" si="42"/>
        <v>10.546119213104248</v>
      </c>
      <c r="BW90" s="1">
        <f t="shared" si="42"/>
        <v>497.25643157958984</v>
      </c>
      <c r="BX90" s="1">
        <v>0</v>
      </c>
      <c r="BY90" s="1">
        <v>2155.059132720105</v>
      </c>
      <c r="BZ90" s="1">
        <v>2.1901007446342531</v>
      </c>
      <c r="CA90" s="1">
        <v>89.794130530004381</v>
      </c>
      <c r="CB90" s="1">
        <v>8537.0127025843176</v>
      </c>
      <c r="CC90" s="1">
        <v>608.84800700832238</v>
      </c>
      <c r="CD90" s="1">
        <v>48.182216381953566</v>
      </c>
      <c r="CE90" s="1">
        <v>28.471309680245291</v>
      </c>
      <c r="CF90" s="1">
        <v>957.07402540516864</v>
      </c>
      <c r="CG90" s="1">
        <v>3937.8011388523873</v>
      </c>
      <c r="CH90" s="1">
        <v>67.893123083661848</v>
      </c>
      <c r="CI90" s="3">
        <v>164.56568839866063</v>
      </c>
      <c r="CJ90" s="3">
        <v>61.798306086271424</v>
      </c>
      <c r="CK90" s="3">
        <v>5.3181012408902895</v>
      </c>
      <c r="CL90" s="3">
        <v>4.1363009651368916</v>
      </c>
      <c r="CM90" s="3">
        <v>54.165845972030731</v>
      </c>
      <c r="CN90" s="3">
        <v>11.030135907031713</v>
      </c>
      <c r="CO90" s="3">
        <v>4.0378176088241089</v>
      </c>
      <c r="CP90" s="3">
        <v>0</v>
      </c>
      <c r="CQ90" s="3">
        <v>516.64368721686037</v>
      </c>
      <c r="CR90" s="3">
        <v>72.188300177270037</v>
      </c>
      <c r="CS90" s="33">
        <v>101.94947284662821</v>
      </c>
      <c r="CT90" s="34">
        <v>145.86234334593198</v>
      </c>
      <c r="CU90" s="34">
        <v>0</v>
      </c>
      <c r="CV90" s="34">
        <v>11.139844837875474</v>
      </c>
      <c r="CW90" s="34">
        <v>31.629202307539288</v>
      </c>
      <c r="CX90" s="34">
        <v>21.38452357270738</v>
      </c>
      <c r="CY90" s="34">
        <v>2.7849612094688685</v>
      </c>
      <c r="CZ90" s="34">
        <v>4.1774418142033021</v>
      </c>
      <c r="DA90" s="34">
        <v>343.54485776805251</v>
      </c>
      <c r="DB90" s="34">
        <v>125.82056892778994</v>
      </c>
    </row>
    <row r="91" spans="1:107" ht="15.75" customHeight="1" x14ac:dyDescent="0.25">
      <c r="A91" s="1" t="s">
        <v>91</v>
      </c>
      <c r="B91" s="29" t="s">
        <v>659</v>
      </c>
      <c r="C91" s="1">
        <v>6</v>
      </c>
      <c r="D91" s="1">
        <v>13</v>
      </c>
      <c r="E91" s="1">
        <v>13</v>
      </c>
      <c r="F91" s="29">
        <v>4744411</v>
      </c>
      <c r="G91" s="29">
        <v>468611.8</v>
      </c>
      <c r="H91" s="29">
        <v>1047.2550000000001</v>
      </c>
      <c r="I91" s="29">
        <v>5.9497516598635096</v>
      </c>
      <c r="J91" s="29">
        <v>156.39996270551401</v>
      </c>
      <c r="K91" s="29">
        <v>2</v>
      </c>
      <c r="L91" s="29">
        <v>0</v>
      </c>
      <c r="M91" s="29">
        <v>1047.3351737381499</v>
      </c>
      <c r="N91" s="29">
        <v>12.778940437932601</v>
      </c>
      <c r="O91" s="29">
        <v>168.487361740273</v>
      </c>
      <c r="P91" s="29">
        <v>2</v>
      </c>
      <c r="Q91" s="29">
        <v>5</v>
      </c>
      <c r="R91" s="1" t="s">
        <v>271</v>
      </c>
      <c r="S91" s="1">
        <v>42.85163824</v>
      </c>
      <c r="T91" s="1">
        <v>-123.3841692</v>
      </c>
      <c r="U91" s="1">
        <v>1047.2550000000001</v>
      </c>
      <c r="V91" s="1" t="s">
        <v>133</v>
      </c>
      <c r="W91" s="21">
        <v>0</v>
      </c>
      <c r="X91" s="1">
        <v>100</v>
      </c>
      <c r="Y91" s="45">
        <v>0</v>
      </c>
      <c r="Z91" s="45"/>
      <c r="AA91" s="20" t="s">
        <v>404</v>
      </c>
      <c r="AB91" s="21">
        <v>0</v>
      </c>
      <c r="AC91" s="1">
        <v>100</v>
      </c>
      <c r="AD91" s="46">
        <v>0</v>
      </c>
      <c r="AE91" s="47"/>
      <c r="AF91" s="20" t="s">
        <v>134</v>
      </c>
      <c r="AG91" s="21">
        <v>0</v>
      </c>
      <c r="AH91" s="1">
        <v>100</v>
      </c>
      <c r="AI91" s="1"/>
      <c r="AJ91" s="20" t="s">
        <v>332</v>
      </c>
      <c r="AK91" s="21">
        <v>0</v>
      </c>
      <c r="AL91" s="20">
        <v>100</v>
      </c>
      <c r="AM91" s="42" t="s">
        <v>520</v>
      </c>
      <c r="AN91" s="21">
        <v>0</v>
      </c>
      <c r="AO91" s="20">
        <v>100</v>
      </c>
      <c r="AQ91" s="42" t="s">
        <v>520</v>
      </c>
      <c r="AR91" s="21">
        <v>0</v>
      </c>
      <c r="AT91" s="36">
        <v>100</v>
      </c>
      <c r="AW91" s="1">
        <v>100</v>
      </c>
      <c r="AY91" s="46">
        <v>0</v>
      </c>
      <c r="BB91" s="3">
        <v>2.87</v>
      </c>
      <c r="BC91" s="1">
        <v>528.1</v>
      </c>
      <c r="BD91" s="1">
        <f t="shared" si="33"/>
        <v>0.52810000000000001</v>
      </c>
      <c r="BE91" s="2">
        <f t="shared" si="34"/>
        <v>0.52800000000000002</v>
      </c>
      <c r="BF91" s="3">
        <v>7.59</v>
      </c>
      <c r="BG91" s="4">
        <v>379.8</v>
      </c>
      <c r="BH91" s="1">
        <f t="shared" si="35"/>
        <v>0.37980000000000003</v>
      </c>
      <c r="BI91" s="1">
        <f t="shared" si="36"/>
        <v>0.38</v>
      </c>
      <c r="BJ91" s="1">
        <v>7.39</v>
      </c>
      <c r="BK91" s="1">
        <v>1691</v>
      </c>
      <c r="BL91" s="1">
        <f t="shared" si="37"/>
        <v>1.6910000000000001</v>
      </c>
      <c r="BM91" s="1">
        <f t="shared" si="38"/>
        <v>1.6910000000000001</v>
      </c>
      <c r="BN91" s="1">
        <v>3.79</v>
      </c>
      <c r="BO91" s="3">
        <f t="shared" si="39"/>
        <v>-3.8</v>
      </c>
      <c r="BP91" s="2">
        <v>1.3759999999999999</v>
      </c>
      <c r="BQ91" s="5" t="s">
        <v>283</v>
      </c>
      <c r="BR91" s="2">
        <v>1.3759999999999999</v>
      </c>
      <c r="BS91" s="2">
        <f t="shared" si="40"/>
        <v>0.99599999999999989</v>
      </c>
      <c r="CI91" s="3">
        <v>135.87921847246892</v>
      </c>
      <c r="CJ91" s="3">
        <v>60.854549042826122</v>
      </c>
      <c r="CK91" s="3">
        <v>7.6968620485494377</v>
      </c>
      <c r="CL91" s="3">
        <v>2.5656206828498123</v>
      </c>
      <c r="CM91" s="3">
        <v>43.319518452733362</v>
      </c>
      <c r="CN91" s="3">
        <v>9.4730609828300771</v>
      </c>
      <c r="CO91" s="3">
        <v>2.6642984014209592</v>
      </c>
      <c r="CP91" s="3">
        <v>1.3814880599960531</v>
      </c>
      <c r="CQ91" s="3">
        <v>399.44740477600152</v>
      </c>
      <c r="CR91" s="3">
        <v>56.542332741267018</v>
      </c>
      <c r="CS91" s="33">
        <v>14.787614132592298</v>
      </c>
      <c r="CT91" s="34">
        <v>60.063517268757437</v>
      </c>
      <c r="CU91" s="34">
        <v>0</v>
      </c>
      <c r="CV91" s="34">
        <v>35.430726478761414</v>
      </c>
      <c r="CW91" s="34">
        <v>54.08892417626042</v>
      </c>
      <c r="CX91" s="34">
        <v>12.901945216355696</v>
      </c>
      <c r="CY91" s="34">
        <v>3.5728463676061928</v>
      </c>
      <c r="CZ91" s="34">
        <v>2.1834061135371177</v>
      </c>
      <c r="DA91" s="34">
        <v>711.69114728066677</v>
      </c>
      <c r="DB91" s="34">
        <v>64.311234616911463</v>
      </c>
      <c r="DC91" s="29" t="s">
        <v>719</v>
      </c>
    </row>
    <row r="92" spans="1:107" ht="15.75" customHeight="1" x14ac:dyDescent="0.25">
      <c r="A92" s="1" t="s">
        <v>92</v>
      </c>
      <c r="B92" s="29" t="s">
        <v>660</v>
      </c>
      <c r="C92" s="1">
        <v>6</v>
      </c>
      <c r="D92" s="1">
        <v>14</v>
      </c>
      <c r="E92" s="1">
        <v>14</v>
      </c>
      <c r="F92" s="29">
        <v>4744409</v>
      </c>
      <c r="G92" s="29">
        <v>468612.8</v>
      </c>
      <c r="H92" s="29">
        <v>1046.6569999999999</v>
      </c>
      <c r="I92" s="29">
        <v>5.9497516598635096</v>
      </c>
      <c r="J92" s="29">
        <v>156.39996270551401</v>
      </c>
      <c r="K92" s="29">
        <v>2</v>
      </c>
      <c r="L92" s="29">
        <v>0</v>
      </c>
      <c r="M92" s="29">
        <v>1047.3351737381499</v>
      </c>
      <c r="N92" s="29">
        <v>12.778940437932601</v>
      </c>
      <c r="O92" s="29">
        <v>168.487361740273</v>
      </c>
      <c r="P92" s="29">
        <v>2</v>
      </c>
      <c r="Q92" s="29">
        <v>5</v>
      </c>
      <c r="R92" s="1" t="s">
        <v>233</v>
      </c>
      <c r="S92" s="1">
        <v>42.851615109999997</v>
      </c>
      <c r="T92" s="1">
        <v>-123.3841568</v>
      </c>
      <c r="U92" s="1">
        <v>1046.6569999999999</v>
      </c>
      <c r="V92" s="1" t="s">
        <v>131</v>
      </c>
      <c r="W92" s="21">
        <v>1</v>
      </c>
      <c r="X92" s="1">
        <v>10</v>
      </c>
      <c r="Y92" s="45">
        <v>1</v>
      </c>
      <c r="Z92" s="45">
        <v>29</v>
      </c>
      <c r="AA92" s="20" t="s">
        <v>405</v>
      </c>
      <c r="AB92" s="21">
        <v>1</v>
      </c>
      <c r="AC92" s="1">
        <v>3</v>
      </c>
      <c r="AD92" s="46">
        <v>1</v>
      </c>
      <c r="AE92" s="47">
        <v>110</v>
      </c>
      <c r="AG92" s="20">
        <v>1</v>
      </c>
      <c r="AH92" s="1">
        <v>45</v>
      </c>
      <c r="AI92" s="1">
        <v>77</v>
      </c>
      <c r="AJ92" s="20" t="s">
        <v>333</v>
      </c>
      <c r="AK92" s="21">
        <v>0</v>
      </c>
      <c r="AL92" s="20">
        <v>100</v>
      </c>
      <c r="AM92" s="42" t="s">
        <v>134</v>
      </c>
      <c r="AN92" s="21">
        <v>0</v>
      </c>
      <c r="AO92" s="20">
        <v>100</v>
      </c>
      <c r="AQ92" s="42" t="s">
        <v>520</v>
      </c>
      <c r="AR92" s="21">
        <v>0</v>
      </c>
      <c r="AT92" s="36">
        <v>100</v>
      </c>
      <c r="AW92" s="1">
        <v>100</v>
      </c>
      <c r="AY92" s="46">
        <v>0</v>
      </c>
      <c r="BB92" s="3">
        <v>2.91</v>
      </c>
      <c r="BC92" s="1">
        <v>257.39999999999998</v>
      </c>
      <c r="BD92" s="1">
        <f t="shared" si="33"/>
        <v>0.25739999999999996</v>
      </c>
      <c r="BE92" s="2">
        <f t="shared" si="34"/>
        <v>0.25700000000000001</v>
      </c>
      <c r="BF92" s="3">
        <v>7.61</v>
      </c>
      <c r="BG92" s="4">
        <v>1954</v>
      </c>
      <c r="BH92" s="1">
        <f t="shared" si="35"/>
        <v>1.954</v>
      </c>
      <c r="BI92" s="1">
        <f t="shared" si="36"/>
        <v>1.954</v>
      </c>
      <c r="BJ92" s="1">
        <v>7.51</v>
      </c>
      <c r="BK92" s="1">
        <v>1373</v>
      </c>
      <c r="BL92" s="1">
        <f t="shared" si="37"/>
        <v>1.373</v>
      </c>
      <c r="BM92" s="1">
        <f t="shared" si="38"/>
        <v>1.373</v>
      </c>
      <c r="BN92" s="1">
        <v>2.4300000000000002</v>
      </c>
      <c r="BO92" s="3">
        <f t="shared" si="39"/>
        <v>-5.18</v>
      </c>
      <c r="BP92" s="4">
        <v>391.6</v>
      </c>
      <c r="BQ92" s="5" t="s">
        <v>282</v>
      </c>
      <c r="BR92" s="1">
        <v>0.39200000000000002</v>
      </c>
      <c r="BS92" s="2">
        <f t="shared" si="40"/>
        <v>-1.5619999999999998</v>
      </c>
      <c r="CI92" s="3">
        <v>106.23145400593472</v>
      </c>
      <c r="CJ92" s="3">
        <v>39.901088031651831</v>
      </c>
      <c r="CK92" s="3">
        <v>6.9238377843719094</v>
      </c>
      <c r="CL92" s="3">
        <v>3.8575667655786354</v>
      </c>
      <c r="CM92" s="3">
        <v>20.672601384767557</v>
      </c>
      <c r="CN92" s="3">
        <v>5.1434223541048469</v>
      </c>
      <c r="CO92" s="3">
        <v>3.9564787339268053</v>
      </c>
      <c r="CP92" s="3">
        <v>0</v>
      </c>
      <c r="CQ92" s="3">
        <v>230.16815034619191</v>
      </c>
      <c r="CR92" s="3">
        <v>41.938674579624134</v>
      </c>
      <c r="CS92" s="33">
        <v>372.20259128386334</v>
      </c>
      <c r="CT92" s="34">
        <v>216.02866117000391</v>
      </c>
      <c r="CU92" s="34">
        <v>26.109148017275224</v>
      </c>
      <c r="CV92" s="34">
        <v>1.5704750687082842</v>
      </c>
      <c r="CW92" s="34">
        <v>75.186493914409098</v>
      </c>
      <c r="CX92" s="34">
        <v>27.188849627012168</v>
      </c>
      <c r="CY92" s="34">
        <v>2.0612485276796231</v>
      </c>
      <c r="CZ92" s="34">
        <v>6.1837455830388688</v>
      </c>
      <c r="DA92" s="34">
        <v>1164.1146446800155</v>
      </c>
      <c r="DB92" s="34">
        <v>150.96191597958381</v>
      </c>
    </row>
    <row r="93" spans="1:107" ht="15.75" customHeight="1" x14ac:dyDescent="0.25">
      <c r="A93" s="1" t="s">
        <v>93</v>
      </c>
      <c r="B93" s="29" t="s">
        <v>661</v>
      </c>
      <c r="C93" s="1">
        <v>6</v>
      </c>
      <c r="D93" s="1">
        <v>15</v>
      </c>
      <c r="E93" s="1">
        <v>15</v>
      </c>
      <c r="F93" s="29">
        <v>4744406</v>
      </c>
      <c r="G93" s="29">
        <v>468613.8</v>
      </c>
      <c r="H93" s="29">
        <v>1046.1679999999999</v>
      </c>
      <c r="I93" s="29">
        <v>6.9786898185421604</v>
      </c>
      <c r="J93" s="29">
        <v>164.11061661364201</v>
      </c>
      <c r="K93" s="29">
        <v>4</v>
      </c>
      <c r="L93" s="29">
        <v>0</v>
      </c>
      <c r="M93" s="29">
        <v>1047.3351737381499</v>
      </c>
      <c r="N93" s="29">
        <v>12.778940437932601</v>
      </c>
      <c r="O93" s="29">
        <v>168.487361740273</v>
      </c>
      <c r="P93" s="29">
        <v>2</v>
      </c>
      <c r="Q93" s="29">
        <v>0</v>
      </c>
      <c r="R93" s="1" t="s">
        <v>234</v>
      </c>
      <c r="S93" s="1">
        <v>42.851590569999999</v>
      </c>
      <c r="T93" s="1">
        <v>-123.38414349999999</v>
      </c>
      <c r="U93" s="1">
        <v>1046.1679999999999</v>
      </c>
      <c r="V93" s="1" t="s">
        <v>132</v>
      </c>
      <c r="W93" s="21">
        <v>1</v>
      </c>
      <c r="X93" s="1">
        <v>10</v>
      </c>
      <c r="Y93" s="45">
        <v>0</v>
      </c>
      <c r="Z93" s="45">
        <v>16</v>
      </c>
      <c r="AB93" s="21">
        <v>1</v>
      </c>
      <c r="AC93" s="1">
        <v>10</v>
      </c>
      <c r="AD93" s="46">
        <v>1</v>
      </c>
      <c r="AE93" s="47">
        <v>70</v>
      </c>
      <c r="AG93" s="20">
        <v>1</v>
      </c>
      <c r="AH93" s="1">
        <v>70</v>
      </c>
      <c r="AI93" s="1">
        <v>70</v>
      </c>
      <c r="AJ93" s="20" t="s">
        <v>320</v>
      </c>
      <c r="AK93" s="21">
        <v>0</v>
      </c>
      <c r="AL93" s="20">
        <v>100</v>
      </c>
      <c r="AM93" s="42" t="s">
        <v>134</v>
      </c>
      <c r="AN93" s="21">
        <v>0</v>
      </c>
      <c r="AO93" s="20">
        <v>100</v>
      </c>
      <c r="AQ93" s="42" t="s">
        <v>520</v>
      </c>
      <c r="AR93" s="21">
        <v>0</v>
      </c>
      <c r="AT93" s="36">
        <v>100</v>
      </c>
      <c r="AW93" s="1">
        <v>100</v>
      </c>
      <c r="AY93" s="46">
        <v>0</v>
      </c>
      <c r="BB93" s="3">
        <v>2.6</v>
      </c>
      <c r="BC93" s="1">
        <v>686.2</v>
      </c>
      <c r="BD93" s="1">
        <f t="shared" si="33"/>
        <v>0.68620000000000003</v>
      </c>
      <c r="BE93" s="2">
        <f t="shared" si="34"/>
        <v>0.68600000000000005</v>
      </c>
      <c r="BF93" s="3">
        <v>8.06</v>
      </c>
      <c r="BG93" s="4">
        <v>495.4</v>
      </c>
      <c r="BH93" s="1">
        <f t="shared" si="35"/>
        <v>0.49539999999999995</v>
      </c>
      <c r="BI93" s="1">
        <f t="shared" si="36"/>
        <v>0.495</v>
      </c>
      <c r="BJ93" s="1">
        <v>7.78</v>
      </c>
      <c r="BK93" s="1">
        <v>611.9</v>
      </c>
      <c r="BL93" s="1">
        <f t="shared" si="37"/>
        <v>0.6119</v>
      </c>
      <c r="BM93" s="1">
        <f t="shared" si="38"/>
        <v>0.61199999999999999</v>
      </c>
      <c r="BN93" s="1">
        <v>6.69</v>
      </c>
      <c r="BO93" s="3">
        <f t="shared" si="39"/>
        <v>-1.37</v>
      </c>
      <c r="BP93" s="2">
        <v>2.2850000000000001</v>
      </c>
      <c r="BQ93" s="5" t="s">
        <v>283</v>
      </c>
      <c r="BR93" s="2">
        <v>2.2850000000000001</v>
      </c>
      <c r="BS93" s="2">
        <f t="shared" si="40"/>
        <v>1.79</v>
      </c>
      <c r="CI93" s="3">
        <v>136.66007905138341</v>
      </c>
      <c r="CJ93" s="3">
        <v>56.017786561264828</v>
      </c>
      <c r="CK93" s="3">
        <v>15.217391304347828</v>
      </c>
      <c r="CL93" s="3">
        <v>1.8774703557312253</v>
      </c>
      <c r="CM93" s="3">
        <v>48.517786561264828</v>
      </c>
      <c r="CN93" s="3">
        <v>8.99209486166008</v>
      </c>
      <c r="CO93" s="3">
        <v>3.6561264822134389</v>
      </c>
      <c r="CP93" s="3">
        <v>0</v>
      </c>
      <c r="CQ93" s="3">
        <v>644.26877470355737</v>
      </c>
      <c r="CR93" s="3">
        <v>63.63636363636364</v>
      </c>
      <c r="CS93" s="33">
        <v>0</v>
      </c>
      <c r="CT93" s="34">
        <v>0</v>
      </c>
      <c r="CU93" s="34">
        <v>0</v>
      </c>
      <c r="CV93" s="34">
        <v>20.833333333333332</v>
      </c>
      <c r="CW93" s="34">
        <v>70.773524720893136</v>
      </c>
      <c r="CX93" s="34">
        <v>0</v>
      </c>
      <c r="CY93" s="34">
        <v>4.8843700159489636</v>
      </c>
      <c r="CZ93" s="34">
        <v>0</v>
      </c>
      <c r="DA93" s="34">
        <v>821.47129186602865</v>
      </c>
      <c r="DB93" s="34">
        <v>0.49840510366826157</v>
      </c>
    </row>
    <row r="94" spans="1:107" ht="15.75" customHeight="1" x14ac:dyDescent="0.25">
      <c r="A94" s="1" t="s">
        <v>94</v>
      </c>
      <c r="B94" s="29" t="s">
        <v>662</v>
      </c>
      <c r="C94" s="1">
        <v>6</v>
      </c>
      <c r="D94" s="1">
        <v>16</v>
      </c>
      <c r="E94" s="1">
        <v>16</v>
      </c>
      <c r="F94" s="29">
        <v>4744403</v>
      </c>
      <c r="G94" s="29">
        <v>468615.3</v>
      </c>
      <c r="H94" s="29">
        <v>1045.8009999999999</v>
      </c>
      <c r="I94" s="29">
        <v>6.9786898185421604</v>
      </c>
      <c r="J94" s="29">
        <v>164.11061661364201</v>
      </c>
      <c r="K94" s="29">
        <v>4</v>
      </c>
      <c r="L94" s="29">
        <v>0</v>
      </c>
      <c r="M94" s="29">
        <v>1045.8359624465099</v>
      </c>
      <c r="N94" s="29">
        <v>16.803172389539501</v>
      </c>
      <c r="O94" s="29">
        <v>162.798368403914</v>
      </c>
      <c r="P94" s="29">
        <v>2</v>
      </c>
      <c r="Q94" s="29">
        <v>0</v>
      </c>
      <c r="R94" s="1" t="s">
        <v>235</v>
      </c>
      <c r="S94" s="1">
        <v>42.851563220000003</v>
      </c>
      <c r="T94" s="1">
        <v>-123.38412529999999</v>
      </c>
      <c r="U94" s="1">
        <v>1045.8009999999999</v>
      </c>
      <c r="V94" s="1" t="s">
        <v>133</v>
      </c>
      <c r="W94" s="21">
        <v>1</v>
      </c>
      <c r="X94" s="1">
        <v>5</v>
      </c>
      <c r="Y94" s="45">
        <v>1</v>
      </c>
      <c r="Z94" s="45">
        <v>30</v>
      </c>
      <c r="AB94" s="21">
        <v>1</v>
      </c>
      <c r="AC94" s="1">
        <v>5</v>
      </c>
      <c r="AD94" s="46">
        <v>1</v>
      </c>
      <c r="AE94" s="47">
        <v>50</v>
      </c>
      <c r="AF94" s="20" t="s">
        <v>423</v>
      </c>
      <c r="AG94" s="20">
        <v>1</v>
      </c>
      <c r="AH94" s="1">
        <v>25</v>
      </c>
      <c r="AI94" s="1">
        <v>70</v>
      </c>
      <c r="AK94" s="20">
        <v>1</v>
      </c>
      <c r="AL94" s="20">
        <v>3</v>
      </c>
      <c r="AM94" s="42" t="s">
        <v>460</v>
      </c>
      <c r="AN94" s="20">
        <v>1</v>
      </c>
      <c r="AO94" s="20">
        <v>3</v>
      </c>
      <c r="AP94" s="48">
        <v>132</v>
      </c>
      <c r="AQ94" s="49" t="s">
        <v>472</v>
      </c>
      <c r="AR94" s="20">
        <v>1</v>
      </c>
      <c r="AS94" s="1">
        <v>0</v>
      </c>
      <c r="AT94" s="36">
        <v>0</v>
      </c>
      <c r="AU94" s="1">
        <v>131</v>
      </c>
      <c r="AW94" s="1">
        <v>0</v>
      </c>
      <c r="AX94" s="1">
        <f>AI94+AU94</f>
        <v>201</v>
      </c>
      <c r="AY94" s="46">
        <v>1</v>
      </c>
      <c r="AZ94" s="46">
        <v>3</v>
      </c>
      <c r="BA94" s="46" t="s">
        <v>454</v>
      </c>
      <c r="BB94" s="3">
        <v>2.83</v>
      </c>
      <c r="BC94" s="1">
        <v>508.7</v>
      </c>
      <c r="BD94" s="1">
        <f t="shared" si="33"/>
        <v>0.50870000000000004</v>
      </c>
      <c r="BE94" s="2">
        <f t="shared" si="34"/>
        <v>0.50900000000000001</v>
      </c>
      <c r="BF94" s="3">
        <v>8.1999999999999993</v>
      </c>
      <c r="BG94" s="4">
        <v>400</v>
      </c>
      <c r="BH94" s="1">
        <f t="shared" si="35"/>
        <v>0.4</v>
      </c>
      <c r="BI94" s="1">
        <f t="shared" si="36"/>
        <v>0.4</v>
      </c>
      <c r="BJ94" s="1">
        <v>7.94</v>
      </c>
      <c r="BK94" s="1">
        <v>641.20000000000005</v>
      </c>
      <c r="BL94" s="1">
        <f t="shared" si="37"/>
        <v>0.64119999999999999</v>
      </c>
      <c r="BM94" s="1">
        <f t="shared" si="38"/>
        <v>0.64100000000000001</v>
      </c>
      <c r="BN94" s="1">
        <v>7.02</v>
      </c>
      <c r="BO94" s="3">
        <f t="shared" si="39"/>
        <v>-1.1799999999999997</v>
      </c>
      <c r="BP94" s="4">
        <v>362.1</v>
      </c>
      <c r="BQ94" s="5" t="s">
        <v>282</v>
      </c>
      <c r="BR94" s="1">
        <v>0.36199999999999999</v>
      </c>
      <c r="BS94" s="2">
        <f t="shared" si="40"/>
        <v>-3.8000000000000034E-2</v>
      </c>
      <c r="BT94" s="1">
        <v>0.91083461046218872</v>
      </c>
      <c r="BU94" s="1">
        <v>49.738071441650391</v>
      </c>
      <c r="BV94" s="1">
        <f>BT94*10</f>
        <v>9.1083461046218872</v>
      </c>
      <c r="BW94" s="1">
        <f>BU94*10</f>
        <v>497.38071441650391</v>
      </c>
      <c r="BX94" s="1">
        <v>0</v>
      </c>
      <c r="BY94" s="1">
        <v>2769.7841726618703</v>
      </c>
      <c r="BZ94" s="1">
        <v>0</v>
      </c>
      <c r="CA94" s="1">
        <v>94.661113214691397</v>
      </c>
      <c r="CB94" s="1">
        <v>8862.1734191594096</v>
      </c>
      <c r="CC94" s="1">
        <v>602.0446800454373</v>
      </c>
      <c r="CD94" s="1">
        <v>71.942446043165461</v>
      </c>
      <c r="CE94" s="1">
        <v>34.078000757288905</v>
      </c>
      <c r="CF94" s="1">
        <v>821.65846270352142</v>
      </c>
      <c r="CG94" s="1">
        <v>2917.4555092767891</v>
      </c>
      <c r="CH94" s="1">
        <v>41.650889814464215</v>
      </c>
      <c r="CI94" s="3">
        <v>83.383263431196326</v>
      </c>
      <c r="CJ94" s="3">
        <v>13.131615737966847</v>
      </c>
      <c r="CK94" s="3">
        <v>3.6948272418613941</v>
      </c>
      <c r="CL94" s="3">
        <v>5.3924505692031159</v>
      </c>
      <c r="CM94" s="3">
        <v>29.259037347713203</v>
      </c>
      <c r="CN94" s="3">
        <v>7.0900738965448378</v>
      </c>
      <c r="CO94" s="3">
        <v>14.080287597363691</v>
      </c>
      <c r="CP94" s="3">
        <v>0</v>
      </c>
      <c r="CQ94" s="3">
        <v>408.727781106451</v>
      </c>
      <c r="CR94" s="3">
        <v>13.980427401637709</v>
      </c>
      <c r="CS94" s="33">
        <v>0</v>
      </c>
      <c r="CT94" s="34">
        <v>0</v>
      </c>
      <c r="CU94" s="34">
        <v>0</v>
      </c>
      <c r="CV94" s="34">
        <v>45.069033530571993</v>
      </c>
      <c r="CW94" s="34">
        <v>33.925049309664693</v>
      </c>
      <c r="CX94" s="34">
        <v>0</v>
      </c>
      <c r="CY94" s="34">
        <v>6.8047337278106506</v>
      </c>
      <c r="CZ94" s="34">
        <v>0</v>
      </c>
      <c r="DA94" s="34">
        <v>211.04536489151872</v>
      </c>
      <c r="DB94" s="34">
        <v>0</v>
      </c>
    </row>
    <row r="95" spans="1:107" ht="15.75" customHeight="1" x14ac:dyDescent="0.25">
      <c r="A95" s="1" t="s">
        <v>95</v>
      </c>
      <c r="B95" s="29" t="s">
        <v>663</v>
      </c>
      <c r="C95" s="1">
        <v>7</v>
      </c>
      <c r="D95" s="1">
        <v>1</v>
      </c>
      <c r="E95" s="1">
        <v>1</v>
      </c>
      <c r="F95" s="29">
        <v>4744445</v>
      </c>
      <c r="G95" s="29">
        <v>468601.59999999998</v>
      </c>
      <c r="H95" s="29">
        <v>1053.2190000000001</v>
      </c>
      <c r="I95" s="29">
        <v>3.7122760079995998</v>
      </c>
      <c r="J95" s="29">
        <v>180</v>
      </c>
      <c r="K95" s="29">
        <v>4</v>
      </c>
      <c r="L95" s="29">
        <v>3</v>
      </c>
      <c r="M95" s="29">
        <v>1052.96442341388</v>
      </c>
      <c r="N95" s="29">
        <v>11.5905088945195</v>
      </c>
      <c r="O95" s="29">
        <v>261.67191523024798</v>
      </c>
      <c r="P95" s="29">
        <v>16</v>
      </c>
      <c r="Q95" s="29">
        <v>2</v>
      </c>
      <c r="R95" s="1" t="s">
        <v>236</v>
      </c>
      <c r="S95" s="1">
        <v>42.851942780000002</v>
      </c>
      <c r="T95" s="1">
        <v>-123.3842954</v>
      </c>
      <c r="U95" s="1">
        <v>1053.2190000000001</v>
      </c>
      <c r="V95" s="1" t="s">
        <v>131</v>
      </c>
      <c r="W95" s="21">
        <v>1</v>
      </c>
      <c r="X95" s="1">
        <v>10</v>
      </c>
      <c r="Y95" s="45">
        <v>1</v>
      </c>
      <c r="Z95" s="45">
        <v>10</v>
      </c>
      <c r="AA95" s="20" t="s">
        <v>406</v>
      </c>
      <c r="AB95" s="21">
        <v>1</v>
      </c>
      <c r="AC95" s="1">
        <v>3</v>
      </c>
      <c r="AD95" s="46">
        <v>1</v>
      </c>
      <c r="AE95" s="47">
        <v>103</v>
      </c>
      <c r="AG95" s="20">
        <v>1</v>
      </c>
      <c r="AH95" s="1">
        <v>5</v>
      </c>
      <c r="AI95" s="1">
        <v>110</v>
      </c>
      <c r="AK95" s="20">
        <v>1</v>
      </c>
      <c r="AL95" s="20">
        <v>5</v>
      </c>
      <c r="AM95" s="42" t="s">
        <v>461</v>
      </c>
      <c r="AN95" s="20">
        <v>1</v>
      </c>
      <c r="AO95" s="20">
        <v>3</v>
      </c>
      <c r="AP95" s="48">
        <v>198</v>
      </c>
      <c r="AQ95" s="49" t="s">
        <v>499</v>
      </c>
      <c r="AR95" s="20">
        <v>1</v>
      </c>
      <c r="AS95" s="1">
        <v>3</v>
      </c>
      <c r="AT95" s="36">
        <v>3</v>
      </c>
      <c r="AU95" s="1">
        <v>203</v>
      </c>
      <c r="AW95" s="1">
        <v>3</v>
      </c>
      <c r="AX95" s="1">
        <f>AI95+AU95</f>
        <v>313</v>
      </c>
      <c r="AY95" s="46">
        <v>1</v>
      </c>
      <c r="AZ95" s="46">
        <v>3</v>
      </c>
      <c r="BB95" s="3">
        <v>2.72</v>
      </c>
      <c r="BC95" s="1">
        <v>440.1</v>
      </c>
      <c r="BD95" s="1">
        <f t="shared" si="33"/>
        <v>0.44010000000000005</v>
      </c>
      <c r="BE95" s="2">
        <f t="shared" si="34"/>
        <v>0.44</v>
      </c>
      <c r="BF95" s="3">
        <v>7.93</v>
      </c>
      <c r="BG95" s="4">
        <v>454.9</v>
      </c>
      <c r="BH95" s="1">
        <f t="shared" si="35"/>
        <v>0.45489999999999997</v>
      </c>
      <c r="BI95" s="1">
        <f t="shared" si="36"/>
        <v>0.45500000000000002</v>
      </c>
      <c r="BJ95" s="1">
        <v>7.67</v>
      </c>
      <c r="BK95" s="1">
        <v>976.3</v>
      </c>
      <c r="BL95" s="1">
        <f t="shared" si="37"/>
        <v>0.97629999999999995</v>
      </c>
      <c r="BM95" s="1">
        <f t="shared" si="38"/>
        <v>0.97599999999999998</v>
      </c>
      <c r="BN95" s="1">
        <v>7.11</v>
      </c>
      <c r="BO95" s="3">
        <f t="shared" si="39"/>
        <v>-0.8199999999999994</v>
      </c>
      <c r="BP95" s="2">
        <v>1.3320000000000001</v>
      </c>
      <c r="BQ95" s="5" t="s">
        <v>283</v>
      </c>
      <c r="BR95" s="2">
        <v>1.3320000000000001</v>
      </c>
      <c r="BS95" s="2">
        <f t="shared" si="40"/>
        <v>0.877</v>
      </c>
      <c r="BT95" s="1">
        <v>1.4957822561264038</v>
      </c>
      <c r="BU95" s="1">
        <v>49.105148315429688</v>
      </c>
      <c r="BV95" s="1">
        <f>BT95*10</f>
        <v>14.957822561264038</v>
      </c>
      <c r="BW95" s="1">
        <f>BU95*10</f>
        <v>491.05148315429688</v>
      </c>
      <c r="BX95" s="1">
        <v>81.824944210265315</v>
      </c>
      <c r="BY95" s="1">
        <v>3012.6456731961321</v>
      </c>
      <c r="BZ95" s="1">
        <v>2.4795437639474338</v>
      </c>
      <c r="CA95" s="1">
        <v>96.702206793949912</v>
      </c>
      <c r="CB95" s="1">
        <v>9341.6811306719555</v>
      </c>
      <c r="CC95" s="1">
        <v>627.32457227870066</v>
      </c>
      <c r="CD95" s="1">
        <v>132.65559137118771</v>
      </c>
      <c r="CE95" s="1">
        <v>27.274981403421769</v>
      </c>
      <c r="CF95" s="1">
        <v>1712.124969005703</v>
      </c>
      <c r="CG95" s="1">
        <v>3237.0443838333749</v>
      </c>
      <c r="CH95" s="1">
        <v>42.152243987106374</v>
      </c>
      <c r="CI95" s="3">
        <v>144.56154305030822</v>
      </c>
      <c r="CJ95" s="3">
        <v>40.007953867568105</v>
      </c>
      <c r="CK95" s="3">
        <v>15.609465102406045</v>
      </c>
      <c r="CL95" s="3">
        <v>3.280970371843309</v>
      </c>
      <c r="CM95" s="3">
        <v>42.652614833963014</v>
      </c>
      <c r="CN95" s="3">
        <v>5.965400676078743</v>
      </c>
      <c r="CO95" s="3">
        <v>5.8659773314774313</v>
      </c>
      <c r="CP95" s="3">
        <v>0</v>
      </c>
      <c r="CQ95" s="3">
        <v>508.55040763571287</v>
      </c>
      <c r="CR95" s="3">
        <v>23.2650626367071</v>
      </c>
      <c r="CS95" s="33">
        <v>0</v>
      </c>
      <c r="CT95" s="34">
        <v>0</v>
      </c>
      <c r="CU95" s="34">
        <v>0</v>
      </c>
      <c r="CV95" s="34">
        <v>22.92404565131838</v>
      </c>
      <c r="CW95" s="34">
        <v>142.16843762298308</v>
      </c>
      <c r="CX95" s="34">
        <v>0</v>
      </c>
      <c r="CY95" s="34">
        <v>4.0338449429358523</v>
      </c>
      <c r="CZ95" s="34">
        <v>0</v>
      </c>
      <c r="DA95" s="34">
        <v>266.03699330972057</v>
      </c>
      <c r="DB95" s="34">
        <v>0</v>
      </c>
    </row>
    <row r="96" spans="1:107" ht="15.75" customHeight="1" x14ac:dyDescent="0.25">
      <c r="A96" s="1" t="s">
        <v>96</v>
      </c>
      <c r="B96" s="29" t="s">
        <v>664</v>
      </c>
      <c r="C96" s="1">
        <v>7</v>
      </c>
      <c r="D96" s="1">
        <v>2</v>
      </c>
      <c r="E96" s="1">
        <v>2</v>
      </c>
      <c r="F96" s="29">
        <v>4744442</v>
      </c>
      <c r="G96" s="29">
        <v>468602.7</v>
      </c>
      <c r="H96" s="29">
        <v>1053.0719999999999</v>
      </c>
      <c r="I96" s="29">
        <v>5.17844821494608</v>
      </c>
      <c r="J96" s="29">
        <v>180.00000000000199</v>
      </c>
      <c r="K96" s="29">
        <v>4</v>
      </c>
      <c r="L96" s="29">
        <v>4</v>
      </c>
      <c r="M96" s="29">
        <v>1054.4461524758999</v>
      </c>
      <c r="N96" s="29">
        <v>12.0469907242998</v>
      </c>
      <c r="O96" s="29">
        <v>240.32998932644</v>
      </c>
      <c r="P96" s="29">
        <v>16</v>
      </c>
      <c r="Q96" s="29">
        <v>2</v>
      </c>
      <c r="R96" s="1" t="s">
        <v>272</v>
      </c>
      <c r="S96" s="1">
        <v>42.851913539999998</v>
      </c>
      <c r="T96" s="1">
        <v>-123.3842819</v>
      </c>
      <c r="U96" s="1">
        <v>1053.0719999999999</v>
      </c>
      <c r="V96" s="1" t="s">
        <v>132</v>
      </c>
      <c r="W96" s="21">
        <v>1</v>
      </c>
      <c r="X96" s="1">
        <v>3</v>
      </c>
      <c r="Y96" s="45">
        <v>1</v>
      </c>
      <c r="Z96" s="45">
        <v>15</v>
      </c>
      <c r="AB96" s="21">
        <v>1</v>
      </c>
      <c r="AC96" s="1">
        <v>3</v>
      </c>
      <c r="AD96" s="46">
        <v>1</v>
      </c>
      <c r="AE96" s="47">
        <v>90</v>
      </c>
      <c r="AG96" s="20">
        <v>1</v>
      </c>
      <c r="AH96" s="1">
        <v>15</v>
      </c>
      <c r="AI96" s="1">
        <v>80</v>
      </c>
      <c r="AK96" s="20">
        <v>1</v>
      </c>
      <c r="AL96" s="20">
        <v>0</v>
      </c>
      <c r="AM96" s="42"/>
      <c r="AN96" s="21">
        <v>0</v>
      </c>
      <c r="AO96" s="20">
        <v>100</v>
      </c>
      <c r="AQ96" s="42" t="s">
        <v>520</v>
      </c>
      <c r="AR96" s="21">
        <v>0</v>
      </c>
      <c r="AT96" s="36">
        <v>100</v>
      </c>
      <c r="AW96" s="1">
        <v>100</v>
      </c>
      <c r="AY96" s="46">
        <v>0</v>
      </c>
      <c r="BB96" s="3">
        <v>2.29</v>
      </c>
      <c r="BC96" s="1">
        <v>1800</v>
      </c>
      <c r="BD96" s="1">
        <f t="shared" si="33"/>
        <v>1.8</v>
      </c>
      <c r="BE96" s="2">
        <f t="shared" si="34"/>
        <v>1.8</v>
      </c>
      <c r="BF96" s="3">
        <v>7.27</v>
      </c>
      <c r="BG96" s="4">
        <v>3162</v>
      </c>
      <c r="BH96" s="1">
        <f t="shared" si="35"/>
        <v>3.1619999999999999</v>
      </c>
      <c r="BI96" s="1">
        <f t="shared" si="36"/>
        <v>3.1619999999999999</v>
      </c>
      <c r="BJ96" s="1">
        <v>7.14</v>
      </c>
      <c r="BK96" s="1">
        <v>1446</v>
      </c>
      <c r="BL96" s="1">
        <f t="shared" si="37"/>
        <v>1.446</v>
      </c>
      <c r="BM96" s="1">
        <f t="shared" si="38"/>
        <v>1.446</v>
      </c>
      <c r="BN96" s="1">
        <v>2.6</v>
      </c>
      <c r="BO96" s="3">
        <f t="shared" si="39"/>
        <v>-4.67</v>
      </c>
      <c r="BP96" s="2">
        <v>1.7709999999999999</v>
      </c>
      <c r="BQ96" s="5" t="s">
        <v>283</v>
      </c>
      <c r="BR96" s="2">
        <v>1.7709999999999999</v>
      </c>
      <c r="BS96" s="2">
        <f t="shared" si="40"/>
        <v>-1.391</v>
      </c>
      <c r="CI96" s="3">
        <v>269.54894622808746</v>
      </c>
      <c r="CJ96" s="3">
        <v>53.348434114634621</v>
      </c>
      <c r="CK96" s="3">
        <v>771.12467992909194</v>
      </c>
      <c r="CL96" s="3">
        <v>0</v>
      </c>
      <c r="CM96" s="3">
        <v>71.400433326767782</v>
      </c>
      <c r="CN96" s="3">
        <v>10.833169194406146</v>
      </c>
      <c r="CO96" s="3">
        <v>1.1818002757533976</v>
      </c>
      <c r="CP96" s="3">
        <v>1.8711837699428797</v>
      </c>
      <c r="CQ96" s="3">
        <v>2148.3159346070515</v>
      </c>
      <c r="CR96" s="3">
        <v>29.643490250147725</v>
      </c>
      <c r="CS96" s="33">
        <v>399.30348258706471</v>
      </c>
      <c r="CT96" s="34">
        <v>121.44278606965173</v>
      </c>
      <c r="CU96" s="34">
        <v>63.681592039800989</v>
      </c>
      <c r="CV96" s="34">
        <v>0</v>
      </c>
      <c r="CW96" s="34">
        <v>148.45771144278606</v>
      </c>
      <c r="CX96" s="34">
        <v>62.288557213930346</v>
      </c>
      <c r="CY96" s="34">
        <v>4.378109452736318</v>
      </c>
      <c r="CZ96" s="34">
        <v>4.5771144278606961</v>
      </c>
      <c r="DA96" s="34">
        <v>4167.1641791044776</v>
      </c>
      <c r="DB96" s="34">
        <v>99.502487562189046</v>
      </c>
      <c r="DC96" s="29" t="s">
        <v>719</v>
      </c>
    </row>
    <row r="97" spans="1:107" ht="15.75" customHeight="1" x14ac:dyDescent="0.25">
      <c r="A97" s="1" t="s">
        <v>97</v>
      </c>
      <c r="B97" s="29" t="s">
        <v>665</v>
      </c>
      <c r="C97" s="1">
        <v>7</v>
      </c>
      <c r="D97" s="1">
        <v>3</v>
      </c>
      <c r="E97" s="1">
        <v>3</v>
      </c>
      <c r="F97" s="29">
        <v>4744439</v>
      </c>
      <c r="G97" s="29">
        <v>468603.7</v>
      </c>
      <c r="H97" s="29">
        <v>1052.9549999999999</v>
      </c>
      <c r="I97" s="29">
        <v>5.17844821494608</v>
      </c>
      <c r="J97" s="29">
        <v>180.00000000000199</v>
      </c>
      <c r="K97" s="29">
        <v>4</v>
      </c>
      <c r="L97" s="29">
        <v>4</v>
      </c>
      <c r="M97" s="29">
        <v>1053.3240696392199</v>
      </c>
      <c r="N97" s="29">
        <v>10.913412920684101</v>
      </c>
      <c r="O97" s="29">
        <v>213.72097095992601</v>
      </c>
      <c r="P97" s="29">
        <v>4</v>
      </c>
      <c r="Q97" s="29">
        <v>2</v>
      </c>
      <c r="R97" s="1" t="s">
        <v>237</v>
      </c>
      <c r="S97" s="1">
        <v>42.851890760000003</v>
      </c>
      <c r="T97" s="1">
        <v>-123.3842688</v>
      </c>
      <c r="U97" s="1">
        <v>1052.9549999999999</v>
      </c>
      <c r="V97" s="1" t="s">
        <v>133</v>
      </c>
      <c r="W97" s="21">
        <v>1</v>
      </c>
      <c r="X97" s="1">
        <v>3</v>
      </c>
      <c r="Y97" s="45">
        <v>1</v>
      </c>
      <c r="Z97" s="45">
        <v>18</v>
      </c>
      <c r="AB97" s="21">
        <v>1</v>
      </c>
      <c r="AC97" s="1">
        <v>3</v>
      </c>
      <c r="AD97" s="46">
        <v>1</v>
      </c>
      <c r="AE97" s="47">
        <v>70</v>
      </c>
      <c r="AG97" s="20">
        <v>1</v>
      </c>
      <c r="AH97" s="1">
        <v>15</v>
      </c>
      <c r="AI97" s="1">
        <v>80</v>
      </c>
      <c r="AK97" s="20">
        <v>1</v>
      </c>
      <c r="AL97" s="20">
        <v>3</v>
      </c>
      <c r="AM97" s="42" t="s">
        <v>462</v>
      </c>
      <c r="AN97" s="20">
        <v>1</v>
      </c>
      <c r="AO97" s="20">
        <v>0</v>
      </c>
      <c r="AP97" s="48">
        <v>130</v>
      </c>
      <c r="AQ97" s="49" t="s">
        <v>472</v>
      </c>
      <c r="AR97" s="20">
        <v>1</v>
      </c>
      <c r="AS97" s="1">
        <v>0</v>
      </c>
      <c r="AT97" s="36">
        <v>0</v>
      </c>
      <c r="AU97" s="1">
        <v>150</v>
      </c>
      <c r="AV97" s="1">
        <v>64</v>
      </c>
      <c r="AW97" s="1">
        <v>0</v>
      </c>
      <c r="AX97" s="1">
        <f t="shared" ref="AX97:AX103" si="43">AI97+AU97</f>
        <v>230</v>
      </c>
      <c r="AY97" s="46">
        <v>1</v>
      </c>
      <c r="AZ97" s="46">
        <v>3</v>
      </c>
      <c r="BB97" s="3">
        <v>2.39</v>
      </c>
      <c r="BC97" s="1">
        <v>568.1</v>
      </c>
      <c r="BD97" s="1">
        <f t="shared" si="33"/>
        <v>0.56810000000000005</v>
      </c>
      <c r="BE97" s="2">
        <f t="shared" si="34"/>
        <v>0.56799999999999995</v>
      </c>
      <c r="BF97" s="3">
        <v>7.76</v>
      </c>
      <c r="BG97" s="4">
        <v>639.4</v>
      </c>
      <c r="BH97" s="1">
        <f t="shared" si="35"/>
        <v>0.63939999999999997</v>
      </c>
      <c r="BI97" s="1">
        <f t="shared" si="36"/>
        <v>0.63900000000000001</v>
      </c>
      <c r="BJ97" s="1">
        <v>7.43</v>
      </c>
      <c r="BK97" s="1">
        <v>1176</v>
      </c>
      <c r="BL97" s="1">
        <f t="shared" si="37"/>
        <v>1.1759999999999999</v>
      </c>
      <c r="BM97" s="1">
        <f t="shared" si="38"/>
        <v>1.1759999999999999</v>
      </c>
      <c r="BN97" s="1">
        <v>5.77</v>
      </c>
      <c r="BO97" s="3">
        <f t="shared" si="39"/>
        <v>-1.9900000000000002</v>
      </c>
      <c r="BP97" s="2">
        <v>1.627</v>
      </c>
      <c r="BQ97" s="5" t="s">
        <v>283</v>
      </c>
      <c r="BR97" s="2">
        <v>1.627</v>
      </c>
      <c r="BS97" s="2">
        <f t="shared" si="40"/>
        <v>0.98799999999999999</v>
      </c>
      <c r="BT97" s="1">
        <v>1.0604228973388672</v>
      </c>
      <c r="BU97" s="1">
        <v>48.489212036132813</v>
      </c>
      <c r="BV97" s="1">
        <f t="shared" ref="BV97:BW103" si="44">BT97*10</f>
        <v>10.604228973388672</v>
      </c>
      <c r="BW97" s="1">
        <f t="shared" si="44"/>
        <v>484.89212036132813</v>
      </c>
      <c r="BX97" s="1">
        <v>72.815533980582515</v>
      </c>
      <c r="BY97" s="1">
        <v>2744.0668824163972</v>
      </c>
      <c r="BZ97" s="1">
        <v>2.6968716289104639</v>
      </c>
      <c r="CA97" s="1">
        <v>130.79827400215748</v>
      </c>
      <c r="CB97" s="1">
        <v>9675.026968716289</v>
      </c>
      <c r="CC97" s="1">
        <v>1247.3031283710895</v>
      </c>
      <c r="CD97" s="1">
        <v>75.512405609492987</v>
      </c>
      <c r="CE97" s="1">
        <v>36.407766990291258</v>
      </c>
      <c r="CF97" s="1">
        <v>884.57389428263207</v>
      </c>
      <c r="CG97" s="1">
        <v>5157.7669902912621</v>
      </c>
      <c r="CH97" s="1">
        <v>142.93419633225457</v>
      </c>
      <c r="CI97" s="3">
        <v>167.33107434721944</v>
      </c>
      <c r="CJ97" s="3">
        <v>119.61331472991827</v>
      </c>
      <c r="CK97" s="3">
        <v>44.94717958939605</v>
      </c>
      <c r="CL97" s="3">
        <v>2.0928841937412797</v>
      </c>
      <c r="CM97" s="3">
        <v>117.30117600159457</v>
      </c>
      <c r="CN97" s="3">
        <v>12.856288618696432</v>
      </c>
      <c r="CO97" s="3">
        <v>3.08949571457046</v>
      </c>
      <c r="CP97" s="3">
        <v>0</v>
      </c>
      <c r="CQ97" s="3">
        <v>984.75184373131344</v>
      </c>
      <c r="CR97" s="3">
        <v>98.764201714171804</v>
      </c>
      <c r="CS97" s="33">
        <v>0</v>
      </c>
      <c r="CT97" s="34">
        <v>0.11945052757316345</v>
      </c>
      <c r="CU97" s="34">
        <v>0</v>
      </c>
      <c r="CV97" s="34">
        <v>45.092574158869205</v>
      </c>
      <c r="CW97" s="34">
        <v>181.76388612383042</v>
      </c>
      <c r="CX97" s="34">
        <v>3.4839737208839341</v>
      </c>
      <c r="CY97" s="34">
        <v>6.8684053354568988</v>
      </c>
      <c r="CZ97" s="34">
        <v>0</v>
      </c>
      <c r="DA97" s="34">
        <v>1253.8323710929724</v>
      </c>
      <c r="DB97" s="34">
        <v>7.5652000796336853</v>
      </c>
    </row>
    <row r="98" spans="1:107" ht="15.75" customHeight="1" x14ac:dyDescent="0.25">
      <c r="A98" s="1" t="s">
        <v>98</v>
      </c>
      <c r="B98" s="29" t="s">
        <v>666</v>
      </c>
      <c r="C98" s="1">
        <v>7</v>
      </c>
      <c r="D98" s="1">
        <v>4</v>
      </c>
      <c r="E98" s="1">
        <v>4</v>
      </c>
      <c r="F98" s="29">
        <v>4744437</v>
      </c>
      <c r="G98" s="29">
        <v>468605.1</v>
      </c>
      <c r="H98" s="29">
        <v>1052.8420000000001</v>
      </c>
      <c r="I98" s="29">
        <v>5.9214434348942397</v>
      </c>
      <c r="J98" s="29">
        <v>179.99999999999599</v>
      </c>
      <c r="K98" s="29">
        <v>4</v>
      </c>
      <c r="L98" s="29">
        <v>5</v>
      </c>
      <c r="M98" s="29">
        <v>1053.3240696392199</v>
      </c>
      <c r="N98" s="29">
        <v>10.913412920684101</v>
      </c>
      <c r="O98" s="29">
        <v>213.72097095992601</v>
      </c>
      <c r="P98" s="29">
        <v>4</v>
      </c>
      <c r="Q98" s="29">
        <v>2</v>
      </c>
      <c r="R98" s="1" t="s">
        <v>238</v>
      </c>
      <c r="S98" s="1">
        <v>42.851868359999997</v>
      </c>
      <c r="T98" s="1">
        <v>-123.38425169999999</v>
      </c>
      <c r="U98" s="1">
        <v>1052.8420000000001</v>
      </c>
      <c r="V98" s="1" t="s">
        <v>131</v>
      </c>
      <c r="W98" s="21">
        <v>1</v>
      </c>
      <c r="X98" s="1">
        <v>20</v>
      </c>
      <c r="Y98" s="45">
        <v>1</v>
      </c>
      <c r="Z98" s="45">
        <v>30</v>
      </c>
      <c r="AB98" s="21">
        <v>1</v>
      </c>
      <c r="AC98" s="1">
        <v>10</v>
      </c>
      <c r="AD98" s="46">
        <v>1</v>
      </c>
      <c r="AE98" s="47">
        <v>85</v>
      </c>
      <c r="AG98" s="20">
        <v>1</v>
      </c>
      <c r="AH98" s="1">
        <v>10</v>
      </c>
      <c r="AI98" s="1">
        <v>117</v>
      </c>
      <c r="AK98" s="20">
        <v>1</v>
      </c>
      <c r="AL98" s="20">
        <v>3</v>
      </c>
      <c r="AM98" s="42" t="s">
        <v>460</v>
      </c>
      <c r="AN98" s="20">
        <v>1</v>
      </c>
      <c r="AO98" s="20">
        <v>0</v>
      </c>
      <c r="AP98" s="48">
        <v>197</v>
      </c>
      <c r="AQ98" s="49" t="s">
        <v>472</v>
      </c>
      <c r="AR98" s="20">
        <v>1</v>
      </c>
      <c r="AS98" s="1">
        <v>0</v>
      </c>
      <c r="AT98" s="36">
        <v>0</v>
      </c>
      <c r="AU98" s="1">
        <v>270</v>
      </c>
      <c r="AV98" s="1">
        <v>80</v>
      </c>
      <c r="AW98" s="1">
        <v>0</v>
      </c>
      <c r="AX98" s="1">
        <f t="shared" si="43"/>
        <v>387</v>
      </c>
      <c r="AY98" s="46">
        <v>1</v>
      </c>
      <c r="AZ98" s="46">
        <v>0</v>
      </c>
      <c r="BB98" s="3">
        <v>2.5499999999999998</v>
      </c>
      <c r="BC98" s="1">
        <v>734.3</v>
      </c>
      <c r="BD98" s="1">
        <f t="shared" ref="BD98:BD120" si="45">BC98/1000</f>
        <v>0.73429999999999995</v>
      </c>
      <c r="BE98" s="2">
        <f t="shared" ref="BE98:BE120" si="46">ROUND(BD98,3)</f>
        <v>0.73399999999999999</v>
      </c>
      <c r="BF98" s="3">
        <v>7.82</v>
      </c>
      <c r="BG98" s="4">
        <v>735.4</v>
      </c>
      <c r="BH98" s="1">
        <f t="shared" ref="BH98:BH120" si="47">BG98/1000</f>
        <v>0.73539999999999994</v>
      </c>
      <c r="BI98" s="1">
        <f t="shared" ref="BI98:BI120" si="48">ROUND(BH98,3)</f>
        <v>0.73499999999999999</v>
      </c>
      <c r="BJ98" s="1">
        <v>7.5</v>
      </c>
      <c r="BK98" s="1">
        <v>2710</v>
      </c>
      <c r="BL98" s="1">
        <f t="shared" ref="BL98:BL120" si="49">BK98/1000</f>
        <v>2.71</v>
      </c>
      <c r="BM98" s="1">
        <f t="shared" ref="BM98:BM120" si="50">ROUND(BL98,3)</f>
        <v>2.71</v>
      </c>
      <c r="BN98" s="1">
        <v>5.36</v>
      </c>
      <c r="BO98" s="3">
        <f t="shared" ref="BO98:BO120" si="51">-(BF98-BN98)</f>
        <v>-2.46</v>
      </c>
      <c r="BP98" s="2">
        <v>1.6339999999999999</v>
      </c>
      <c r="BQ98" s="5" t="s">
        <v>283</v>
      </c>
      <c r="BR98" s="2">
        <v>1.6339999999999999</v>
      </c>
      <c r="BS98" s="2">
        <f t="shared" ref="BS98:BS120" si="52">-(BI98-BR98)</f>
        <v>0.89899999999999991</v>
      </c>
      <c r="BT98" s="1">
        <v>1.4827091693878174</v>
      </c>
      <c r="BU98" s="1">
        <v>48.888935089111328</v>
      </c>
      <c r="BV98" s="1">
        <f t="shared" si="44"/>
        <v>14.827091693878174</v>
      </c>
      <c r="BW98" s="1">
        <f t="shared" si="44"/>
        <v>488.88935089111328</v>
      </c>
      <c r="BX98" s="1">
        <v>0</v>
      </c>
      <c r="BY98" s="1">
        <v>4906.7035245335173</v>
      </c>
      <c r="BZ98" s="1">
        <v>0</v>
      </c>
      <c r="CA98" s="1">
        <v>114.02902557014514</v>
      </c>
      <c r="CB98" s="1">
        <v>10359.364201796821</v>
      </c>
      <c r="CC98" s="1">
        <v>1098.8251554941257</v>
      </c>
      <c r="CD98" s="1">
        <v>124.3953006219765</v>
      </c>
      <c r="CE98" s="1">
        <v>44.920525224602628</v>
      </c>
      <c r="CF98" s="1">
        <v>1078.0926053904629</v>
      </c>
      <c r="CG98" s="1">
        <v>5577.0559778852803</v>
      </c>
      <c r="CH98" s="1">
        <v>155.49412577747063</v>
      </c>
      <c r="CI98" s="3">
        <v>147.22222222222223</v>
      </c>
      <c r="CJ98" s="3">
        <v>62.400793650793652</v>
      </c>
      <c r="CK98" s="3">
        <v>15.178571428571429</v>
      </c>
      <c r="CL98" s="3">
        <v>1.4880952380952381</v>
      </c>
      <c r="CM98" s="3">
        <v>65.674603174603178</v>
      </c>
      <c r="CN98" s="3">
        <v>7.6388888888888884</v>
      </c>
      <c r="CO98" s="3">
        <v>3.7698412698412698</v>
      </c>
      <c r="CP98" s="3">
        <v>0</v>
      </c>
      <c r="CQ98" s="3">
        <v>616.96428571428567</v>
      </c>
      <c r="CR98" s="3">
        <v>118.9484126984127</v>
      </c>
      <c r="CS98" s="33">
        <v>0</v>
      </c>
      <c r="CT98" s="34">
        <v>1.3583184612333929</v>
      </c>
      <c r="CU98" s="34">
        <v>0</v>
      </c>
      <c r="CV98" s="34">
        <v>36.486218520721792</v>
      </c>
      <c r="CW98" s="34">
        <v>46.797541146143168</v>
      </c>
      <c r="CX98" s="34">
        <v>7.832639302002776</v>
      </c>
      <c r="CY98" s="34">
        <v>6.4445766408883598</v>
      </c>
      <c r="CZ98" s="34">
        <v>0</v>
      </c>
      <c r="DA98" s="34">
        <v>303.48998611937338</v>
      </c>
      <c r="DB98" s="34">
        <v>8.4275232996232408</v>
      </c>
    </row>
    <row r="99" spans="1:107" ht="15.75" customHeight="1" x14ac:dyDescent="0.25">
      <c r="A99" s="1" t="s">
        <v>99</v>
      </c>
      <c r="B99" s="29" t="s">
        <v>667</v>
      </c>
      <c r="C99" s="1">
        <v>7</v>
      </c>
      <c r="D99" s="1">
        <v>5</v>
      </c>
      <c r="E99" s="1">
        <v>5</v>
      </c>
      <c r="F99" s="29">
        <v>4744434</v>
      </c>
      <c r="G99" s="29">
        <v>468606.1</v>
      </c>
      <c r="H99" s="29">
        <v>1052.5840000000001</v>
      </c>
      <c r="I99" s="29">
        <v>6.05792908037935</v>
      </c>
      <c r="J99" s="29">
        <v>178.67925805013999</v>
      </c>
      <c r="K99" s="29">
        <v>4</v>
      </c>
      <c r="L99" s="29">
        <v>8</v>
      </c>
      <c r="M99" s="29">
        <v>1053.3240696392199</v>
      </c>
      <c r="N99" s="29">
        <v>10.913412920684101</v>
      </c>
      <c r="O99" s="29">
        <v>213.72097095992601</v>
      </c>
      <c r="P99" s="29">
        <v>4</v>
      </c>
      <c r="Q99" s="29">
        <v>3</v>
      </c>
      <c r="R99" s="1" t="s">
        <v>239</v>
      </c>
      <c r="S99" s="1">
        <v>42.851840959999997</v>
      </c>
      <c r="T99" s="1">
        <v>-123.38423969999999</v>
      </c>
      <c r="U99" s="1">
        <v>1052.5840000000001</v>
      </c>
      <c r="V99" s="1" t="s">
        <v>132</v>
      </c>
      <c r="W99" s="21">
        <v>1</v>
      </c>
      <c r="X99" s="1">
        <v>3</v>
      </c>
      <c r="Y99" s="45">
        <v>1</v>
      </c>
      <c r="Z99" s="45">
        <v>15</v>
      </c>
      <c r="AB99" s="21">
        <v>1</v>
      </c>
      <c r="AC99" s="1">
        <v>3</v>
      </c>
      <c r="AD99" s="46">
        <v>1</v>
      </c>
      <c r="AE99" s="47">
        <v>108</v>
      </c>
      <c r="AF99" s="20" t="s">
        <v>423</v>
      </c>
      <c r="AG99" s="20">
        <v>1</v>
      </c>
      <c r="AH99" s="1">
        <v>5</v>
      </c>
      <c r="AI99" s="1">
        <v>145</v>
      </c>
      <c r="AK99" s="20">
        <v>1</v>
      </c>
      <c r="AL99" s="20">
        <v>3</v>
      </c>
      <c r="AM99" s="42" t="s">
        <v>463</v>
      </c>
      <c r="AN99" s="20">
        <v>1</v>
      </c>
      <c r="AO99" s="20">
        <v>3</v>
      </c>
      <c r="AP99" s="48">
        <v>168</v>
      </c>
      <c r="AQ99" s="49" t="s">
        <v>500</v>
      </c>
      <c r="AR99" s="20">
        <v>1</v>
      </c>
      <c r="AS99" s="1">
        <v>0</v>
      </c>
      <c r="AT99" s="36">
        <v>0</v>
      </c>
      <c r="AU99" s="1">
        <v>222</v>
      </c>
      <c r="AW99" s="1">
        <v>0</v>
      </c>
      <c r="AX99" s="1">
        <f t="shared" si="43"/>
        <v>367</v>
      </c>
      <c r="AY99" s="46">
        <v>1</v>
      </c>
      <c r="AZ99" s="46">
        <v>3</v>
      </c>
      <c r="BB99" s="3">
        <v>2.59</v>
      </c>
      <c r="BC99" s="1">
        <v>806.5</v>
      </c>
      <c r="BD99" s="1">
        <f t="shared" si="45"/>
        <v>0.80649999999999999</v>
      </c>
      <c r="BE99" s="2">
        <f t="shared" si="46"/>
        <v>0.80700000000000005</v>
      </c>
      <c r="BF99" s="3">
        <v>7.72</v>
      </c>
      <c r="BG99" s="4">
        <v>1375</v>
      </c>
      <c r="BH99" s="1">
        <f t="shared" si="47"/>
        <v>1.375</v>
      </c>
      <c r="BI99" s="1">
        <f t="shared" si="48"/>
        <v>1.375</v>
      </c>
      <c r="BJ99" s="1">
        <v>7.48</v>
      </c>
      <c r="BK99" s="1">
        <v>2209</v>
      </c>
      <c r="BL99" s="1">
        <f t="shared" si="49"/>
        <v>2.2090000000000001</v>
      </c>
      <c r="BM99" s="1">
        <f t="shared" si="50"/>
        <v>2.2090000000000001</v>
      </c>
      <c r="BN99" s="1">
        <v>5.18</v>
      </c>
      <c r="BO99" s="3">
        <f t="shared" si="51"/>
        <v>-2.54</v>
      </c>
      <c r="BP99" s="2">
        <v>1.1299999999999999</v>
      </c>
      <c r="BQ99" s="5" t="s">
        <v>283</v>
      </c>
      <c r="BR99" s="2">
        <v>1.1299999999999999</v>
      </c>
      <c r="BS99" s="2">
        <f t="shared" si="52"/>
        <v>-0.24500000000000011</v>
      </c>
      <c r="BT99" s="1">
        <v>1.5872160196304321</v>
      </c>
      <c r="BU99" s="1">
        <v>48.757266998291016</v>
      </c>
      <c r="BV99" s="1">
        <f t="shared" si="44"/>
        <v>15.872160196304321</v>
      </c>
      <c r="BW99" s="1">
        <f t="shared" si="44"/>
        <v>487.57266998291016</v>
      </c>
      <c r="BX99" s="1">
        <v>109.40409683426444</v>
      </c>
      <c r="BY99" s="1">
        <v>3228.5847299813781</v>
      </c>
      <c r="BZ99" s="1">
        <v>2.3277467411545625</v>
      </c>
      <c r="CA99" s="1">
        <v>167.5977653631285</v>
      </c>
      <c r="CB99" s="1">
        <v>10179.236499068902</v>
      </c>
      <c r="CC99" s="1">
        <v>698.32402234636879</v>
      </c>
      <c r="CD99" s="1">
        <v>151.30353817504655</v>
      </c>
      <c r="CE99" s="1">
        <v>32.588454376163881</v>
      </c>
      <c r="CF99" s="1">
        <v>1813.3147113594041</v>
      </c>
      <c r="CG99" s="1">
        <v>4206.2383612662943</v>
      </c>
      <c r="CH99" s="1">
        <v>102.42085661080075</v>
      </c>
      <c r="CI99" s="3">
        <v>220.95105451651415</v>
      </c>
      <c r="CJ99" s="3">
        <v>126.98965380023877</v>
      </c>
      <c r="CK99" s="3">
        <v>26.860326303223239</v>
      </c>
      <c r="CL99" s="3">
        <v>1.8901711102268206</v>
      </c>
      <c r="CM99" s="3">
        <v>67.847194588141662</v>
      </c>
      <c r="CN99" s="3">
        <v>13.330680461599682</v>
      </c>
      <c r="CO99" s="3">
        <v>2.7855153203342624</v>
      </c>
      <c r="CP99" s="3">
        <v>0</v>
      </c>
      <c r="CQ99" s="3">
        <v>824.41305212892962</v>
      </c>
      <c r="CR99" s="3">
        <v>96.697174691603678</v>
      </c>
      <c r="CS99" s="33">
        <v>0</v>
      </c>
      <c r="CT99" s="34">
        <v>0</v>
      </c>
      <c r="CU99" s="34">
        <v>0</v>
      </c>
      <c r="CV99" s="34">
        <v>42.155498110956451</v>
      </c>
      <c r="CW99" s="34">
        <v>37.482600914694771</v>
      </c>
      <c r="CX99" s="34">
        <v>0</v>
      </c>
      <c r="CY99" s="34">
        <v>6.6613640882879297</v>
      </c>
      <c r="CZ99" s="34">
        <v>0</v>
      </c>
      <c r="DA99" s="34">
        <v>73.175581626565915</v>
      </c>
      <c r="DB99" s="34">
        <v>0</v>
      </c>
    </row>
    <row r="100" spans="1:107" ht="15.75" customHeight="1" x14ac:dyDescent="0.25">
      <c r="A100" s="1" t="s">
        <v>100</v>
      </c>
      <c r="B100" s="29" t="s">
        <v>668</v>
      </c>
      <c r="C100" s="1">
        <v>7</v>
      </c>
      <c r="D100" s="1">
        <v>6</v>
      </c>
      <c r="E100" s="1">
        <v>6</v>
      </c>
      <c r="F100" s="29">
        <v>4744431</v>
      </c>
      <c r="G100" s="29">
        <v>468607</v>
      </c>
      <c r="H100" s="29">
        <v>1052.3340000000001</v>
      </c>
      <c r="I100" s="29">
        <v>5.7589535098582498</v>
      </c>
      <c r="J100" s="29">
        <v>176.330628743273</v>
      </c>
      <c r="K100" s="29">
        <v>4</v>
      </c>
      <c r="L100" s="29">
        <v>9</v>
      </c>
      <c r="M100" s="29">
        <v>1052.04589869713</v>
      </c>
      <c r="N100" s="29">
        <v>10.7730809811115</v>
      </c>
      <c r="O100" s="29">
        <v>184.90895871428</v>
      </c>
      <c r="P100" s="29">
        <v>4</v>
      </c>
      <c r="Q100" s="29">
        <v>3</v>
      </c>
      <c r="R100" s="1" t="s">
        <v>240</v>
      </c>
      <c r="S100" s="1">
        <v>42.851815309999999</v>
      </c>
      <c r="T100" s="1">
        <v>-123.3842282</v>
      </c>
      <c r="U100" s="1">
        <v>1052.3340000000001</v>
      </c>
      <c r="V100" s="1" t="s">
        <v>133</v>
      </c>
      <c r="W100" s="21">
        <v>1</v>
      </c>
      <c r="X100" s="1">
        <v>10</v>
      </c>
      <c r="Y100" s="45">
        <v>1</v>
      </c>
      <c r="Z100" s="45">
        <v>10</v>
      </c>
      <c r="AA100" s="20" t="s">
        <v>407</v>
      </c>
      <c r="AB100" s="21">
        <v>1</v>
      </c>
      <c r="AC100" s="1">
        <v>3</v>
      </c>
      <c r="AD100" s="46">
        <v>1</v>
      </c>
      <c r="AE100" s="47">
        <v>43</v>
      </c>
      <c r="AF100" s="20" t="s">
        <v>429</v>
      </c>
      <c r="AG100" s="20">
        <v>1</v>
      </c>
      <c r="AH100" s="1">
        <v>15</v>
      </c>
      <c r="AI100" s="1">
        <v>43</v>
      </c>
      <c r="AK100" s="20">
        <v>1</v>
      </c>
      <c r="AL100" s="20">
        <v>3</v>
      </c>
      <c r="AM100" s="42" t="s">
        <v>460</v>
      </c>
      <c r="AN100" s="20">
        <v>1</v>
      </c>
      <c r="AO100" s="20">
        <v>3</v>
      </c>
      <c r="AP100" s="48">
        <v>95</v>
      </c>
      <c r="AQ100" s="49" t="s">
        <v>472</v>
      </c>
      <c r="AR100" s="20">
        <v>1</v>
      </c>
      <c r="AS100" s="1">
        <v>0</v>
      </c>
      <c r="AT100" s="36">
        <v>0</v>
      </c>
      <c r="AU100" s="1">
        <v>171</v>
      </c>
      <c r="AV100" s="1">
        <v>40</v>
      </c>
      <c r="AW100" s="1">
        <v>0</v>
      </c>
      <c r="AX100" s="1">
        <f t="shared" si="43"/>
        <v>214</v>
      </c>
      <c r="AY100" s="46">
        <v>1</v>
      </c>
      <c r="AZ100" s="46">
        <v>3</v>
      </c>
      <c r="BA100" s="46" t="s">
        <v>314</v>
      </c>
      <c r="BB100" s="3">
        <v>2.6</v>
      </c>
      <c r="BC100" s="1">
        <v>178.6</v>
      </c>
      <c r="BD100" s="1">
        <f t="shared" si="45"/>
        <v>0.17859999999999998</v>
      </c>
      <c r="BE100" s="2">
        <f t="shared" si="46"/>
        <v>0.17899999999999999</v>
      </c>
      <c r="BF100" s="3">
        <v>7.91</v>
      </c>
      <c r="BG100" s="4">
        <v>1208</v>
      </c>
      <c r="BH100" s="1">
        <f t="shared" si="47"/>
        <v>1.208</v>
      </c>
      <c r="BI100" s="1">
        <f t="shared" si="48"/>
        <v>1.208</v>
      </c>
      <c r="BJ100" s="1">
        <v>7.66</v>
      </c>
      <c r="BK100" s="1">
        <v>1160</v>
      </c>
      <c r="BL100" s="1">
        <f t="shared" si="49"/>
        <v>1.1599999999999999</v>
      </c>
      <c r="BM100" s="1">
        <f t="shared" si="50"/>
        <v>1.1599999999999999</v>
      </c>
      <c r="BN100" s="1">
        <v>7.1</v>
      </c>
      <c r="BO100" s="3">
        <f t="shared" si="51"/>
        <v>-0.8100000000000005</v>
      </c>
      <c r="BP100" s="4">
        <v>432.4</v>
      </c>
      <c r="BQ100" s="5" t="s">
        <v>282</v>
      </c>
      <c r="BR100" s="1">
        <v>0.432</v>
      </c>
      <c r="BS100" s="2">
        <f t="shared" si="52"/>
        <v>-0.77600000000000002</v>
      </c>
      <c r="BT100" s="1">
        <v>2.280052661895752</v>
      </c>
      <c r="BU100" s="1">
        <v>48.723037719726563</v>
      </c>
      <c r="BV100" s="1">
        <f t="shared" si="44"/>
        <v>22.80052661895752</v>
      </c>
      <c r="BW100" s="1">
        <f t="shared" si="44"/>
        <v>487.23037719726563</v>
      </c>
      <c r="BX100" s="1">
        <v>0</v>
      </c>
      <c r="BY100" s="1">
        <v>4875.9920634920636</v>
      </c>
      <c r="BZ100" s="1">
        <v>0</v>
      </c>
      <c r="CA100" s="1">
        <v>188.49206349206349</v>
      </c>
      <c r="CB100" s="1">
        <v>10684.523809523809</v>
      </c>
      <c r="CC100" s="1">
        <v>1061.5079365079364</v>
      </c>
      <c r="CD100" s="1">
        <v>119.04761904761905</v>
      </c>
      <c r="CE100" s="1">
        <v>0</v>
      </c>
      <c r="CF100" s="1">
        <v>972.22222222222217</v>
      </c>
      <c r="CG100" s="1">
        <v>7073.4126984126988</v>
      </c>
      <c r="CH100" s="1">
        <v>49.603174603174601</v>
      </c>
      <c r="CI100" s="3">
        <v>112.60454002389486</v>
      </c>
      <c r="CJ100" s="3">
        <v>42.901234567901234</v>
      </c>
      <c r="CK100" s="3">
        <v>3.8829151732377536</v>
      </c>
      <c r="CL100" s="3">
        <v>3.9824771007566704</v>
      </c>
      <c r="CM100" s="3">
        <v>26.383910792512943</v>
      </c>
      <c r="CN100" s="3">
        <v>3.5842293906810032</v>
      </c>
      <c r="CO100" s="3">
        <v>4.9780963759458379</v>
      </c>
      <c r="CP100" s="3">
        <v>0</v>
      </c>
      <c r="CQ100" s="3">
        <v>204.89844683393071</v>
      </c>
      <c r="CR100" s="3">
        <v>30.167264038231778</v>
      </c>
      <c r="CS100" s="33">
        <v>0</v>
      </c>
      <c r="CT100" s="34">
        <v>2.1807465618860511</v>
      </c>
      <c r="CU100" s="34">
        <v>0</v>
      </c>
      <c r="CV100" s="34">
        <v>14.243614931237721</v>
      </c>
      <c r="CW100" s="34">
        <v>101.57170923379175</v>
      </c>
      <c r="CX100" s="34">
        <v>18.664047151277014</v>
      </c>
      <c r="CY100" s="34">
        <v>4.1257367387033401</v>
      </c>
      <c r="CZ100" s="34">
        <v>0</v>
      </c>
      <c r="DA100" s="34">
        <v>400.09823182711193</v>
      </c>
      <c r="DB100" s="34">
        <v>98.1335952848723</v>
      </c>
    </row>
    <row r="101" spans="1:107" ht="15.75" customHeight="1" x14ac:dyDescent="0.25">
      <c r="A101" s="1" t="s">
        <v>101</v>
      </c>
      <c r="B101" s="29" t="s">
        <v>669</v>
      </c>
      <c r="C101" s="1">
        <v>7</v>
      </c>
      <c r="D101" s="1">
        <v>7</v>
      </c>
      <c r="E101" s="1">
        <v>7</v>
      </c>
      <c r="F101" s="29">
        <v>4744428</v>
      </c>
      <c r="G101" s="29">
        <v>468608.2</v>
      </c>
      <c r="H101" s="29">
        <v>1051.9190000000001</v>
      </c>
      <c r="I101" s="29">
        <v>5.7589535098582498</v>
      </c>
      <c r="J101" s="29">
        <v>176.330628743273</v>
      </c>
      <c r="K101" s="29">
        <v>4</v>
      </c>
      <c r="L101" s="29">
        <v>9</v>
      </c>
      <c r="M101" s="29">
        <v>1052.04589869713</v>
      </c>
      <c r="N101" s="29">
        <v>10.7730809811115</v>
      </c>
      <c r="O101" s="29">
        <v>184.90895871428</v>
      </c>
      <c r="P101" s="29">
        <v>4</v>
      </c>
      <c r="Q101" s="29">
        <v>5</v>
      </c>
      <c r="R101" s="1" t="s">
        <v>241</v>
      </c>
      <c r="S101" s="1">
        <v>42.851791890000001</v>
      </c>
      <c r="T101" s="1">
        <v>-123.3842132</v>
      </c>
      <c r="U101" s="1">
        <v>1051.9190000000001</v>
      </c>
      <c r="V101" s="1" t="s">
        <v>131</v>
      </c>
      <c r="W101" s="21">
        <v>1</v>
      </c>
      <c r="X101" s="1">
        <v>3</v>
      </c>
      <c r="Y101" s="45">
        <v>1</v>
      </c>
      <c r="Z101" s="45">
        <v>10</v>
      </c>
      <c r="AB101" s="21">
        <v>1</v>
      </c>
      <c r="AC101" s="1">
        <v>5</v>
      </c>
      <c r="AD101" s="46">
        <v>1</v>
      </c>
      <c r="AE101" s="47">
        <v>65</v>
      </c>
      <c r="AG101" s="20">
        <v>1</v>
      </c>
      <c r="AH101" s="1">
        <v>15</v>
      </c>
      <c r="AI101" s="1">
        <v>68</v>
      </c>
      <c r="AK101" s="20">
        <v>1</v>
      </c>
      <c r="AL101" s="20">
        <v>3</v>
      </c>
      <c r="AM101" s="42" t="s">
        <v>460</v>
      </c>
      <c r="AN101" s="20">
        <v>1</v>
      </c>
      <c r="AO101" s="20">
        <v>3</v>
      </c>
      <c r="AP101" s="48">
        <v>131</v>
      </c>
      <c r="AQ101" s="49" t="s">
        <v>501</v>
      </c>
      <c r="AR101" s="20">
        <v>1</v>
      </c>
      <c r="AS101" s="1">
        <v>0</v>
      </c>
      <c r="AT101" s="36">
        <v>0</v>
      </c>
      <c r="AU101" s="1">
        <v>235</v>
      </c>
      <c r="AV101" s="1">
        <v>130</v>
      </c>
      <c r="AW101" s="1">
        <v>0</v>
      </c>
      <c r="AX101" s="1">
        <f t="shared" si="43"/>
        <v>303</v>
      </c>
      <c r="AY101" s="46">
        <v>1</v>
      </c>
      <c r="AZ101" s="46">
        <v>3</v>
      </c>
      <c r="BB101" s="3">
        <v>3.08</v>
      </c>
      <c r="BC101" s="1">
        <v>136.9</v>
      </c>
      <c r="BD101" s="1">
        <f t="shared" si="45"/>
        <v>0.13689999999999999</v>
      </c>
      <c r="BE101" s="2">
        <f t="shared" si="46"/>
        <v>0.13700000000000001</v>
      </c>
      <c r="BF101" s="3">
        <v>7.71</v>
      </c>
      <c r="BG101" s="4">
        <v>2925</v>
      </c>
      <c r="BH101" s="1">
        <f t="shared" si="47"/>
        <v>2.9249999999999998</v>
      </c>
      <c r="BI101" s="1">
        <f t="shared" si="48"/>
        <v>2.9249999999999998</v>
      </c>
      <c r="BJ101" s="1">
        <v>7.57</v>
      </c>
      <c r="BK101" s="1">
        <v>1206</v>
      </c>
      <c r="BL101" s="1">
        <f t="shared" si="49"/>
        <v>1.206</v>
      </c>
      <c r="BM101" s="1">
        <f t="shared" si="50"/>
        <v>1.206</v>
      </c>
      <c r="BN101" s="1">
        <v>5.31</v>
      </c>
      <c r="BO101" s="3">
        <f t="shared" si="51"/>
        <v>-2.4000000000000004</v>
      </c>
      <c r="BP101" s="4">
        <v>673.5</v>
      </c>
      <c r="BQ101" s="5" t="s">
        <v>282</v>
      </c>
      <c r="BR101" s="1">
        <v>0.67400000000000004</v>
      </c>
      <c r="BS101" s="2">
        <f t="shared" si="52"/>
        <v>-2.2509999999999999</v>
      </c>
      <c r="BT101" s="1">
        <v>1.5444144010543823</v>
      </c>
      <c r="BU101" s="1">
        <v>49.314571380615234</v>
      </c>
      <c r="BV101" s="1">
        <f t="shared" si="44"/>
        <v>15.444144010543823</v>
      </c>
      <c r="BW101" s="1">
        <f t="shared" si="44"/>
        <v>493.14571380615234</v>
      </c>
      <c r="BX101" s="1">
        <v>0</v>
      </c>
      <c r="BY101" s="1">
        <v>4097.3630831643004</v>
      </c>
      <c r="BZ101" s="1">
        <v>0</v>
      </c>
      <c r="CA101" s="1">
        <v>106.49087221095336</v>
      </c>
      <c r="CB101" s="1">
        <v>9994.9290060851927</v>
      </c>
      <c r="CC101" s="1">
        <v>770.79107505070999</v>
      </c>
      <c r="CD101" s="1">
        <v>86.206896551724142</v>
      </c>
      <c r="CE101" s="1">
        <v>0</v>
      </c>
      <c r="CF101" s="1">
        <v>1090.26369168357</v>
      </c>
      <c r="CG101" s="1">
        <v>4153.1440162271811</v>
      </c>
      <c r="CH101" s="1">
        <v>55.780933062880329</v>
      </c>
      <c r="CI101" s="3">
        <v>243.02005505308688</v>
      </c>
      <c r="CJ101" s="3">
        <v>153.44081793157687</v>
      </c>
      <c r="CK101" s="3">
        <v>6.488399528116398</v>
      </c>
      <c r="CL101" s="3">
        <v>1.4746362563900903</v>
      </c>
      <c r="CM101" s="3">
        <v>110.10617381046008</v>
      </c>
      <c r="CN101" s="3">
        <v>20.153362170664565</v>
      </c>
      <c r="CO101" s="3">
        <v>2.2611089264648054</v>
      </c>
      <c r="CP101" s="3">
        <v>0</v>
      </c>
      <c r="CQ101" s="3">
        <v>1088.9697208022021</v>
      </c>
      <c r="CR101" s="3">
        <v>129.47306331104994</v>
      </c>
      <c r="CS101" s="33">
        <v>0</v>
      </c>
      <c r="CT101" s="34">
        <v>2.0247356872132456</v>
      </c>
      <c r="CU101" s="34">
        <v>0</v>
      </c>
      <c r="CV101" s="34">
        <v>22.142429682824659</v>
      </c>
      <c r="CW101" s="34">
        <v>70.616397366846201</v>
      </c>
      <c r="CX101" s="34">
        <v>14.462397765808896</v>
      </c>
      <c r="CY101" s="34">
        <v>5.6852184320766002</v>
      </c>
      <c r="CZ101" s="34">
        <v>0</v>
      </c>
      <c r="DA101" s="34">
        <v>220.12766806303611</v>
      </c>
      <c r="DB101" s="34">
        <v>44.983044085378019</v>
      </c>
    </row>
    <row r="102" spans="1:107" ht="15.75" customHeight="1" x14ac:dyDescent="0.25">
      <c r="A102" s="1" t="s">
        <v>102</v>
      </c>
      <c r="B102" s="29" t="s">
        <v>670</v>
      </c>
      <c r="C102" s="1">
        <v>7</v>
      </c>
      <c r="D102" s="1">
        <v>8</v>
      </c>
      <c r="E102" s="1">
        <v>8</v>
      </c>
      <c r="F102" s="29">
        <v>4744426</v>
      </c>
      <c r="G102" s="29">
        <v>468609.4</v>
      </c>
      <c r="H102" s="29">
        <v>1050.7560000000001</v>
      </c>
      <c r="I102" s="29">
        <v>6.6334539613494696</v>
      </c>
      <c r="J102" s="29">
        <v>175.12542651511399</v>
      </c>
      <c r="K102" s="29">
        <v>4</v>
      </c>
      <c r="L102" s="29">
        <v>10</v>
      </c>
      <c r="M102" s="29">
        <v>1050.67897799978</v>
      </c>
      <c r="N102" s="29">
        <v>12.620577257729501</v>
      </c>
      <c r="O102" s="29">
        <v>167.38608334152201</v>
      </c>
      <c r="P102" s="29">
        <v>4</v>
      </c>
      <c r="Q102" s="29">
        <v>5</v>
      </c>
      <c r="R102" s="1" t="s">
        <v>242</v>
      </c>
      <c r="S102" s="1">
        <v>42.851768290000003</v>
      </c>
      <c r="T102" s="1">
        <v>-123.3841991</v>
      </c>
      <c r="U102" s="1">
        <v>1050.7560000000001</v>
      </c>
      <c r="V102" s="1" t="s">
        <v>132</v>
      </c>
      <c r="W102" s="21">
        <v>1</v>
      </c>
      <c r="X102" s="1">
        <v>20</v>
      </c>
      <c r="Y102" s="45">
        <v>1</v>
      </c>
      <c r="Z102" s="45">
        <v>10</v>
      </c>
      <c r="AB102" s="21">
        <v>1</v>
      </c>
      <c r="AC102" s="1">
        <v>30</v>
      </c>
      <c r="AD102" s="46">
        <v>1</v>
      </c>
      <c r="AE102" s="47">
        <v>46</v>
      </c>
      <c r="AG102" s="20">
        <v>1</v>
      </c>
      <c r="AH102" s="1">
        <v>70</v>
      </c>
      <c r="AI102" s="1">
        <v>56</v>
      </c>
      <c r="AK102" s="20">
        <v>1</v>
      </c>
      <c r="AL102" s="20">
        <v>3</v>
      </c>
      <c r="AM102" s="42"/>
      <c r="AN102" s="20">
        <v>1</v>
      </c>
      <c r="AO102" s="20">
        <v>3</v>
      </c>
      <c r="AP102" s="48">
        <v>57</v>
      </c>
      <c r="AQ102" s="49" t="s">
        <v>502</v>
      </c>
      <c r="AR102" s="20">
        <v>1</v>
      </c>
      <c r="AS102" s="1">
        <v>0</v>
      </c>
      <c r="AT102" s="36">
        <v>0</v>
      </c>
      <c r="AU102" s="1">
        <v>58</v>
      </c>
      <c r="AW102" s="1">
        <v>0</v>
      </c>
      <c r="AX102" s="1">
        <f t="shared" si="43"/>
        <v>114</v>
      </c>
      <c r="AY102" s="46">
        <v>1</v>
      </c>
      <c r="AZ102" s="46">
        <v>3</v>
      </c>
      <c r="BA102" s="46" t="s">
        <v>502</v>
      </c>
      <c r="BB102" s="3">
        <v>2.84</v>
      </c>
      <c r="BC102" s="1">
        <v>955.2</v>
      </c>
      <c r="BD102" s="1">
        <f t="shared" si="45"/>
        <v>0.95520000000000005</v>
      </c>
      <c r="BE102" s="2">
        <f t="shared" si="46"/>
        <v>0.95499999999999996</v>
      </c>
      <c r="BF102" s="3">
        <v>7.79</v>
      </c>
      <c r="BG102" s="4">
        <v>1376</v>
      </c>
      <c r="BH102" s="1">
        <f t="shared" si="47"/>
        <v>1.3759999999999999</v>
      </c>
      <c r="BI102" s="1">
        <f t="shared" si="48"/>
        <v>1.3759999999999999</v>
      </c>
      <c r="BJ102" s="1">
        <v>7.81</v>
      </c>
      <c r="BK102" s="1">
        <v>680.7</v>
      </c>
      <c r="BL102" s="1">
        <f t="shared" si="49"/>
        <v>0.68070000000000008</v>
      </c>
      <c r="BM102" s="1">
        <f t="shared" si="50"/>
        <v>0.68100000000000005</v>
      </c>
      <c r="BN102" s="1">
        <v>5.49</v>
      </c>
      <c r="BO102" s="3">
        <f t="shared" si="51"/>
        <v>-2.2999999999999998</v>
      </c>
      <c r="BP102" s="2">
        <v>2.6930000000000001</v>
      </c>
      <c r="BQ102" s="5" t="s">
        <v>283</v>
      </c>
      <c r="BR102" s="2">
        <v>2.6930000000000001</v>
      </c>
      <c r="BS102" s="2">
        <f t="shared" si="52"/>
        <v>1.3170000000000002</v>
      </c>
      <c r="BT102" s="1">
        <v>1.7836284637451172</v>
      </c>
      <c r="BU102" s="1">
        <v>49.438518524169922</v>
      </c>
      <c r="BV102" s="1">
        <f t="shared" si="44"/>
        <v>17.836284637451172</v>
      </c>
      <c r="BW102" s="1">
        <f t="shared" si="44"/>
        <v>494.38518524169922</v>
      </c>
      <c r="BX102" s="1">
        <v>0</v>
      </c>
      <c r="BY102" s="1">
        <v>5699.6587030716728</v>
      </c>
      <c r="BZ102" s="1">
        <v>0</v>
      </c>
      <c r="CA102" s="1">
        <v>153.58361774744029</v>
      </c>
      <c r="CB102" s="1">
        <v>6407.8498293515358</v>
      </c>
      <c r="CC102" s="1">
        <v>947.09897610921519</v>
      </c>
      <c r="CD102" s="1">
        <v>153.58361774744029</v>
      </c>
      <c r="CE102" s="1">
        <v>0</v>
      </c>
      <c r="CF102" s="1">
        <v>1808.8737201365188</v>
      </c>
      <c r="CG102" s="1">
        <v>2943.6860068259384</v>
      </c>
      <c r="CH102" s="1">
        <v>119.45392491467578</v>
      </c>
      <c r="CI102" s="3">
        <v>116.34596310255901</v>
      </c>
      <c r="CJ102" s="3">
        <v>40.577266415393773</v>
      </c>
      <c r="CK102" s="3">
        <v>5.3560801428288034</v>
      </c>
      <c r="CL102" s="3">
        <v>3.6699067645308467</v>
      </c>
      <c r="CM102" s="3">
        <v>17.1592937909145</v>
      </c>
      <c r="CN102" s="3">
        <v>2.7772267407260465</v>
      </c>
      <c r="CO102" s="3">
        <v>6.6455068438801819</v>
      </c>
      <c r="CP102" s="3">
        <v>0</v>
      </c>
      <c r="CQ102" s="3">
        <v>215.43344574489188</v>
      </c>
      <c r="CR102" s="3">
        <v>64.868081729815515</v>
      </c>
      <c r="CS102" s="33">
        <v>0</v>
      </c>
      <c r="CT102" s="34">
        <v>1.6074617979757888</v>
      </c>
      <c r="CU102" s="34">
        <v>0</v>
      </c>
      <c r="CV102" s="34">
        <v>13.792419130779917</v>
      </c>
      <c r="CW102" s="34">
        <v>55.864258781504269</v>
      </c>
      <c r="CX102" s="34">
        <v>16.471522127406232</v>
      </c>
      <c r="CY102" s="34">
        <v>3.0760071442746577</v>
      </c>
      <c r="CZ102" s="34">
        <v>0</v>
      </c>
      <c r="DA102" s="34">
        <v>322.88152411192698</v>
      </c>
      <c r="DB102" s="34">
        <v>82.456836673943243</v>
      </c>
    </row>
    <row r="103" spans="1:107" ht="15.75" customHeight="1" x14ac:dyDescent="0.25">
      <c r="A103" s="1" t="s">
        <v>103</v>
      </c>
      <c r="B103" s="29" t="s">
        <v>671</v>
      </c>
      <c r="C103" s="1">
        <v>7</v>
      </c>
      <c r="D103" s="1">
        <v>9</v>
      </c>
      <c r="E103" s="1">
        <v>9</v>
      </c>
      <c r="F103" s="29">
        <v>4744423</v>
      </c>
      <c r="G103" s="29">
        <v>468610.4</v>
      </c>
      <c r="H103" s="29">
        <v>1050.1020000000001</v>
      </c>
      <c r="I103" s="29">
        <v>6.6334539613494696</v>
      </c>
      <c r="J103" s="29">
        <v>175.12542651511399</v>
      </c>
      <c r="K103" s="29">
        <v>4</v>
      </c>
      <c r="L103" s="29">
        <v>10</v>
      </c>
      <c r="M103" s="29">
        <v>1050.3141161593501</v>
      </c>
      <c r="N103" s="29">
        <v>14.8149934895167</v>
      </c>
      <c r="O103" s="29">
        <v>176.04704395696101</v>
      </c>
      <c r="P103" s="29">
        <v>4</v>
      </c>
      <c r="Q103" s="29">
        <v>3</v>
      </c>
      <c r="R103" s="1" t="s">
        <v>243</v>
      </c>
      <c r="S103" s="1">
        <v>42.851745559999998</v>
      </c>
      <c r="T103" s="1">
        <v>-123.38418679999999</v>
      </c>
      <c r="U103" s="1">
        <v>1050.1020000000001</v>
      </c>
      <c r="V103" s="1" t="s">
        <v>133</v>
      </c>
      <c r="W103" s="21">
        <v>1</v>
      </c>
      <c r="X103" s="1">
        <v>3</v>
      </c>
      <c r="Y103" s="45">
        <v>1</v>
      </c>
      <c r="Z103" s="45">
        <v>10</v>
      </c>
      <c r="AB103" s="21">
        <v>1</v>
      </c>
      <c r="AC103" s="1">
        <v>5</v>
      </c>
      <c r="AD103" s="46">
        <v>1</v>
      </c>
      <c r="AE103" s="47">
        <v>53</v>
      </c>
      <c r="AG103" s="20">
        <v>1</v>
      </c>
      <c r="AH103" s="1">
        <v>5</v>
      </c>
      <c r="AI103" s="1">
        <v>62</v>
      </c>
      <c r="AJ103" s="20" t="s">
        <v>319</v>
      </c>
      <c r="AK103" s="20">
        <v>1</v>
      </c>
      <c r="AL103" s="20">
        <v>3</v>
      </c>
      <c r="AM103" s="42"/>
      <c r="AN103" s="20">
        <v>1</v>
      </c>
      <c r="AO103" s="20">
        <v>0</v>
      </c>
      <c r="AP103" s="48">
        <v>139</v>
      </c>
      <c r="AQ103" s="49" t="s">
        <v>495</v>
      </c>
      <c r="AR103" s="20">
        <v>1</v>
      </c>
      <c r="AS103" s="1">
        <v>0</v>
      </c>
      <c r="AT103" s="36">
        <v>0</v>
      </c>
      <c r="AU103" s="1">
        <v>155</v>
      </c>
      <c r="AW103" s="1">
        <v>0</v>
      </c>
      <c r="AX103" s="1">
        <f t="shared" si="43"/>
        <v>217</v>
      </c>
      <c r="AY103" s="46">
        <v>1</v>
      </c>
      <c r="AZ103" s="46">
        <v>3</v>
      </c>
      <c r="BB103" s="3">
        <v>3.16</v>
      </c>
      <c r="BC103" s="1">
        <v>211</v>
      </c>
      <c r="BD103" s="1">
        <f t="shared" si="45"/>
        <v>0.21099999999999999</v>
      </c>
      <c r="BE103" s="2">
        <f t="shared" si="46"/>
        <v>0.21099999999999999</v>
      </c>
      <c r="BF103" s="3">
        <v>7.62</v>
      </c>
      <c r="BG103" s="4">
        <v>1021</v>
      </c>
      <c r="BH103" s="1">
        <f t="shared" si="47"/>
        <v>1.0209999999999999</v>
      </c>
      <c r="BI103" s="1">
        <f t="shared" si="48"/>
        <v>1.0209999999999999</v>
      </c>
      <c r="BJ103" s="1">
        <v>7.71</v>
      </c>
      <c r="BK103" s="1">
        <v>539.79999999999995</v>
      </c>
      <c r="BL103" s="1">
        <f t="shared" si="49"/>
        <v>0.53979999999999995</v>
      </c>
      <c r="BM103" s="1">
        <f t="shared" si="50"/>
        <v>0.54</v>
      </c>
      <c r="BN103" s="1">
        <v>5.08</v>
      </c>
      <c r="BO103" s="3">
        <f t="shared" si="51"/>
        <v>-2.54</v>
      </c>
      <c r="BP103" s="2">
        <v>1.68</v>
      </c>
      <c r="BQ103" s="5" t="s">
        <v>283</v>
      </c>
      <c r="BR103" s="2">
        <v>1.68</v>
      </c>
      <c r="BS103" s="2">
        <f t="shared" si="52"/>
        <v>0.65900000000000003</v>
      </c>
      <c r="BT103" s="1">
        <v>1.4259351491928101</v>
      </c>
      <c r="BU103" s="1">
        <v>48.694732666015625</v>
      </c>
      <c r="BV103" s="1">
        <f t="shared" si="44"/>
        <v>14.259351491928101</v>
      </c>
      <c r="BW103" s="1">
        <f t="shared" si="44"/>
        <v>486.94732666015625</v>
      </c>
      <c r="BX103" s="1">
        <v>0</v>
      </c>
      <c r="BY103" s="1">
        <v>2742.2145328719726</v>
      </c>
      <c r="BZ103" s="1">
        <v>0</v>
      </c>
      <c r="CA103" s="1">
        <v>121.10726643598616</v>
      </c>
      <c r="CB103" s="1">
        <v>6851.2110726643596</v>
      </c>
      <c r="CC103" s="1">
        <v>435.40945790080741</v>
      </c>
      <c r="CD103" s="1">
        <v>132.64129181084198</v>
      </c>
      <c r="CE103" s="1">
        <v>0</v>
      </c>
      <c r="CF103" s="1">
        <v>1508.0738177623991</v>
      </c>
      <c r="CG103" s="1">
        <v>2352.9411764705883</v>
      </c>
      <c r="CH103" s="1">
        <v>106.68973471741639</v>
      </c>
      <c r="CI103" s="3">
        <v>88.800792864222018</v>
      </c>
      <c r="CJ103" s="3">
        <v>35.054509415262636</v>
      </c>
      <c r="CK103" s="3">
        <v>5.4509415262636285</v>
      </c>
      <c r="CL103" s="3">
        <v>8.5232903865213085</v>
      </c>
      <c r="CM103" s="3">
        <v>11.298315163528244</v>
      </c>
      <c r="CN103" s="3">
        <v>2.4777006937561943</v>
      </c>
      <c r="CO103" s="3">
        <v>4.1625371655104066</v>
      </c>
      <c r="CP103" s="3">
        <v>0</v>
      </c>
      <c r="CQ103" s="3">
        <v>198.41427155599604</v>
      </c>
      <c r="CR103" s="3">
        <v>22.200198216055504</v>
      </c>
      <c r="CS103" s="33">
        <v>0</v>
      </c>
      <c r="CT103" s="34">
        <v>42.392164622081516</v>
      </c>
      <c r="CU103" s="34">
        <v>0</v>
      </c>
      <c r="CV103" s="34">
        <v>6.8262762168579343</v>
      </c>
      <c r="CW103" s="34">
        <v>25.524337158686187</v>
      </c>
      <c r="CX103" s="34">
        <v>23.446774831816381</v>
      </c>
      <c r="CY103" s="34">
        <v>4.4519192718638703</v>
      </c>
      <c r="CZ103" s="34">
        <v>1.187178472497032</v>
      </c>
      <c r="DA103" s="34">
        <v>498.61495844875344</v>
      </c>
      <c r="DB103" s="34">
        <v>292.34269885239411</v>
      </c>
    </row>
    <row r="104" spans="1:107" ht="15.75" customHeight="1" x14ac:dyDescent="0.25">
      <c r="A104" s="1" t="s">
        <v>104</v>
      </c>
      <c r="B104" s="29" t="s">
        <v>672</v>
      </c>
      <c r="C104" s="1">
        <v>7</v>
      </c>
      <c r="D104" s="1">
        <v>10</v>
      </c>
      <c r="E104" s="1">
        <v>10</v>
      </c>
      <c r="F104" s="29">
        <v>4744420</v>
      </c>
      <c r="G104" s="29">
        <v>468611.5</v>
      </c>
      <c r="H104" s="29">
        <v>1049.3579999999999</v>
      </c>
      <c r="I104" s="29">
        <v>7.0318574546696997</v>
      </c>
      <c r="J104" s="29">
        <v>159.53656820355801</v>
      </c>
      <c r="K104" s="29">
        <v>2</v>
      </c>
      <c r="L104" s="29">
        <v>0</v>
      </c>
      <c r="M104" s="29">
        <v>1050.3141161593501</v>
      </c>
      <c r="N104" s="29">
        <v>14.8149934895167</v>
      </c>
      <c r="O104" s="29">
        <v>176.04704395696101</v>
      </c>
      <c r="P104" s="29">
        <v>4</v>
      </c>
      <c r="Q104" s="29">
        <v>4</v>
      </c>
      <c r="R104" s="1" t="s">
        <v>273</v>
      </c>
      <c r="S104" s="1">
        <v>42.85172017</v>
      </c>
      <c r="T104" s="1">
        <v>-123.38417219999999</v>
      </c>
      <c r="U104" s="1">
        <v>1049.3579999999999</v>
      </c>
      <c r="V104" s="1" t="s">
        <v>131</v>
      </c>
      <c r="W104" s="21">
        <v>0</v>
      </c>
      <c r="X104" s="1">
        <v>100</v>
      </c>
      <c r="Y104" s="45"/>
      <c r="Z104" s="45"/>
      <c r="AA104" s="20" t="s">
        <v>408</v>
      </c>
      <c r="AB104" s="21">
        <v>0</v>
      </c>
      <c r="AC104" s="1">
        <v>100</v>
      </c>
      <c r="AD104" s="46">
        <v>0</v>
      </c>
      <c r="AE104" s="47"/>
      <c r="AF104" s="20" t="s">
        <v>430</v>
      </c>
      <c r="AG104" s="21">
        <v>0</v>
      </c>
      <c r="AH104" s="1">
        <v>100</v>
      </c>
      <c r="AI104" s="1"/>
      <c r="AJ104" s="20" t="s">
        <v>134</v>
      </c>
      <c r="AK104" s="21">
        <v>0</v>
      </c>
      <c r="AL104" s="20">
        <v>100</v>
      </c>
      <c r="AM104" s="51" t="s">
        <v>522</v>
      </c>
      <c r="AN104" s="21">
        <v>0</v>
      </c>
      <c r="AO104" s="20">
        <v>100</v>
      </c>
      <c r="AQ104" s="42" t="s">
        <v>520</v>
      </c>
      <c r="AR104" s="21">
        <v>0</v>
      </c>
      <c r="AT104" s="36">
        <v>100</v>
      </c>
      <c r="AW104" s="1">
        <v>100</v>
      </c>
      <c r="AY104" s="46">
        <v>0</v>
      </c>
      <c r="BB104" s="3">
        <v>3.53</v>
      </c>
      <c r="BC104" s="1">
        <v>256.7</v>
      </c>
      <c r="BD104" s="1">
        <f t="shared" si="45"/>
        <v>0.25669999999999998</v>
      </c>
      <c r="BE104" s="2">
        <f t="shared" si="46"/>
        <v>0.25700000000000001</v>
      </c>
      <c r="BF104" s="3">
        <v>7.93</v>
      </c>
      <c r="BG104" s="4">
        <v>672</v>
      </c>
      <c r="BH104" s="1">
        <f t="shared" si="47"/>
        <v>0.67200000000000004</v>
      </c>
      <c r="BI104" s="1">
        <f t="shared" si="48"/>
        <v>0.67200000000000004</v>
      </c>
      <c r="BJ104" s="1">
        <v>7.96</v>
      </c>
      <c r="BK104" s="1">
        <v>567.1</v>
      </c>
      <c r="BL104" s="1">
        <f t="shared" si="49"/>
        <v>0.56710000000000005</v>
      </c>
      <c r="BM104" s="1">
        <f t="shared" si="50"/>
        <v>0.56699999999999995</v>
      </c>
      <c r="BN104" s="1">
        <v>5.24</v>
      </c>
      <c r="BO104" s="3">
        <f t="shared" si="51"/>
        <v>-2.6899999999999995</v>
      </c>
      <c r="BP104" s="4">
        <v>280.3</v>
      </c>
      <c r="BQ104" s="5" t="s">
        <v>282</v>
      </c>
      <c r="BR104" s="1">
        <v>0.28000000000000003</v>
      </c>
      <c r="BS104" s="2">
        <f t="shared" si="52"/>
        <v>-0.39200000000000002</v>
      </c>
      <c r="CI104" s="3">
        <v>95.7193816884661</v>
      </c>
      <c r="CJ104" s="3">
        <v>28.904082441537849</v>
      </c>
      <c r="CK104" s="3">
        <v>2.1799445105033688</v>
      </c>
      <c r="CL104" s="3">
        <v>11.989694807768529</v>
      </c>
      <c r="CM104" s="3">
        <v>5.548949663099485</v>
      </c>
      <c r="CN104" s="3">
        <v>1.0899722552516844</v>
      </c>
      <c r="CO104" s="3">
        <v>7.4316290130796663</v>
      </c>
      <c r="CP104" s="3">
        <v>0</v>
      </c>
      <c r="CQ104" s="3">
        <v>99.385652001585399</v>
      </c>
      <c r="CR104" s="3">
        <v>11.791518034086405</v>
      </c>
      <c r="CS104" s="33">
        <v>0</v>
      </c>
      <c r="CT104" s="34">
        <v>2.3004325599685411</v>
      </c>
      <c r="CU104" s="34">
        <v>0</v>
      </c>
      <c r="CV104" s="34">
        <v>48.269760125835624</v>
      </c>
      <c r="CW104" s="34">
        <v>27.133307117577662</v>
      </c>
      <c r="CX104" s="34">
        <v>8.0613448682658273</v>
      </c>
      <c r="CY104" s="34">
        <v>4.8171451042076283</v>
      </c>
      <c r="CZ104" s="34">
        <v>0</v>
      </c>
      <c r="DA104" s="34">
        <v>88.478175383405429</v>
      </c>
      <c r="DB104" s="34">
        <v>18.580416830515137</v>
      </c>
      <c r="DC104" s="29" t="s">
        <v>719</v>
      </c>
    </row>
    <row r="105" spans="1:107" ht="15.75" customHeight="1" x14ac:dyDescent="0.25">
      <c r="A105" s="1" t="s">
        <v>105</v>
      </c>
      <c r="B105" s="29" t="s">
        <v>673</v>
      </c>
      <c r="C105" s="1">
        <v>7</v>
      </c>
      <c r="D105" s="1">
        <v>11</v>
      </c>
      <c r="E105" s="1">
        <v>11</v>
      </c>
      <c r="F105" s="29">
        <v>4744418</v>
      </c>
      <c r="G105" s="29">
        <v>468612.6</v>
      </c>
      <c r="H105" s="29">
        <v>1048.4970000000001</v>
      </c>
      <c r="I105" s="29">
        <v>7.0318574546696997</v>
      </c>
      <c r="J105" s="29">
        <v>159.53656820355801</v>
      </c>
      <c r="K105" s="29">
        <v>2</v>
      </c>
      <c r="L105" s="29">
        <v>0</v>
      </c>
      <c r="M105" s="29">
        <v>1048.6767768439399</v>
      </c>
      <c r="N105" s="29">
        <v>13.0360073618032</v>
      </c>
      <c r="O105" s="29">
        <v>169.52440766810699</v>
      </c>
      <c r="P105" s="29">
        <v>4</v>
      </c>
      <c r="Q105" s="29">
        <v>4</v>
      </c>
      <c r="R105" s="1" t="s">
        <v>244</v>
      </c>
      <c r="S105" s="1">
        <v>42.851698069999998</v>
      </c>
      <c r="T105" s="1">
        <v>-123.38415860000001</v>
      </c>
      <c r="U105" s="1">
        <v>1048.4970000000001</v>
      </c>
      <c r="V105" s="1" t="s">
        <v>132</v>
      </c>
      <c r="W105" s="21">
        <v>1</v>
      </c>
      <c r="X105" s="1">
        <v>10</v>
      </c>
      <c r="Y105" s="45">
        <v>0</v>
      </c>
      <c r="Z105" s="45">
        <v>10</v>
      </c>
      <c r="AA105" s="20" t="s">
        <v>409</v>
      </c>
      <c r="AB105" s="21">
        <v>1</v>
      </c>
      <c r="AC105" s="1">
        <v>5</v>
      </c>
      <c r="AD105" s="46">
        <v>1</v>
      </c>
      <c r="AE105" s="47">
        <v>65</v>
      </c>
      <c r="AG105" s="20">
        <v>1</v>
      </c>
      <c r="AH105" s="1">
        <v>20</v>
      </c>
      <c r="AI105" s="1">
        <v>72</v>
      </c>
      <c r="AK105" s="20">
        <v>1</v>
      </c>
      <c r="AL105" s="20">
        <v>0</v>
      </c>
      <c r="AM105" s="42" t="s">
        <v>464</v>
      </c>
      <c r="AN105" s="20">
        <v>1</v>
      </c>
      <c r="AO105" s="20">
        <v>0</v>
      </c>
      <c r="AP105" s="48">
        <v>95</v>
      </c>
      <c r="AR105" s="20">
        <v>1</v>
      </c>
      <c r="AS105" s="1">
        <v>0</v>
      </c>
      <c r="AT105" s="36">
        <v>0</v>
      </c>
      <c r="AU105" s="1">
        <v>90</v>
      </c>
      <c r="AW105" s="1">
        <v>0</v>
      </c>
      <c r="AX105" s="1">
        <f>AI105+AU105</f>
        <v>162</v>
      </c>
      <c r="AY105" s="46">
        <v>1</v>
      </c>
      <c r="AZ105" s="46">
        <v>10</v>
      </c>
      <c r="BB105" s="3">
        <v>2.69</v>
      </c>
      <c r="BC105" s="1">
        <v>1178</v>
      </c>
      <c r="BD105" s="1">
        <f t="shared" si="45"/>
        <v>1.1779999999999999</v>
      </c>
      <c r="BE105" s="2">
        <f t="shared" si="46"/>
        <v>1.1779999999999999</v>
      </c>
      <c r="BF105" s="3">
        <v>7.42</v>
      </c>
      <c r="BG105" s="4">
        <v>697</v>
      </c>
      <c r="BH105" s="1">
        <f t="shared" si="47"/>
        <v>0.69699999999999995</v>
      </c>
      <c r="BI105" s="1">
        <f t="shared" si="48"/>
        <v>0.69699999999999995</v>
      </c>
      <c r="BJ105" s="1">
        <v>7.42</v>
      </c>
      <c r="BK105" s="1">
        <v>2255</v>
      </c>
      <c r="BL105" s="1">
        <f t="shared" si="49"/>
        <v>2.2549999999999999</v>
      </c>
      <c r="BM105" s="1">
        <f t="shared" si="50"/>
        <v>2.2549999999999999</v>
      </c>
      <c r="BN105" s="1">
        <v>2.34</v>
      </c>
      <c r="BO105" s="3">
        <f t="shared" si="51"/>
        <v>-5.08</v>
      </c>
      <c r="BP105" s="2">
        <v>2.2309999999999999</v>
      </c>
      <c r="BQ105" s="5" t="s">
        <v>283</v>
      </c>
      <c r="BR105" s="2">
        <v>2.2309999999999999</v>
      </c>
      <c r="BS105" s="2">
        <f t="shared" si="52"/>
        <v>1.5339999999999998</v>
      </c>
      <c r="BT105" s="1">
        <v>0.93098825216293335</v>
      </c>
      <c r="BU105" s="1">
        <v>49.642696380615234</v>
      </c>
      <c r="BV105" s="1">
        <f>BT105*10</f>
        <v>9.3098825216293335</v>
      </c>
      <c r="BW105" s="1">
        <f>BU105*10</f>
        <v>496.42696380615234</v>
      </c>
      <c r="BX105" s="1">
        <v>71.618037135278513</v>
      </c>
      <c r="BY105" s="1">
        <v>2095.4907161803712</v>
      </c>
      <c r="BZ105" s="1">
        <v>2.6525198938992043</v>
      </c>
      <c r="CA105" s="1">
        <v>129.973474801061</v>
      </c>
      <c r="CB105" s="1">
        <v>8676.3925729442963</v>
      </c>
      <c r="CC105" s="1">
        <v>503.9787798408488</v>
      </c>
      <c r="CD105" s="1">
        <v>127.32095490716181</v>
      </c>
      <c r="CE105" s="1">
        <v>29.177718832891248</v>
      </c>
      <c r="CF105" s="1">
        <v>1352.7851458885941</v>
      </c>
      <c r="CG105" s="1">
        <v>4604.7745358090187</v>
      </c>
      <c r="CH105" s="1">
        <v>68.965517241379317</v>
      </c>
      <c r="CI105" s="3">
        <v>438.46908734052994</v>
      </c>
      <c r="CJ105" s="3">
        <v>155.79980372914622</v>
      </c>
      <c r="CK105" s="3">
        <v>70.363101079489695</v>
      </c>
      <c r="CL105" s="3">
        <v>0</v>
      </c>
      <c r="CM105" s="3">
        <v>155.05397448478902</v>
      </c>
      <c r="CN105" s="3">
        <v>23.356231599607458</v>
      </c>
      <c r="CO105" s="3">
        <v>1.7664376840039255</v>
      </c>
      <c r="CP105" s="3">
        <v>5.2993130520117768</v>
      </c>
      <c r="CQ105" s="3">
        <v>2295.5839057899902</v>
      </c>
      <c r="CR105" s="3">
        <v>206.6732090284593</v>
      </c>
      <c r="CS105" s="33">
        <v>149.46513470681458</v>
      </c>
      <c r="CT105" s="34">
        <v>56.299524564183834</v>
      </c>
      <c r="CU105" s="34">
        <v>24.564183835182249</v>
      </c>
      <c r="CV105" s="34">
        <v>2.0800316957210776</v>
      </c>
      <c r="CW105" s="34">
        <v>26.049920760697304</v>
      </c>
      <c r="CX105" s="34">
        <v>5.6458003169572102</v>
      </c>
      <c r="CY105" s="34">
        <v>5.2496038034865293</v>
      </c>
      <c r="CZ105" s="34">
        <v>1.5847860538827259</v>
      </c>
      <c r="DA105" s="34">
        <v>545.56259904912838</v>
      </c>
      <c r="DB105" s="34">
        <v>46.850237717908087</v>
      </c>
    </row>
    <row r="106" spans="1:107" ht="15.75" customHeight="1" x14ac:dyDescent="0.25">
      <c r="A106" s="1" t="s">
        <v>106</v>
      </c>
      <c r="B106" s="29" t="s">
        <v>674</v>
      </c>
      <c r="C106" s="1">
        <v>7</v>
      </c>
      <c r="D106" s="1">
        <v>12</v>
      </c>
      <c r="E106" s="1">
        <v>12</v>
      </c>
      <c r="F106" s="29">
        <v>4744415</v>
      </c>
      <c r="G106" s="29">
        <v>468613.7</v>
      </c>
      <c r="H106" s="29">
        <v>1047.7239999999999</v>
      </c>
      <c r="I106" s="29">
        <v>5.61655212454865</v>
      </c>
      <c r="J106" s="29">
        <v>152.625024321399</v>
      </c>
      <c r="K106" s="29">
        <v>2</v>
      </c>
      <c r="L106" s="29">
        <v>0</v>
      </c>
      <c r="M106" s="29">
        <v>1048.6767768439399</v>
      </c>
      <c r="N106" s="29">
        <v>13.0360073618032</v>
      </c>
      <c r="O106" s="29">
        <v>169.52440766810699</v>
      </c>
      <c r="P106" s="29">
        <v>4</v>
      </c>
      <c r="Q106" s="29">
        <v>5</v>
      </c>
      <c r="R106" s="1" t="s">
        <v>274</v>
      </c>
      <c r="S106" s="1">
        <v>42.851672469999997</v>
      </c>
      <c r="T106" s="1">
        <v>-123.3841451</v>
      </c>
      <c r="U106" s="1">
        <v>1047.7239999999999</v>
      </c>
      <c r="V106" s="1" t="s">
        <v>133</v>
      </c>
      <c r="W106" s="21">
        <v>1</v>
      </c>
      <c r="X106" s="1">
        <v>10</v>
      </c>
      <c r="Y106" s="45">
        <v>1</v>
      </c>
      <c r="Z106" s="45">
        <v>16</v>
      </c>
      <c r="AB106" s="21">
        <v>1</v>
      </c>
      <c r="AC106" s="1">
        <v>30</v>
      </c>
      <c r="AD106" s="46">
        <v>1</v>
      </c>
      <c r="AE106" s="47">
        <v>75</v>
      </c>
      <c r="AG106" s="20">
        <v>1</v>
      </c>
      <c r="AH106" s="1">
        <v>20</v>
      </c>
      <c r="AI106" s="1">
        <v>80</v>
      </c>
      <c r="AJ106" s="20" t="s">
        <v>334</v>
      </c>
      <c r="AK106" s="20">
        <v>1</v>
      </c>
      <c r="AL106" s="20">
        <v>3</v>
      </c>
      <c r="AM106" s="42" t="s">
        <v>465</v>
      </c>
      <c r="AN106" s="20">
        <v>1</v>
      </c>
      <c r="AO106" s="20">
        <v>40</v>
      </c>
      <c r="AP106" s="48">
        <v>9</v>
      </c>
      <c r="AQ106" s="49" t="s">
        <v>503</v>
      </c>
      <c r="AR106" s="20">
        <v>0</v>
      </c>
      <c r="AS106" s="1">
        <v>100</v>
      </c>
      <c r="AT106" s="36">
        <v>100</v>
      </c>
      <c r="AU106" s="1">
        <v>60</v>
      </c>
      <c r="AW106" s="1">
        <v>100</v>
      </c>
      <c r="AY106" s="46">
        <v>0</v>
      </c>
      <c r="BB106" s="3">
        <v>2.98</v>
      </c>
      <c r="BC106" s="1">
        <v>332.2</v>
      </c>
      <c r="BD106" s="1">
        <f t="shared" si="45"/>
        <v>0.3322</v>
      </c>
      <c r="BE106" s="2">
        <f t="shared" si="46"/>
        <v>0.33200000000000002</v>
      </c>
      <c r="BF106" s="3">
        <v>7.36</v>
      </c>
      <c r="BG106" s="4">
        <v>2043</v>
      </c>
      <c r="BH106" s="1">
        <f t="shared" si="47"/>
        <v>2.0430000000000001</v>
      </c>
      <c r="BI106" s="1">
        <f t="shared" si="48"/>
        <v>2.0430000000000001</v>
      </c>
      <c r="BJ106" s="1">
        <v>7.37</v>
      </c>
      <c r="BK106" s="1">
        <v>1576</v>
      </c>
      <c r="BL106" s="1">
        <f t="shared" si="49"/>
        <v>1.5760000000000001</v>
      </c>
      <c r="BM106" s="1">
        <f t="shared" si="50"/>
        <v>1.5760000000000001</v>
      </c>
      <c r="BN106" s="1">
        <v>2.2400000000000002</v>
      </c>
      <c r="BO106" s="3">
        <f t="shared" si="51"/>
        <v>-5.12</v>
      </c>
      <c r="BP106" s="2">
        <v>1.0269999999999999</v>
      </c>
      <c r="BQ106" s="5" t="s">
        <v>283</v>
      </c>
      <c r="BR106" s="2">
        <v>1.0269999999999999</v>
      </c>
      <c r="BS106" s="2">
        <f t="shared" si="52"/>
        <v>-1.0160000000000002</v>
      </c>
      <c r="BT106" s="1">
        <v>0.79347008466720581</v>
      </c>
      <c r="BU106" s="1">
        <v>48.906444549560547</v>
      </c>
      <c r="BV106" s="1">
        <f>BT106*10</f>
        <v>7.9347008466720581</v>
      </c>
      <c r="BW106" s="1">
        <f>BU106*10</f>
        <v>489.06444549560547</v>
      </c>
      <c r="BX106" s="1">
        <v>221.85894441849601</v>
      </c>
      <c r="BY106" s="1">
        <v>3416.6277440448384</v>
      </c>
      <c r="BZ106" s="1">
        <v>28.024287716020549</v>
      </c>
      <c r="CA106" s="1">
        <v>782.34469873890703</v>
      </c>
      <c r="CB106" s="1">
        <v>5301.2610929472203</v>
      </c>
      <c r="CC106" s="1">
        <v>815.03970107426437</v>
      </c>
      <c r="CD106" s="1">
        <v>79.402148528724894</v>
      </c>
      <c r="CE106" s="1">
        <v>74.73143390938813</v>
      </c>
      <c r="CF106" s="1">
        <v>796.35684259691732</v>
      </c>
      <c r="CG106" s="1">
        <v>4750.1167678654829</v>
      </c>
      <c r="CH106" s="1">
        <v>93.41429238673517</v>
      </c>
      <c r="CI106" s="3">
        <v>176.55282604353906</v>
      </c>
      <c r="CJ106" s="3">
        <v>94.088276413021774</v>
      </c>
      <c r="CK106" s="3">
        <v>4.7932893948472142</v>
      </c>
      <c r="CL106" s="3">
        <v>2.5963650888755745</v>
      </c>
      <c r="CM106" s="3">
        <v>28.060714999001402</v>
      </c>
      <c r="CN106" s="3">
        <v>6.690633113640903</v>
      </c>
      <c r="CO106" s="3">
        <v>2.3966446974236071</v>
      </c>
      <c r="CP106" s="3">
        <v>0</v>
      </c>
      <c r="CQ106" s="3">
        <v>434.29199121230283</v>
      </c>
      <c r="CR106" s="3">
        <v>36.149390852806071</v>
      </c>
      <c r="CS106" s="33">
        <v>148.69443890771376</v>
      </c>
      <c r="CT106" s="34">
        <v>43.970500298983453</v>
      </c>
      <c r="CU106" s="34">
        <v>52.421765995614905</v>
      </c>
      <c r="CV106" s="34">
        <v>0</v>
      </c>
      <c r="CW106" s="34">
        <v>51.026509866454056</v>
      </c>
      <c r="CX106" s="34">
        <v>10.364759816623479</v>
      </c>
      <c r="CY106" s="34">
        <v>1.9932230416583614</v>
      </c>
      <c r="CZ106" s="34">
        <v>1.6942395854096073</v>
      </c>
      <c r="DA106" s="34">
        <v>583.41638429340242</v>
      </c>
      <c r="DB106" s="34">
        <v>61.88957544349212</v>
      </c>
      <c r="DC106" s="29" t="s">
        <v>722</v>
      </c>
    </row>
    <row r="107" spans="1:107" ht="15.75" customHeight="1" x14ac:dyDescent="0.25">
      <c r="A107" s="1" t="s">
        <v>107</v>
      </c>
      <c r="B107" s="29" t="s">
        <v>675</v>
      </c>
      <c r="C107" s="1">
        <v>7</v>
      </c>
      <c r="D107" s="1">
        <v>13</v>
      </c>
      <c r="E107" s="1">
        <v>13</v>
      </c>
      <c r="F107" s="29">
        <v>4744412</v>
      </c>
      <c r="G107" s="29">
        <v>468614.7</v>
      </c>
      <c r="H107" s="29">
        <v>1047.2360000000001</v>
      </c>
      <c r="I107" s="29">
        <v>5.9497516598635096</v>
      </c>
      <c r="J107" s="29">
        <v>156.39996270551401</v>
      </c>
      <c r="K107" s="29">
        <v>2</v>
      </c>
      <c r="L107" s="29">
        <v>0</v>
      </c>
      <c r="M107" s="29">
        <v>1047.3351737381499</v>
      </c>
      <c r="N107" s="29">
        <v>12.778940437932601</v>
      </c>
      <c r="O107" s="29">
        <v>168.487361740273</v>
      </c>
      <c r="P107" s="29">
        <v>2</v>
      </c>
      <c r="Q107" s="29">
        <v>5</v>
      </c>
      <c r="R107" s="1" t="s">
        <v>245</v>
      </c>
      <c r="S107" s="1">
        <v>42.851646520000003</v>
      </c>
      <c r="T107" s="1">
        <v>-123.3841336</v>
      </c>
      <c r="U107" s="1">
        <v>1047.2360000000001</v>
      </c>
      <c r="V107" s="1" t="s">
        <v>131</v>
      </c>
      <c r="W107" s="21">
        <v>1</v>
      </c>
      <c r="X107" s="1">
        <v>10</v>
      </c>
      <c r="Y107" s="45">
        <v>1</v>
      </c>
      <c r="Z107" s="45">
        <v>30</v>
      </c>
      <c r="AB107" s="21">
        <v>1</v>
      </c>
      <c r="AC107" s="1">
        <v>5</v>
      </c>
      <c r="AD107" s="46">
        <v>1</v>
      </c>
      <c r="AE107" s="47">
        <v>40</v>
      </c>
      <c r="AG107" s="20">
        <v>1</v>
      </c>
      <c r="AH107" s="1">
        <v>40</v>
      </c>
      <c r="AI107" s="1">
        <v>55</v>
      </c>
      <c r="AK107" s="20">
        <v>0</v>
      </c>
      <c r="AL107" s="20">
        <v>100</v>
      </c>
      <c r="AM107" s="42" t="s">
        <v>134</v>
      </c>
      <c r="AN107" s="21">
        <v>0</v>
      </c>
      <c r="AO107" s="20">
        <v>100</v>
      </c>
      <c r="AQ107" s="42" t="s">
        <v>520</v>
      </c>
      <c r="AR107" s="21">
        <v>0</v>
      </c>
      <c r="AT107" s="36">
        <v>100</v>
      </c>
      <c r="AW107" s="1">
        <v>100</v>
      </c>
      <c r="AY107" s="46">
        <v>0</v>
      </c>
      <c r="BB107" s="3">
        <v>2.5499999999999998</v>
      </c>
      <c r="BC107" s="1">
        <v>743</v>
      </c>
      <c r="BD107" s="1">
        <f t="shared" si="45"/>
        <v>0.74299999999999999</v>
      </c>
      <c r="BE107" s="2">
        <f t="shared" si="46"/>
        <v>0.74299999999999999</v>
      </c>
      <c r="BF107" s="3">
        <v>7.54</v>
      </c>
      <c r="BG107" s="4">
        <v>1171</v>
      </c>
      <c r="BH107" s="1">
        <f t="shared" si="47"/>
        <v>1.171</v>
      </c>
      <c r="BI107" s="1">
        <f t="shared" si="48"/>
        <v>1.171</v>
      </c>
      <c r="BJ107" s="1">
        <v>7.46</v>
      </c>
      <c r="BK107" s="1">
        <v>1957</v>
      </c>
      <c r="BL107" s="1">
        <f t="shared" si="49"/>
        <v>1.9570000000000001</v>
      </c>
      <c r="BM107" s="1">
        <f t="shared" si="50"/>
        <v>1.9570000000000001</v>
      </c>
      <c r="BN107" s="1">
        <v>2.02</v>
      </c>
      <c r="BO107" s="3">
        <f t="shared" si="51"/>
        <v>-5.52</v>
      </c>
      <c r="BP107" s="2">
        <v>5.8280000000000003</v>
      </c>
      <c r="BQ107" s="5" t="s">
        <v>283</v>
      </c>
      <c r="BR107" s="2">
        <v>5.8280000000000003</v>
      </c>
      <c r="BS107" s="2">
        <f t="shared" si="52"/>
        <v>4.657</v>
      </c>
      <c r="CI107" s="3">
        <v>103.12129593046227</v>
      </c>
      <c r="CJ107" s="3">
        <v>35.252864480442511</v>
      </c>
      <c r="CK107" s="3">
        <v>17.088107467404186</v>
      </c>
      <c r="CL107" s="3">
        <v>1.2840774397471355</v>
      </c>
      <c r="CM107" s="3">
        <v>41.090478071908336</v>
      </c>
      <c r="CN107" s="3">
        <v>6.1240616357171076</v>
      </c>
      <c r="CO107" s="3">
        <v>2.1730541288028444</v>
      </c>
      <c r="CP107" s="3">
        <v>0</v>
      </c>
      <c r="CQ107" s="3">
        <v>482.41801659423152</v>
      </c>
      <c r="CR107" s="3">
        <v>35.756617937574077</v>
      </c>
      <c r="CS107" s="33">
        <v>134.19956357865502</v>
      </c>
      <c r="CT107" s="34">
        <v>68.676849831382668</v>
      </c>
      <c r="CU107" s="34">
        <v>162.66613767109698</v>
      </c>
      <c r="CV107" s="34">
        <v>0</v>
      </c>
      <c r="CW107" s="34">
        <v>50.88276135687363</v>
      </c>
      <c r="CX107" s="34">
        <v>7.6373735369966269</v>
      </c>
      <c r="CY107" s="34">
        <v>3.2731600872842685</v>
      </c>
      <c r="CZ107" s="34">
        <v>1.9837333862328901</v>
      </c>
      <c r="DA107" s="34">
        <v>1018.7462804999008</v>
      </c>
      <c r="DB107" s="34">
        <v>57.528268200753814</v>
      </c>
    </row>
    <row r="108" spans="1:107" ht="15.75" customHeight="1" x14ac:dyDescent="0.25">
      <c r="A108" s="1" t="s">
        <v>108</v>
      </c>
      <c r="B108" s="29" t="s">
        <v>676</v>
      </c>
      <c r="C108" s="1">
        <v>7</v>
      </c>
      <c r="D108" s="1">
        <v>14</v>
      </c>
      <c r="E108" s="1">
        <v>14</v>
      </c>
      <c r="F108" s="29">
        <v>4744409</v>
      </c>
      <c r="G108" s="29">
        <v>468615.8</v>
      </c>
      <c r="H108" s="29">
        <v>1046.826</v>
      </c>
      <c r="I108" s="29">
        <v>5.9497516598635096</v>
      </c>
      <c r="J108" s="29">
        <v>156.39996270551401</v>
      </c>
      <c r="K108" s="29">
        <v>2</v>
      </c>
      <c r="L108" s="29">
        <v>0</v>
      </c>
      <c r="M108" s="29">
        <v>1047.3351737381499</v>
      </c>
      <c r="N108" s="29">
        <v>12.778940437932601</v>
      </c>
      <c r="O108" s="29">
        <v>168.487361740273</v>
      </c>
      <c r="P108" s="29">
        <v>2</v>
      </c>
      <c r="Q108" s="29">
        <v>5</v>
      </c>
      <c r="R108" s="1" t="s">
        <v>275</v>
      </c>
      <c r="S108" s="1">
        <v>42.851620349999997</v>
      </c>
      <c r="T108" s="1">
        <v>-123.38411960000001</v>
      </c>
      <c r="U108" s="1">
        <v>1046.826</v>
      </c>
      <c r="V108" s="1" t="s">
        <v>132</v>
      </c>
      <c r="W108" s="21">
        <v>0</v>
      </c>
      <c r="X108" s="1">
        <v>100</v>
      </c>
      <c r="Y108" s="45">
        <v>0</v>
      </c>
      <c r="Z108" s="45">
        <v>8</v>
      </c>
      <c r="AB108" s="21">
        <v>0</v>
      </c>
      <c r="AC108" s="1">
        <v>100</v>
      </c>
      <c r="AD108" s="46">
        <v>0</v>
      </c>
      <c r="AE108" s="47"/>
      <c r="AF108" s="20" t="s">
        <v>431</v>
      </c>
      <c r="AG108" s="21">
        <v>0</v>
      </c>
      <c r="AH108" s="1">
        <v>100</v>
      </c>
      <c r="AI108" s="1"/>
      <c r="AJ108" s="20" t="s">
        <v>335</v>
      </c>
      <c r="AK108" s="21">
        <v>0</v>
      </c>
      <c r="AL108" s="20">
        <v>100</v>
      </c>
      <c r="AM108" s="42" t="s">
        <v>521</v>
      </c>
      <c r="AN108" s="21">
        <v>0</v>
      </c>
      <c r="AO108" s="20">
        <v>100</v>
      </c>
      <c r="AQ108" s="42" t="s">
        <v>520</v>
      </c>
      <c r="AR108" s="21">
        <v>0</v>
      </c>
      <c r="AT108" s="36">
        <v>100</v>
      </c>
      <c r="AW108" s="1">
        <v>100</v>
      </c>
      <c r="AY108" s="46">
        <v>0</v>
      </c>
      <c r="BB108" s="3">
        <v>2.76</v>
      </c>
      <c r="BC108" s="1">
        <v>455.4</v>
      </c>
      <c r="BD108" s="1">
        <f t="shared" si="45"/>
        <v>0.45539999999999997</v>
      </c>
      <c r="BE108" s="2">
        <f t="shared" si="46"/>
        <v>0.45500000000000002</v>
      </c>
      <c r="BF108" s="3">
        <v>7.59</v>
      </c>
      <c r="BG108" s="4">
        <v>2693</v>
      </c>
      <c r="BH108" s="1">
        <f t="shared" si="47"/>
        <v>2.6930000000000001</v>
      </c>
      <c r="BI108" s="1">
        <f t="shared" si="48"/>
        <v>2.6930000000000001</v>
      </c>
      <c r="BJ108" s="1">
        <v>7.54</v>
      </c>
      <c r="BK108" s="1">
        <v>1333</v>
      </c>
      <c r="BL108" s="1">
        <f t="shared" si="49"/>
        <v>1.333</v>
      </c>
      <c r="BM108" s="1">
        <f t="shared" si="50"/>
        <v>1.333</v>
      </c>
      <c r="BN108" s="1">
        <v>3.77</v>
      </c>
      <c r="BO108" s="3">
        <f t="shared" si="51"/>
        <v>-3.82</v>
      </c>
      <c r="BP108" s="2">
        <v>3.4159999999999999</v>
      </c>
      <c r="BQ108" s="5" t="s">
        <v>283</v>
      </c>
      <c r="BR108" s="2">
        <v>3.4159999999999999</v>
      </c>
      <c r="BS108" s="2">
        <f t="shared" si="52"/>
        <v>0.72299999999999986</v>
      </c>
      <c r="CI108" s="3">
        <v>108.21484992101105</v>
      </c>
      <c r="CJ108" s="3">
        <v>37.875197472353868</v>
      </c>
      <c r="CK108" s="3">
        <v>5.9241706161137442</v>
      </c>
      <c r="CL108" s="3">
        <v>1.7772511848341233</v>
      </c>
      <c r="CM108" s="3">
        <v>49.170616113744082</v>
      </c>
      <c r="CN108" s="3">
        <v>6.4178515007898893</v>
      </c>
      <c r="CO108" s="3">
        <v>2.1721958925750395</v>
      </c>
      <c r="CP108" s="3">
        <v>0</v>
      </c>
      <c r="CQ108" s="3">
        <v>340.93601895734599</v>
      </c>
      <c r="CR108" s="3">
        <v>36.729857819905213</v>
      </c>
      <c r="CS108" s="33">
        <v>134.85270700636943</v>
      </c>
      <c r="CT108" s="34">
        <v>184.36504777070061</v>
      </c>
      <c r="CU108" s="34">
        <v>6.369426751592357</v>
      </c>
      <c r="CV108" s="34">
        <v>27.965764331210192</v>
      </c>
      <c r="CW108" s="34">
        <v>245.22292993630572</v>
      </c>
      <c r="CX108" s="34">
        <v>116.34156050955414</v>
      </c>
      <c r="CY108" s="34">
        <v>3.4832802547770703</v>
      </c>
      <c r="CZ108" s="34">
        <v>0</v>
      </c>
      <c r="DA108" s="34">
        <v>2474.621815286624</v>
      </c>
      <c r="DB108" s="34">
        <v>335.09156050955414</v>
      </c>
      <c r="DC108" s="29" t="s">
        <v>719</v>
      </c>
    </row>
    <row r="109" spans="1:107" ht="15.75" customHeight="1" x14ac:dyDescent="0.25">
      <c r="A109" s="1" t="s">
        <v>109</v>
      </c>
      <c r="B109" s="29" t="s">
        <v>677</v>
      </c>
      <c r="C109" s="1">
        <v>7</v>
      </c>
      <c r="D109" s="1">
        <v>15</v>
      </c>
      <c r="E109" s="1">
        <v>15</v>
      </c>
      <c r="F109" s="29">
        <v>4744407</v>
      </c>
      <c r="G109" s="29">
        <v>468616.7</v>
      </c>
      <c r="H109" s="29">
        <v>1046.3989999999999</v>
      </c>
      <c r="I109" s="29">
        <v>6.7668454531161304</v>
      </c>
      <c r="J109" s="29">
        <v>157.68843143094799</v>
      </c>
      <c r="K109" s="29">
        <v>4</v>
      </c>
      <c r="L109" s="29">
        <v>3</v>
      </c>
      <c r="M109" s="29">
        <v>1046.82709444133</v>
      </c>
      <c r="N109" s="29">
        <v>17.930990927566899</v>
      </c>
      <c r="O109" s="29">
        <v>145.356571932278</v>
      </c>
      <c r="P109" s="29">
        <v>2</v>
      </c>
      <c r="Q109" s="29">
        <v>6</v>
      </c>
      <c r="R109" s="1" t="s">
        <v>246</v>
      </c>
      <c r="S109" s="1">
        <v>42.851598559999999</v>
      </c>
      <c r="T109" s="1">
        <v>-123.3841087</v>
      </c>
      <c r="U109" s="1">
        <v>1046.3989999999999</v>
      </c>
      <c r="V109" s="1" t="s">
        <v>133</v>
      </c>
      <c r="W109" s="21">
        <v>1</v>
      </c>
      <c r="X109" s="1">
        <v>3</v>
      </c>
      <c r="Y109" s="45">
        <v>1</v>
      </c>
      <c r="Z109" s="45">
        <v>8</v>
      </c>
      <c r="AA109" s="20" t="s">
        <v>410</v>
      </c>
      <c r="AB109" s="21">
        <v>1</v>
      </c>
      <c r="AC109" s="1">
        <v>3</v>
      </c>
      <c r="AD109" s="46">
        <v>1</v>
      </c>
      <c r="AE109" s="47">
        <v>62</v>
      </c>
      <c r="AG109" s="20">
        <v>1</v>
      </c>
      <c r="AH109" s="1">
        <v>10</v>
      </c>
      <c r="AI109" s="1">
        <v>80</v>
      </c>
      <c r="AJ109" s="20" t="s">
        <v>336</v>
      </c>
      <c r="AK109" s="20">
        <v>1</v>
      </c>
      <c r="AL109" s="20">
        <v>0</v>
      </c>
      <c r="AM109" s="42" t="s">
        <v>460</v>
      </c>
      <c r="AN109" s="20">
        <v>1</v>
      </c>
      <c r="AO109" s="20">
        <v>0</v>
      </c>
      <c r="AP109" s="48">
        <v>112</v>
      </c>
      <c r="AQ109" s="49" t="s">
        <v>472</v>
      </c>
      <c r="AR109" s="20">
        <v>1</v>
      </c>
      <c r="AS109" s="1">
        <v>0</v>
      </c>
      <c r="AT109" s="36">
        <v>0</v>
      </c>
      <c r="AU109" s="1">
        <v>107</v>
      </c>
      <c r="AW109" s="1">
        <v>0</v>
      </c>
      <c r="AX109" s="1">
        <f>AI109+AU109</f>
        <v>187</v>
      </c>
      <c r="AY109" s="46">
        <v>1</v>
      </c>
      <c r="AZ109" s="46">
        <v>3</v>
      </c>
      <c r="BB109" s="3">
        <v>2.79</v>
      </c>
      <c r="BC109" s="1">
        <v>563.5</v>
      </c>
      <c r="BD109" s="1">
        <f t="shared" si="45"/>
        <v>0.5635</v>
      </c>
      <c r="BE109" s="2">
        <f t="shared" si="46"/>
        <v>0.56399999999999995</v>
      </c>
      <c r="BF109" s="3">
        <v>7.96</v>
      </c>
      <c r="BG109" s="4">
        <v>1046</v>
      </c>
      <c r="BH109" s="1">
        <f t="shared" si="47"/>
        <v>1.046</v>
      </c>
      <c r="BI109" s="1">
        <f t="shared" si="48"/>
        <v>1.046</v>
      </c>
      <c r="BJ109" s="1">
        <v>7.73</v>
      </c>
      <c r="BK109" s="1">
        <v>1974</v>
      </c>
      <c r="BL109" s="1">
        <f t="shared" si="49"/>
        <v>1.974</v>
      </c>
      <c r="BM109" s="1">
        <f t="shared" si="50"/>
        <v>1.974</v>
      </c>
      <c r="BN109" s="1">
        <v>6.88</v>
      </c>
      <c r="BO109" s="3">
        <f t="shared" si="51"/>
        <v>-1.08</v>
      </c>
      <c r="BP109" s="2">
        <v>1.3520000000000001</v>
      </c>
      <c r="BQ109" s="5" t="s">
        <v>283</v>
      </c>
      <c r="BR109" s="2">
        <v>1.3520000000000001</v>
      </c>
      <c r="BS109" s="2">
        <f t="shared" si="52"/>
        <v>0.30600000000000005</v>
      </c>
      <c r="BT109" s="1">
        <v>1.4035873413085938</v>
      </c>
      <c r="BU109" s="1">
        <v>49.271373748779297</v>
      </c>
      <c r="BV109" s="1">
        <f t="shared" ref="BV109:BW111" si="53">BT109*10</f>
        <v>14.035873413085938</v>
      </c>
      <c r="BW109" s="1">
        <f t="shared" si="53"/>
        <v>492.71373748779297</v>
      </c>
      <c r="BX109" s="1">
        <v>0</v>
      </c>
      <c r="BY109" s="1">
        <v>3047.5504322766569</v>
      </c>
      <c r="BZ109" s="1">
        <v>2.4015369836695486</v>
      </c>
      <c r="CA109" s="1">
        <v>115.27377521613833</v>
      </c>
      <c r="CB109" s="1">
        <v>10432.276657060518</v>
      </c>
      <c r="CC109" s="1">
        <v>792.50720461095102</v>
      </c>
      <c r="CD109" s="1">
        <v>69.644572526416894</v>
      </c>
      <c r="CE109" s="1">
        <v>31.219980787704131</v>
      </c>
      <c r="CF109" s="1">
        <v>1892.4111431316041</v>
      </c>
      <c r="CG109" s="1">
        <v>4500.4803073967332</v>
      </c>
      <c r="CH109" s="1">
        <v>93.659942363112393</v>
      </c>
      <c r="CI109" s="3">
        <v>75.349301397205593</v>
      </c>
      <c r="CJ109" s="3">
        <v>21.037924151696608</v>
      </c>
      <c r="CK109" s="3">
        <v>7.0858283433133735</v>
      </c>
      <c r="CL109" s="3">
        <v>5.0898203592814371</v>
      </c>
      <c r="CM109" s="3">
        <v>24.950099800399201</v>
      </c>
      <c r="CN109" s="3">
        <v>9.6806387225548907</v>
      </c>
      <c r="CO109" s="3">
        <v>10.479041916167665</v>
      </c>
      <c r="CP109" s="3">
        <v>0</v>
      </c>
      <c r="CQ109" s="3">
        <v>301.49700598802394</v>
      </c>
      <c r="CR109" s="3">
        <v>23.752495009980041</v>
      </c>
      <c r="CS109" s="33">
        <v>0</v>
      </c>
      <c r="CT109" s="34">
        <v>0</v>
      </c>
      <c r="CU109" s="34">
        <v>0</v>
      </c>
      <c r="CV109" s="34">
        <v>23.443735035913807</v>
      </c>
      <c r="CW109" s="34">
        <v>53.072625698324025</v>
      </c>
      <c r="CX109" s="34">
        <v>1.9952114924181965</v>
      </c>
      <c r="CY109" s="34">
        <v>4.4892258579409425</v>
      </c>
      <c r="CZ109" s="34">
        <v>0</v>
      </c>
      <c r="DA109" s="34">
        <v>323.32402234636868</v>
      </c>
      <c r="DB109" s="34">
        <v>0.99760574620909825</v>
      </c>
    </row>
    <row r="110" spans="1:107" ht="15.75" customHeight="1" x14ac:dyDescent="0.25">
      <c r="A110" s="1" t="s">
        <v>110</v>
      </c>
      <c r="B110" s="29" t="s">
        <v>678</v>
      </c>
      <c r="C110" s="1">
        <v>8</v>
      </c>
      <c r="D110" s="1">
        <v>1</v>
      </c>
      <c r="E110" s="1">
        <v>5</v>
      </c>
      <c r="F110" s="29">
        <v>4744435</v>
      </c>
      <c r="G110" s="29">
        <v>468608.7</v>
      </c>
      <c r="H110" s="29">
        <v>1052.579</v>
      </c>
      <c r="I110" s="29">
        <v>6.05792908037935</v>
      </c>
      <c r="J110" s="29">
        <v>178.67925805013999</v>
      </c>
      <c r="K110" s="29">
        <v>4</v>
      </c>
      <c r="L110" s="29">
        <v>8</v>
      </c>
      <c r="M110" s="29">
        <v>1053.3240696392199</v>
      </c>
      <c r="N110" s="29">
        <v>10.913412920684101</v>
      </c>
      <c r="O110" s="29">
        <v>213.72097095992601</v>
      </c>
      <c r="P110" s="29">
        <v>4</v>
      </c>
      <c r="Q110" s="29">
        <v>3</v>
      </c>
      <c r="R110" s="1" t="s">
        <v>247</v>
      </c>
      <c r="S110" s="1">
        <v>42.851849399999999</v>
      </c>
      <c r="T110" s="1">
        <v>-123.38420840000001</v>
      </c>
      <c r="U110" s="1">
        <v>1052.579</v>
      </c>
      <c r="V110" s="1" t="s">
        <v>131</v>
      </c>
      <c r="W110" s="21">
        <v>1</v>
      </c>
      <c r="X110" s="1">
        <v>5</v>
      </c>
      <c r="Y110" s="45">
        <v>1</v>
      </c>
      <c r="Z110" s="45">
        <v>15</v>
      </c>
      <c r="AA110" s="20" t="s">
        <v>411</v>
      </c>
      <c r="AB110" s="21">
        <v>1</v>
      </c>
      <c r="AC110" s="1">
        <v>3</v>
      </c>
      <c r="AD110" s="46">
        <v>1</v>
      </c>
      <c r="AE110" s="47">
        <v>93</v>
      </c>
      <c r="AG110" s="20">
        <v>1</v>
      </c>
      <c r="AH110" s="1">
        <v>5</v>
      </c>
      <c r="AI110" s="1">
        <v>96</v>
      </c>
      <c r="AK110" s="20">
        <v>1</v>
      </c>
      <c r="AL110" s="20">
        <v>3</v>
      </c>
      <c r="AM110" s="42"/>
      <c r="AN110" s="20">
        <v>1</v>
      </c>
      <c r="AO110" s="20">
        <v>3</v>
      </c>
      <c r="AP110" s="48">
        <v>177</v>
      </c>
      <c r="AQ110" s="49" t="s">
        <v>504</v>
      </c>
      <c r="AR110" s="20">
        <v>1</v>
      </c>
      <c r="AS110" s="1">
        <v>3</v>
      </c>
      <c r="AT110" s="36">
        <v>3</v>
      </c>
      <c r="AU110" s="1">
        <v>195</v>
      </c>
      <c r="AW110" s="1">
        <v>3</v>
      </c>
      <c r="AX110" s="1">
        <f>AI110+AU110</f>
        <v>291</v>
      </c>
      <c r="AY110" s="46">
        <v>1</v>
      </c>
      <c r="AZ110" s="46">
        <v>3</v>
      </c>
      <c r="BB110" s="3">
        <v>2.83</v>
      </c>
      <c r="BC110" s="1">
        <v>542.29999999999995</v>
      </c>
      <c r="BD110" s="1">
        <f t="shared" si="45"/>
        <v>0.5423</v>
      </c>
      <c r="BE110" s="2">
        <f t="shared" si="46"/>
        <v>0.54200000000000004</v>
      </c>
      <c r="BF110" s="3">
        <v>7.75</v>
      </c>
      <c r="BG110" s="4">
        <v>1672</v>
      </c>
      <c r="BH110" s="1">
        <f t="shared" si="47"/>
        <v>1.6719999999999999</v>
      </c>
      <c r="BI110" s="1">
        <f t="shared" si="48"/>
        <v>1.6719999999999999</v>
      </c>
      <c r="BJ110" s="1">
        <v>8.06</v>
      </c>
      <c r="BK110" s="1">
        <v>625.70000000000005</v>
      </c>
      <c r="BL110" s="1">
        <f t="shared" si="49"/>
        <v>0.62570000000000003</v>
      </c>
      <c r="BM110" s="1">
        <f t="shared" si="50"/>
        <v>0.626</v>
      </c>
      <c r="BN110" s="1">
        <v>6.32</v>
      </c>
      <c r="BO110" s="3">
        <f t="shared" si="51"/>
        <v>-1.4299999999999997</v>
      </c>
      <c r="BP110" s="4">
        <v>181.5</v>
      </c>
      <c r="BQ110" s="5" t="s">
        <v>282</v>
      </c>
      <c r="BR110" s="1">
        <v>0.182</v>
      </c>
      <c r="BS110" s="2">
        <f t="shared" si="52"/>
        <v>-1.49</v>
      </c>
      <c r="BT110" s="1">
        <v>1.7759467363357544</v>
      </c>
      <c r="BU110" s="1">
        <v>49.269565582275391</v>
      </c>
      <c r="BV110" s="1">
        <f t="shared" si="53"/>
        <v>17.759467363357544</v>
      </c>
      <c r="BW110" s="1">
        <f t="shared" si="53"/>
        <v>492.69565582275391</v>
      </c>
      <c r="BX110" s="1">
        <v>69.465418302627597</v>
      </c>
      <c r="BY110" s="1">
        <v>2988.5231048021747</v>
      </c>
      <c r="BZ110" s="1">
        <v>6.0404711567502263</v>
      </c>
      <c r="CA110" s="1">
        <v>117.78918755662941</v>
      </c>
      <c r="CB110" s="1">
        <v>6845.3639383871941</v>
      </c>
      <c r="CC110" s="1">
        <v>591.96617336152224</v>
      </c>
      <c r="CD110" s="1">
        <v>66.44518272425249</v>
      </c>
      <c r="CE110" s="1">
        <v>28.692237994563577</v>
      </c>
      <c r="CF110" s="1">
        <v>1199.03352461492</v>
      </c>
      <c r="CG110" s="1">
        <v>2683.4793113862879</v>
      </c>
      <c r="CH110" s="1">
        <v>52.854122621564478</v>
      </c>
      <c r="CI110" s="3">
        <v>78.853046594982075</v>
      </c>
      <c r="CJ110" s="3">
        <v>37.674233373158103</v>
      </c>
      <c r="CK110" s="3">
        <v>4.7789725209080043</v>
      </c>
      <c r="CL110" s="3">
        <v>3.7833532457188368</v>
      </c>
      <c r="CM110" s="3">
        <v>47.590601354042214</v>
      </c>
      <c r="CN110" s="3">
        <v>6.371963361210673</v>
      </c>
      <c r="CO110" s="3">
        <v>5.8741537236160886</v>
      </c>
      <c r="CP110" s="3">
        <v>0</v>
      </c>
      <c r="CQ110" s="3">
        <v>281.85981680605335</v>
      </c>
      <c r="CR110" s="3">
        <v>26.483472720031859</v>
      </c>
      <c r="CS110" s="33">
        <v>0</v>
      </c>
      <c r="CT110" s="34">
        <v>0</v>
      </c>
      <c r="CU110" s="34">
        <v>0</v>
      </c>
      <c r="CV110" s="34">
        <v>29.290347945744056</v>
      </c>
      <c r="CW110" s="34">
        <v>77.550619225476709</v>
      </c>
      <c r="CX110" s="34">
        <v>0</v>
      </c>
      <c r="CY110" s="34">
        <v>8.4529192058187537</v>
      </c>
      <c r="CZ110" s="34">
        <v>0</v>
      </c>
      <c r="DA110" s="34">
        <v>218.49813249459407</v>
      </c>
      <c r="DB110" s="34">
        <v>0.19657951641438964</v>
      </c>
    </row>
    <row r="111" spans="1:107" ht="15.75" customHeight="1" x14ac:dyDescent="0.25">
      <c r="A111" s="1" t="s">
        <v>111</v>
      </c>
      <c r="B111" s="29" t="s">
        <v>679</v>
      </c>
      <c r="C111" s="1">
        <v>8</v>
      </c>
      <c r="D111" s="1">
        <v>2</v>
      </c>
      <c r="E111" s="1">
        <v>6</v>
      </c>
      <c r="F111" s="29">
        <v>4744432</v>
      </c>
      <c r="G111" s="29">
        <v>468609.9</v>
      </c>
      <c r="H111" s="29">
        <v>1052.2449999999999</v>
      </c>
      <c r="I111" s="29">
        <v>5.7589535098582498</v>
      </c>
      <c r="J111" s="29">
        <v>176.330628743273</v>
      </c>
      <c r="K111" s="29">
        <v>4</v>
      </c>
      <c r="L111" s="29">
        <v>9</v>
      </c>
      <c r="M111" s="29">
        <v>1052.2964207998</v>
      </c>
      <c r="N111" s="29">
        <v>15.5971337863926</v>
      </c>
      <c r="O111" s="29">
        <v>189.722818065664</v>
      </c>
      <c r="P111" s="29">
        <v>4</v>
      </c>
      <c r="Q111" s="29">
        <v>2</v>
      </c>
      <c r="R111" s="1" t="s">
        <v>248</v>
      </c>
      <c r="S111" s="1">
        <v>42.85182563</v>
      </c>
      <c r="T111" s="1">
        <v>-123.3841929</v>
      </c>
      <c r="U111" s="1">
        <v>1052.2449999999999</v>
      </c>
      <c r="V111" s="1" t="s">
        <v>132</v>
      </c>
      <c r="W111" s="21">
        <v>1</v>
      </c>
      <c r="X111" s="1">
        <v>10</v>
      </c>
      <c r="Y111" s="45">
        <v>1</v>
      </c>
      <c r="Z111" s="45">
        <v>8</v>
      </c>
      <c r="AA111" s="20" t="s">
        <v>412</v>
      </c>
      <c r="AB111" s="21">
        <v>1</v>
      </c>
      <c r="AC111" s="1">
        <v>15</v>
      </c>
      <c r="AD111" s="46">
        <v>1</v>
      </c>
      <c r="AE111" s="47">
        <v>40</v>
      </c>
      <c r="AG111" s="20">
        <v>1</v>
      </c>
      <c r="AH111" s="1">
        <v>10</v>
      </c>
      <c r="AI111" s="1">
        <v>77</v>
      </c>
      <c r="AK111" s="20">
        <v>1</v>
      </c>
      <c r="AL111" s="20">
        <v>0</v>
      </c>
      <c r="AM111" s="42"/>
      <c r="AN111" s="20">
        <v>1</v>
      </c>
      <c r="AO111" s="20">
        <v>3</v>
      </c>
      <c r="AP111" s="48">
        <v>120</v>
      </c>
      <c r="AQ111" s="49" t="s">
        <v>505</v>
      </c>
      <c r="AR111" s="20">
        <v>1</v>
      </c>
      <c r="AS111" s="1">
        <v>0</v>
      </c>
      <c r="AT111" s="36">
        <v>0</v>
      </c>
      <c r="AU111" s="1">
        <v>182</v>
      </c>
      <c r="AV111" s="1">
        <v>80</v>
      </c>
      <c r="AW111" s="1">
        <v>0</v>
      </c>
      <c r="AX111" s="1">
        <f>AI111+AU111</f>
        <v>259</v>
      </c>
      <c r="AY111" s="46">
        <v>1</v>
      </c>
      <c r="AZ111" s="46">
        <v>3</v>
      </c>
      <c r="BB111" s="3">
        <v>2.85</v>
      </c>
      <c r="BC111" s="1">
        <v>453.3</v>
      </c>
      <c r="BD111" s="1">
        <f t="shared" si="45"/>
        <v>0.45330000000000004</v>
      </c>
      <c r="BE111" s="2">
        <f t="shared" si="46"/>
        <v>0.45300000000000001</v>
      </c>
      <c r="BF111" s="3">
        <v>7.96</v>
      </c>
      <c r="BG111" s="4">
        <v>347.1</v>
      </c>
      <c r="BH111" s="1">
        <f t="shared" si="47"/>
        <v>0.34710000000000002</v>
      </c>
      <c r="BI111" s="1">
        <f t="shared" si="48"/>
        <v>0.34699999999999998</v>
      </c>
      <c r="BJ111" s="1">
        <v>7.74</v>
      </c>
      <c r="BK111" s="1">
        <v>1658</v>
      </c>
      <c r="BL111" s="1">
        <f t="shared" si="49"/>
        <v>1.6579999999999999</v>
      </c>
      <c r="BM111" s="1">
        <f t="shared" si="50"/>
        <v>1.6579999999999999</v>
      </c>
      <c r="BN111" s="1">
        <v>6.77</v>
      </c>
      <c r="BO111" s="3">
        <f t="shared" si="51"/>
        <v>-1.1900000000000004</v>
      </c>
      <c r="BP111" s="4">
        <v>966.2</v>
      </c>
      <c r="BQ111" s="5" t="s">
        <v>282</v>
      </c>
      <c r="BR111" s="1">
        <v>0.96599999999999997</v>
      </c>
      <c r="BS111" s="2">
        <f t="shared" si="52"/>
        <v>0.61899999999999999</v>
      </c>
      <c r="BT111" s="1">
        <v>1.6360341310501099</v>
      </c>
      <c r="BU111" s="1">
        <v>49.327457427978516</v>
      </c>
      <c r="BV111" s="1">
        <f t="shared" si="53"/>
        <v>16.360341310501099</v>
      </c>
      <c r="BW111" s="1">
        <f t="shared" si="53"/>
        <v>493.27457427978516</v>
      </c>
      <c r="BX111" s="1">
        <v>0</v>
      </c>
      <c r="BY111" s="1">
        <v>3007.4487895716948</v>
      </c>
      <c r="BZ111" s="1">
        <v>0</v>
      </c>
      <c r="CA111" s="1">
        <v>107.07635009310988</v>
      </c>
      <c r="CB111" s="1">
        <v>8784.9162011173194</v>
      </c>
      <c r="CC111" s="1">
        <v>502.79329608938548</v>
      </c>
      <c r="CD111" s="1">
        <v>46.554934823091251</v>
      </c>
      <c r="CE111" s="1">
        <v>0</v>
      </c>
      <c r="CF111" s="1">
        <v>1024.2085661080075</v>
      </c>
      <c r="CG111" s="1">
        <v>3435.7541899441344</v>
      </c>
      <c r="CH111" s="1">
        <v>37.243947858473</v>
      </c>
      <c r="CI111" s="3">
        <v>114.10459587955626</v>
      </c>
      <c r="CJ111" s="3">
        <v>65.273375594294777</v>
      </c>
      <c r="CK111" s="3">
        <v>6.5372424722662439</v>
      </c>
      <c r="CL111" s="3">
        <v>2.0800316957210776</v>
      </c>
      <c r="CM111" s="3">
        <v>55.36846275752773</v>
      </c>
      <c r="CN111" s="3">
        <v>8.5182250396196508</v>
      </c>
      <c r="CO111" s="3">
        <v>2.6743264659270998</v>
      </c>
      <c r="CP111" s="3">
        <v>0</v>
      </c>
      <c r="CQ111" s="3">
        <v>392.92789223454832</v>
      </c>
      <c r="CR111" s="3">
        <v>52.198890649762284</v>
      </c>
      <c r="CS111" s="33">
        <v>0</v>
      </c>
      <c r="CT111" s="34">
        <v>0</v>
      </c>
      <c r="CU111" s="34">
        <v>0</v>
      </c>
      <c r="CV111" s="34">
        <v>28.113244901999604</v>
      </c>
      <c r="CW111" s="34">
        <v>73.450801821421493</v>
      </c>
      <c r="CX111" s="34">
        <v>0</v>
      </c>
      <c r="CY111" s="34">
        <v>8.3151851118590372</v>
      </c>
      <c r="CZ111" s="34">
        <v>0</v>
      </c>
      <c r="DA111" s="34">
        <v>333.39932686596711</v>
      </c>
      <c r="DB111" s="34">
        <v>0</v>
      </c>
    </row>
    <row r="112" spans="1:107" ht="15.75" customHeight="1" x14ac:dyDescent="0.25">
      <c r="A112" s="1" t="s">
        <v>112</v>
      </c>
      <c r="B112" s="29" t="s">
        <v>680</v>
      </c>
      <c r="C112" s="1">
        <v>8</v>
      </c>
      <c r="D112" s="1">
        <v>3</v>
      </c>
      <c r="E112" s="1">
        <v>7</v>
      </c>
      <c r="F112" s="29">
        <v>4744429</v>
      </c>
      <c r="G112" s="29">
        <v>468611.1</v>
      </c>
      <c r="H112" s="29">
        <v>1051.404</v>
      </c>
      <c r="I112" s="29">
        <v>6.36226987164068</v>
      </c>
      <c r="J112" s="29">
        <v>167.33428140893801</v>
      </c>
      <c r="K112" s="29">
        <v>2</v>
      </c>
      <c r="L112" s="29">
        <v>5</v>
      </c>
      <c r="M112" s="29">
        <v>1052.2964207998</v>
      </c>
      <c r="N112" s="29">
        <v>15.5971337863926</v>
      </c>
      <c r="O112" s="29">
        <v>189.722818065664</v>
      </c>
      <c r="P112" s="29">
        <v>4</v>
      </c>
      <c r="Q112" s="29">
        <v>3</v>
      </c>
      <c r="R112" s="1" t="s">
        <v>276</v>
      </c>
      <c r="S112" s="1">
        <v>42.851797320000003</v>
      </c>
      <c r="T112" s="1">
        <v>-123.3841777</v>
      </c>
      <c r="U112" s="1">
        <v>1051.404</v>
      </c>
      <c r="V112" s="1" t="s">
        <v>133</v>
      </c>
      <c r="W112" s="21">
        <v>0</v>
      </c>
      <c r="X112" s="1">
        <v>100</v>
      </c>
      <c r="Y112" s="45">
        <v>0</v>
      </c>
      <c r="Z112" s="45">
        <v>5</v>
      </c>
      <c r="AA112" s="20" t="s">
        <v>413</v>
      </c>
      <c r="AB112" s="21">
        <v>0</v>
      </c>
      <c r="AC112" s="1">
        <v>100</v>
      </c>
      <c r="AD112" s="46">
        <v>0</v>
      </c>
      <c r="AE112" s="47"/>
      <c r="AF112" s="20" t="s">
        <v>134</v>
      </c>
      <c r="AG112" s="21">
        <v>0</v>
      </c>
      <c r="AH112" s="1">
        <v>100</v>
      </c>
      <c r="AI112" s="1"/>
      <c r="AJ112" s="20" t="s">
        <v>337</v>
      </c>
      <c r="AK112" s="21">
        <v>0</v>
      </c>
      <c r="AL112" s="20">
        <v>100</v>
      </c>
      <c r="AM112" s="42" t="s">
        <v>520</v>
      </c>
      <c r="AN112" s="21">
        <v>0</v>
      </c>
      <c r="AO112" s="20">
        <v>100</v>
      </c>
      <c r="AQ112" s="42" t="s">
        <v>520</v>
      </c>
      <c r="AR112" s="21">
        <v>0</v>
      </c>
      <c r="AT112" s="36">
        <v>100</v>
      </c>
      <c r="AW112" s="1">
        <v>100</v>
      </c>
      <c r="AY112" s="46">
        <v>0</v>
      </c>
      <c r="BB112" s="3">
        <v>3.03</v>
      </c>
      <c r="BC112" s="1">
        <v>277.3</v>
      </c>
      <c r="BD112" s="1">
        <f t="shared" si="45"/>
        <v>0.27729999999999999</v>
      </c>
      <c r="BE112" s="2">
        <f t="shared" si="46"/>
        <v>0.27700000000000002</v>
      </c>
      <c r="BF112" s="3">
        <v>7.83</v>
      </c>
      <c r="BG112" s="4">
        <v>801.7</v>
      </c>
      <c r="BH112" s="1">
        <f t="shared" si="47"/>
        <v>0.80170000000000008</v>
      </c>
      <c r="BI112" s="1">
        <f t="shared" si="48"/>
        <v>0.80200000000000005</v>
      </c>
      <c r="BJ112" s="1">
        <v>7.84</v>
      </c>
      <c r="BK112" s="1">
        <v>793.6</v>
      </c>
      <c r="BL112" s="1">
        <f t="shared" si="49"/>
        <v>0.79359999999999997</v>
      </c>
      <c r="BM112" s="1">
        <f t="shared" si="50"/>
        <v>0.79400000000000004</v>
      </c>
      <c r="BN112" s="1">
        <v>3.79</v>
      </c>
      <c r="BO112" s="3">
        <f t="shared" si="51"/>
        <v>-4.04</v>
      </c>
      <c r="BP112" s="4">
        <v>464.9</v>
      </c>
      <c r="BQ112" s="5" t="s">
        <v>282</v>
      </c>
      <c r="BR112" s="1">
        <v>0.46500000000000002</v>
      </c>
      <c r="BS112" s="2">
        <f t="shared" si="52"/>
        <v>-0.33700000000000002</v>
      </c>
      <c r="CI112" s="3">
        <v>87.314172447968289</v>
      </c>
      <c r="CJ112" s="3">
        <v>34.112983151635291</v>
      </c>
      <c r="CK112" s="3">
        <v>5.35183349851338</v>
      </c>
      <c r="CL112" s="3">
        <v>5.1536174430128838</v>
      </c>
      <c r="CM112" s="3">
        <v>24.777006937561943</v>
      </c>
      <c r="CN112" s="3">
        <v>3.4687809712586719</v>
      </c>
      <c r="CO112" s="3">
        <v>7.2348860257680876</v>
      </c>
      <c r="CP112" s="3">
        <v>0</v>
      </c>
      <c r="CQ112" s="3">
        <v>206.4420218037661</v>
      </c>
      <c r="CR112" s="3">
        <v>19.226957383548068</v>
      </c>
      <c r="CS112" s="33">
        <v>78.874355925485531</v>
      </c>
      <c r="CT112" s="34">
        <v>67.112564407451444</v>
      </c>
      <c r="CU112" s="34">
        <v>0</v>
      </c>
      <c r="CV112" s="34">
        <v>10.305192231470471</v>
      </c>
      <c r="CW112" s="34">
        <v>37.851763773285768</v>
      </c>
      <c r="CX112" s="34">
        <v>19.817677368212443</v>
      </c>
      <c r="CY112" s="34">
        <v>5.548949663099485</v>
      </c>
      <c r="CZ112" s="34">
        <v>0</v>
      </c>
      <c r="DA112" s="34">
        <v>250.79270709472848</v>
      </c>
      <c r="DB112" s="34">
        <v>63.515655965120885</v>
      </c>
      <c r="DC112" s="29" t="s">
        <v>719</v>
      </c>
    </row>
    <row r="113" spans="1:107" ht="15.75" customHeight="1" x14ac:dyDescent="0.25">
      <c r="A113" s="1" t="s">
        <v>113</v>
      </c>
      <c r="B113" s="29" t="s">
        <v>681</v>
      </c>
      <c r="C113" s="1">
        <v>8</v>
      </c>
      <c r="D113" s="1">
        <v>4</v>
      </c>
      <c r="E113" s="1">
        <v>8</v>
      </c>
      <c r="F113" s="29">
        <v>4744427</v>
      </c>
      <c r="G113" s="29">
        <v>468611.7</v>
      </c>
      <c r="H113" s="29">
        <v>1050.9110000000001</v>
      </c>
      <c r="I113" s="29">
        <v>7.26650018098782</v>
      </c>
      <c r="J113" s="29">
        <v>163.74222776351499</v>
      </c>
      <c r="K113" s="29">
        <v>2</v>
      </c>
      <c r="L113" s="29">
        <v>0</v>
      </c>
      <c r="M113" s="29">
        <v>1052.2964207998</v>
      </c>
      <c r="N113" s="29">
        <v>15.5971337863926</v>
      </c>
      <c r="O113" s="29">
        <v>189.722818065664</v>
      </c>
      <c r="P113" s="29">
        <v>4</v>
      </c>
      <c r="Q113" s="29">
        <v>3</v>
      </c>
      <c r="R113" s="1" t="s">
        <v>249</v>
      </c>
      <c r="S113" s="1">
        <v>42.851777200000001</v>
      </c>
      <c r="T113" s="1">
        <v>-123.3841709</v>
      </c>
      <c r="U113" s="1">
        <v>1050.9110000000001</v>
      </c>
      <c r="V113" s="1" t="s">
        <v>131</v>
      </c>
      <c r="W113" s="21">
        <v>1</v>
      </c>
      <c r="X113" s="1">
        <v>10</v>
      </c>
      <c r="Y113" s="45">
        <v>1</v>
      </c>
      <c r="Z113" s="45">
        <v>18</v>
      </c>
      <c r="AB113" s="21">
        <v>1</v>
      </c>
      <c r="AC113" s="1">
        <v>10</v>
      </c>
      <c r="AD113" s="46">
        <v>1</v>
      </c>
      <c r="AE113" s="47">
        <v>42</v>
      </c>
      <c r="AG113" s="20">
        <v>1</v>
      </c>
      <c r="AH113" s="1">
        <v>10</v>
      </c>
      <c r="AI113" s="1">
        <v>93</v>
      </c>
      <c r="AK113" s="20">
        <v>1</v>
      </c>
      <c r="AL113" s="20">
        <v>3</v>
      </c>
      <c r="AM113" s="42"/>
      <c r="AN113" s="20">
        <v>1</v>
      </c>
      <c r="AO113" s="20">
        <v>3</v>
      </c>
      <c r="AP113" s="48">
        <v>203</v>
      </c>
      <c r="AQ113" s="49" t="s">
        <v>495</v>
      </c>
      <c r="AR113" s="20">
        <v>1</v>
      </c>
      <c r="AS113" s="1">
        <v>0</v>
      </c>
      <c r="AT113" s="36">
        <v>0</v>
      </c>
      <c r="AU113" s="1">
        <v>210</v>
      </c>
      <c r="AW113" s="1">
        <v>0</v>
      </c>
      <c r="AX113" s="1">
        <f>AI113+AU113</f>
        <v>303</v>
      </c>
      <c r="AY113" s="46">
        <v>1</v>
      </c>
      <c r="AZ113" s="46">
        <v>3</v>
      </c>
      <c r="BA113" s="46" t="s">
        <v>314</v>
      </c>
      <c r="BB113" s="3">
        <v>3.27</v>
      </c>
      <c r="BC113" s="1">
        <v>186.9</v>
      </c>
      <c r="BD113" s="1">
        <f t="shared" si="45"/>
        <v>0.18690000000000001</v>
      </c>
      <c r="BE113" s="2">
        <f t="shared" si="46"/>
        <v>0.187</v>
      </c>
      <c r="BF113" s="3">
        <v>7.81</v>
      </c>
      <c r="BG113" s="4">
        <v>461.4</v>
      </c>
      <c r="BH113" s="1">
        <f t="shared" si="47"/>
        <v>0.46139999999999998</v>
      </c>
      <c r="BI113" s="1">
        <f t="shared" si="48"/>
        <v>0.46100000000000002</v>
      </c>
      <c r="BJ113" s="1">
        <v>7.81</v>
      </c>
      <c r="BK113" s="1">
        <v>830.8</v>
      </c>
      <c r="BL113" s="1">
        <f t="shared" si="49"/>
        <v>0.83079999999999998</v>
      </c>
      <c r="BM113" s="1">
        <f t="shared" si="50"/>
        <v>0.83099999999999996</v>
      </c>
      <c r="BN113" s="1">
        <v>6.13</v>
      </c>
      <c r="BO113" s="3">
        <f t="shared" si="51"/>
        <v>-1.6799999999999997</v>
      </c>
      <c r="BP113" s="4">
        <v>699.1</v>
      </c>
      <c r="BQ113" s="5" t="s">
        <v>282</v>
      </c>
      <c r="BR113" s="1">
        <v>0.69899999999999995</v>
      </c>
      <c r="BS113" s="2">
        <f t="shared" si="52"/>
        <v>0.23799999999999993</v>
      </c>
      <c r="BT113" s="1">
        <v>1.8447211980819702</v>
      </c>
      <c r="BU113" s="1">
        <v>49.277416229248047</v>
      </c>
      <c r="BV113" s="1">
        <f t="shared" ref="BV113:BW116" si="54">BT113*10</f>
        <v>18.447211980819702</v>
      </c>
      <c r="BW113" s="1">
        <f t="shared" si="54"/>
        <v>492.77416229248047</v>
      </c>
      <c r="BX113" s="1">
        <v>103.78827192527244</v>
      </c>
      <c r="BY113" s="1">
        <v>3751.9460300985988</v>
      </c>
      <c r="BZ113" s="1">
        <v>0</v>
      </c>
      <c r="CA113" s="1">
        <v>90.81473793461339</v>
      </c>
      <c r="CB113" s="1">
        <v>7138.0384016606122</v>
      </c>
      <c r="CC113" s="1">
        <v>687.59730150492987</v>
      </c>
      <c r="CD113" s="1">
        <v>85.625324338349756</v>
      </c>
      <c r="CE113" s="1">
        <v>38.920601971977163</v>
      </c>
      <c r="CF113" s="1">
        <v>1276.5957446808509</v>
      </c>
      <c r="CG113" s="1">
        <v>2462.3767514270885</v>
      </c>
      <c r="CH113" s="1">
        <v>62.27296315516346</v>
      </c>
      <c r="CI113" s="3">
        <v>104.60086511993708</v>
      </c>
      <c r="CJ113" s="3">
        <v>42.725127801808888</v>
      </c>
      <c r="CK113" s="3">
        <v>8.651199370821864</v>
      </c>
      <c r="CL113" s="3">
        <v>8.4545812033031851</v>
      </c>
      <c r="CM113" s="3">
        <v>14.549744396382225</v>
      </c>
      <c r="CN113" s="3">
        <v>2.3594180102241444</v>
      </c>
      <c r="CO113" s="3">
        <v>10.224144710971293</v>
      </c>
      <c r="CP113" s="3">
        <v>0</v>
      </c>
      <c r="CQ113" s="3">
        <v>177.93944160440427</v>
      </c>
      <c r="CR113" s="3">
        <v>14.451435312622886</v>
      </c>
      <c r="CS113" s="33">
        <v>0</v>
      </c>
      <c r="CT113" s="34">
        <v>0</v>
      </c>
      <c r="CU113" s="34">
        <v>0</v>
      </c>
      <c r="CV113" s="34">
        <v>16.842734702013153</v>
      </c>
      <c r="CW113" s="34">
        <v>59.497707793502087</v>
      </c>
      <c r="CX113" s="34">
        <v>1.494917281243771</v>
      </c>
      <c r="CY113" s="34">
        <v>11.062387881203907</v>
      </c>
      <c r="CZ113" s="34">
        <v>0</v>
      </c>
      <c r="DA113" s="34">
        <v>125.57305162447678</v>
      </c>
      <c r="DB113" s="34">
        <v>1.2955949770779349</v>
      </c>
    </row>
    <row r="114" spans="1:107" ht="15.75" customHeight="1" x14ac:dyDescent="0.25">
      <c r="A114" s="1" t="s">
        <v>114</v>
      </c>
      <c r="B114" s="29" t="s">
        <v>682</v>
      </c>
      <c r="C114" s="1">
        <v>8</v>
      </c>
      <c r="D114" s="1">
        <v>5</v>
      </c>
      <c r="E114" s="1">
        <v>9</v>
      </c>
      <c r="F114" s="29">
        <v>4744424</v>
      </c>
      <c r="G114" s="29">
        <v>468613.3</v>
      </c>
      <c r="H114" s="29">
        <v>1050.153</v>
      </c>
      <c r="I114" s="29">
        <v>7.26650018098782</v>
      </c>
      <c r="J114" s="29">
        <v>163.74222776351499</v>
      </c>
      <c r="K114" s="29">
        <v>2</v>
      </c>
      <c r="L114" s="29">
        <v>0</v>
      </c>
      <c r="M114" s="29">
        <v>1050.3141161593501</v>
      </c>
      <c r="N114" s="29">
        <v>14.8149934895167</v>
      </c>
      <c r="O114" s="29">
        <v>176.04704395696101</v>
      </c>
      <c r="P114" s="29">
        <v>4</v>
      </c>
      <c r="Q114" s="29">
        <v>3</v>
      </c>
      <c r="R114" s="1" t="s">
        <v>250</v>
      </c>
      <c r="S114" s="1">
        <v>42.851751200000002</v>
      </c>
      <c r="T114" s="1">
        <v>-123.3841504</v>
      </c>
      <c r="U114" s="1">
        <v>1050.153</v>
      </c>
      <c r="V114" s="1" t="s">
        <v>132</v>
      </c>
      <c r="W114" s="21">
        <v>1</v>
      </c>
      <c r="X114" s="1">
        <v>15</v>
      </c>
      <c r="Y114" s="45">
        <v>1</v>
      </c>
      <c r="Z114" s="45">
        <v>18</v>
      </c>
      <c r="AB114" s="21">
        <v>1</v>
      </c>
      <c r="AC114" s="1">
        <v>10</v>
      </c>
      <c r="AD114" s="46">
        <v>1</v>
      </c>
      <c r="AE114" s="47">
        <v>91</v>
      </c>
      <c r="AG114" s="20">
        <v>1</v>
      </c>
      <c r="AH114" s="1">
        <v>10</v>
      </c>
      <c r="AI114" s="1">
        <v>95</v>
      </c>
      <c r="AK114" s="20">
        <v>1</v>
      </c>
      <c r="AL114" s="20">
        <v>0</v>
      </c>
      <c r="AM114" s="42" t="s">
        <v>460</v>
      </c>
      <c r="AN114" s="20">
        <v>1</v>
      </c>
      <c r="AO114" s="20">
        <v>0</v>
      </c>
      <c r="AP114" s="48">
        <v>204</v>
      </c>
      <c r="AQ114" s="49" t="s">
        <v>501</v>
      </c>
      <c r="AR114" s="20">
        <v>1</v>
      </c>
      <c r="AS114" s="1">
        <v>0</v>
      </c>
      <c r="AT114" s="36">
        <v>0</v>
      </c>
      <c r="AU114" s="1">
        <v>197</v>
      </c>
      <c r="AW114" s="1">
        <v>0</v>
      </c>
      <c r="AX114" s="1">
        <f>AI114+AU114</f>
        <v>292</v>
      </c>
      <c r="AY114" s="46">
        <v>1</v>
      </c>
      <c r="AZ114" s="46">
        <v>3</v>
      </c>
      <c r="BB114" s="3">
        <v>3.44</v>
      </c>
      <c r="BC114" s="1">
        <v>93.24</v>
      </c>
      <c r="BD114" s="1">
        <f t="shared" si="45"/>
        <v>9.323999999999999E-2</v>
      </c>
      <c r="BE114" s="2">
        <f t="shared" si="46"/>
        <v>9.2999999999999999E-2</v>
      </c>
      <c r="BF114" s="3">
        <v>7.88</v>
      </c>
      <c r="BG114" s="4">
        <v>526</v>
      </c>
      <c r="BH114" s="1">
        <f t="shared" si="47"/>
        <v>0.52600000000000002</v>
      </c>
      <c r="BI114" s="1">
        <f t="shared" si="48"/>
        <v>0.52600000000000002</v>
      </c>
      <c r="BJ114" s="1">
        <v>7.9</v>
      </c>
      <c r="BK114" s="1">
        <v>714.7</v>
      </c>
      <c r="BL114" s="1">
        <f t="shared" si="49"/>
        <v>0.7147</v>
      </c>
      <c r="BM114" s="1">
        <f t="shared" si="50"/>
        <v>0.71499999999999997</v>
      </c>
      <c r="BN114" s="1">
        <v>3.52</v>
      </c>
      <c r="BO114" s="3">
        <f t="shared" si="51"/>
        <v>-4.3599999999999994</v>
      </c>
      <c r="BP114" s="4">
        <v>706.1</v>
      </c>
      <c r="BQ114" s="5" t="s">
        <v>282</v>
      </c>
      <c r="BR114" s="1">
        <v>0.70599999999999996</v>
      </c>
      <c r="BS114" s="2">
        <f t="shared" si="52"/>
        <v>0.17999999999999994</v>
      </c>
      <c r="BT114" s="1">
        <v>1.4246400594711304</v>
      </c>
      <c r="BU114" s="1">
        <v>49.248970031738281</v>
      </c>
      <c r="BV114" s="1">
        <f t="shared" si="54"/>
        <v>14.246400594711304</v>
      </c>
      <c r="BW114" s="1">
        <f t="shared" si="54"/>
        <v>492.48970031738281</v>
      </c>
      <c r="BX114" s="1">
        <v>114.75932419509085</v>
      </c>
      <c r="BY114" s="1">
        <v>3549.5696525342687</v>
      </c>
      <c r="BZ114" s="1">
        <v>1.5938795027095953</v>
      </c>
      <c r="CA114" s="1">
        <v>114.75932419509085</v>
      </c>
      <c r="CB114" s="1">
        <v>6275.1036021676755</v>
      </c>
      <c r="CC114" s="1">
        <v>733.18457124641373</v>
      </c>
      <c r="CD114" s="1">
        <v>100.4144086707045</v>
      </c>
      <c r="CE114" s="1">
        <v>38.25310806503029</v>
      </c>
      <c r="CF114" s="1">
        <v>1182.6585910105198</v>
      </c>
      <c r="CG114" s="1">
        <v>2468.9193496971629</v>
      </c>
      <c r="CH114" s="1">
        <v>71.724577621931786</v>
      </c>
      <c r="CI114" s="3">
        <v>127.93707686180804</v>
      </c>
      <c r="CJ114" s="3">
        <v>31.80007964954201</v>
      </c>
      <c r="CK114" s="3">
        <v>1.4934289127837514</v>
      </c>
      <c r="CL114" s="3">
        <v>15.133412982875347</v>
      </c>
      <c r="CM114" s="3">
        <v>16.129032258064516</v>
      </c>
      <c r="CN114" s="3">
        <v>2.2899243329350853</v>
      </c>
      <c r="CO114" s="3">
        <v>5.675029868578255</v>
      </c>
      <c r="CP114" s="3">
        <v>0</v>
      </c>
      <c r="CQ114" s="3">
        <v>135.00597371565112</v>
      </c>
      <c r="CR114" s="3">
        <v>16.825965750696934</v>
      </c>
      <c r="CS114" s="33">
        <v>66.054502369668242</v>
      </c>
      <c r="CT114" s="34">
        <v>72.501974723538694</v>
      </c>
      <c r="CU114" s="34">
        <v>0</v>
      </c>
      <c r="CV114" s="34">
        <v>6.6153238546603479</v>
      </c>
      <c r="CW114" s="34">
        <v>32.879146919431278</v>
      </c>
      <c r="CX114" s="34">
        <v>21.030805687203792</v>
      </c>
      <c r="CY114" s="34">
        <v>11.947077409162716</v>
      </c>
      <c r="CZ114" s="34">
        <v>2.1721958925750395</v>
      </c>
      <c r="DA114" s="34">
        <v>255.62796208530804</v>
      </c>
      <c r="DB114" s="34">
        <v>89.948657187993675</v>
      </c>
    </row>
    <row r="115" spans="1:107" ht="15.75" customHeight="1" x14ac:dyDescent="0.25">
      <c r="A115" s="1" t="s">
        <v>115</v>
      </c>
      <c r="B115" s="29" t="s">
        <v>683</v>
      </c>
      <c r="C115" s="1">
        <v>8</v>
      </c>
      <c r="D115" s="1">
        <v>6</v>
      </c>
      <c r="E115" s="1">
        <v>10</v>
      </c>
      <c r="F115" s="29">
        <v>4744421</v>
      </c>
      <c r="G115" s="29">
        <v>468614.40000000002</v>
      </c>
      <c r="H115" s="29">
        <v>1049.2439999999999</v>
      </c>
      <c r="I115" s="29">
        <v>7.0318574546696997</v>
      </c>
      <c r="J115" s="29">
        <v>159.53656820355801</v>
      </c>
      <c r="K115" s="29">
        <v>2</v>
      </c>
      <c r="L115" s="29">
        <v>0</v>
      </c>
      <c r="M115" s="29">
        <v>1050.3141161593501</v>
      </c>
      <c r="N115" s="29">
        <v>14.8149934895167</v>
      </c>
      <c r="O115" s="29">
        <v>176.04704395696101</v>
      </c>
      <c r="P115" s="29">
        <v>4</v>
      </c>
      <c r="Q115" s="29">
        <v>4</v>
      </c>
      <c r="R115" s="1" t="s">
        <v>251</v>
      </c>
      <c r="S115" s="1">
        <v>42.851727879999999</v>
      </c>
      <c r="T115" s="1">
        <v>-123.3841371</v>
      </c>
      <c r="U115" s="1">
        <v>1049.2439999999999</v>
      </c>
      <c r="V115" s="1" t="s">
        <v>133</v>
      </c>
      <c r="W115" s="21">
        <v>1</v>
      </c>
      <c r="X115" s="1">
        <v>15</v>
      </c>
      <c r="Y115" s="45">
        <v>1</v>
      </c>
      <c r="Z115" s="45">
        <v>23</v>
      </c>
      <c r="AB115" s="21">
        <v>1</v>
      </c>
      <c r="AC115" s="1">
        <v>5</v>
      </c>
      <c r="AD115" s="46">
        <v>1</v>
      </c>
      <c r="AE115" s="47">
        <v>101</v>
      </c>
      <c r="AG115" s="20">
        <v>1</v>
      </c>
      <c r="AH115" s="1">
        <v>5</v>
      </c>
      <c r="AI115" s="1">
        <v>110</v>
      </c>
      <c r="AK115" s="20">
        <v>1</v>
      </c>
      <c r="AL115" s="20">
        <v>3</v>
      </c>
      <c r="AM115" s="42"/>
      <c r="AN115" s="20">
        <v>1</v>
      </c>
      <c r="AO115" s="20">
        <v>3</v>
      </c>
      <c r="AP115" s="48">
        <v>221</v>
      </c>
      <c r="AQ115" s="49" t="s">
        <v>495</v>
      </c>
      <c r="AR115" s="20">
        <v>1</v>
      </c>
      <c r="AS115" s="1">
        <v>3</v>
      </c>
      <c r="AT115" s="36">
        <v>3</v>
      </c>
      <c r="AU115" s="1">
        <v>249</v>
      </c>
      <c r="AW115" s="1">
        <v>3</v>
      </c>
      <c r="AX115" s="1">
        <f>AI115+AU115</f>
        <v>359</v>
      </c>
      <c r="AY115" s="46">
        <v>1</v>
      </c>
      <c r="AZ115" s="46">
        <v>3</v>
      </c>
      <c r="BB115" s="3">
        <v>3.46</v>
      </c>
      <c r="BC115" s="1">
        <v>125.2</v>
      </c>
      <c r="BD115" s="1">
        <f t="shared" si="45"/>
        <v>0.12520000000000001</v>
      </c>
      <c r="BE115" s="2">
        <f t="shared" si="46"/>
        <v>0.125</v>
      </c>
      <c r="BF115" s="3">
        <v>7.97</v>
      </c>
      <c r="BG115" s="4">
        <v>380.8</v>
      </c>
      <c r="BH115" s="1">
        <f t="shared" si="47"/>
        <v>0.38080000000000003</v>
      </c>
      <c r="BI115" s="1">
        <f t="shared" si="48"/>
        <v>0.38100000000000001</v>
      </c>
      <c r="BJ115" s="1">
        <v>7.96</v>
      </c>
      <c r="BK115" s="1">
        <v>387.4</v>
      </c>
      <c r="BL115" s="1">
        <f t="shared" si="49"/>
        <v>0.38739999999999997</v>
      </c>
      <c r="BM115" s="1">
        <f t="shared" si="50"/>
        <v>0.38700000000000001</v>
      </c>
      <c r="BN115" s="1">
        <v>4.78</v>
      </c>
      <c r="BO115" s="3">
        <f t="shared" si="51"/>
        <v>-3.1899999999999995</v>
      </c>
      <c r="BP115" s="4">
        <v>159.19999999999999</v>
      </c>
      <c r="BQ115" s="5" t="s">
        <v>282</v>
      </c>
      <c r="BR115" s="1">
        <v>0.159</v>
      </c>
      <c r="BS115" s="2">
        <f t="shared" si="52"/>
        <v>-0.222</v>
      </c>
      <c r="BT115" s="1">
        <v>1.6896278858184814</v>
      </c>
      <c r="BU115" s="1">
        <v>49.263847351074219</v>
      </c>
      <c r="BV115" s="1">
        <f t="shared" si="54"/>
        <v>16.896278858184814</v>
      </c>
      <c r="BW115" s="1">
        <f t="shared" si="54"/>
        <v>492.63847351074219</v>
      </c>
      <c r="BX115" s="1">
        <v>124.69951923076924</v>
      </c>
      <c r="BY115" s="1">
        <v>3805.5889423076924</v>
      </c>
      <c r="BZ115" s="1">
        <v>3.0048076923076925</v>
      </c>
      <c r="CA115" s="1">
        <v>138.22115384615384</v>
      </c>
      <c r="CB115" s="1">
        <v>10165.264423076924</v>
      </c>
      <c r="CC115" s="1">
        <v>895.43269230769238</v>
      </c>
      <c r="CD115" s="1">
        <v>66.105769230769241</v>
      </c>
      <c r="CE115" s="1">
        <v>34.55528846153846</v>
      </c>
      <c r="CF115" s="1">
        <v>1956.1298076923078</v>
      </c>
      <c r="CG115" s="1">
        <v>3156.5504807692309</v>
      </c>
      <c r="CH115" s="1">
        <v>69.11057692307692</v>
      </c>
      <c r="CI115" s="3">
        <v>101.92647926086103</v>
      </c>
      <c r="CJ115" s="3">
        <v>31.226656182425792</v>
      </c>
      <c r="CK115" s="3">
        <v>1.8675054059367016</v>
      </c>
      <c r="CL115" s="3">
        <v>14.153725181836053</v>
      </c>
      <c r="CM115" s="3">
        <v>10.615293886377041</v>
      </c>
      <c r="CN115" s="3">
        <v>1.3760566149007276</v>
      </c>
      <c r="CO115" s="3">
        <v>5.1110674267741301</v>
      </c>
      <c r="CP115" s="3">
        <v>0</v>
      </c>
      <c r="CQ115" s="3">
        <v>97.110281108708492</v>
      </c>
      <c r="CR115" s="3">
        <v>14.645173972872028</v>
      </c>
      <c r="CS115" s="33">
        <v>0</v>
      </c>
      <c r="CT115" s="34">
        <v>0.1986491855383393</v>
      </c>
      <c r="CU115" s="34">
        <v>0</v>
      </c>
      <c r="CV115" s="34">
        <v>10.727056019070321</v>
      </c>
      <c r="CW115" s="34">
        <v>82.439411998410819</v>
      </c>
      <c r="CX115" s="34">
        <v>5.7608263806118387</v>
      </c>
      <c r="CY115" s="34">
        <v>10.031783869686135</v>
      </c>
      <c r="CZ115" s="34">
        <v>0</v>
      </c>
      <c r="DA115" s="34">
        <v>161.40246324990068</v>
      </c>
      <c r="DB115" s="34">
        <v>18.772348033373063</v>
      </c>
    </row>
    <row r="116" spans="1:107" ht="15.75" customHeight="1" x14ac:dyDescent="0.25">
      <c r="A116" s="1" t="s">
        <v>116</v>
      </c>
      <c r="B116" s="29" t="s">
        <v>684</v>
      </c>
      <c r="C116" s="1">
        <v>8</v>
      </c>
      <c r="D116" s="1">
        <v>7</v>
      </c>
      <c r="E116" s="1">
        <v>11</v>
      </c>
      <c r="F116" s="29">
        <v>4744419</v>
      </c>
      <c r="G116" s="29">
        <v>468615.3</v>
      </c>
      <c r="H116" s="29">
        <v>1048.434</v>
      </c>
      <c r="I116" s="29">
        <v>7.0318574546696997</v>
      </c>
      <c r="J116" s="29">
        <v>159.53656820355801</v>
      </c>
      <c r="K116" s="29">
        <v>2</v>
      </c>
      <c r="L116" s="29">
        <v>0</v>
      </c>
      <c r="M116" s="29">
        <v>1048.6767768439399</v>
      </c>
      <c r="N116" s="29">
        <v>13.0360073618032</v>
      </c>
      <c r="O116" s="29">
        <v>169.52440766810699</v>
      </c>
      <c r="P116" s="29">
        <v>4</v>
      </c>
      <c r="Q116" s="29">
        <v>4</v>
      </c>
      <c r="R116" s="1" t="s">
        <v>252</v>
      </c>
      <c r="S116" s="1">
        <v>42.851705410000001</v>
      </c>
      <c r="T116" s="1">
        <v>-123.38412580000001</v>
      </c>
      <c r="U116" s="1">
        <v>1048.434</v>
      </c>
      <c r="V116" s="1" t="s">
        <v>131</v>
      </c>
      <c r="W116" s="21">
        <v>1</v>
      </c>
      <c r="X116" s="1">
        <v>3</v>
      </c>
      <c r="Y116" s="45">
        <v>1</v>
      </c>
      <c r="Z116" s="45">
        <v>17</v>
      </c>
      <c r="AA116" s="20" t="s">
        <v>414</v>
      </c>
      <c r="AB116" s="21">
        <v>1</v>
      </c>
      <c r="AC116" s="1">
        <v>5</v>
      </c>
      <c r="AD116" s="46">
        <v>1</v>
      </c>
      <c r="AE116" s="47">
        <v>82</v>
      </c>
      <c r="AG116" s="20">
        <v>1</v>
      </c>
      <c r="AH116" s="1">
        <v>5</v>
      </c>
      <c r="AI116" s="1">
        <v>90</v>
      </c>
      <c r="AK116" s="20">
        <v>1</v>
      </c>
      <c r="AL116" s="20">
        <v>3</v>
      </c>
      <c r="AM116" s="42"/>
      <c r="AN116" s="20">
        <v>1</v>
      </c>
      <c r="AO116" s="20">
        <v>3</v>
      </c>
      <c r="AP116" s="48">
        <v>148</v>
      </c>
      <c r="AQ116" s="49" t="s">
        <v>488</v>
      </c>
      <c r="AR116" s="20">
        <v>1</v>
      </c>
      <c r="AS116" s="1">
        <v>3</v>
      </c>
      <c r="AT116" s="36">
        <v>3</v>
      </c>
      <c r="AU116" s="1">
        <v>145</v>
      </c>
      <c r="AW116" s="1">
        <v>3</v>
      </c>
      <c r="AX116" s="1">
        <f>AI116+AU116</f>
        <v>235</v>
      </c>
      <c r="AY116" s="46">
        <v>1</v>
      </c>
      <c r="AZ116" s="46">
        <v>3</v>
      </c>
      <c r="BB116" s="3">
        <v>2.75</v>
      </c>
      <c r="BC116" s="1">
        <v>511.5</v>
      </c>
      <c r="BD116" s="1">
        <f t="shared" si="45"/>
        <v>0.51149999999999995</v>
      </c>
      <c r="BE116" s="2">
        <f t="shared" si="46"/>
        <v>0.51200000000000001</v>
      </c>
      <c r="BF116" s="3">
        <v>7.36</v>
      </c>
      <c r="BG116" s="4">
        <v>2321</v>
      </c>
      <c r="BH116" s="1">
        <f t="shared" si="47"/>
        <v>2.3210000000000002</v>
      </c>
      <c r="BI116" s="1">
        <f t="shared" si="48"/>
        <v>2.3210000000000002</v>
      </c>
      <c r="BJ116" s="1">
        <v>7.73</v>
      </c>
      <c r="BK116" s="1">
        <v>1334</v>
      </c>
      <c r="BL116" s="1">
        <f t="shared" si="49"/>
        <v>1.3340000000000001</v>
      </c>
      <c r="BM116" s="1">
        <f t="shared" si="50"/>
        <v>1.3340000000000001</v>
      </c>
      <c r="BN116" s="1">
        <v>2.16</v>
      </c>
      <c r="BO116" s="3">
        <f t="shared" si="51"/>
        <v>-5.2</v>
      </c>
      <c r="BP116" s="4">
        <v>181.6</v>
      </c>
      <c r="BQ116" s="5" t="s">
        <v>282</v>
      </c>
      <c r="BR116" s="1">
        <v>0.182</v>
      </c>
      <c r="BS116" s="2">
        <f t="shared" si="52"/>
        <v>-2.1390000000000002</v>
      </c>
      <c r="BT116" s="1">
        <v>1.0575146675109863</v>
      </c>
      <c r="BU116" s="1">
        <v>49.084381103515625</v>
      </c>
      <c r="BV116" s="1">
        <f t="shared" si="54"/>
        <v>10.575146675109863</v>
      </c>
      <c r="BW116" s="1">
        <f t="shared" si="54"/>
        <v>490.84381103515625</v>
      </c>
      <c r="BX116" s="1">
        <v>52.545155993431855</v>
      </c>
      <c r="BY116" s="1">
        <v>3438.423645320197</v>
      </c>
      <c r="BZ116" s="1">
        <v>4.9261083743842367</v>
      </c>
      <c r="CA116" s="1">
        <v>98.522167487684726</v>
      </c>
      <c r="CB116" s="1">
        <v>7366.1740558292286</v>
      </c>
      <c r="CC116" s="1">
        <v>1068.9655172413793</v>
      </c>
      <c r="CD116" s="1">
        <v>172.41379310344828</v>
      </c>
      <c r="CE116" s="1">
        <v>24.630541871921181</v>
      </c>
      <c r="CF116" s="1">
        <v>1315.2709359605913</v>
      </c>
      <c r="CG116" s="1">
        <v>4832.5123152709357</v>
      </c>
      <c r="CH116" s="1">
        <v>141.21510673234812</v>
      </c>
      <c r="CI116" s="3">
        <v>124.20063948840928</v>
      </c>
      <c r="CJ116" s="3">
        <v>30.265787370103919</v>
      </c>
      <c r="CK116" s="3">
        <v>3.297362110311751</v>
      </c>
      <c r="CL116" s="3">
        <v>5.7953637090327739</v>
      </c>
      <c r="CM116" s="3">
        <v>20.38369304556355</v>
      </c>
      <c r="CN116" s="3">
        <v>4.4964028776978422</v>
      </c>
      <c r="CO116" s="3">
        <v>6.1950439648281383</v>
      </c>
      <c r="CP116" s="3">
        <v>0</v>
      </c>
      <c r="CQ116" s="3">
        <v>423.26139088729019</v>
      </c>
      <c r="CR116" s="3">
        <v>24.680255795363713</v>
      </c>
      <c r="CS116" s="33">
        <v>83.283759666864952</v>
      </c>
      <c r="CT116" s="34">
        <v>26.313702161411854</v>
      </c>
      <c r="CU116" s="34">
        <v>3.3710093198492959</v>
      </c>
      <c r="CV116" s="34">
        <v>2.6769779892920877</v>
      </c>
      <c r="CW116" s="34">
        <v>17.846519928613919</v>
      </c>
      <c r="CX116" s="34">
        <v>2.7761253222288325</v>
      </c>
      <c r="CY116" s="34">
        <v>7.9317866349395203</v>
      </c>
      <c r="CZ116" s="34">
        <v>0</v>
      </c>
      <c r="DA116" s="34">
        <v>215.44715447154471</v>
      </c>
      <c r="DB116" s="34">
        <v>25.877453896490184</v>
      </c>
    </row>
    <row r="117" spans="1:107" ht="15.75" customHeight="1" x14ac:dyDescent="0.25">
      <c r="A117" s="1" t="s">
        <v>117</v>
      </c>
      <c r="B117" s="29" t="s">
        <v>685</v>
      </c>
      <c r="C117" s="1">
        <v>8</v>
      </c>
      <c r="D117" s="1">
        <v>8</v>
      </c>
      <c r="E117" s="1">
        <v>12</v>
      </c>
      <c r="F117" s="29">
        <v>4744416</v>
      </c>
      <c r="G117" s="29">
        <v>468616.6</v>
      </c>
      <c r="H117" s="29">
        <v>1047.693</v>
      </c>
      <c r="I117" s="29">
        <v>5.7358123294805496</v>
      </c>
      <c r="J117" s="29">
        <v>148.022460049166</v>
      </c>
      <c r="K117" s="29">
        <v>2</v>
      </c>
      <c r="L117" s="29">
        <v>1</v>
      </c>
      <c r="M117" s="29">
        <v>1048.6767768439399</v>
      </c>
      <c r="N117" s="29">
        <v>13.0360073618032</v>
      </c>
      <c r="O117" s="29">
        <v>169.52440766810699</v>
      </c>
      <c r="P117" s="29">
        <v>4</v>
      </c>
      <c r="Q117" s="29">
        <v>4</v>
      </c>
      <c r="R117" s="1" t="s">
        <v>277</v>
      </c>
      <c r="S117" s="1">
        <v>42.851681040000003</v>
      </c>
      <c r="T117" s="1">
        <v>-123.3841101</v>
      </c>
      <c r="U117" s="1">
        <v>1047.693</v>
      </c>
      <c r="V117" s="1" t="s">
        <v>132</v>
      </c>
      <c r="W117" s="21">
        <v>1</v>
      </c>
      <c r="X117" s="1">
        <v>10</v>
      </c>
      <c r="Y117" s="45">
        <v>1</v>
      </c>
      <c r="Z117" s="45">
        <v>10</v>
      </c>
      <c r="AB117" s="21">
        <v>1</v>
      </c>
      <c r="AC117" s="1">
        <v>85</v>
      </c>
      <c r="AD117" s="46">
        <v>1</v>
      </c>
      <c r="AE117" s="47">
        <v>22</v>
      </c>
      <c r="AF117" s="20" t="s">
        <v>432</v>
      </c>
      <c r="AG117" s="21">
        <v>0</v>
      </c>
      <c r="AH117" s="1">
        <v>100</v>
      </c>
      <c r="AI117" s="1"/>
      <c r="AJ117" s="20" t="s">
        <v>134</v>
      </c>
      <c r="AK117" s="21">
        <v>0</v>
      </c>
      <c r="AL117" s="20">
        <v>100</v>
      </c>
      <c r="AM117" s="42" t="s">
        <v>520</v>
      </c>
      <c r="AN117" s="21">
        <v>0</v>
      </c>
      <c r="AO117" s="20">
        <v>100</v>
      </c>
      <c r="AQ117" s="42" t="s">
        <v>520</v>
      </c>
      <c r="AR117" s="21">
        <v>0</v>
      </c>
      <c r="AT117" s="36">
        <v>100</v>
      </c>
      <c r="AW117" s="1">
        <v>100</v>
      </c>
      <c r="AY117" s="46">
        <v>0</v>
      </c>
      <c r="BB117" s="3">
        <v>2.2999999999999998</v>
      </c>
      <c r="BC117" s="1">
        <v>1882</v>
      </c>
      <c r="BD117" s="1">
        <f t="shared" si="45"/>
        <v>1.8819999999999999</v>
      </c>
      <c r="BE117" s="2">
        <f t="shared" si="46"/>
        <v>1.8819999999999999</v>
      </c>
      <c r="BF117" s="3">
        <v>7.68</v>
      </c>
      <c r="BG117" s="4">
        <v>672</v>
      </c>
      <c r="BH117" s="1">
        <f t="shared" si="47"/>
        <v>0.67200000000000004</v>
      </c>
      <c r="BI117" s="1">
        <f t="shared" si="48"/>
        <v>0.67200000000000004</v>
      </c>
      <c r="BJ117" s="1">
        <v>7.37</v>
      </c>
      <c r="BK117" s="1">
        <v>1827</v>
      </c>
      <c r="BL117" s="1">
        <f t="shared" si="49"/>
        <v>1.827</v>
      </c>
      <c r="BM117" s="1">
        <f t="shared" si="50"/>
        <v>1.827</v>
      </c>
      <c r="BN117" s="1">
        <v>2.09</v>
      </c>
      <c r="BO117" s="3">
        <f t="shared" si="51"/>
        <v>-5.59</v>
      </c>
      <c r="BP117" s="2">
        <v>6.5469999999999997</v>
      </c>
      <c r="BQ117" s="5" t="s">
        <v>283</v>
      </c>
      <c r="BR117" s="2">
        <v>6.5469999999999997</v>
      </c>
      <c r="BS117" s="2">
        <f t="shared" si="52"/>
        <v>5.875</v>
      </c>
      <c r="CI117" s="3">
        <v>264.77045908183635</v>
      </c>
      <c r="CJ117" s="3">
        <v>98.333333333333329</v>
      </c>
      <c r="CK117" s="3">
        <v>253.5928143712575</v>
      </c>
      <c r="CL117" s="3">
        <v>1.6966067864271457</v>
      </c>
      <c r="CM117" s="3">
        <v>69.26147704590818</v>
      </c>
      <c r="CN117" s="3">
        <v>11.177644710578845</v>
      </c>
      <c r="CO117" s="3">
        <v>2.0958083832335332</v>
      </c>
      <c r="CP117" s="3">
        <v>0</v>
      </c>
      <c r="CQ117" s="3">
        <v>1558.4830339321359</v>
      </c>
      <c r="CR117" s="3">
        <v>100.49900199600799</v>
      </c>
      <c r="CS117" s="33">
        <v>819.98825371965552</v>
      </c>
      <c r="CT117" s="34">
        <v>217.11041503523884</v>
      </c>
      <c r="CU117" s="34">
        <v>7673.1597494126863</v>
      </c>
      <c r="CV117" s="34">
        <v>0</v>
      </c>
      <c r="CW117" s="34">
        <v>356.98903680501178</v>
      </c>
      <c r="CX117" s="34">
        <v>37.783868441660147</v>
      </c>
      <c r="CY117" s="34">
        <v>2.1534847298355522</v>
      </c>
      <c r="CZ117" s="34">
        <v>10.669537979639783</v>
      </c>
      <c r="DA117" s="34">
        <v>10158.47689898199</v>
      </c>
      <c r="DB117" s="34">
        <v>288.66483946750196</v>
      </c>
      <c r="DC117" s="29" t="s">
        <v>719</v>
      </c>
    </row>
    <row r="118" spans="1:107" ht="15.75" customHeight="1" x14ac:dyDescent="0.25">
      <c r="A118" s="1" t="s">
        <v>118</v>
      </c>
      <c r="B118" s="29" t="s">
        <v>686</v>
      </c>
      <c r="C118" s="1">
        <v>8</v>
      </c>
      <c r="D118" s="1">
        <v>9</v>
      </c>
      <c r="E118" s="1">
        <v>13</v>
      </c>
      <c r="F118" s="29">
        <v>4744413</v>
      </c>
      <c r="G118" s="29">
        <v>468617.5</v>
      </c>
      <c r="H118" s="29">
        <v>1047.2809999999999</v>
      </c>
      <c r="I118" s="29">
        <v>5.7358123294805496</v>
      </c>
      <c r="J118" s="29">
        <v>148.022460049166</v>
      </c>
      <c r="K118" s="29">
        <v>2</v>
      </c>
      <c r="L118" s="29">
        <v>1</v>
      </c>
      <c r="M118" s="29">
        <v>1048.2829413301299</v>
      </c>
      <c r="N118" s="29">
        <v>15.7064681882879</v>
      </c>
      <c r="O118" s="29">
        <v>156.09927001861101</v>
      </c>
      <c r="P118" s="29">
        <v>2</v>
      </c>
      <c r="Q118" s="29">
        <v>0</v>
      </c>
      <c r="R118" s="1" t="s">
        <v>253</v>
      </c>
      <c r="S118" s="1">
        <v>42.851655219999998</v>
      </c>
      <c r="T118" s="1">
        <v>-123.3840994</v>
      </c>
      <c r="U118" s="1">
        <v>1047.2809999999999</v>
      </c>
      <c r="V118" s="1" t="s">
        <v>133</v>
      </c>
      <c r="W118" s="21">
        <v>1</v>
      </c>
      <c r="X118" s="1">
        <v>50</v>
      </c>
      <c r="Y118" s="45">
        <v>0</v>
      </c>
      <c r="Z118" s="45">
        <v>8</v>
      </c>
      <c r="AA118" s="20" t="s">
        <v>415</v>
      </c>
      <c r="AB118" s="21">
        <v>0</v>
      </c>
      <c r="AC118" s="1">
        <v>100</v>
      </c>
      <c r="AD118" s="46">
        <v>0</v>
      </c>
      <c r="AE118" s="47"/>
      <c r="AF118" s="20" t="s">
        <v>134</v>
      </c>
      <c r="AG118" s="21">
        <v>0</v>
      </c>
      <c r="AH118" s="1">
        <v>100</v>
      </c>
      <c r="AI118" s="1"/>
      <c r="AJ118" s="20" t="s">
        <v>338</v>
      </c>
      <c r="AK118" s="21">
        <v>0</v>
      </c>
      <c r="AL118" s="20">
        <v>100</v>
      </c>
      <c r="AM118" s="42" t="s">
        <v>521</v>
      </c>
      <c r="AN118" s="21">
        <v>0</v>
      </c>
      <c r="AO118" s="20">
        <v>100</v>
      </c>
      <c r="AQ118" s="42" t="s">
        <v>520</v>
      </c>
      <c r="AR118" s="21">
        <v>0</v>
      </c>
      <c r="AT118" s="36">
        <v>100</v>
      </c>
      <c r="AW118" s="1">
        <v>100</v>
      </c>
      <c r="AY118" s="46">
        <v>0</v>
      </c>
      <c r="BB118" s="3">
        <v>2.38</v>
      </c>
      <c r="BC118" s="1">
        <v>1840</v>
      </c>
      <c r="BD118" s="1">
        <f t="shared" si="45"/>
        <v>1.84</v>
      </c>
      <c r="BE118" s="2">
        <f t="shared" si="46"/>
        <v>1.84</v>
      </c>
      <c r="BF118" s="3">
        <v>3.88</v>
      </c>
      <c r="BG118" s="4">
        <v>3135</v>
      </c>
      <c r="BH118" s="1">
        <f t="shared" si="47"/>
        <v>3.1349999999999998</v>
      </c>
      <c r="BI118" s="1">
        <f t="shared" si="48"/>
        <v>3.1349999999999998</v>
      </c>
      <c r="BJ118" s="1">
        <v>6.56</v>
      </c>
      <c r="BK118" s="1">
        <v>4201</v>
      </c>
      <c r="BL118" s="1">
        <f t="shared" si="49"/>
        <v>4.2009999999999996</v>
      </c>
      <c r="BM118" s="1">
        <f t="shared" si="50"/>
        <v>4.2009999999999996</v>
      </c>
      <c r="BN118" s="1">
        <v>1.99</v>
      </c>
      <c r="BO118" s="3">
        <f t="shared" si="51"/>
        <v>-1.89</v>
      </c>
      <c r="BP118" s="2">
        <v>3.1970000000000001</v>
      </c>
      <c r="BQ118" s="5" t="s">
        <v>283</v>
      </c>
      <c r="BR118" s="2">
        <v>3.1970000000000001</v>
      </c>
      <c r="BS118" s="2">
        <f t="shared" si="52"/>
        <v>6.2000000000000277E-2</v>
      </c>
      <c r="CI118" s="3">
        <v>872.40622505985641</v>
      </c>
      <c r="CJ118" s="3">
        <v>218.36592178770954</v>
      </c>
      <c r="CK118" s="3">
        <v>341.08140462889071</v>
      </c>
      <c r="CL118" s="3">
        <v>0</v>
      </c>
      <c r="CM118" s="3">
        <v>115.92178770949722</v>
      </c>
      <c r="CN118" s="3">
        <v>42.198723064644859</v>
      </c>
      <c r="CO118" s="3">
        <v>1.0973663208300082</v>
      </c>
      <c r="CP118" s="3">
        <v>7.0830007980845977</v>
      </c>
      <c r="CQ118" s="3">
        <v>3239.0263367917</v>
      </c>
      <c r="CR118" s="3">
        <v>218.57541899441344</v>
      </c>
      <c r="CS118" s="33">
        <v>144.05774174411707</v>
      </c>
      <c r="CT118" s="34">
        <v>57.16828158987542</v>
      </c>
      <c r="CU118" s="34">
        <v>252.52125766264581</v>
      </c>
      <c r="CV118" s="34">
        <v>0</v>
      </c>
      <c r="CW118" s="34">
        <v>60.213565354953523</v>
      </c>
      <c r="CX118" s="34">
        <v>6.4267352185089965</v>
      </c>
      <c r="CY118" s="34">
        <v>7.0199723156021347</v>
      </c>
      <c r="CZ118" s="34">
        <v>1.6808384417638915</v>
      </c>
      <c r="DA118" s="34">
        <v>1279.8101641289302</v>
      </c>
      <c r="DB118" s="34">
        <v>70.792960253114487</v>
      </c>
    </row>
    <row r="119" spans="1:107" ht="15.75" customHeight="1" x14ac:dyDescent="0.25">
      <c r="A119" s="1" t="s">
        <v>119</v>
      </c>
      <c r="B119" s="29" t="s">
        <v>687</v>
      </c>
      <c r="C119" s="1">
        <v>8</v>
      </c>
      <c r="D119" s="1">
        <v>10</v>
      </c>
      <c r="E119" s="1">
        <v>14</v>
      </c>
      <c r="F119" s="29">
        <v>4744411</v>
      </c>
      <c r="G119" s="29">
        <v>468618.6</v>
      </c>
      <c r="H119" s="29">
        <v>1047.0940000000001</v>
      </c>
      <c r="I119" s="29">
        <v>5.9000426429253103</v>
      </c>
      <c r="J119" s="29">
        <v>151.26741938505799</v>
      </c>
      <c r="K119" s="29">
        <v>4</v>
      </c>
      <c r="L119" s="29">
        <v>1</v>
      </c>
      <c r="M119" s="29">
        <v>1046.82709444133</v>
      </c>
      <c r="N119" s="29">
        <v>17.930990927566899</v>
      </c>
      <c r="O119" s="29">
        <v>145.356571932278</v>
      </c>
      <c r="P119" s="29">
        <v>2</v>
      </c>
      <c r="Q119" s="29">
        <v>0</v>
      </c>
      <c r="R119" s="1" t="s">
        <v>254</v>
      </c>
      <c r="S119" s="1">
        <v>42.851633440000001</v>
      </c>
      <c r="T119" s="1">
        <v>-123.3840859</v>
      </c>
      <c r="U119" s="1">
        <v>1047.0940000000001</v>
      </c>
      <c r="V119" s="1" t="s">
        <v>131</v>
      </c>
      <c r="W119" s="21">
        <v>1</v>
      </c>
      <c r="X119" s="1">
        <v>90</v>
      </c>
      <c r="Y119" s="45">
        <v>0</v>
      </c>
      <c r="Z119" s="45">
        <v>10</v>
      </c>
      <c r="AA119" s="20" t="s">
        <v>416</v>
      </c>
      <c r="AB119" s="21">
        <v>1</v>
      </c>
      <c r="AC119" s="1">
        <v>75</v>
      </c>
      <c r="AD119" s="46">
        <v>1</v>
      </c>
      <c r="AE119" s="47">
        <v>11</v>
      </c>
      <c r="AF119" s="20" t="s">
        <v>433</v>
      </c>
      <c r="AG119" s="21">
        <v>0</v>
      </c>
      <c r="AH119" s="1">
        <v>100</v>
      </c>
      <c r="AI119" s="1"/>
      <c r="AJ119" s="20" t="s">
        <v>134</v>
      </c>
      <c r="AK119" s="21">
        <v>0</v>
      </c>
      <c r="AL119" s="20">
        <v>100</v>
      </c>
      <c r="AM119" s="42" t="s">
        <v>520</v>
      </c>
      <c r="AN119" s="21">
        <v>0</v>
      </c>
      <c r="AO119" s="20">
        <v>100</v>
      </c>
      <c r="AQ119" s="42" t="s">
        <v>520</v>
      </c>
      <c r="AR119" s="21">
        <v>0</v>
      </c>
      <c r="AT119" s="36">
        <v>100</v>
      </c>
      <c r="AW119" s="1">
        <v>100</v>
      </c>
      <c r="AY119" s="46">
        <v>0</v>
      </c>
      <c r="BB119" s="3">
        <v>2.29</v>
      </c>
      <c r="BC119" s="1">
        <v>2223</v>
      </c>
      <c r="BD119" s="1">
        <f t="shared" si="45"/>
        <v>2.2229999999999999</v>
      </c>
      <c r="BE119" s="2">
        <f t="shared" si="46"/>
        <v>2.2229999999999999</v>
      </c>
      <c r="BF119" s="3">
        <v>7.45</v>
      </c>
      <c r="BG119" s="4">
        <v>1435</v>
      </c>
      <c r="BH119" s="1">
        <f t="shared" si="47"/>
        <v>1.4350000000000001</v>
      </c>
      <c r="BI119" s="1">
        <f t="shared" si="48"/>
        <v>1.4350000000000001</v>
      </c>
      <c r="BJ119" s="1">
        <v>7.45</v>
      </c>
      <c r="BK119" s="1">
        <v>1207</v>
      </c>
      <c r="BL119" s="1">
        <f t="shared" si="49"/>
        <v>1.2070000000000001</v>
      </c>
      <c r="BM119" s="1">
        <f t="shared" si="50"/>
        <v>1.2070000000000001</v>
      </c>
      <c r="BN119" s="1">
        <v>2</v>
      </c>
      <c r="BO119" s="3">
        <f t="shared" si="51"/>
        <v>-5.45</v>
      </c>
      <c r="BP119" s="2">
        <v>1.7390000000000001</v>
      </c>
      <c r="BQ119" s="5" t="s">
        <v>283</v>
      </c>
      <c r="BR119" s="2">
        <v>1.7390000000000001</v>
      </c>
      <c r="BS119" s="2">
        <f t="shared" si="52"/>
        <v>0.30400000000000005</v>
      </c>
      <c r="CI119" s="3">
        <v>446.51069786042791</v>
      </c>
      <c r="CJ119" s="3">
        <v>56.508698260347934</v>
      </c>
      <c r="CK119" s="3">
        <v>625.57488502299532</v>
      </c>
      <c r="CL119" s="3">
        <v>0</v>
      </c>
      <c r="CM119" s="3">
        <v>167.36652669466105</v>
      </c>
      <c r="CN119" s="3">
        <v>24.995000999800038</v>
      </c>
      <c r="CO119" s="3">
        <v>3.1993601279744048</v>
      </c>
      <c r="CP119" s="3">
        <v>0</v>
      </c>
      <c r="CQ119" s="3">
        <v>2661.667666466707</v>
      </c>
      <c r="CR119" s="3">
        <v>202.55948810237953</v>
      </c>
      <c r="CS119" s="33">
        <v>756.68184517917246</v>
      </c>
      <c r="CT119" s="34">
        <v>307.4242724213027</v>
      </c>
      <c r="CU119" s="34">
        <v>1700.7523262720254</v>
      </c>
      <c r="CV119" s="34">
        <v>0</v>
      </c>
      <c r="CW119" s="34">
        <v>239.45753316175015</v>
      </c>
      <c r="CX119" s="34">
        <v>32.864779251633337</v>
      </c>
      <c r="CY119" s="34">
        <v>8.6121560087111462</v>
      </c>
      <c r="CZ119" s="34">
        <v>21.183923975450405</v>
      </c>
      <c r="DA119" s="34">
        <v>4575.6285883983364</v>
      </c>
      <c r="DB119" s="34">
        <v>613.34389229855469</v>
      </c>
    </row>
    <row r="120" spans="1:107" ht="15.75" customHeight="1" x14ac:dyDescent="0.25">
      <c r="A120" s="1" t="s">
        <v>120</v>
      </c>
      <c r="B120" s="29" t="s">
        <v>688</v>
      </c>
      <c r="C120" s="1">
        <v>8</v>
      </c>
      <c r="D120" s="1">
        <v>11</v>
      </c>
      <c r="E120" s="1">
        <v>15</v>
      </c>
      <c r="F120" s="29">
        <v>4744408</v>
      </c>
      <c r="G120" s="29">
        <v>468619.6</v>
      </c>
      <c r="H120" s="29">
        <v>1046.7090000000001</v>
      </c>
      <c r="I120" s="29">
        <v>5.9000426429253103</v>
      </c>
      <c r="J120" s="29">
        <v>151.26741938505799</v>
      </c>
      <c r="K120" s="29">
        <v>4</v>
      </c>
      <c r="L120" s="29">
        <v>1</v>
      </c>
      <c r="M120" s="29">
        <v>1046.82709444133</v>
      </c>
      <c r="N120" s="29">
        <v>17.930990927566899</v>
      </c>
      <c r="O120" s="29">
        <v>145.356571932278</v>
      </c>
      <c r="P120" s="29">
        <v>2</v>
      </c>
      <c r="Q120" s="29">
        <v>6</v>
      </c>
      <c r="R120" s="1" t="s">
        <v>255</v>
      </c>
      <c r="S120" s="1">
        <v>42.85160527</v>
      </c>
      <c r="T120" s="1">
        <v>-123.3840728</v>
      </c>
      <c r="U120" s="1">
        <v>1046.7090000000001</v>
      </c>
      <c r="V120" s="1" t="s">
        <v>132</v>
      </c>
      <c r="W120" s="21">
        <v>1</v>
      </c>
      <c r="X120" s="1">
        <v>3</v>
      </c>
      <c r="Y120" s="45">
        <v>1</v>
      </c>
      <c r="Z120" s="45">
        <v>25</v>
      </c>
      <c r="AB120" s="21">
        <v>1</v>
      </c>
      <c r="AC120" s="1">
        <v>15</v>
      </c>
      <c r="AD120" s="46">
        <v>1</v>
      </c>
      <c r="AE120" s="47">
        <v>74</v>
      </c>
      <c r="AG120" s="20">
        <v>1</v>
      </c>
      <c r="AH120" s="1">
        <v>10</v>
      </c>
      <c r="AI120" s="1">
        <v>70</v>
      </c>
      <c r="AK120" s="20">
        <v>1</v>
      </c>
      <c r="AL120" s="20">
        <v>0</v>
      </c>
      <c r="AM120" s="42" t="s">
        <v>460</v>
      </c>
      <c r="AN120" s="20">
        <v>1</v>
      </c>
      <c r="AO120" s="20">
        <v>0</v>
      </c>
      <c r="AP120" s="48">
        <v>127</v>
      </c>
      <c r="AQ120" s="49" t="s">
        <v>472</v>
      </c>
      <c r="AR120" s="20">
        <v>1</v>
      </c>
      <c r="AS120" s="1">
        <v>0</v>
      </c>
      <c r="AT120" s="36">
        <v>0</v>
      </c>
      <c r="AU120" s="1">
        <v>175</v>
      </c>
      <c r="AV120" s="1">
        <v>80</v>
      </c>
      <c r="AW120" s="1">
        <v>0</v>
      </c>
      <c r="AX120" s="1">
        <f>AI120+AU120</f>
        <v>245</v>
      </c>
      <c r="AY120" s="46">
        <v>1</v>
      </c>
      <c r="AZ120" s="46">
        <v>3</v>
      </c>
      <c r="BB120" s="3">
        <v>2.41</v>
      </c>
      <c r="BC120" s="1">
        <v>677</v>
      </c>
      <c r="BD120" s="1">
        <f t="shared" si="45"/>
        <v>0.67700000000000005</v>
      </c>
      <c r="BE120" s="2">
        <f t="shared" si="46"/>
        <v>0.67700000000000005</v>
      </c>
      <c r="BF120" s="3">
        <v>8.1999999999999993</v>
      </c>
      <c r="BG120" s="4">
        <v>327.9</v>
      </c>
      <c r="BH120" s="1">
        <f t="shared" si="47"/>
        <v>0.32789999999999997</v>
      </c>
      <c r="BI120" s="1">
        <f t="shared" si="48"/>
        <v>0.32800000000000001</v>
      </c>
      <c r="BJ120" s="1">
        <v>8.19</v>
      </c>
      <c r="BK120" s="1">
        <v>276.3</v>
      </c>
      <c r="BL120" s="1">
        <f t="shared" si="49"/>
        <v>0.27629999999999999</v>
      </c>
      <c r="BM120" s="1">
        <f t="shared" si="50"/>
        <v>0.27600000000000002</v>
      </c>
      <c r="BN120" s="1">
        <v>6.92</v>
      </c>
      <c r="BO120" s="3">
        <f t="shared" si="51"/>
        <v>-1.2799999999999994</v>
      </c>
      <c r="BP120" s="4">
        <v>591.20000000000005</v>
      </c>
      <c r="BQ120" s="5" t="s">
        <v>282</v>
      </c>
      <c r="BR120" s="1">
        <v>0.59099999999999997</v>
      </c>
      <c r="BS120" s="2">
        <f t="shared" si="52"/>
        <v>0.26299999999999996</v>
      </c>
      <c r="BT120" s="1">
        <v>1.6478033065795898</v>
      </c>
      <c r="BU120" s="1">
        <v>48.405418395996094</v>
      </c>
      <c r="BV120" s="1">
        <f>BT120*10</f>
        <v>16.478033065795898</v>
      </c>
      <c r="BW120" s="1">
        <f>BU120*10</f>
        <v>484.05418395996094</v>
      </c>
      <c r="BX120" s="1">
        <v>0</v>
      </c>
      <c r="BY120" s="1">
        <v>4314.5369891360579</v>
      </c>
      <c r="BZ120" s="1">
        <v>0</v>
      </c>
      <c r="CA120" s="1">
        <v>98.292809105018108</v>
      </c>
      <c r="CB120" s="1">
        <v>10341.438178996377</v>
      </c>
      <c r="CC120" s="1">
        <v>988.10139679255042</v>
      </c>
      <c r="CD120" s="1">
        <v>155.19917227108121</v>
      </c>
      <c r="CE120" s="1">
        <v>28.453181583031558</v>
      </c>
      <c r="CF120" s="1">
        <v>1601.1381272633212</v>
      </c>
      <c r="CG120" s="1">
        <v>5085.3595447490943</v>
      </c>
      <c r="CH120" s="1">
        <v>93.119503362648729</v>
      </c>
      <c r="CI120" s="3">
        <v>135.58477784419208</v>
      </c>
      <c r="CJ120" s="3">
        <v>47.041243275552901</v>
      </c>
      <c r="CK120" s="3">
        <v>39.748953974895393</v>
      </c>
      <c r="CL120" s="3">
        <v>1.7931858936043037</v>
      </c>
      <c r="CM120" s="3">
        <v>22.713687985654509</v>
      </c>
      <c r="CN120" s="3">
        <v>4.2837218569436137</v>
      </c>
      <c r="CO120" s="3">
        <v>3.3871289101414623</v>
      </c>
      <c r="CP120" s="3">
        <v>0</v>
      </c>
      <c r="CQ120" s="3">
        <v>668.9579597529389</v>
      </c>
      <c r="CR120" s="3">
        <v>14.046622833233712</v>
      </c>
      <c r="CS120" s="33">
        <v>0</v>
      </c>
      <c r="CT120" s="34">
        <v>0.1584786053882726</v>
      </c>
      <c r="CU120" s="34">
        <v>1.1885895404120443</v>
      </c>
      <c r="CV120" s="34">
        <v>41.996830427892235</v>
      </c>
      <c r="CW120" s="34">
        <v>52.595087163232961</v>
      </c>
      <c r="CX120" s="34">
        <v>0</v>
      </c>
      <c r="CY120" s="34">
        <v>12.183042789223455</v>
      </c>
      <c r="CZ120" s="34">
        <v>0</v>
      </c>
      <c r="DA120" s="34">
        <v>194.53248811410458</v>
      </c>
      <c r="DB120" s="34">
        <v>0.59429477020602217</v>
      </c>
    </row>
  </sheetData>
  <sortState xmlns:xlrd2="http://schemas.microsoft.com/office/spreadsheetml/2017/richdata2" ref="A2:DI130">
    <sortCondition ref="C2:C130"/>
    <sortCondition ref="D2:D130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6948-93EB-40AD-A0C5-3EBC3760C3CA}">
  <dimension ref="A1:K108"/>
  <sheetViews>
    <sheetView workbookViewId="0">
      <pane ySplit="1800" topLeftCell="A94" activePane="bottomLeft"/>
      <selection activeCell="B1" sqref="B1:C1048576"/>
      <selection pane="bottomLeft" activeCell="R96" sqref="R96"/>
    </sheetView>
  </sheetViews>
  <sheetFormatPr defaultRowHeight="15" x14ac:dyDescent="0.25"/>
  <cols>
    <col min="1" max="1" width="23.42578125" style="7" customWidth="1"/>
    <col min="2" max="2" width="18.42578125" style="8" customWidth="1"/>
    <col min="3" max="3" width="27.7109375" style="16" customWidth="1"/>
    <col min="4" max="4" width="12.7109375" style="8" customWidth="1"/>
    <col min="5" max="10" width="9.140625" style="8"/>
    <col min="12" max="16384" width="9.140625" style="8"/>
  </cols>
  <sheetData>
    <row r="1" spans="1:11" x14ac:dyDescent="0.25">
      <c r="A1" s="7" t="s">
        <v>290</v>
      </c>
      <c r="B1" s="8" t="s">
        <v>135</v>
      </c>
      <c r="C1" s="16" t="s">
        <v>128</v>
      </c>
      <c r="D1" s="8" t="s">
        <v>137</v>
      </c>
    </row>
    <row r="2" spans="1:11" x14ac:dyDescent="0.25">
      <c r="A2" s="31" t="s">
        <v>1</v>
      </c>
    </row>
    <row r="3" spans="1:11" x14ac:dyDescent="0.25">
      <c r="A3" s="27" t="s">
        <v>569</v>
      </c>
      <c r="C3" s="16" t="s">
        <v>689</v>
      </c>
      <c r="K3" s="27"/>
    </row>
    <row r="4" spans="1:11" x14ac:dyDescent="0.25">
      <c r="A4" s="31" t="s">
        <v>0</v>
      </c>
      <c r="C4" s="16" t="s">
        <v>291</v>
      </c>
    </row>
    <row r="5" spans="1:11" x14ac:dyDescent="0.25">
      <c r="A5" s="31" t="s">
        <v>121</v>
      </c>
      <c r="C5" s="16" t="s">
        <v>292</v>
      </c>
    </row>
    <row r="6" spans="1:11" x14ac:dyDescent="0.25">
      <c r="A6" s="31" t="s">
        <v>357</v>
      </c>
      <c r="C6" s="16" t="s">
        <v>358</v>
      </c>
    </row>
    <row r="7" spans="1:11" x14ac:dyDescent="0.25">
      <c r="A7" s="27" t="s">
        <v>723</v>
      </c>
      <c r="B7" s="8" t="s">
        <v>287</v>
      </c>
      <c r="C7" s="16" t="s">
        <v>701</v>
      </c>
      <c r="K7" s="27"/>
    </row>
    <row r="8" spans="1:11" x14ac:dyDescent="0.25">
      <c r="A8" s="27" t="s">
        <v>724</v>
      </c>
      <c r="B8" s="8" t="s">
        <v>287</v>
      </c>
      <c r="C8" s="16" t="s">
        <v>701</v>
      </c>
      <c r="K8" s="27"/>
    </row>
    <row r="9" spans="1:11" x14ac:dyDescent="0.25">
      <c r="A9" s="27" t="s">
        <v>725</v>
      </c>
      <c r="B9" s="8" t="s">
        <v>287</v>
      </c>
      <c r="C9" s="16" t="s">
        <v>701</v>
      </c>
      <c r="K9" s="27"/>
    </row>
    <row r="10" spans="1:11" x14ac:dyDescent="0.25">
      <c r="A10" s="27" t="s">
        <v>690</v>
      </c>
      <c r="B10" s="8" t="s">
        <v>122</v>
      </c>
      <c r="C10" s="16" t="s">
        <v>701</v>
      </c>
      <c r="K10" s="27"/>
    </row>
    <row r="11" spans="1:11" x14ac:dyDescent="0.25">
      <c r="A11" s="27" t="s">
        <v>691</v>
      </c>
      <c r="B11" s="8" t="s">
        <v>699</v>
      </c>
      <c r="C11" s="16" t="s">
        <v>701</v>
      </c>
      <c r="K11" s="27"/>
    </row>
    <row r="12" spans="1:11" x14ac:dyDescent="0.25">
      <c r="A12" s="27" t="s">
        <v>692</v>
      </c>
      <c r="C12" s="16" t="s">
        <v>701</v>
      </c>
      <c r="K12" s="27"/>
    </row>
    <row r="13" spans="1:11" x14ac:dyDescent="0.25">
      <c r="A13" s="27" t="s">
        <v>693</v>
      </c>
      <c r="C13" s="16" t="s">
        <v>701</v>
      </c>
      <c r="K13" s="27"/>
    </row>
    <row r="14" spans="1:11" x14ac:dyDescent="0.25">
      <c r="A14" s="27" t="s">
        <v>694</v>
      </c>
      <c r="B14" s="8" t="s">
        <v>287</v>
      </c>
      <c r="C14" s="16" t="s">
        <v>703</v>
      </c>
      <c r="K14" s="27"/>
    </row>
    <row r="15" spans="1:11" x14ac:dyDescent="0.25">
      <c r="A15" s="27" t="s">
        <v>695</v>
      </c>
      <c r="B15" s="8" t="s">
        <v>122</v>
      </c>
      <c r="C15" s="16" t="s">
        <v>703</v>
      </c>
      <c r="K15" s="27"/>
    </row>
    <row r="16" spans="1:11" x14ac:dyDescent="0.25">
      <c r="A16" s="27" t="s">
        <v>696</v>
      </c>
      <c r="B16" s="8" t="s">
        <v>699</v>
      </c>
      <c r="C16" s="16" t="s">
        <v>703</v>
      </c>
      <c r="K16" s="27"/>
    </row>
    <row r="17" spans="1:11" x14ac:dyDescent="0.25">
      <c r="A17" s="27" t="s">
        <v>697</v>
      </c>
      <c r="C17" s="16" t="s">
        <v>703</v>
      </c>
      <c r="K17" s="27"/>
    </row>
    <row r="18" spans="1:11" x14ac:dyDescent="0.25">
      <c r="A18" s="27" t="s">
        <v>698</v>
      </c>
      <c r="C18" s="16" t="s">
        <v>703</v>
      </c>
      <c r="K18" s="27"/>
    </row>
    <row r="19" spans="1:11" x14ac:dyDescent="0.25">
      <c r="A19" s="7" t="s">
        <v>281</v>
      </c>
      <c r="C19" s="16" t="s">
        <v>703</v>
      </c>
    </row>
    <row r="20" spans="1:11" x14ac:dyDescent="0.25">
      <c r="A20" s="7" t="s">
        <v>288</v>
      </c>
      <c r="B20" s="8" t="s">
        <v>699</v>
      </c>
      <c r="C20" s="16" t="s">
        <v>703</v>
      </c>
    </row>
    <row r="21" spans="1:11" x14ac:dyDescent="0.25">
      <c r="A21" s="7" t="s">
        <v>289</v>
      </c>
      <c r="B21" s="8" t="s">
        <v>699</v>
      </c>
      <c r="C21" s="16" t="s">
        <v>701</v>
      </c>
    </row>
    <row r="22" spans="1:11" x14ac:dyDescent="0.25">
      <c r="A22" s="7" t="s">
        <v>700</v>
      </c>
      <c r="B22" s="8" t="s">
        <v>287</v>
      </c>
      <c r="C22" s="16" t="s">
        <v>702</v>
      </c>
    </row>
    <row r="23" spans="1:11" x14ac:dyDescent="0.25">
      <c r="A23" s="7" t="s">
        <v>130</v>
      </c>
      <c r="C23" s="16" t="s">
        <v>286</v>
      </c>
    </row>
    <row r="24" spans="1:11" x14ac:dyDescent="0.25">
      <c r="A24" s="7" t="s">
        <v>369</v>
      </c>
      <c r="C24" s="16" t="s">
        <v>515</v>
      </c>
    </row>
    <row r="25" spans="1:11" x14ac:dyDescent="0.25">
      <c r="A25" s="14" t="s">
        <v>506</v>
      </c>
      <c r="B25" s="8" t="s">
        <v>122</v>
      </c>
      <c r="C25" s="17" t="s">
        <v>518</v>
      </c>
    </row>
    <row r="26" spans="1:11" x14ac:dyDescent="0.25">
      <c r="A26" s="14" t="s">
        <v>566</v>
      </c>
      <c r="B26" s="8" t="s">
        <v>564</v>
      </c>
      <c r="C26" s="17" t="s">
        <v>567</v>
      </c>
      <c r="K26" s="27"/>
    </row>
    <row r="27" spans="1:11" ht="18.75" customHeight="1" x14ac:dyDescent="0.25">
      <c r="A27" s="14" t="s">
        <v>562</v>
      </c>
      <c r="B27" s="8" t="s">
        <v>136</v>
      </c>
      <c r="C27" s="17" t="s">
        <v>563</v>
      </c>
      <c r="K27" s="27"/>
    </row>
    <row r="28" spans="1:11" x14ac:dyDescent="0.25">
      <c r="A28" s="15" t="s">
        <v>507</v>
      </c>
      <c r="C28" s="17">
        <v>43224</v>
      </c>
    </row>
    <row r="29" spans="1:11" x14ac:dyDescent="0.25">
      <c r="A29" s="7" t="s">
        <v>370</v>
      </c>
      <c r="C29" s="16" t="s">
        <v>516</v>
      </c>
    </row>
    <row r="30" spans="1:11" ht="18.75" customHeight="1" x14ac:dyDescent="0.25">
      <c r="A30" s="14" t="s">
        <v>508</v>
      </c>
      <c r="C30" s="17" t="s">
        <v>519</v>
      </c>
    </row>
    <row r="31" spans="1:11" x14ac:dyDescent="0.25">
      <c r="A31" s="14" t="s">
        <v>565</v>
      </c>
      <c r="B31" s="8" t="s">
        <v>564</v>
      </c>
      <c r="C31" s="17" t="s">
        <v>568</v>
      </c>
      <c r="K31" s="27"/>
    </row>
    <row r="32" spans="1:11" ht="18.75" customHeight="1" x14ac:dyDescent="0.25">
      <c r="A32" s="14" t="s">
        <v>560</v>
      </c>
      <c r="B32" s="8" t="s">
        <v>136</v>
      </c>
      <c r="C32" s="17" t="s">
        <v>561</v>
      </c>
      <c r="K32" s="27"/>
    </row>
    <row r="33" spans="1:11" x14ac:dyDescent="0.25">
      <c r="A33" s="14" t="s">
        <v>509</v>
      </c>
      <c r="B33" s="8" t="s">
        <v>136</v>
      </c>
      <c r="C33" s="17">
        <v>43258</v>
      </c>
    </row>
    <row r="34" spans="1:11" x14ac:dyDescent="0.25">
      <c r="A34" s="9" t="s">
        <v>360</v>
      </c>
      <c r="C34" s="16" t="s">
        <v>514</v>
      </c>
    </row>
    <row r="35" spans="1:11" x14ac:dyDescent="0.25">
      <c r="A35" s="10" t="s">
        <v>361</v>
      </c>
      <c r="B35" s="8" t="s">
        <v>122</v>
      </c>
      <c r="C35" s="16" t="s">
        <v>339</v>
      </c>
    </row>
    <row r="36" spans="1:11" x14ac:dyDescent="0.25">
      <c r="A36" s="10" t="s">
        <v>362</v>
      </c>
      <c r="B36" s="8" t="s">
        <v>136</v>
      </c>
      <c r="C36" s="16" t="s">
        <v>340</v>
      </c>
    </row>
    <row r="37" spans="1:11" x14ac:dyDescent="0.25">
      <c r="A37" s="10" t="s">
        <v>363</v>
      </c>
      <c r="C37" s="16" t="s">
        <v>371</v>
      </c>
    </row>
    <row r="38" spans="1:11" x14ac:dyDescent="0.25">
      <c r="A38" s="10" t="s">
        <v>373</v>
      </c>
      <c r="C38" s="16" t="s">
        <v>372</v>
      </c>
    </row>
    <row r="39" spans="1:11" ht="16.5" customHeight="1" x14ac:dyDescent="0.25">
      <c r="A39" s="14" t="s">
        <v>510</v>
      </c>
      <c r="C39" s="17" t="s">
        <v>523</v>
      </c>
    </row>
    <row r="40" spans="1:11" x14ac:dyDescent="0.25">
      <c r="A40" s="14" t="s">
        <v>511</v>
      </c>
      <c r="C40" s="17">
        <v>43581</v>
      </c>
    </row>
    <row r="41" spans="1:11" x14ac:dyDescent="0.25">
      <c r="A41" s="10" t="s">
        <v>374</v>
      </c>
      <c r="C41" s="16" t="s">
        <v>375</v>
      </c>
    </row>
    <row r="42" spans="1:11" x14ac:dyDescent="0.25">
      <c r="A42" s="14" t="s">
        <v>512</v>
      </c>
      <c r="C42" s="17" t="s">
        <v>524</v>
      </c>
    </row>
    <row r="43" spans="1:11" x14ac:dyDescent="0.25">
      <c r="A43" s="11" t="s">
        <v>525</v>
      </c>
      <c r="B43" s="8" t="s">
        <v>136</v>
      </c>
      <c r="C43" s="16" t="s">
        <v>526</v>
      </c>
    </row>
    <row r="44" spans="1:11" x14ac:dyDescent="0.25">
      <c r="A44" s="14" t="s">
        <v>513</v>
      </c>
      <c r="C44" s="17">
        <v>43654</v>
      </c>
    </row>
    <row r="45" spans="1:11" x14ac:dyDescent="0.25">
      <c r="A45" s="11" t="s">
        <v>364</v>
      </c>
      <c r="C45" s="16" t="s">
        <v>517</v>
      </c>
    </row>
    <row r="46" spans="1:11" x14ac:dyDescent="0.25">
      <c r="A46" s="11" t="s">
        <v>365</v>
      </c>
      <c r="B46" s="8" t="s">
        <v>122</v>
      </c>
      <c r="C46" s="16" t="s">
        <v>123</v>
      </c>
    </row>
    <row r="47" spans="1:11" x14ac:dyDescent="0.25">
      <c r="A47" s="11" t="s">
        <v>716</v>
      </c>
      <c r="B47" s="8" t="s">
        <v>122</v>
      </c>
      <c r="C47" s="16" t="s">
        <v>717</v>
      </c>
      <c r="K47" s="27"/>
    </row>
    <row r="48" spans="1:11" x14ac:dyDescent="0.25">
      <c r="A48" s="11" t="s">
        <v>366</v>
      </c>
      <c r="B48" s="8" t="s">
        <v>136</v>
      </c>
      <c r="C48" s="16" t="s">
        <v>125</v>
      </c>
    </row>
    <row r="49" spans="1:11" x14ac:dyDescent="0.25">
      <c r="A49" s="11" t="s">
        <v>367</v>
      </c>
      <c r="B49" s="8" t="s">
        <v>136</v>
      </c>
      <c r="C49" s="16" t="s">
        <v>126</v>
      </c>
    </row>
    <row r="50" spans="1:11" x14ac:dyDescent="0.25">
      <c r="A50" s="7" t="s">
        <v>368</v>
      </c>
      <c r="B50" s="8" t="s">
        <v>122</v>
      </c>
      <c r="C50" s="16" t="s">
        <v>124</v>
      </c>
    </row>
    <row r="51" spans="1:11" x14ac:dyDescent="0.25">
      <c r="A51" s="7" t="s">
        <v>713</v>
      </c>
      <c r="B51" s="8" t="s">
        <v>136</v>
      </c>
      <c r="C51" s="19" t="s">
        <v>714</v>
      </c>
      <c r="K51" s="27"/>
    </row>
    <row r="52" spans="1:11" x14ac:dyDescent="0.25">
      <c r="A52" s="28" t="s">
        <v>709</v>
      </c>
      <c r="C52" s="16" t="s">
        <v>712</v>
      </c>
      <c r="K52" s="27"/>
    </row>
    <row r="53" spans="1:11" x14ac:dyDescent="0.25">
      <c r="A53" s="28" t="s">
        <v>710</v>
      </c>
      <c r="B53" s="8" t="s">
        <v>122</v>
      </c>
      <c r="K53" s="27"/>
    </row>
    <row r="54" spans="1:11" x14ac:dyDescent="0.25">
      <c r="A54" s="28" t="s">
        <v>711</v>
      </c>
      <c r="K54" s="27"/>
    </row>
    <row r="55" spans="1:11" x14ac:dyDescent="0.25">
      <c r="A55" s="12" t="s">
        <v>313</v>
      </c>
      <c r="C55" s="16" t="s">
        <v>345</v>
      </c>
    </row>
    <row r="56" spans="1:11" x14ac:dyDescent="0.25">
      <c r="A56" s="12" t="s">
        <v>341</v>
      </c>
      <c r="B56" s="8" t="s">
        <v>295</v>
      </c>
      <c r="C56" s="16" t="s">
        <v>346</v>
      </c>
    </row>
    <row r="57" spans="1:11" x14ac:dyDescent="0.25">
      <c r="A57" s="12" t="s">
        <v>342</v>
      </c>
      <c r="B57" s="8" t="s">
        <v>294</v>
      </c>
      <c r="C57" s="18" t="s">
        <v>347</v>
      </c>
    </row>
    <row r="58" spans="1:11" x14ac:dyDescent="0.25">
      <c r="A58" s="13" t="s">
        <v>343</v>
      </c>
      <c r="B58" s="8" t="s">
        <v>294</v>
      </c>
      <c r="C58" s="16" t="s">
        <v>348</v>
      </c>
    </row>
    <row r="59" spans="1:11" x14ac:dyDescent="0.25">
      <c r="A59" s="7" t="s">
        <v>296</v>
      </c>
      <c r="C59" s="16" t="s">
        <v>349</v>
      </c>
    </row>
    <row r="60" spans="1:11" x14ac:dyDescent="0.25">
      <c r="A60" s="7" t="s">
        <v>297</v>
      </c>
      <c r="B60" s="8" t="s">
        <v>295</v>
      </c>
      <c r="C60" s="16" t="s">
        <v>350</v>
      </c>
    </row>
    <row r="61" spans="1:11" x14ac:dyDescent="0.25">
      <c r="A61" s="7" t="s">
        <v>298</v>
      </c>
      <c r="B61" s="8" t="s">
        <v>294</v>
      </c>
      <c r="C61" s="16" t="s">
        <v>351</v>
      </c>
    </row>
    <row r="62" spans="1:11" x14ac:dyDescent="0.25">
      <c r="A62" s="7" t="s">
        <v>299</v>
      </c>
      <c r="B62" s="8" t="s">
        <v>294</v>
      </c>
      <c r="C62" s="16" t="s">
        <v>352</v>
      </c>
    </row>
    <row r="63" spans="1:11" x14ac:dyDescent="0.25">
      <c r="A63" s="7" t="s">
        <v>300</v>
      </c>
      <c r="C63" s="16" t="s">
        <v>353</v>
      </c>
    </row>
    <row r="64" spans="1:11" x14ac:dyDescent="0.25">
      <c r="A64" s="7" t="s">
        <v>301</v>
      </c>
      <c r="B64" s="8" t="s">
        <v>295</v>
      </c>
      <c r="C64" s="16" t="s">
        <v>354</v>
      </c>
    </row>
    <row r="65" spans="1:4" x14ac:dyDescent="0.25">
      <c r="A65" s="7" t="s">
        <v>302</v>
      </c>
      <c r="B65" s="8" t="s">
        <v>294</v>
      </c>
      <c r="C65" s="16" t="s">
        <v>355</v>
      </c>
    </row>
    <row r="66" spans="1:4" x14ac:dyDescent="0.25">
      <c r="A66" s="7" t="s">
        <v>303</v>
      </c>
      <c r="B66" s="8" t="s">
        <v>294</v>
      </c>
      <c r="C66" s="16" t="s">
        <v>356</v>
      </c>
    </row>
    <row r="67" spans="1:4" x14ac:dyDescent="0.25">
      <c r="A67" s="7" t="s">
        <v>304</v>
      </c>
      <c r="C67" s="16" t="s">
        <v>715</v>
      </c>
    </row>
    <row r="68" spans="1:4" x14ac:dyDescent="0.25">
      <c r="A68" s="12" t="s">
        <v>305</v>
      </c>
      <c r="C68" s="19" t="s">
        <v>558</v>
      </c>
    </row>
    <row r="69" spans="1:4" x14ac:dyDescent="0.25">
      <c r="A69" s="11" t="s">
        <v>306</v>
      </c>
      <c r="B69" s="8" t="s">
        <v>293</v>
      </c>
      <c r="C69" s="16" t="s">
        <v>311</v>
      </c>
    </row>
    <row r="70" spans="1:4" x14ac:dyDescent="0.25">
      <c r="A70" s="11" t="s">
        <v>307</v>
      </c>
      <c r="B70" s="8" t="s">
        <v>293</v>
      </c>
      <c r="C70" s="16" t="s">
        <v>312</v>
      </c>
    </row>
    <row r="71" spans="1:4" x14ac:dyDescent="0.25">
      <c r="A71" s="11" t="s">
        <v>308</v>
      </c>
      <c r="B71" s="8" t="s">
        <v>294</v>
      </c>
      <c r="C71" s="16" t="s">
        <v>285</v>
      </c>
    </row>
    <row r="72" spans="1:4" x14ac:dyDescent="0.25">
      <c r="A72" s="12" t="s">
        <v>310</v>
      </c>
      <c r="B72" s="8" t="s">
        <v>294</v>
      </c>
      <c r="C72" s="19" t="s">
        <v>559</v>
      </c>
    </row>
    <row r="73" spans="1:4" x14ac:dyDescent="0.25">
      <c r="A73" s="7" t="s">
        <v>139</v>
      </c>
      <c r="B73" s="8" t="s">
        <v>122</v>
      </c>
      <c r="C73" s="16" t="s">
        <v>527</v>
      </c>
      <c r="D73" s="8" t="s">
        <v>257</v>
      </c>
    </row>
    <row r="74" spans="1:4" x14ac:dyDescent="0.25">
      <c r="A74" s="7" t="s">
        <v>151</v>
      </c>
      <c r="B74" s="8" t="s">
        <v>122</v>
      </c>
      <c r="C74" s="16" t="s">
        <v>527</v>
      </c>
      <c r="D74" s="8" t="s">
        <v>257</v>
      </c>
    </row>
    <row r="75" spans="1:4" x14ac:dyDescent="0.25">
      <c r="A75" s="25" t="s">
        <v>262</v>
      </c>
      <c r="B75" s="8" t="s">
        <v>260</v>
      </c>
      <c r="C75" s="16" t="s">
        <v>527</v>
      </c>
      <c r="D75" s="8" t="s">
        <v>261</v>
      </c>
    </row>
    <row r="76" spans="1:4" x14ac:dyDescent="0.25">
      <c r="A76" s="25" t="s">
        <v>263</v>
      </c>
      <c r="B76" s="8" t="s">
        <v>260</v>
      </c>
      <c r="C76" s="16" t="s">
        <v>527</v>
      </c>
      <c r="D76" s="8" t="s">
        <v>261</v>
      </c>
    </row>
    <row r="77" spans="1:4" x14ac:dyDescent="0.25">
      <c r="A77" s="7" t="s">
        <v>141</v>
      </c>
      <c r="B77" s="8" t="s">
        <v>284</v>
      </c>
      <c r="C77" s="16" t="s">
        <v>527</v>
      </c>
      <c r="D77" s="8" t="s">
        <v>259</v>
      </c>
    </row>
    <row r="78" spans="1:4" x14ac:dyDescent="0.25">
      <c r="A78" s="7" t="s">
        <v>138</v>
      </c>
      <c r="B78" s="8" t="s">
        <v>284</v>
      </c>
      <c r="C78" s="16" t="s">
        <v>527</v>
      </c>
      <c r="D78" s="8" t="s">
        <v>258</v>
      </c>
    </row>
    <row r="79" spans="1:4" x14ac:dyDescent="0.25">
      <c r="A79" s="7" t="s">
        <v>142</v>
      </c>
      <c r="B79" s="8" t="s">
        <v>284</v>
      </c>
      <c r="C79" s="16" t="s">
        <v>527</v>
      </c>
      <c r="D79" s="8" t="s">
        <v>259</v>
      </c>
    </row>
    <row r="80" spans="1:4" x14ac:dyDescent="0.25">
      <c r="A80" s="7" t="s">
        <v>143</v>
      </c>
      <c r="B80" s="8" t="s">
        <v>284</v>
      </c>
      <c r="C80" s="16" t="s">
        <v>527</v>
      </c>
      <c r="D80" s="8" t="s">
        <v>258</v>
      </c>
    </row>
    <row r="81" spans="1:4" x14ac:dyDescent="0.25">
      <c r="A81" s="7" t="s">
        <v>144</v>
      </c>
      <c r="B81" s="8" t="s">
        <v>284</v>
      </c>
      <c r="C81" s="16" t="s">
        <v>527</v>
      </c>
      <c r="D81" s="8" t="s">
        <v>258</v>
      </c>
    </row>
    <row r="82" spans="1:4" x14ac:dyDescent="0.25">
      <c r="A82" s="7" t="s">
        <v>145</v>
      </c>
      <c r="B82" s="8" t="s">
        <v>284</v>
      </c>
      <c r="C82" s="16" t="s">
        <v>527</v>
      </c>
      <c r="D82" s="8" t="s">
        <v>258</v>
      </c>
    </row>
    <row r="83" spans="1:4" x14ac:dyDescent="0.25">
      <c r="A83" s="7" t="s">
        <v>146</v>
      </c>
      <c r="B83" s="8" t="s">
        <v>284</v>
      </c>
      <c r="C83" s="16" t="s">
        <v>527</v>
      </c>
      <c r="D83" s="8" t="s">
        <v>259</v>
      </c>
    </row>
    <row r="84" spans="1:4" x14ac:dyDescent="0.25">
      <c r="A84" s="7" t="s">
        <v>147</v>
      </c>
      <c r="B84" s="8" t="s">
        <v>284</v>
      </c>
      <c r="C84" s="16" t="s">
        <v>527</v>
      </c>
      <c r="D84" s="8" t="s">
        <v>258</v>
      </c>
    </row>
    <row r="85" spans="1:4" x14ac:dyDescent="0.25">
      <c r="A85" s="7" t="s">
        <v>148</v>
      </c>
      <c r="B85" s="8" t="s">
        <v>284</v>
      </c>
      <c r="C85" s="16" t="s">
        <v>527</v>
      </c>
      <c r="D85" s="8" t="s">
        <v>258</v>
      </c>
    </row>
    <row r="86" spans="1:4" x14ac:dyDescent="0.25">
      <c r="A86" s="7" t="s">
        <v>149</v>
      </c>
      <c r="B86" s="8" t="s">
        <v>284</v>
      </c>
      <c r="C86" s="16" t="s">
        <v>527</v>
      </c>
      <c r="D86" s="8" t="s">
        <v>258</v>
      </c>
    </row>
    <row r="87" spans="1:4" x14ac:dyDescent="0.25">
      <c r="A87" s="7" t="s">
        <v>150</v>
      </c>
      <c r="B87" s="8" t="s">
        <v>284</v>
      </c>
      <c r="C87" s="16" t="s">
        <v>527</v>
      </c>
      <c r="D87" s="8" t="s">
        <v>258</v>
      </c>
    </row>
    <row r="88" spans="1:4" x14ac:dyDescent="0.25">
      <c r="A88" s="25" t="s">
        <v>528</v>
      </c>
      <c r="B88" s="8" t="s">
        <v>284</v>
      </c>
      <c r="C88" s="16" t="s">
        <v>547</v>
      </c>
      <c r="D88" s="8" t="s">
        <v>344</v>
      </c>
    </row>
    <row r="89" spans="1:4" x14ac:dyDescent="0.25">
      <c r="A89" s="25" t="s">
        <v>529</v>
      </c>
      <c r="B89" s="8" t="s">
        <v>284</v>
      </c>
      <c r="C89" s="16" t="s">
        <v>548</v>
      </c>
      <c r="D89" s="8" t="s">
        <v>344</v>
      </c>
    </row>
    <row r="90" spans="1:4" x14ac:dyDescent="0.25">
      <c r="A90" s="25" t="s">
        <v>530</v>
      </c>
      <c r="B90" s="8" t="s">
        <v>284</v>
      </c>
      <c r="C90" s="16" t="s">
        <v>549</v>
      </c>
      <c r="D90" s="8" t="s">
        <v>344</v>
      </c>
    </row>
    <row r="91" spans="1:4" x14ac:dyDescent="0.25">
      <c r="A91" s="25" t="s">
        <v>531</v>
      </c>
      <c r="B91" s="8" t="s">
        <v>284</v>
      </c>
      <c r="C91" s="16" t="s">
        <v>550</v>
      </c>
      <c r="D91" s="8" t="s">
        <v>344</v>
      </c>
    </row>
    <row r="92" spans="1:4" x14ac:dyDescent="0.25">
      <c r="A92" s="25" t="s">
        <v>532</v>
      </c>
      <c r="B92" s="8" t="s">
        <v>284</v>
      </c>
      <c r="C92" s="16" t="s">
        <v>551</v>
      </c>
      <c r="D92" s="8" t="s">
        <v>344</v>
      </c>
    </row>
    <row r="93" spans="1:4" x14ac:dyDescent="0.25">
      <c r="A93" s="25" t="s">
        <v>533</v>
      </c>
      <c r="B93" s="8" t="s">
        <v>284</v>
      </c>
      <c r="C93" s="16" t="s">
        <v>552</v>
      </c>
      <c r="D93" s="8" t="s">
        <v>344</v>
      </c>
    </row>
    <row r="94" spans="1:4" x14ac:dyDescent="0.25">
      <c r="A94" s="25" t="s">
        <v>534</v>
      </c>
      <c r="B94" s="8" t="s">
        <v>284</v>
      </c>
      <c r="C94" s="16" t="s">
        <v>553</v>
      </c>
      <c r="D94" s="8" t="s">
        <v>344</v>
      </c>
    </row>
    <row r="95" spans="1:4" x14ac:dyDescent="0.25">
      <c r="A95" s="25" t="s">
        <v>535</v>
      </c>
      <c r="B95" s="8" t="s">
        <v>284</v>
      </c>
      <c r="C95" s="16" t="s">
        <v>554</v>
      </c>
      <c r="D95" s="8" t="s">
        <v>344</v>
      </c>
    </row>
    <row r="96" spans="1:4" x14ac:dyDescent="0.25">
      <c r="A96" s="25" t="s">
        <v>536</v>
      </c>
      <c r="B96" s="8" t="s">
        <v>284</v>
      </c>
      <c r="C96" s="16" t="s">
        <v>555</v>
      </c>
      <c r="D96" s="8" t="s">
        <v>344</v>
      </c>
    </row>
    <row r="97" spans="1:4" x14ac:dyDescent="0.25">
      <c r="A97" s="25" t="s">
        <v>537</v>
      </c>
      <c r="B97" s="8" t="s">
        <v>284</v>
      </c>
      <c r="C97" s="16" t="s">
        <v>556</v>
      </c>
      <c r="D97" s="8" t="s">
        <v>344</v>
      </c>
    </row>
    <row r="98" spans="1:4" x14ac:dyDescent="0.25">
      <c r="A98" s="25" t="s">
        <v>538</v>
      </c>
      <c r="B98" s="8" t="s">
        <v>284</v>
      </c>
      <c r="C98" s="16" t="s">
        <v>547</v>
      </c>
      <c r="D98" s="27" t="s">
        <v>718</v>
      </c>
    </row>
    <row r="99" spans="1:4" x14ac:dyDescent="0.25">
      <c r="A99" s="32" t="s">
        <v>726</v>
      </c>
      <c r="B99" s="8" t="s">
        <v>284</v>
      </c>
      <c r="C99" s="16" t="s">
        <v>548</v>
      </c>
      <c r="D99" s="27" t="s">
        <v>718</v>
      </c>
    </row>
    <row r="100" spans="1:4" x14ac:dyDescent="0.25">
      <c r="A100" s="25" t="s">
        <v>539</v>
      </c>
      <c r="B100" s="8" t="s">
        <v>284</v>
      </c>
      <c r="C100" s="16" t="s">
        <v>549</v>
      </c>
      <c r="D100" s="27" t="s">
        <v>718</v>
      </c>
    </row>
    <row r="101" spans="1:4" x14ac:dyDescent="0.25">
      <c r="A101" s="25" t="s">
        <v>540</v>
      </c>
      <c r="B101" s="8" t="s">
        <v>284</v>
      </c>
      <c r="C101" s="16" t="s">
        <v>550</v>
      </c>
      <c r="D101" s="27" t="s">
        <v>718</v>
      </c>
    </row>
    <row r="102" spans="1:4" x14ac:dyDescent="0.25">
      <c r="A102" s="25" t="s">
        <v>541</v>
      </c>
      <c r="B102" s="8" t="s">
        <v>284</v>
      </c>
      <c r="C102" s="16" t="s">
        <v>551</v>
      </c>
      <c r="D102" s="27" t="s">
        <v>718</v>
      </c>
    </row>
    <row r="103" spans="1:4" x14ac:dyDescent="0.25">
      <c r="A103" s="25" t="s">
        <v>542</v>
      </c>
      <c r="B103" s="8" t="s">
        <v>284</v>
      </c>
      <c r="C103" s="16" t="s">
        <v>557</v>
      </c>
      <c r="D103" s="27" t="s">
        <v>718</v>
      </c>
    </row>
    <row r="104" spans="1:4" x14ac:dyDescent="0.25">
      <c r="A104" s="25" t="s">
        <v>543</v>
      </c>
      <c r="B104" s="8" t="s">
        <v>284</v>
      </c>
      <c r="C104" s="16" t="s">
        <v>553</v>
      </c>
      <c r="D104" s="27" t="s">
        <v>718</v>
      </c>
    </row>
    <row r="105" spans="1:4" x14ac:dyDescent="0.25">
      <c r="A105" s="25" t="s">
        <v>544</v>
      </c>
      <c r="B105" s="8" t="s">
        <v>284</v>
      </c>
      <c r="C105" s="16" t="s">
        <v>554</v>
      </c>
      <c r="D105" s="27" t="s">
        <v>718</v>
      </c>
    </row>
    <row r="106" spans="1:4" x14ac:dyDescent="0.25">
      <c r="A106" s="25" t="s">
        <v>545</v>
      </c>
      <c r="B106" s="8" t="s">
        <v>284</v>
      </c>
      <c r="C106" s="16" t="s">
        <v>555</v>
      </c>
      <c r="D106" s="27" t="s">
        <v>718</v>
      </c>
    </row>
    <row r="107" spans="1:4" x14ac:dyDescent="0.25">
      <c r="A107" s="25" t="s">
        <v>546</v>
      </c>
      <c r="B107" s="8" t="s">
        <v>284</v>
      </c>
      <c r="C107" s="16" t="s">
        <v>556</v>
      </c>
      <c r="D107" s="27" t="s">
        <v>718</v>
      </c>
    </row>
    <row r="108" spans="1:4" x14ac:dyDescent="0.25">
      <c r="A108" s="30" t="s">
        <v>128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EPA User or Contractor</dc:creator>
  <cp:lastModifiedBy>Olszyk, David</cp:lastModifiedBy>
  <dcterms:created xsi:type="dcterms:W3CDTF">2019-12-23T21:00:08Z</dcterms:created>
  <dcterms:modified xsi:type="dcterms:W3CDTF">2022-08-25T18:38:12Z</dcterms:modified>
</cp:coreProperties>
</file>