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paul_jenny_epa_gov/Documents/Documents/PROJECTS/PENSACOLA BUGS/Data to Upload/"/>
    </mc:Choice>
  </mc:AlternateContent>
  <xr:revisionPtr revIDLastSave="1010" documentId="8_{CEB76578-40ED-4E6D-B91C-B5DAD1C552A1}" xr6:coauthVersionLast="47" xr6:coauthVersionMax="47" xr10:uidLastSave="{6E55C30C-43DA-41DD-BBBE-F91BD3590018}"/>
  <bookViews>
    <workbookView xWindow="2295" yWindow="885" windowWidth="23160" windowHeight="13830" xr2:uid="{00000000-000D-0000-FFFF-FFFF00000000}"/>
  </bookViews>
  <sheets>
    <sheet name="Metadata" sheetId="46" r:id="rId1"/>
    <sheet name="MASTER" sheetId="33" r:id="rId2"/>
    <sheet name="AMBI" sheetId="34" r:id="rId3"/>
    <sheet name="MAMBI" sheetId="44" r:id="rId4"/>
    <sheet name="NCCA GoM IBI" sheetId="40" r:id="rId5"/>
    <sheet name="GoM IBI" sheetId="23" r:id="rId6"/>
  </sheets>
  <definedNames>
    <definedName name="_xlnm._FilterDatabase" localSheetId="1" hidden="1">MASTER!$A$1:$S$1604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0" i="23" l="1"/>
  <c r="F99" i="23"/>
  <c r="F98" i="23"/>
  <c r="F97" i="23"/>
  <c r="F96" i="23"/>
  <c r="F95" i="23"/>
  <c r="F94" i="23"/>
  <c r="F93" i="23"/>
  <c r="F92" i="23"/>
  <c r="F91" i="23"/>
  <c r="F90" i="23"/>
  <c r="F89" i="23"/>
  <c r="F88" i="23"/>
  <c r="F87" i="23"/>
  <c r="F86" i="23"/>
  <c r="F85" i="23"/>
  <c r="F84" i="23"/>
  <c r="F83" i="23"/>
  <c r="F82" i="23"/>
  <c r="F81" i="23"/>
  <c r="F80" i="23"/>
  <c r="F79" i="23"/>
  <c r="F78" i="23"/>
  <c r="F77" i="23"/>
  <c r="F76" i="23"/>
  <c r="F75" i="23"/>
  <c r="F74" i="23"/>
  <c r="F73" i="23"/>
  <c r="F72" i="23"/>
  <c r="F71" i="23"/>
  <c r="F70" i="23"/>
  <c r="F69" i="23"/>
  <c r="F68" i="23"/>
  <c r="F67" i="23"/>
  <c r="F66" i="23"/>
  <c r="F65" i="23"/>
  <c r="F64" i="23"/>
  <c r="F63" i="23"/>
  <c r="F62" i="23"/>
  <c r="F61" i="23"/>
  <c r="F60" i="23"/>
  <c r="F59" i="23"/>
  <c r="F58" i="23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N18" i="23"/>
  <c r="F18" i="23"/>
  <c r="N17" i="23"/>
  <c r="F17" i="23"/>
  <c r="N16" i="23"/>
  <c r="F16" i="23"/>
  <c r="N15" i="23"/>
  <c r="F15" i="23"/>
  <c r="F14" i="23"/>
  <c r="F13" i="23"/>
  <c r="F12" i="23"/>
  <c r="N11" i="23"/>
  <c r="F11" i="23"/>
  <c r="N10" i="23"/>
  <c r="F10" i="23"/>
  <c r="N9" i="23"/>
  <c r="K9" i="23"/>
  <c r="F9" i="23"/>
  <c r="N8" i="23"/>
  <c r="F8" i="23"/>
  <c r="F7" i="23"/>
  <c r="F6" i="23"/>
  <c r="F5" i="23"/>
  <c r="F4" i="23"/>
  <c r="F3" i="23"/>
  <c r="F2" i="23"/>
  <c r="H71" i="44" l="1"/>
  <c r="G71" i="44"/>
  <c r="H70" i="44"/>
  <c r="G70" i="44"/>
  <c r="H69" i="44"/>
  <c r="G69" i="44"/>
  <c r="H68" i="44"/>
  <c r="G68" i="44"/>
  <c r="H67" i="44"/>
  <c r="G67" i="44"/>
  <c r="H66" i="44"/>
  <c r="G66" i="44"/>
  <c r="H65" i="44"/>
  <c r="G65" i="44"/>
  <c r="H64" i="44"/>
  <c r="G64" i="44"/>
  <c r="H63" i="44"/>
  <c r="G63" i="44"/>
  <c r="H62" i="44"/>
  <c r="G62" i="44"/>
  <c r="H61" i="44"/>
  <c r="G61" i="44"/>
  <c r="H60" i="44"/>
  <c r="G60" i="44"/>
  <c r="H59" i="44"/>
  <c r="G59" i="44"/>
  <c r="H58" i="44"/>
  <c r="G58" i="44"/>
  <c r="H57" i="44"/>
  <c r="G57" i="44"/>
  <c r="H56" i="44"/>
  <c r="G56" i="44"/>
  <c r="H55" i="44"/>
  <c r="G55" i="44"/>
  <c r="H54" i="44"/>
  <c r="G54" i="44"/>
  <c r="H53" i="44"/>
  <c r="G53" i="44"/>
  <c r="H52" i="44"/>
  <c r="G52" i="44"/>
  <c r="H51" i="44"/>
  <c r="G51" i="44"/>
  <c r="H50" i="44"/>
  <c r="G50" i="44"/>
  <c r="H49" i="44"/>
  <c r="G49" i="44"/>
  <c r="H48" i="44"/>
  <c r="G48" i="44"/>
  <c r="H47" i="44"/>
  <c r="G47" i="44"/>
  <c r="H46" i="44"/>
  <c r="G46" i="44"/>
  <c r="H45" i="44"/>
  <c r="G45" i="44"/>
  <c r="H44" i="44"/>
  <c r="G44" i="44"/>
  <c r="H43" i="44"/>
  <c r="G43" i="44"/>
  <c r="H42" i="44"/>
  <c r="G42" i="44"/>
  <c r="H41" i="44"/>
  <c r="G41" i="44"/>
  <c r="H40" i="44"/>
  <c r="G40" i="44"/>
  <c r="H39" i="44"/>
  <c r="G39" i="44"/>
  <c r="H38" i="44"/>
  <c r="G38" i="44"/>
  <c r="H37" i="44"/>
  <c r="G37" i="44"/>
  <c r="H36" i="44"/>
  <c r="G36" i="44"/>
  <c r="H35" i="44"/>
  <c r="G35" i="44"/>
  <c r="H34" i="44"/>
  <c r="G34" i="44"/>
  <c r="H33" i="44"/>
  <c r="G33" i="44"/>
  <c r="H32" i="44"/>
  <c r="G32" i="44"/>
  <c r="H31" i="44"/>
  <c r="G31" i="44"/>
  <c r="H30" i="44"/>
  <c r="G30" i="44"/>
  <c r="H29" i="44"/>
  <c r="G29" i="44"/>
  <c r="H28" i="44"/>
  <c r="G28" i="44"/>
  <c r="H27" i="44"/>
  <c r="G27" i="44"/>
  <c r="H26" i="44"/>
  <c r="G26" i="44"/>
  <c r="H25" i="44"/>
  <c r="G25" i="44"/>
  <c r="H24" i="44"/>
  <c r="G24" i="44"/>
  <c r="H23" i="44"/>
  <c r="G23" i="44"/>
  <c r="H22" i="44"/>
  <c r="G22" i="44"/>
  <c r="H21" i="44"/>
  <c r="G21" i="44"/>
  <c r="H20" i="44"/>
  <c r="G20" i="44"/>
  <c r="H19" i="44"/>
  <c r="G19" i="44"/>
  <c r="H18" i="44"/>
  <c r="G18" i="44"/>
  <c r="H17" i="44"/>
  <c r="G17" i="44"/>
  <c r="H16" i="44"/>
  <c r="G16" i="44"/>
  <c r="H15" i="44"/>
  <c r="G15" i="44"/>
  <c r="H14" i="44"/>
  <c r="G14" i="44"/>
  <c r="H13" i="44"/>
  <c r="G13" i="44"/>
  <c r="H12" i="44"/>
  <c r="G12" i="44"/>
  <c r="H11" i="44"/>
  <c r="G11" i="44"/>
  <c r="H10" i="44"/>
  <c r="G10" i="44"/>
  <c r="H9" i="44"/>
  <c r="G9" i="44"/>
  <c r="H8" i="44"/>
  <c r="G8" i="44"/>
  <c r="H7" i="44"/>
  <c r="G7" i="44"/>
  <c r="H6" i="44"/>
  <c r="G6" i="44"/>
  <c r="H5" i="44"/>
  <c r="G5" i="44"/>
  <c r="H4" i="44"/>
  <c r="G4" i="44"/>
  <c r="H3" i="44"/>
  <c r="G3" i="44"/>
  <c r="H2" i="44"/>
  <c r="G2" i="44"/>
  <c r="T3" i="40" l="1"/>
  <c r="T4" i="40"/>
  <c r="T5" i="40"/>
  <c r="T6" i="40"/>
  <c r="T7" i="40"/>
  <c r="T8" i="40"/>
  <c r="T9" i="40"/>
  <c r="T10" i="40"/>
  <c r="T11" i="40"/>
  <c r="T12" i="40"/>
  <c r="T13" i="40"/>
  <c r="T14" i="40"/>
  <c r="T15" i="40"/>
  <c r="T16" i="40"/>
  <c r="T17" i="40"/>
  <c r="T18" i="40"/>
  <c r="T19" i="40"/>
  <c r="T20" i="40"/>
  <c r="T21" i="40"/>
  <c r="T22" i="40"/>
  <c r="T23" i="40"/>
  <c r="T24" i="40"/>
  <c r="T25" i="40"/>
  <c r="T26" i="40"/>
  <c r="T27" i="40"/>
  <c r="T28" i="40"/>
  <c r="T29" i="40"/>
  <c r="T30" i="40"/>
  <c r="T31" i="40"/>
  <c r="T32" i="40"/>
  <c r="T33" i="40"/>
  <c r="T34" i="40"/>
  <c r="T35" i="40"/>
  <c r="T36" i="40"/>
  <c r="T37" i="40"/>
  <c r="T38" i="40"/>
  <c r="T39" i="40"/>
  <c r="T40" i="40"/>
  <c r="T41" i="40"/>
  <c r="T42" i="40"/>
  <c r="T43" i="40"/>
  <c r="T44" i="40"/>
  <c r="T45" i="40"/>
  <c r="T46" i="40"/>
  <c r="T47" i="40"/>
  <c r="T48" i="40"/>
  <c r="T49" i="40"/>
  <c r="T50" i="40"/>
  <c r="T51" i="40"/>
  <c r="T52" i="40"/>
  <c r="T53" i="40"/>
  <c r="T54" i="40"/>
  <c r="T55" i="40"/>
  <c r="T56" i="40"/>
  <c r="T57" i="40"/>
  <c r="T58" i="40"/>
  <c r="T59" i="40"/>
  <c r="T60" i="40"/>
  <c r="T61" i="40"/>
  <c r="T62" i="40"/>
  <c r="T63" i="40"/>
  <c r="T64" i="40"/>
  <c r="T65" i="40"/>
  <c r="T66" i="40"/>
  <c r="T67" i="40"/>
  <c r="T68" i="40"/>
  <c r="T69" i="40"/>
  <c r="T70" i="40"/>
  <c r="T71" i="40"/>
  <c r="T72" i="40"/>
  <c r="T73" i="40"/>
  <c r="T74" i="40"/>
  <c r="T75" i="40"/>
  <c r="T76" i="40"/>
  <c r="T77" i="40"/>
  <c r="T78" i="40"/>
  <c r="T79" i="40"/>
  <c r="T80" i="40"/>
  <c r="T81" i="40"/>
  <c r="T82" i="40"/>
  <c r="T83" i="40"/>
  <c r="T84" i="40"/>
  <c r="T85" i="40"/>
  <c r="T86" i="40"/>
  <c r="T87" i="40"/>
  <c r="T88" i="40"/>
  <c r="T89" i="40"/>
  <c r="T90" i="40"/>
  <c r="T91" i="40"/>
  <c r="T92" i="40"/>
  <c r="T93" i="40"/>
  <c r="T94" i="40"/>
  <c r="T95" i="40"/>
  <c r="T96" i="40"/>
  <c r="T97" i="40"/>
  <c r="T98" i="40"/>
  <c r="T99" i="40"/>
  <c r="T100" i="40"/>
  <c r="T2" i="40"/>
  <c r="Q100" i="40" l="1"/>
  <c r="P100" i="40"/>
  <c r="O100" i="40"/>
  <c r="N100" i="40"/>
  <c r="E100" i="40"/>
  <c r="H100" i="40" s="1"/>
  <c r="Q99" i="40"/>
  <c r="P99" i="40"/>
  <c r="O99" i="40"/>
  <c r="N99" i="40"/>
  <c r="E99" i="40"/>
  <c r="H99" i="40" s="1"/>
  <c r="Q98" i="40"/>
  <c r="P98" i="40"/>
  <c r="O98" i="40"/>
  <c r="N98" i="40"/>
  <c r="E98" i="40"/>
  <c r="H98" i="40" s="1"/>
  <c r="Q97" i="40"/>
  <c r="P97" i="40"/>
  <c r="O97" i="40"/>
  <c r="N97" i="40"/>
  <c r="E97" i="40"/>
  <c r="H97" i="40" s="1"/>
  <c r="M97" i="40" s="1"/>
  <c r="Q96" i="40"/>
  <c r="P96" i="40"/>
  <c r="O96" i="40"/>
  <c r="N96" i="40"/>
  <c r="E96" i="40"/>
  <c r="H96" i="40" s="1"/>
  <c r="Q95" i="40"/>
  <c r="P95" i="40"/>
  <c r="O95" i="40"/>
  <c r="N95" i="40"/>
  <c r="E95" i="40"/>
  <c r="H95" i="40" s="1"/>
  <c r="Q94" i="40"/>
  <c r="P94" i="40"/>
  <c r="O94" i="40"/>
  <c r="N94" i="40"/>
  <c r="E94" i="40"/>
  <c r="H94" i="40" s="1"/>
  <c r="Q93" i="40"/>
  <c r="P93" i="40"/>
  <c r="O93" i="40"/>
  <c r="N93" i="40"/>
  <c r="E93" i="40"/>
  <c r="H93" i="40" s="1"/>
  <c r="Q92" i="40"/>
  <c r="P92" i="40"/>
  <c r="O92" i="40"/>
  <c r="N92" i="40"/>
  <c r="E92" i="40"/>
  <c r="H92" i="40" s="1"/>
  <c r="Q91" i="40"/>
  <c r="P91" i="40"/>
  <c r="O91" i="40"/>
  <c r="N91" i="40"/>
  <c r="E91" i="40"/>
  <c r="H91" i="40" s="1"/>
  <c r="Q90" i="40"/>
  <c r="P90" i="40"/>
  <c r="O90" i="40"/>
  <c r="N90" i="40"/>
  <c r="E90" i="40"/>
  <c r="H90" i="40" s="1"/>
  <c r="Q89" i="40"/>
  <c r="P89" i="40"/>
  <c r="O89" i="40"/>
  <c r="N89" i="40"/>
  <c r="E89" i="40"/>
  <c r="H89" i="40" s="1"/>
  <c r="M89" i="40" s="1"/>
  <c r="Q88" i="40"/>
  <c r="P88" i="40"/>
  <c r="O88" i="40"/>
  <c r="N88" i="40"/>
  <c r="E88" i="40"/>
  <c r="H88" i="40" s="1"/>
  <c r="Q87" i="40"/>
  <c r="P87" i="40"/>
  <c r="O87" i="40"/>
  <c r="N87" i="40"/>
  <c r="E87" i="40"/>
  <c r="H87" i="40" s="1"/>
  <c r="Q86" i="40"/>
  <c r="P86" i="40"/>
  <c r="O86" i="40"/>
  <c r="N86" i="40"/>
  <c r="H86" i="40"/>
  <c r="M86" i="40" s="1"/>
  <c r="E86" i="40"/>
  <c r="Q85" i="40"/>
  <c r="P85" i="40"/>
  <c r="O85" i="40"/>
  <c r="N85" i="40"/>
  <c r="E85" i="40"/>
  <c r="H85" i="40" s="1"/>
  <c r="Q84" i="40"/>
  <c r="P84" i="40"/>
  <c r="O84" i="40"/>
  <c r="N84" i="40"/>
  <c r="E84" i="40"/>
  <c r="H84" i="40" s="1"/>
  <c r="Q83" i="40"/>
  <c r="P83" i="40"/>
  <c r="O83" i="40"/>
  <c r="N83" i="40"/>
  <c r="E83" i="40"/>
  <c r="H83" i="40" s="1"/>
  <c r="Q82" i="40"/>
  <c r="P82" i="40"/>
  <c r="O82" i="40"/>
  <c r="N82" i="40"/>
  <c r="E82" i="40"/>
  <c r="H82" i="40" s="1"/>
  <c r="Q81" i="40"/>
  <c r="P81" i="40"/>
  <c r="O81" i="40"/>
  <c r="N81" i="40"/>
  <c r="E81" i="40"/>
  <c r="H81" i="40" s="1"/>
  <c r="M81" i="40" s="1"/>
  <c r="Q80" i="40"/>
  <c r="P80" i="40"/>
  <c r="O80" i="40"/>
  <c r="N80" i="40"/>
  <c r="E80" i="40"/>
  <c r="H80" i="40" s="1"/>
  <c r="Q79" i="40"/>
  <c r="P79" i="40"/>
  <c r="O79" i="40"/>
  <c r="N79" i="40"/>
  <c r="E79" i="40"/>
  <c r="H79" i="40" s="1"/>
  <c r="Q78" i="40"/>
  <c r="P78" i="40"/>
  <c r="O78" i="40"/>
  <c r="N78" i="40"/>
  <c r="E78" i="40"/>
  <c r="H78" i="40" s="1"/>
  <c r="M78" i="40" s="1"/>
  <c r="Q77" i="40"/>
  <c r="P77" i="40"/>
  <c r="O77" i="40"/>
  <c r="N77" i="40"/>
  <c r="E77" i="40"/>
  <c r="H77" i="40" s="1"/>
  <c r="Q76" i="40"/>
  <c r="P76" i="40"/>
  <c r="O76" i="40"/>
  <c r="N76" i="40"/>
  <c r="E76" i="40"/>
  <c r="H76" i="40" s="1"/>
  <c r="Q75" i="40"/>
  <c r="P75" i="40"/>
  <c r="O75" i="40"/>
  <c r="N75" i="40"/>
  <c r="E75" i="40"/>
  <c r="H75" i="40" s="1"/>
  <c r="Q74" i="40"/>
  <c r="P74" i="40"/>
  <c r="O74" i="40"/>
  <c r="N74" i="40"/>
  <c r="E74" i="40"/>
  <c r="H74" i="40" s="1"/>
  <c r="Q73" i="40"/>
  <c r="P73" i="40"/>
  <c r="O73" i="40"/>
  <c r="N73" i="40"/>
  <c r="H73" i="40"/>
  <c r="M73" i="40" s="1"/>
  <c r="E73" i="40"/>
  <c r="Q72" i="40"/>
  <c r="P72" i="40"/>
  <c r="O72" i="40"/>
  <c r="N72" i="40"/>
  <c r="E72" i="40"/>
  <c r="H72" i="40" s="1"/>
  <c r="Q71" i="40"/>
  <c r="P71" i="40"/>
  <c r="O71" i="40"/>
  <c r="N71" i="40"/>
  <c r="E71" i="40"/>
  <c r="H71" i="40" s="1"/>
  <c r="Q70" i="40"/>
  <c r="P70" i="40"/>
  <c r="O70" i="40"/>
  <c r="N70" i="40"/>
  <c r="E70" i="40"/>
  <c r="H70" i="40" s="1"/>
  <c r="Q69" i="40"/>
  <c r="P69" i="40"/>
  <c r="O69" i="40"/>
  <c r="N69" i="40"/>
  <c r="E69" i="40"/>
  <c r="H69" i="40" s="1"/>
  <c r="Q68" i="40"/>
  <c r="P68" i="40"/>
  <c r="O68" i="40"/>
  <c r="N68" i="40"/>
  <c r="E68" i="40"/>
  <c r="H68" i="40" s="1"/>
  <c r="Q67" i="40"/>
  <c r="P67" i="40"/>
  <c r="O67" i="40"/>
  <c r="N67" i="40"/>
  <c r="H67" i="40"/>
  <c r="E67" i="40"/>
  <c r="Q66" i="40"/>
  <c r="P66" i="40"/>
  <c r="O66" i="40"/>
  <c r="N66" i="40"/>
  <c r="E66" i="40"/>
  <c r="H66" i="40" s="1"/>
  <c r="Q65" i="40"/>
  <c r="P65" i="40"/>
  <c r="O65" i="40"/>
  <c r="N65" i="40"/>
  <c r="E65" i="40"/>
  <c r="H65" i="40" s="1"/>
  <c r="M65" i="40" s="1"/>
  <c r="Q64" i="40"/>
  <c r="P64" i="40"/>
  <c r="O64" i="40"/>
  <c r="N64" i="40"/>
  <c r="E64" i="40"/>
  <c r="H64" i="40" s="1"/>
  <c r="Q63" i="40"/>
  <c r="P63" i="40"/>
  <c r="O63" i="40"/>
  <c r="N63" i="40"/>
  <c r="E63" i="40"/>
  <c r="H63" i="40" s="1"/>
  <c r="Q62" i="40"/>
  <c r="P62" i="40"/>
  <c r="O62" i="40"/>
  <c r="N62" i="40"/>
  <c r="E62" i="40"/>
  <c r="H62" i="40" s="1"/>
  <c r="Q61" i="40"/>
  <c r="P61" i="40"/>
  <c r="O61" i="40"/>
  <c r="N61" i="40"/>
  <c r="E61" i="40"/>
  <c r="H61" i="40" s="1"/>
  <c r="Q60" i="40"/>
  <c r="P60" i="40"/>
  <c r="O60" i="40"/>
  <c r="N60" i="40"/>
  <c r="E60" i="40"/>
  <c r="H60" i="40" s="1"/>
  <c r="Q59" i="40"/>
  <c r="P59" i="40"/>
  <c r="O59" i="40"/>
  <c r="N59" i="40"/>
  <c r="E59" i="40"/>
  <c r="H59" i="40" s="1"/>
  <c r="Q58" i="40"/>
  <c r="P58" i="40"/>
  <c r="O58" i="40"/>
  <c r="N58" i="40"/>
  <c r="E58" i="40"/>
  <c r="H58" i="40" s="1"/>
  <c r="Q57" i="40"/>
  <c r="P57" i="40"/>
  <c r="O57" i="40"/>
  <c r="N57" i="40"/>
  <c r="E57" i="40"/>
  <c r="H57" i="40" s="1"/>
  <c r="M57" i="40" s="1"/>
  <c r="Q56" i="40"/>
  <c r="P56" i="40"/>
  <c r="O56" i="40"/>
  <c r="N56" i="40"/>
  <c r="E56" i="40"/>
  <c r="H56" i="40" s="1"/>
  <c r="Q55" i="40"/>
  <c r="P55" i="40"/>
  <c r="O55" i="40"/>
  <c r="N55" i="40"/>
  <c r="E55" i="40"/>
  <c r="H55" i="40" s="1"/>
  <c r="Q54" i="40"/>
  <c r="P54" i="40"/>
  <c r="O54" i="40"/>
  <c r="N54" i="40"/>
  <c r="E54" i="40"/>
  <c r="H54" i="40" s="1"/>
  <c r="M54" i="40" s="1"/>
  <c r="Q53" i="40"/>
  <c r="P53" i="40"/>
  <c r="O53" i="40"/>
  <c r="N53" i="40"/>
  <c r="E53" i="40"/>
  <c r="H53" i="40" s="1"/>
  <c r="Q52" i="40"/>
  <c r="P52" i="40"/>
  <c r="O52" i="40"/>
  <c r="N52" i="40"/>
  <c r="H52" i="40"/>
  <c r="E52" i="40"/>
  <c r="Q51" i="40"/>
  <c r="P51" i="40"/>
  <c r="O51" i="40"/>
  <c r="N51" i="40"/>
  <c r="E51" i="40"/>
  <c r="H51" i="40" s="1"/>
  <c r="Q50" i="40"/>
  <c r="P50" i="40"/>
  <c r="O50" i="40"/>
  <c r="N50" i="40"/>
  <c r="E50" i="40"/>
  <c r="H50" i="40" s="1"/>
  <c r="Q49" i="40"/>
  <c r="P49" i="40"/>
  <c r="O49" i="40"/>
  <c r="N49" i="40"/>
  <c r="H49" i="40"/>
  <c r="M49" i="40" s="1"/>
  <c r="E49" i="40"/>
  <c r="Q48" i="40"/>
  <c r="P48" i="40"/>
  <c r="O48" i="40"/>
  <c r="N48" i="40"/>
  <c r="E48" i="40"/>
  <c r="H48" i="40" s="1"/>
  <c r="Q47" i="40"/>
  <c r="P47" i="40"/>
  <c r="O47" i="40"/>
  <c r="N47" i="40"/>
  <c r="E47" i="40"/>
  <c r="H47" i="40" s="1"/>
  <c r="Q46" i="40"/>
  <c r="P46" i="40"/>
  <c r="O46" i="40"/>
  <c r="N46" i="40"/>
  <c r="H46" i="40"/>
  <c r="M46" i="40" s="1"/>
  <c r="E46" i="40"/>
  <c r="Q45" i="40"/>
  <c r="P45" i="40"/>
  <c r="O45" i="40"/>
  <c r="N45" i="40"/>
  <c r="E45" i="40"/>
  <c r="H45" i="40" s="1"/>
  <c r="Q44" i="40"/>
  <c r="P44" i="40"/>
  <c r="O44" i="40"/>
  <c r="N44" i="40"/>
  <c r="E44" i="40"/>
  <c r="H44" i="40" s="1"/>
  <c r="Q43" i="40"/>
  <c r="P43" i="40"/>
  <c r="O43" i="40"/>
  <c r="N43" i="40"/>
  <c r="H43" i="40"/>
  <c r="E43" i="40"/>
  <c r="Q42" i="40"/>
  <c r="P42" i="40"/>
  <c r="O42" i="40"/>
  <c r="N42" i="40"/>
  <c r="E42" i="40"/>
  <c r="H42" i="40" s="1"/>
  <c r="Q41" i="40"/>
  <c r="P41" i="40"/>
  <c r="O41" i="40"/>
  <c r="N41" i="40"/>
  <c r="E41" i="40"/>
  <c r="H41" i="40" s="1"/>
  <c r="M41" i="40" s="1"/>
  <c r="Q40" i="40"/>
  <c r="P40" i="40"/>
  <c r="O40" i="40"/>
  <c r="N40" i="40"/>
  <c r="E40" i="40"/>
  <c r="H40" i="40" s="1"/>
  <c r="Q39" i="40"/>
  <c r="P39" i="40"/>
  <c r="O39" i="40"/>
  <c r="N39" i="40"/>
  <c r="E39" i="40"/>
  <c r="H39" i="40" s="1"/>
  <c r="Q38" i="40"/>
  <c r="P38" i="40"/>
  <c r="O38" i="40"/>
  <c r="N38" i="40"/>
  <c r="E38" i="40"/>
  <c r="H38" i="40" s="1"/>
  <c r="Q37" i="40"/>
  <c r="P37" i="40"/>
  <c r="O37" i="40"/>
  <c r="N37" i="40"/>
  <c r="E37" i="40"/>
  <c r="H37" i="40" s="1"/>
  <c r="Q36" i="40"/>
  <c r="P36" i="40"/>
  <c r="O36" i="40"/>
  <c r="N36" i="40"/>
  <c r="E36" i="40"/>
  <c r="H36" i="40" s="1"/>
  <c r="Q35" i="40"/>
  <c r="P35" i="40"/>
  <c r="O35" i="40"/>
  <c r="N35" i="40"/>
  <c r="E35" i="40"/>
  <c r="H35" i="40" s="1"/>
  <c r="Q34" i="40"/>
  <c r="P34" i="40"/>
  <c r="O34" i="40"/>
  <c r="N34" i="40"/>
  <c r="E34" i="40"/>
  <c r="H34" i="40" s="1"/>
  <c r="Q33" i="40"/>
  <c r="P33" i="40"/>
  <c r="O33" i="40"/>
  <c r="N33" i="40"/>
  <c r="E33" i="40"/>
  <c r="H33" i="40" s="1"/>
  <c r="M33" i="40" s="1"/>
  <c r="Q32" i="40"/>
  <c r="P32" i="40"/>
  <c r="O32" i="40"/>
  <c r="N32" i="40"/>
  <c r="E32" i="40"/>
  <c r="H32" i="40" s="1"/>
  <c r="Q31" i="40"/>
  <c r="P31" i="40"/>
  <c r="O31" i="40"/>
  <c r="N31" i="40"/>
  <c r="E31" i="40"/>
  <c r="H31" i="40" s="1"/>
  <c r="Q30" i="40"/>
  <c r="P30" i="40"/>
  <c r="O30" i="40"/>
  <c r="N30" i="40"/>
  <c r="H30" i="40"/>
  <c r="M30" i="40" s="1"/>
  <c r="E30" i="40"/>
  <c r="Q29" i="40"/>
  <c r="P29" i="40"/>
  <c r="O29" i="40"/>
  <c r="N29" i="40"/>
  <c r="E29" i="40"/>
  <c r="H29" i="40" s="1"/>
  <c r="Q28" i="40"/>
  <c r="P28" i="40"/>
  <c r="O28" i="40"/>
  <c r="N28" i="40"/>
  <c r="E28" i="40"/>
  <c r="H28" i="40" s="1"/>
  <c r="Q27" i="40"/>
  <c r="P27" i="40"/>
  <c r="O27" i="40"/>
  <c r="N27" i="40"/>
  <c r="E27" i="40"/>
  <c r="H27" i="40" s="1"/>
  <c r="Q26" i="40"/>
  <c r="P26" i="40"/>
  <c r="O26" i="40"/>
  <c r="N26" i="40"/>
  <c r="E26" i="40"/>
  <c r="H26" i="40" s="1"/>
  <c r="Q25" i="40"/>
  <c r="P25" i="40"/>
  <c r="O25" i="40"/>
  <c r="N25" i="40"/>
  <c r="E25" i="40"/>
  <c r="H25" i="40" s="1"/>
  <c r="M25" i="40" s="1"/>
  <c r="Q24" i="40"/>
  <c r="P24" i="40"/>
  <c r="O24" i="40"/>
  <c r="N24" i="40"/>
  <c r="E24" i="40"/>
  <c r="H24" i="40" s="1"/>
  <c r="Q23" i="40"/>
  <c r="P23" i="40"/>
  <c r="O23" i="40"/>
  <c r="N23" i="40"/>
  <c r="E23" i="40"/>
  <c r="H23" i="40" s="1"/>
  <c r="Q22" i="40"/>
  <c r="P22" i="40"/>
  <c r="O22" i="40"/>
  <c r="N22" i="40"/>
  <c r="H22" i="40"/>
  <c r="M22" i="40" s="1"/>
  <c r="E22" i="40"/>
  <c r="Q21" i="40"/>
  <c r="P21" i="40"/>
  <c r="O21" i="40"/>
  <c r="N21" i="40"/>
  <c r="E21" i="40"/>
  <c r="H21" i="40" s="1"/>
  <c r="Q20" i="40"/>
  <c r="P20" i="40"/>
  <c r="O20" i="40"/>
  <c r="N20" i="40"/>
  <c r="E20" i="40"/>
  <c r="H20" i="40" s="1"/>
  <c r="Q19" i="40"/>
  <c r="P19" i="40"/>
  <c r="O19" i="40"/>
  <c r="N19" i="40"/>
  <c r="E19" i="40"/>
  <c r="H19" i="40" s="1"/>
  <c r="Q18" i="40"/>
  <c r="P18" i="40"/>
  <c r="O18" i="40"/>
  <c r="N18" i="40"/>
  <c r="E18" i="40"/>
  <c r="H18" i="40" s="1"/>
  <c r="Q17" i="40"/>
  <c r="P17" i="40"/>
  <c r="O17" i="40"/>
  <c r="N17" i="40"/>
  <c r="H17" i="40"/>
  <c r="M17" i="40" s="1"/>
  <c r="E17" i="40"/>
  <c r="Q16" i="40"/>
  <c r="P16" i="40"/>
  <c r="O16" i="40"/>
  <c r="N16" i="40"/>
  <c r="E16" i="40"/>
  <c r="H16" i="40" s="1"/>
  <c r="Q15" i="40"/>
  <c r="P15" i="40"/>
  <c r="O15" i="40"/>
  <c r="N15" i="40"/>
  <c r="E15" i="40"/>
  <c r="H15" i="40" s="1"/>
  <c r="Q14" i="40"/>
  <c r="P14" i="40"/>
  <c r="O14" i="40"/>
  <c r="N14" i="40"/>
  <c r="H14" i="40"/>
  <c r="M14" i="40" s="1"/>
  <c r="E14" i="40"/>
  <c r="Q13" i="40"/>
  <c r="P13" i="40"/>
  <c r="O13" i="40"/>
  <c r="N13" i="40"/>
  <c r="E13" i="40"/>
  <c r="H13" i="40" s="1"/>
  <c r="Q12" i="40"/>
  <c r="P12" i="40"/>
  <c r="O12" i="40"/>
  <c r="N12" i="40"/>
  <c r="E12" i="40"/>
  <c r="H12" i="40" s="1"/>
  <c r="Q11" i="40"/>
  <c r="P11" i="40"/>
  <c r="O11" i="40"/>
  <c r="N11" i="40"/>
  <c r="H11" i="40"/>
  <c r="E11" i="40"/>
  <c r="Q10" i="40"/>
  <c r="P10" i="40"/>
  <c r="O10" i="40"/>
  <c r="N10" i="40"/>
  <c r="E10" i="40"/>
  <c r="H10" i="40" s="1"/>
  <c r="Q9" i="40"/>
  <c r="P9" i="40"/>
  <c r="O9" i="40"/>
  <c r="N9" i="40"/>
  <c r="E9" i="40"/>
  <c r="H9" i="40" s="1"/>
  <c r="M9" i="40" s="1"/>
  <c r="Q8" i="40"/>
  <c r="P8" i="40"/>
  <c r="O8" i="40"/>
  <c r="N8" i="40"/>
  <c r="E8" i="40"/>
  <c r="H8" i="40" s="1"/>
  <c r="Q7" i="40"/>
  <c r="P7" i="40"/>
  <c r="O7" i="40"/>
  <c r="N7" i="40"/>
  <c r="E7" i="40"/>
  <c r="H7" i="40" s="1"/>
  <c r="Q6" i="40"/>
  <c r="P6" i="40"/>
  <c r="O6" i="40"/>
  <c r="N6" i="40"/>
  <c r="E6" i="40"/>
  <c r="H6" i="40" s="1"/>
  <c r="Q5" i="40"/>
  <c r="P5" i="40"/>
  <c r="O5" i="40"/>
  <c r="N5" i="40"/>
  <c r="E5" i="40"/>
  <c r="H5" i="40" s="1"/>
  <c r="Q4" i="40"/>
  <c r="P4" i="40"/>
  <c r="O4" i="40"/>
  <c r="N4" i="40"/>
  <c r="E4" i="40"/>
  <c r="H4" i="40" s="1"/>
  <c r="Q3" i="40"/>
  <c r="P3" i="40"/>
  <c r="O3" i="40"/>
  <c r="N3" i="40"/>
  <c r="E3" i="40"/>
  <c r="H3" i="40" s="1"/>
  <c r="Q2" i="40"/>
  <c r="P2" i="40"/>
  <c r="O2" i="40"/>
  <c r="N2" i="40"/>
  <c r="E2" i="40"/>
  <c r="H2" i="40" s="1"/>
  <c r="M3" i="40" l="1"/>
  <c r="M99" i="40"/>
  <c r="M35" i="40"/>
  <c r="M67" i="40"/>
  <c r="M38" i="40"/>
  <c r="M91" i="40"/>
  <c r="M94" i="40"/>
  <c r="M70" i="40"/>
  <c r="M6" i="40"/>
  <c r="M27" i="40"/>
  <c r="M51" i="40"/>
  <c r="M83" i="40"/>
  <c r="M59" i="40"/>
  <c r="M62" i="40"/>
  <c r="M19" i="40"/>
  <c r="M11" i="40"/>
  <c r="M43" i="40"/>
  <c r="M75" i="40"/>
  <c r="M8" i="40"/>
  <c r="M40" i="40"/>
  <c r="M72" i="40"/>
  <c r="M23" i="40"/>
  <c r="M15" i="40"/>
  <c r="M18" i="40"/>
  <c r="M29" i="40"/>
  <c r="M47" i="40"/>
  <c r="M50" i="40"/>
  <c r="M61" i="40"/>
  <c r="M79" i="40"/>
  <c r="M82" i="40"/>
  <c r="M93" i="40"/>
  <c r="M32" i="40"/>
  <c r="M64" i="40"/>
  <c r="M96" i="40"/>
  <c r="M90" i="40"/>
  <c r="M7" i="40"/>
  <c r="M10" i="40"/>
  <c r="M21" i="40"/>
  <c r="M39" i="40"/>
  <c r="M42" i="40"/>
  <c r="M53" i="40"/>
  <c r="M71" i="40"/>
  <c r="M74" i="40"/>
  <c r="M85" i="40"/>
  <c r="M55" i="40"/>
  <c r="M87" i="40"/>
  <c r="M24" i="40"/>
  <c r="M56" i="40"/>
  <c r="M88" i="40"/>
  <c r="M26" i="40"/>
  <c r="M37" i="40"/>
  <c r="M58" i="40"/>
  <c r="M69" i="40"/>
  <c r="M2" i="40"/>
  <c r="M13" i="40"/>
  <c r="M31" i="40"/>
  <c r="M34" i="40"/>
  <c r="M45" i="40"/>
  <c r="M63" i="40"/>
  <c r="M66" i="40"/>
  <c r="M77" i="40"/>
  <c r="M95" i="40"/>
  <c r="M98" i="40"/>
  <c r="M5" i="40"/>
  <c r="M16" i="40"/>
  <c r="M48" i="40"/>
  <c r="M80" i="40"/>
  <c r="M4" i="40"/>
  <c r="M12" i="40"/>
  <c r="M20" i="40"/>
  <c r="M28" i="40"/>
  <c r="M36" i="40"/>
  <c r="M44" i="40"/>
  <c r="M52" i="40"/>
  <c r="M60" i="40"/>
  <c r="M68" i="40"/>
  <c r="M76" i="40"/>
  <c r="M84" i="40"/>
  <c r="M92" i="40"/>
  <c r="M100" i="40"/>
  <c r="M230" i="33" l="1"/>
  <c r="M239" i="33"/>
  <c r="M276" i="33"/>
  <c r="M430" i="33"/>
  <c r="M437" i="33"/>
  <c r="M473" i="33"/>
  <c r="M486" i="33"/>
  <c r="M497" i="33"/>
  <c r="M514" i="33"/>
  <c r="M526" i="33"/>
  <c r="M536" i="33"/>
  <c r="M550" i="33"/>
  <c r="M580" i="33"/>
  <c r="M678" i="33"/>
  <c r="M704" i="33"/>
  <c r="M714" i="33"/>
  <c r="M730" i="33"/>
  <c r="M817" i="33"/>
  <c r="M824" i="33"/>
  <c r="M832" i="33"/>
  <c r="M859" i="33"/>
  <c r="M876" i="33"/>
  <c r="M910" i="33"/>
  <c r="M1007" i="33"/>
  <c r="M1059" i="33"/>
  <c r="M1087" i="33"/>
  <c r="M1099" i="33"/>
  <c r="M1129" i="33"/>
  <c r="M1142" i="33"/>
  <c r="M1156" i="33"/>
  <c r="M1195" i="33"/>
  <c r="M60" i="33"/>
  <c r="M988" i="33"/>
  <c r="M283" i="33"/>
  <c r="M318" i="33"/>
  <c r="M334" i="33"/>
  <c r="M924" i="33"/>
  <c r="M1100" i="33"/>
  <c r="M1232" i="33"/>
  <c r="M447" i="33"/>
  <c r="M845" i="33"/>
  <c r="M1110" i="33"/>
  <c r="M1121" i="33"/>
  <c r="M2" i="33"/>
  <c r="M9" i="33"/>
  <c r="M17" i="33"/>
  <c r="M155" i="33"/>
  <c r="M249" i="33"/>
  <c r="M301" i="33"/>
  <c r="M357" i="33"/>
  <c r="M498" i="33"/>
  <c r="M666" i="33"/>
  <c r="M695" i="33"/>
  <c r="M715" i="33"/>
  <c r="M745" i="33"/>
  <c r="M757" i="33"/>
  <c r="M798" i="33"/>
  <c r="M1302" i="33"/>
  <c r="M1317" i="33"/>
  <c r="M1461" i="33"/>
  <c r="M1481" i="33"/>
  <c r="M1488" i="33"/>
  <c r="M1517" i="33"/>
  <c r="M1543" i="33"/>
  <c r="M1564" i="33"/>
  <c r="M1565" i="33"/>
  <c r="M1591" i="33"/>
  <c r="M937" i="33"/>
  <c r="M1303" i="33"/>
  <c r="M89" i="33"/>
  <c r="M296" i="33"/>
  <c r="M474" i="33"/>
  <c r="M156" i="33"/>
  <c r="M48" i="33"/>
  <c r="M90" i="33"/>
  <c r="M116" i="33"/>
  <c r="M179" i="33"/>
  <c r="M209" i="33"/>
  <c r="M220" i="33"/>
  <c r="M231" i="33"/>
  <c r="M240" i="33"/>
  <c r="M257" i="33"/>
  <c r="M267" i="33"/>
  <c r="M309" i="33"/>
  <c r="M326" i="33"/>
  <c r="M335" i="33"/>
  <c r="M392" i="33"/>
  <c r="M401" i="33"/>
  <c r="M406" i="33"/>
  <c r="M411" i="33"/>
  <c r="M487" i="33"/>
  <c r="M499" i="33"/>
  <c r="M570" i="33"/>
  <c r="M589" i="33"/>
  <c r="M610" i="33"/>
  <c r="M648" i="33"/>
  <c r="M705" i="33"/>
  <c r="M731" i="33"/>
  <c r="M791" i="33"/>
  <c r="M860" i="33"/>
  <c r="M877" i="33"/>
  <c r="M896" i="33"/>
  <c r="M938" i="33"/>
  <c r="M951" i="33"/>
  <c r="M964" i="33"/>
  <c r="M1008" i="33"/>
  <c r="M1016" i="33"/>
  <c r="M1021" i="33"/>
  <c r="M1024" i="33"/>
  <c r="M1030" i="33"/>
  <c r="M1033" i="33"/>
  <c r="M1088" i="33"/>
  <c r="M1101" i="33"/>
  <c r="M1187" i="33"/>
  <c r="M1214" i="33"/>
  <c r="M1250" i="33"/>
  <c r="M1383" i="33"/>
  <c r="M1518" i="33"/>
  <c r="M49" i="33"/>
  <c r="M1221" i="33"/>
  <c r="M989" i="33"/>
  <c r="M1592" i="33"/>
  <c r="M1593" i="33"/>
  <c r="M1176" i="33"/>
  <c r="M1228" i="33"/>
  <c r="M1238" i="33"/>
  <c r="M1251" i="33"/>
  <c r="M1252" i="33"/>
  <c r="M1259" i="33"/>
  <c r="M1260" i="33"/>
  <c r="M1373" i="33"/>
  <c r="M1384" i="33"/>
  <c r="M1392" i="33"/>
  <c r="M1426" i="33"/>
  <c r="M1427" i="33"/>
  <c r="M1279" i="33"/>
  <c r="M1157" i="33"/>
  <c r="M1473" i="33"/>
  <c r="M1374" i="33"/>
  <c r="M34" i="33"/>
  <c r="M61" i="33"/>
  <c r="M137" i="33"/>
  <c r="M667" i="33"/>
  <c r="M846" i="33"/>
  <c r="M1329" i="33"/>
  <c r="M1548" i="33"/>
  <c r="M1403" i="33"/>
  <c r="M1566" i="33"/>
  <c r="M1579" i="33"/>
  <c r="M78" i="33"/>
  <c r="M84" i="33"/>
  <c r="M91" i="33"/>
  <c r="M105" i="33"/>
  <c r="M128" i="33"/>
  <c r="M250" i="33"/>
  <c r="M258" i="33"/>
  <c r="M393" i="33"/>
  <c r="M10" i="33"/>
  <c r="M746" i="33"/>
  <c r="M1437" i="33"/>
  <c r="M3" i="33"/>
  <c r="M11" i="33"/>
  <c r="M18" i="33"/>
  <c r="M26" i="33"/>
  <c r="M35" i="33"/>
  <c r="M50" i="33"/>
  <c r="M62" i="33"/>
  <c r="M71" i="33"/>
  <c r="M112" i="33"/>
  <c r="M117" i="33"/>
  <c r="M122" i="33"/>
  <c r="M129" i="33"/>
  <c r="M138" i="33"/>
  <c r="M143" i="33"/>
  <c r="M147" i="33"/>
  <c r="M157" i="33"/>
  <c r="M169" i="33"/>
  <c r="M180" i="33"/>
  <c r="M190" i="33"/>
  <c r="M199" i="33"/>
  <c r="M221" i="33"/>
  <c r="M251" i="33"/>
  <c r="M262" i="33"/>
  <c r="M268" i="33"/>
  <c r="M271" i="33"/>
  <c r="M277" i="33"/>
  <c r="M284" i="33"/>
  <c r="M289" i="33"/>
  <c r="M310" i="33"/>
  <c r="M336" i="33"/>
  <c r="M358" i="33"/>
  <c r="M365" i="33"/>
  <c r="M386" i="33"/>
  <c r="M412" i="33"/>
  <c r="M438" i="33"/>
  <c r="M515" i="33"/>
  <c r="M602" i="33"/>
  <c r="M668" i="33"/>
  <c r="M747" i="33"/>
  <c r="M803" i="33"/>
  <c r="M812" i="33"/>
  <c r="M939" i="33"/>
  <c r="M1049" i="33"/>
  <c r="M1053" i="33"/>
  <c r="M1060" i="33"/>
  <c r="M1330" i="33"/>
  <c r="M1331" i="33"/>
  <c r="M1428" i="33"/>
  <c r="M1462" i="33"/>
  <c r="M19" i="33"/>
  <c r="M36" i="33"/>
  <c r="M51" i="33"/>
  <c r="M130" i="33"/>
  <c r="M148" i="33"/>
  <c r="M158" i="33"/>
  <c r="M170" i="33"/>
  <c r="M181" i="33"/>
  <c r="M191" i="33"/>
  <c r="M200" i="33"/>
  <c r="M210" i="33"/>
  <c r="M222" i="33"/>
  <c r="M319" i="33"/>
  <c r="M337" i="33"/>
  <c r="M348" i="33"/>
  <c r="M366" i="33"/>
  <c r="M431" i="33"/>
  <c r="M456" i="33"/>
  <c r="M475" i="33"/>
  <c r="M581" i="33"/>
  <c r="M619" i="33"/>
  <c r="M685" i="33"/>
  <c r="M696" i="33"/>
  <c r="M716" i="33"/>
  <c r="M732" i="33"/>
  <c r="M748" i="33"/>
  <c r="M758" i="33"/>
  <c r="M769" i="33"/>
  <c r="M779" i="33"/>
  <c r="M833" i="33"/>
  <c r="M847" i="33"/>
  <c r="M861" i="33"/>
  <c r="M878" i="33"/>
  <c r="M897" i="33"/>
  <c r="M911" i="33"/>
  <c r="M925" i="33"/>
  <c r="M952" i="33"/>
  <c r="M965" i="33"/>
  <c r="M976" i="33"/>
  <c r="M990" i="33"/>
  <c r="M1066" i="33"/>
  <c r="M1111" i="33"/>
  <c r="M1122" i="33"/>
  <c r="M1143" i="33"/>
  <c r="M1158" i="33"/>
  <c r="M1168" i="33"/>
  <c r="M1177" i="33"/>
  <c r="M1196" i="33"/>
  <c r="M1280" i="33"/>
  <c r="M1304" i="33"/>
  <c r="M1318" i="33"/>
  <c r="M1332" i="33"/>
  <c r="M1344" i="33"/>
  <c r="M1364" i="33"/>
  <c r="M1393" i="33"/>
  <c r="M1438" i="33"/>
  <c r="M1500" i="33"/>
  <c r="M1519" i="33"/>
  <c r="M537" i="33"/>
  <c r="M551" i="33"/>
  <c r="M862" i="33"/>
  <c r="M991" i="33"/>
  <c r="M1594" i="33"/>
  <c r="M1333" i="33"/>
  <c r="M12" i="33"/>
  <c r="M72" i="33"/>
  <c r="M100" i="33"/>
  <c r="M1017" i="33"/>
  <c r="M538" i="33"/>
  <c r="M1474" i="33"/>
  <c r="M1319" i="33"/>
  <c r="M1353" i="33"/>
  <c r="M1281" i="33"/>
  <c r="M1439" i="33"/>
  <c r="M232" i="33"/>
  <c r="M241" i="33"/>
  <c r="M252" i="33"/>
  <c r="M259" i="33"/>
  <c r="M272" i="33"/>
  <c r="M278" i="33"/>
  <c r="M302" i="33"/>
  <c r="M311" i="33"/>
  <c r="M338" i="33"/>
  <c r="M367" i="33"/>
  <c r="M372" i="33"/>
  <c r="M387" i="33"/>
  <c r="M399" i="33"/>
  <c r="M407" i="33"/>
  <c r="M421" i="33"/>
  <c r="M432" i="33"/>
  <c r="M439" i="33"/>
  <c r="M448" i="33"/>
  <c r="M457" i="33"/>
  <c r="M466" i="33"/>
  <c r="M476" i="33"/>
  <c r="M488" i="33"/>
  <c r="M500" i="33"/>
  <c r="M516" i="33"/>
  <c r="M527" i="33"/>
  <c r="M539" i="33"/>
  <c r="M552" i="33"/>
  <c r="M562" i="33"/>
  <c r="M571" i="33"/>
  <c r="M582" i="33"/>
  <c r="M590" i="33"/>
  <c r="M597" i="33"/>
  <c r="M603" i="33"/>
  <c r="M611" i="33"/>
  <c r="M620" i="33"/>
  <c r="M627" i="33"/>
  <c r="M634" i="33"/>
  <c r="M638" i="33"/>
  <c r="M642" i="33"/>
  <c r="M645" i="33"/>
  <c r="M646" i="33"/>
  <c r="M649" i="33"/>
  <c r="M651" i="33"/>
  <c r="M654" i="33"/>
  <c r="M657" i="33"/>
  <c r="M660" i="33"/>
  <c r="M669" i="33"/>
  <c r="M672" i="33"/>
  <c r="M679" i="33"/>
  <c r="M686" i="33"/>
  <c r="M690" i="33"/>
  <c r="M697" i="33"/>
  <c r="M717" i="33"/>
  <c r="M749" i="33"/>
  <c r="M770" i="33"/>
  <c r="M780" i="33"/>
  <c r="M789" i="33"/>
  <c r="M792" i="33"/>
  <c r="M794" i="33"/>
  <c r="M799" i="33"/>
  <c r="M804" i="33"/>
  <c r="M825" i="33"/>
  <c r="M834" i="33"/>
  <c r="M848" i="33"/>
  <c r="M863" i="33"/>
  <c r="M879" i="33"/>
  <c r="M898" i="33"/>
  <c r="M912" i="33"/>
  <c r="M926" i="33"/>
  <c r="M940" i="33"/>
  <c r="M953" i="33"/>
  <c r="M966" i="33"/>
  <c r="M977" i="33"/>
  <c r="M992" i="33"/>
  <c r="M1009" i="33"/>
  <c r="M1018" i="33"/>
  <c r="M1022" i="33"/>
  <c r="M1025" i="33"/>
  <c r="M1031" i="33"/>
  <c r="M1034" i="33"/>
  <c r="M1036" i="33"/>
  <c r="M1040" i="33"/>
  <c r="M1044" i="33"/>
  <c r="M1050" i="33"/>
  <c r="M1054" i="33"/>
  <c r="M1061" i="33"/>
  <c r="M1067" i="33"/>
  <c r="M1081" i="33"/>
  <c r="M1089" i="33"/>
  <c r="M1102" i="33"/>
  <c r="M1112" i="33"/>
  <c r="M1123" i="33"/>
  <c r="M1130" i="33"/>
  <c r="M1136" i="33"/>
  <c r="M1144" i="33"/>
  <c r="M1159" i="33"/>
  <c r="M1169" i="33"/>
  <c r="M1178" i="33"/>
  <c r="M1188" i="33"/>
  <c r="M1197" i="33"/>
  <c r="M1202" i="33"/>
  <c r="M1204" i="33"/>
  <c r="M1210" i="33"/>
  <c r="M1215" i="33"/>
  <c r="M1222" i="33"/>
  <c r="M1229" i="33"/>
  <c r="M1233" i="33"/>
  <c r="M1239" i="33"/>
  <c r="M1253" i="33"/>
  <c r="M1261" i="33"/>
  <c r="M1269" i="33"/>
  <c r="M1282" i="33"/>
  <c r="M1291" i="33"/>
  <c r="M1295" i="33"/>
  <c r="M1305" i="33"/>
  <c r="M1334" i="33"/>
  <c r="M1345" i="33"/>
  <c r="M1359" i="33"/>
  <c r="M1375" i="33"/>
  <c r="M1385" i="33"/>
  <c r="M1398" i="33"/>
  <c r="M1404" i="33"/>
  <c r="M1412" i="33"/>
  <c r="M1418" i="33"/>
  <c r="M1429" i="33"/>
  <c r="M1451" i="33"/>
  <c r="M1463" i="33"/>
  <c r="M1475" i="33"/>
  <c r="M1489" i="33"/>
  <c r="M1520" i="33"/>
  <c r="M1580" i="33"/>
  <c r="M37" i="33"/>
  <c r="M159" i="33"/>
  <c r="M109" i="33"/>
  <c r="M139" i="33"/>
  <c r="M993" i="33"/>
  <c r="M1270" i="33"/>
  <c r="M813" i="33"/>
  <c r="M27" i="33"/>
  <c r="M38" i="33"/>
  <c r="M52" i="33"/>
  <c r="M85" i="33"/>
  <c r="M92" i="33"/>
  <c r="M131" i="33"/>
  <c r="M182" i="33"/>
  <c r="M211" i="33"/>
  <c r="M759" i="33"/>
  <c r="M927" i="33"/>
  <c r="M1296" i="33"/>
  <c r="M1419" i="33"/>
  <c r="M20" i="33"/>
  <c r="M28" i="33"/>
  <c r="M149" i="33"/>
  <c r="M171" i="33"/>
  <c r="M183" i="33"/>
  <c r="M242" i="33"/>
  <c r="M303" i="33"/>
  <c r="M320" i="33"/>
  <c r="M327" i="33"/>
  <c r="M379" i="33"/>
  <c r="M388" i="33"/>
  <c r="M413" i="33"/>
  <c r="M433" i="33"/>
  <c r="M440" i="33"/>
  <c r="M477" i="33"/>
  <c r="M489" i="33"/>
  <c r="M501" i="33"/>
  <c r="M517" i="33"/>
  <c r="M528" i="33"/>
  <c r="M612" i="33"/>
  <c r="M628" i="33"/>
  <c r="M680" i="33"/>
  <c r="M691" i="33"/>
  <c r="M718" i="33"/>
  <c r="M733" i="33"/>
  <c r="M771" i="33"/>
  <c r="M781" i="33"/>
  <c r="M835" i="33"/>
  <c r="M864" i="33"/>
  <c r="M880" i="33"/>
  <c r="M967" i="33"/>
  <c r="M978" i="33"/>
  <c r="M1010" i="33"/>
  <c r="M1068" i="33"/>
  <c r="M1131" i="33"/>
  <c r="M1137" i="33"/>
  <c r="M1205" i="33"/>
  <c r="M1521" i="33"/>
  <c r="M1567" i="33"/>
  <c r="M1581" i="33"/>
  <c r="M1490" i="33"/>
  <c r="M1501" i="33"/>
  <c r="M1522" i="33"/>
  <c r="M1557" i="33"/>
  <c r="M1582" i="33"/>
  <c r="M719" i="33"/>
  <c r="M734" i="33"/>
  <c r="M706" i="33"/>
  <c r="M4" i="33"/>
  <c r="M21" i="33"/>
  <c r="M29" i="33"/>
  <c r="M39" i="33"/>
  <c r="M53" i="33"/>
  <c r="M63" i="33"/>
  <c r="M73" i="33"/>
  <c r="M123" i="33"/>
  <c r="M132" i="33"/>
  <c r="M140" i="33"/>
  <c r="M144" i="33"/>
  <c r="M160" i="33"/>
  <c r="M172" i="33"/>
  <c r="M192" i="33"/>
  <c r="M201" i="33"/>
  <c r="M243" i="33"/>
  <c r="M279" i="33"/>
  <c r="M285" i="33"/>
  <c r="M290" i="33"/>
  <c r="M297" i="33"/>
  <c r="M304" i="33"/>
  <c r="M321" i="33"/>
  <c r="M328" i="33"/>
  <c r="M339" i="33"/>
  <c r="M349" i="33"/>
  <c r="M359" i="33"/>
  <c r="M368" i="33"/>
  <c r="M380" i="33"/>
  <c r="M414" i="33"/>
  <c r="M422" i="33"/>
  <c r="M434" i="33"/>
  <c r="M449" i="33"/>
  <c r="M458" i="33"/>
  <c r="M467" i="33"/>
  <c r="M478" i="33"/>
  <c r="M553" i="33"/>
  <c r="M563" i="33"/>
  <c r="M572" i="33"/>
  <c r="M583" i="33"/>
  <c r="M591" i="33"/>
  <c r="M598" i="33"/>
  <c r="M604" i="33"/>
  <c r="M613" i="33"/>
  <c r="M621" i="33"/>
  <c r="M629" i="33"/>
  <c r="M635" i="33"/>
  <c r="M661" i="33"/>
  <c r="M670" i="33"/>
  <c r="M673" i="33"/>
  <c r="M681" i="33"/>
  <c r="M687" i="33"/>
  <c r="M698" i="33"/>
  <c r="M707" i="33"/>
  <c r="M735" i="33"/>
  <c r="M760" i="33"/>
  <c r="M772" i="33"/>
  <c r="M782" i="33"/>
  <c r="M805" i="33"/>
  <c r="M818" i="33"/>
  <c r="M826" i="33"/>
  <c r="M836" i="33"/>
  <c r="M849" i="33"/>
  <c r="M865" i="33"/>
  <c r="M881" i="33"/>
  <c r="M899" i="33"/>
  <c r="M928" i="33"/>
  <c r="M941" i="33"/>
  <c r="M954" i="33"/>
  <c r="M968" i="33"/>
  <c r="M979" i="33"/>
  <c r="M1011" i="33"/>
  <c r="M1037" i="33"/>
  <c r="M1055" i="33"/>
  <c r="M1062" i="33"/>
  <c r="M1069" i="33"/>
  <c r="M1082" i="33"/>
  <c r="M1090" i="33"/>
  <c r="M1103" i="33"/>
  <c r="M1113" i="33"/>
  <c r="M1124" i="33"/>
  <c r="M1170" i="33"/>
  <c r="M1189" i="33"/>
  <c r="M1198" i="33"/>
  <c r="M1203" i="33"/>
  <c r="M1206" i="33"/>
  <c r="M1211" i="33"/>
  <c r="M1240" i="33"/>
  <c r="M1360" i="33"/>
  <c r="M1370" i="33"/>
  <c r="M1452" i="33"/>
  <c r="M1510" i="33"/>
  <c r="M1538" i="33"/>
  <c r="M193" i="33"/>
  <c r="M340" i="33"/>
  <c r="M423" i="33"/>
  <c r="M441" i="33"/>
  <c r="M490" i="33"/>
  <c r="M502" i="33"/>
  <c r="M518" i="33"/>
  <c r="M529" i="33"/>
  <c r="M540" i="33"/>
  <c r="M554" i="33"/>
  <c r="M720" i="33"/>
  <c r="M736" i="33"/>
  <c r="M819" i="33"/>
  <c r="M866" i="33"/>
  <c r="M882" i="33"/>
  <c r="M1104" i="33"/>
  <c r="M1145" i="33"/>
  <c r="M1160" i="33"/>
  <c r="M1306" i="33"/>
  <c r="M1320" i="33"/>
  <c r="M1125" i="33"/>
  <c r="M93" i="33"/>
  <c r="M101" i="33"/>
  <c r="M118" i="33"/>
  <c r="M1502" i="33"/>
  <c r="M394" i="33"/>
  <c r="M721" i="33"/>
  <c r="M64" i="33"/>
  <c r="M102" i="33"/>
  <c r="M1114" i="33"/>
  <c r="M1070" i="33"/>
  <c r="M994" i="33"/>
  <c r="M1271" i="33"/>
  <c r="M13" i="33"/>
  <c r="M212" i="33"/>
  <c r="M5" i="33"/>
  <c r="M22" i="33"/>
  <c r="M40" i="33"/>
  <c r="M54" i="33"/>
  <c r="M65" i="33"/>
  <c r="M74" i="33"/>
  <c r="M79" i="33"/>
  <c r="M94" i="33"/>
  <c r="M150" i="33"/>
  <c r="M161" i="33"/>
  <c r="M173" i="33"/>
  <c r="M184" i="33"/>
  <c r="M194" i="33"/>
  <c r="M202" i="33"/>
  <c r="M213" i="33"/>
  <c r="M223" i="33"/>
  <c r="M233" i="33"/>
  <c r="M305" i="33"/>
  <c r="M312" i="33"/>
  <c r="M329" i="33"/>
  <c r="M341" i="33"/>
  <c r="M350" i="33"/>
  <c r="M360" i="33"/>
  <c r="M369" i="33"/>
  <c r="M373" i="33"/>
  <c r="M381" i="33"/>
  <c r="M389" i="33"/>
  <c r="M395" i="33"/>
  <c r="M424" i="33"/>
  <c r="M442" i="33"/>
  <c r="M450" i="33"/>
  <c r="M468" i="33"/>
  <c r="M479" i="33"/>
  <c r="M491" i="33"/>
  <c r="M503" i="33"/>
  <c r="M519" i="33"/>
  <c r="M530" i="33"/>
  <c r="M541" i="33"/>
  <c r="M555" i="33"/>
  <c r="M564" i="33"/>
  <c r="M573" i="33"/>
  <c r="M584" i="33"/>
  <c r="M605" i="33"/>
  <c r="M614" i="33"/>
  <c r="M639" i="33"/>
  <c r="M737" i="33"/>
  <c r="M783" i="33"/>
  <c r="M820" i="33"/>
  <c r="M837" i="33"/>
  <c r="M867" i="33"/>
  <c r="M883" i="33"/>
  <c r="M900" i="33"/>
  <c r="M913" i="33"/>
  <c r="M942" i="33"/>
  <c r="M955" i="33"/>
  <c r="M969" i="33"/>
  <c r="M980" i="33"/>
  <c r="M1019" i="33"/>
  <c r="M1023" i="33"/>
  <c r="M1071" i="33"/>
  <c r="M1083" i="33"/>
  <c r="M1091" i="33"/>
  <c r="M1146" i="33"/>
  <c r="M1161" i="33"/>
  <c r="M1171" i="33"/>
  <c r="M1179" i="33"/>
  <c r="M1190" i="33"/>
  <c r="M1440" i="33"/>
  <c r="M722" i="33"/>
  <c r="M738" i="33"/>
  <c r="M850" i="33"/>
  <c r="M1026" i="33"/>
  <c r="M1105" i="33"/>
  <c r="M504" i="33"/>
  <c r="M981" i="33"/>
  <c r="M1147" i="33"/>
  <c r="M1321" i="33"/>
  <c r="M1420" i="33"/>
  <c r="M1441" i="33"/>
  <c r="M1453" i="33"/>
  <c r="M1464" i="33"/>
  <c r="M1511" i="33"/>
  <c r="M1583" i="33"/>
  <c r="M133" i="33"/>
  <c r="M884" i="33"/>
  <c r="M956" i="33"/>
  <c r="M1072" i="33"/>
  <c r="M1084" i="33"/>
  <c r="M1335" i="33"/>
  <c r="M1365" i="33"/>
  <c r="M480" i="33"/>
  <c r="M868" i="33"/>
  <c r="M1283" i="33"/>
  <c r="M1442" i="33"/>
  <c r="M1172" i="33"/>
  <c r="M1336" i="33"/>
  <c r="M505" i="33"/>
  <c r="M1354" i="33"/>
  <c r="M1465" i="33"/>
  <c r="M6" i="33"/>
  <c r="M14" i="33"/>
  <c r="M23" i="33"/>
  <c r="M30" i="33"/>
  <c r="M41" i="33"/>
  <c r="M55" i="33"/>
  <c r="M66" i="33"/>
  <c r="M75" i="33"/>
  <c r="M80" i="33"/>
  <c r="M86" i="33"/>
  <c r="M95" i="33"/>
  <c r="M103" i="33"/>
  <c r="M106" i="33"/>
  <c r="M110" i="33"/>
  <c r="M113" i="33"/>
  <c r="M119" i="33"/>
  <c r="M124" i="33"/>
  <c r="M134" i="33"/>
  <c r="M141" i="33"/>
  <c r="M145" i="33"/>
  <c r="M151" i="33"/>
  <c r="M162" i="33"/>
  <c r="M174" i="33"/>
  <c r="M185" i="33"/>
  <c r="M195" i="33"/>
  <c r="M203" i="33"/>
  <c r="M214" i="33"/>
  <c r="M224" i="33"/>
  <c r="M234" i="33"/>
  <c r="M244" i="33"/>
  <c r="M253" i="33"/>
  <c r="M260" i="33"/>
  <c r="M263" i="33"/>
  <c r="M265" i="33"/>
  <c r="M269" i="33"/>
  <c r="M273" i="33"/>
  <c r="M280" i="33"/>
  <c r="M286" i="33"/>
  <c r="M291" i="33"/>
  <c r="M298" i="33"/>
  <c r="M306" i="33"/>
  <c r="M313" i="33"/>
  <c r="M322" i="33"/>
  <c r="M330" i="33"/>
  <c r="M342" i="33"/>
  <c r="M351" i="33"/>
  <c r="M361" i="33"/>
  <c r="M370" i="33"/>
  <c r="M374" i="33"/>
  <c r="M382" i="33"/>
  <c r="M390" i="33"/>
  <c r="M396" i="33"/>
  <c r="M400" i="33"/>
  <c r="M402" i="33"/>
  <c r="M403" i="33"/>
  <c r="M408" i="33"/>
  <c r="M415" i="33"/>
  <c r="M425" i="33"/>
  <c r="M435" i="33"/>
  <c r="M443" i="33"/>
  <c r="M459" i="33"/>
  <c r="M469" i="33"/>
  <c r="M481" i="33"/>
  <c r="M492" i="33"/>
  <c r="M506" i="33"/>
  <c r="M520" i="33"/>
  <c r="M531" i="33"/>
  <c r="M542" i="33"/>
  <c r="M556" i="33"/>
  <c r="M565" i="33"/>
  <c r="M574" i="33"/>
  <c r="M585" i="33"/>
  <c r="M592" i="33"/>
  <c r="M599" i="33"/>
  <c r="M606" i="33"/>
  <c r="M615" i="33"/>
  <c r="M622" i="33"/>
  <c r="M630" i="33"/>
  <c r="M636" i="33"/>
  <c r="M640" i="33"/>
  <c r="M662" i="33"/>
  <c r="M674" i="33"/>
  <c r="M682" i="33"/>
  <c r="M692" i="33"/>
  <c r="M699" i="33"/>
  <c r="M708" i="33"/>
  <c r="M723" i="33"/>
  <c r="M739" i="33"/>
  <c r="M750" i="33"/>
  <c r="M761" i="33"/>
  <c r="M773" i="33"/>
  <c r="M784" i="33"/>
  <c r="M790" i="33"/>
  <c r="M793" i="33"/>
  <c r="M795" i="33"/>
  <c r="M800" i="33"/>
  <c r="M806" i="33"/>
  <c r="M814" i="33"/>
  <c r="M821" i="33"/>
  <c r="M827" i="33"/>
  <c r="M838" i="33"/>
  <c r="M851" i="33"/>
  <c r="M869" i="33"/>
  <c r="M885" i="33"/>
  <c r="M901" i="33"/>
  <c r="M914" i="33"/>
  <c r="M929" i="33"/>
  <c r="M943" i="33"/>
  <c r="M957" i="33"/>
  <c r="M970" i="33"/>
  <c r="M982" i="33"/>
  <c r="M995" i="33"/>
  <c r="M1012" i="33"/>
  <c r="M1027" i="33"/>
  <c r="M1045" i="33"/>
  <c r="M1056" i="33"/>
  <c r="M1063" i="33"/>
  <c r="M1073" i="33"/>
  <c r="M1085" i="33"/>
  <c r="M1092" i="33"/>
  <c r="M1106" i="33"/>
  <c r="M1115" i="33"/>
  <c r="M1126" i="33"/>
  <c r="M1132" i="33"/>
  <c r="M1148" i="33"/>
  <c r="M1162" i="33"/>
  <c r="M1173" i="33"/>
  <c r="M1180" i="33"/>
  <c r="M1199" i="33"/>
  <c r="M1234" i="33"/>
  <c r="M1241" i="33"/>
  <c r="M1272" i="33"/>
  <c r="M1284" i="33"/>
  <c r="M1292" i="33"/>
  <c r="M1297" i="33"/>
  <c r="M1307" i="33"/>
  <c r="M1322" i="33"/>
  <c r="M1337" i="33"/>
  <c r="M1346" i="33"/>
  <c r="M1355" i="33"/>
  <c r="M1361" i="33"/>
  <c r="M1386" i="33"/>
  <c r="M1399" i="33"/>
  <c r="M1405" i="33"/>
  <c r="M1413" i="33"/>
  <c r="M1421" i="33"/>
  <c r="M1443" i="33"/>
  <c r="M1454" i="33"/>
  <c r="M1491" i="33"/>
  <c r="M1503" i="33"/>
  <c r="M1512" i="33"/>
  <c r="M1523" i="33"/>
  <c r="M1568" i="33"/>
  <c r="M1584" i="33"/>
  <c r="M31" i="33"/>
  <c r="M566" i="33"/>
  <c r="M828" i="33"/>
  <c r="M930" i="33"/>
  <c r="M996" i="33"/>
  <c r="M1138" i="33"/>
  <c r="M1207" i="33"/>
  <c r="M1242" i="33"/>
  <c r="M1338" i="33"/>
  <c r="M1376" i="33"/>
  <c r="M1387" i="33"/>
  <c r="M1406" i="33"/>
  <c r="M15" i="33"/>
  <c r="M96" i="33"/>
  <c r="M125" i="33"/>
  <c r="M292" i="33"/>
  <c r="M416" i="33"/>
  <c r="M426" i="33"/>
  <c r="M451" i="33"/>
  <c r="M460" i="33"/>
  <c r="M482" i="33"/>
  <c r="M507" i="33"/>
  <c r="M521" i="33"/>
  <c r="M663" i="33"/>
  <c r="M700" i="33"/>
  <c r="M709" i="33"/>
  <c r="M751" i="33"/>
  <c r="M839" i="33"/>
  <c r="M852" i="33"/>
  <c r="M1074" i="33"/>
  <c r="M1093" i="33"/>
  <c r="M1116" i="33"/>
  <c r="M1273" i="33"/>
  <c r="M1407" i="33"/>
  <c r="M1444" i="33"/>
  <c r="M1455" i="33"/>
  <c r="M1466" i="33"/>
  <c r="M1492" i="33"/>
  <c r="M1504" i="33"/>
  <c r="M1513" i="33"/>
  <c r="M1028" i="33"/>
  <c r="M1149" i="33"/>
  <c r="M1191" i="33"/>
  <c r="M1223" i="33"/>
  <c r="M1254" i="33"/>
  <c r="M1308" i="33"/>
  <c r="M1347" i="33"/>
  <c r="M1356" i="33"/>
  <c r="M1408" i="33"/>
  <c r="M1414" i="33"/>
  <c r="M1422" i="33"/>
  <c r="M1430" i="33"/>
  <c r="M1456" i="33"/>
  <c r="M1476" i="33"/>
  <c r="M1514" i="33"/>
  <c r="M1524" i="33"/>
  <c r="M1533" i="33"/>
  <c r="M1544" i="33"/>
  <c r="M1552" i="33"/>
  <c r="M1558" i="33"/>
  <c r="M1569" i="33"/>
  <c r="M1585" i="33"/>
  <c r="M1595" i="33"/>
  <c r="M1525" i="33"/>
  <c r="M1377" i="33"/>
  <c r="M1534" i="33"/>
  <c r="M1545" i="33"/>
  <c r="M1553" i="33"/>
  <c r="M1559" i="33"/>
  <c r="M97" i="33"/>
  <c r="M114" i="33"/>
  <c r="M126" i="33"/>
  <c r="M135" i="33"/>
  <c r="M575" i="33"/>
  <c r="M840" i="33"/>
  <c r="M853" i="33"/>
  <c r="M902" i="33"/>
  <c r="M915" i="33"/>
  <c r="M931" i="33"/>
  <c r="M944" i="33"/>
  <c r="M958" i="33"/>
  <c r="M762" i="33"/>
  <c r="M854" i="33"/>
  <c r="M886" i="33"/>
  <c r="M1150" i="33"/>
  <c r="M1163" i="33"/>
  <c r="M1243" i="33"/>
  <c r="M1255" i="33"/>
  <c r="M1309" i="33"/>
  <c r="M1482" i="33"/>
  <c r="M1570" i="33"/>
  <c r="M1571" i="33"/>
  <c r="M1572" i="33"/>
  <c r="M1586" i="33"/>
  <c r="M1587" i="33"/>
  <c r="M1596" i="33"/>
  <c r="M1549" i="33"/>
  <c r="M1588" i="33"/>
  <c r="M557" i="33"/>
  <c r="M1262" i="33"/>
  <c r="M1298" i="33"/>
  <c r="M1477" i="33"/>
  <c r="M508" i="33"/>
  <c r="M1075" i="33"/>
  <c r="M1483" i="33"/>
  <c r="M1573" i="33"/>
  <c r="M1478" i="33"/>
  <c r="M1599" i="33"/>
  <c r="M42" i="33"/>
  <c r="M1310" i="33"/>
  <c r="M1323" i="33"/>
  <c r="M1274" i="33"/>
  <c r="M1431" i="33"/>
  <c r="M887" i="33"/>
  <c r="M1479" i="33"/>
  <c r="M1445" i="33"/>
  <c r="M1133" i="33"/>
  <c r="M1285" i="33"/>
  <c r="M1378" i="33"/>
  <c r="M1388" i="33"/>
  <c r="M1539" i="33"/>
  <c r="M1339" i="33"/>
  <c r="M1151" i="33"/>
  <c r="M1181" i="33"/>
  <c r="M1216" i="33"/>
  <c r="M1224" i="33"/>
  <c r="M1244" i="33"/>
  <c r="M1263" i="33"/>
  <c r="M1348" i="33"/>
  <c r="M1389" i="33"/>
  <c r="M1394" i="33"/>
  <c r="M1400" i="33"/>
  <c r="M1409" i="33"/>
  <c r="M1423" i="33"/>
  <c r="M1493" i="33"/>
  <c r="M1526" i="33"/>
  <c r="M1535" i="33"/>
  <c r="M24" i="33"/>
  <c r="M32" i="33"/>
  <c r="M43" i="33"/>
  <c r="M56" i="33"/>
  <c r="M67" i="33"/>
  <c r="M163" i="33"/>
  <c r="M175" i="33"/>
  <c r="M186" i="33"/>
  <c r="M196" i="33"/>
  <c r="M204" i="33"/>
  <c r="M215" i="33"/>
  <c r="M225" i="33"/>
  <c r="M235" i="33"/>
  <c r="M274" i="33"/>
  <c r="M281" i="33"/>
  <c r="M293" i="33"/>
  <c r="M299" i="33"/>
  <c r="M323" i="33"/>
  <c r="M331" i="33"/>
  <c r="M343" i="33"/>
  <c r="M352" i="33"/>
  <c r="M375" i="33"/>
  <c r="M383" i="33"/>
  <c r="M391" i="33"/>
  <c r="M397" i="33"/>
  <c r="M404" i="33"/>
  <c r="M417" i="33"/>
  <c r="M427" i="33"/>
  <c r="M436" i="33"/>
  <c r="M444" i="33"/>
  <c r="M452" i="33"/>
  <c r="M461" i="33"/>
  <c r="M470" i="33"/>
  <c r="M483" i="33"/>
  <c r="M493" i="33"/>
  <c r="M509" i="33"/>
  <c r="M522" i="33"/>
  <c r="M532" i="33"/>
  <c r="M543" i="33"/>
  <c r="M558" i="33"/>
  <c r="M567" i="33"/>
  <c r="M576" i="33"/>
  <c r="M586" i="33"/>
  <c r="M593" i="33"/>
  <c r="M600" i="33"/>
  <c r="M607" i="33"/>
  <c r="M616" i="33"/>
  <c r="M623" i="33"/>
  <c r="M631" i="33"/>
  <c r="M637" i="33"/>
  <c r="M641" i="33"/>
  <c r="M652" i="33"/>
  <c r="M655" i="33"/>
  <c r="M658" i="33"/>
  <c r="M664" i="33"/>
  <c r="M671" i="33"/>
  <c r="M675" i="33"/>
  <c r="M683" i="33"/>
  <c r="M688" i="33"/>
  <c r="M693" i="33"/>
  <c r="M701" i="33"/>
  <c r="M710" i="33"/>
  <c r="M724" i="33"/>
  <c r="M740" i="33"/>
  <c r="M752" i="33"/>
  <c r="M763" i="33"/>
  <c r="M774" i="33"/>
  <c r="M785" i="33"/>
  <c r="M796" i="33"/>
  <c r="M801" i="33"/>
  <c r="M807" i="33"/>
  <c r="M815" i="33"/>
  <c r="M822" i="33"/>
  <c r="M829" i="33"/>
  <c r="M841" i="33"/>
  <c r="M855" i="33"/>
  <c r="M870" i="33"/>
  <c r="M888" i="33"/>
  <c r="M903" i="33"/>
  <c r="M916" i="33"/>
  <c r="M932" i="33"/>
  <c r="M945" i="33"/>
  <c r="M959" i="33"/>
  <c r="M971" i="33"/>
  <c r="M983" i="33"/>
  <c r="M997" i="33"/>
  <c r="M1013" i="33"/>
  <c r="M1038" i="33"/>
  <c r="M1041" i="33"/>
  <c r="M1046" i="33"/>
  <c r="M1051" i="33"/>
  <c r="M1057" i="33"/>
  <c r="M1064" i="33"/>
  <c r="M1076" i="33"/>
  <c r="M1086" i="33"/>
  <c r="M1094" i="33"/>
  <c r="M1107" i="33"/>
  <c r="M1117" i="33"/>
  <c r="M1127" i="33"/>
  <c r="M1134" i="33"/>
  <c r="M1139" i="33"/>
  <c r="M1152" i="33"/>
  <c r="M1164" i="33"/>
  <c r="M1174" i="33"/>
  <c r="M1182" i="33"/>
  <c r="M1192" i="33"/>
  <c r="M1200" i="33"/>
  <c r="M1208" i="33"/>
  <c r="M1212" i="33"/>
  <c r="M1217" i="33"/>
  <c r="M1225" i="33"/>
  <c r="M1230" i="33"/>
  <c r="M1235" i="33"/>
  <c r="M1245" i="33"/>
  <c r="M1256" i="33"/>
  <c r="M1264" i="33"/>
  <c r="M1275" i="33"/>
  <c r="M1286" i="33"/>
  <c r="M1293" i="33"/>
  <c r="M1299" i="33"/>
  <c r="M1311" i="33"/>
  <c r="M1324" i="33"/>
  <c r="M1340" i="33"/>
  <c r="M1349" i="33"/>
  <c r="M1357" i="33"/>
  <c r="M1362" i="33"/>
  <c r="M1366" i="33"/>
  <c r="M1371" i="33"/>
  <c r="M1379" i="33"/>
  <c r="M1395" i="33"/>
  <c r="M1401" i="33"/>
  <c r="M1410" i="33"/>
  <c r="M1415" i="33"/>
  <c r="M1424" i="33"/>
  <c r="M1432" i="33"/>
  <c r="M1446" i="33"/>
  <c r="M1457" i="33"/>
  <c r="M1467" i="33"/>
  <c r="M1484" i="33"/>
  <c r="M1494" i="33"/>
  <c r="M1515" i="33"/>
  <c r="M1527" i="33"/>
  <c r="M1540" i="33"/>
  <c r="M1546" i="33"/>
  <c r="M1550" i="33"/>
  <c r="M1554" i="33"/>
  <c r="M1560" i="33"/>
  <c r="M1574" i="33"/>
  <c r="M1589" i="33"/>
  <c r="M1597" i="33"/>
  <c r="M1600" i="33"/>
  <c r="M1153" i="33"/>
  <c r="M1257" i="33"/>
  <c r="M1265" i="33"/>
  <c r="M1312" i="33"/>
  <c r="M1325" i="33"/>
  <c r="M1555" i="33"/>
  <c r="M1601" i="33"/>
  <c r="M1276" i="33"/>
  <c r="M1495" i="33"/>
  <c r="M1505" i="33"/>
  <c r="M1528" i="33"/>
  <c r="M1575" i="33"/>
  <c r="M1598" i="33"/>
  <c r="M808" i="33"/>
  <c r="M1561" i="33"/>
  <c r="M889" i="33"/>
  <c r="M1367" i="33"/>
  <c r="M1447" i="33"/>
  <c r="M1480" i="33"/>
  <c r="M1506" i="33"/>
  <c r="M1529" i="33"/>
  <c r="M1536" i="33"/>
  <c r="M1551" i="33"/>
  <c r="M1562" i="33"/>
  <c r="M1576" i="33"/>
  <c r="M998" i="33"/>
  <c r="M725" i="33"/>
  <c r="M842" i="33"/>
  <c r="M871" i="33"/>
  <c r="M890" i="33"/>
  <c r="M917" i="33"/>
  <c r="M960" i="33"/>
  <c r="M1029" i="33"/>
  <c r="M1032" i="33"/>
  <c r="M1035" i="33"/>
  <c r="M1047" i="33"/>
  <c r="M1458" i="33"/>
  <c r="M544" i="33"/>
  <c r="M741" i="33"/>
  <c r="M809" i="33"/>
  <c r="M999" i="33"/>
  <c r="M711" i="33"/>
  <c r="M510" i="33"/>
  <c r="M643" i="33"/>
  <c r="M946" i="33"/>
  <c r="M1118" i="33"/>
  <c r="M1135" i="33"/>
  <c r="M44" i="33"/>
  <c r="M164" i="33"/>
  <c r="M187" i="33"/>
  <c r="M314" i="33"/>
  <c r="M344" i="33"/>
  <c r="M353" i="33"/>
  <c r="M376" i="33"/>
  <c r="M453" i="33"/>
  <c r="M462" i="33"/>
  <c r="M545" i="33"/>
  <c r="M559" i="33"/>
  <c r="M568" i="33"/>
  <c r="M577" i="33"/>
  <c r="M587" i="33"/>
  <c r="M594" i="33"/>
  <c r="M617" i="33"/>
  <c r="M726" i="33"/>
  <c r="M753" i="33"/>
  <c r="M830" i="33"/>
  <c r="M856" i="33"/>
  <c r="M891" i="33"/>
  <c r="M904" i="33"/>
  <c r="M947" i="33"/>
  <c r="M961" i="33"/>
  <c r="M972" i="33"/>
  <c r="M1000" i="33"/>
  <c r="M1119" i="33"/>
  <c r="M1183" i="33"/>
  <c r="M1193" i="33"/>
  <c r="M1218" i="33"/>
  <c r="M1246" i="33"/>
  <c r="M1266" i="33"/>
  <c r="M1350" i="33"/>
  <c r="M1390" i="33"/>
  <c r="M1175" i="33"/>
  <c r="M1226" i="33"/>
  <c r="M1258" i="33"/>
  <c r="M918" i="33"/>
  <c r="M1165" i="33"/>
  <c r="M1247" i="33"/>
  <c r="M1313" i="33"/>
  <c r="M1314" i="33"/>
  <c r="M1485" i="33"/>
  <c r="M624" i="33"/>
  <c r="M919" i="33"/>
  <c r="M1001" i="33"/>
  <c r="M1184" i="33"/>
  <c r="M1287" i="33"/>
  <c r="M1341" i="33"/>
  <c r="M1468" i="33"/>
  <c r="M1496" i="33"/>
  <c r="M1469" i="33"/>
  <c r="M1326" i="33"/>
  <c r="M57" i="33"/>
  <c r="M68" i="33"/>
  <c r="M81" i="33"/>
  <c r="M1277" i="33"/>
  <c r="M1288" i="33"/>
  <c r="M1602" i="33"/>
  <c r="M107" i="33"/>
  <c r="M1209" i="33"/>
  <c r="M1342" i="33"/>
  <c r="M1497" i="33"/>
  <c r="M428" i="33"/>
  <c r="M463" i="33"/>
  <c r="M857" i="33"/>
  <c r="M872" i="33"/>
  <c r="M920" i="33"/>
  <c r="M1120" i="33"/>
  <c r="M1300" i="33"/>
  <c r="M1396" i="33"/>
  <c r="M1402" i="33"/>
  <c r="M1435" i="33"/>
  <c r="M1448" i="33"/>
  <c r="M1516" i="33"/>
  <c r="M1603" i="33"/>
  <c r="M82" i="33"/>
  <c r="M108" i="33"/>
  <c r="M120" i="33"/>
  <c r="M152" i="33"/>
  <c r="M165" i="33"/>
  <c r="M176" i="33"/>
  <c r="M188" i="33"/>
  <c r="M205" i="33"/>
  <c r="M216" i="33"/>
  <c r="M226" i="33"/>
  <c r="M227" i="33"/>
  <c r="M236" i="33"/>
  <c r="M245" i="33"/>
  <c r="M254" i="33"/>
  <c r="M332" i="33"/>
  <c r="M533" i="33"/>
  <c r="M546" i="33"/>
  <c r="M560" i="33"/>
  <c r="M608" i="33"/>
  <c r="M647" i="33"/>
  <c r="M754" i="33"/>
  <c r="M786" i="33"/>
  <c r="M810" i="33"/>
  <c r="M816" i="33"/>
  <c r="M823" i="33"/>
  <c r="M831" i="33"/>
  <c r="M873" i="33"/>
  <c r="M892" i="33"/>
  <c r="M905" i="33"/>
  <c r="M906" i="33"/>
  <c r="M1003" i="33"/>
  <c r="M1042" i="33"/>
  <c r="M1065" i="33"/>
  <c r="M1077" i="33"/>
  <c r="M1095" i="33"/>
  <c r="M1096" i="33"/>
  <c r="M1219" i="33"/>
  <c r="M1248" i="33"/>
  <c r="M1530" i="33"/>
  <c r="M7" i="33"/>
  <c r="M206" i="33"/>
  <c r="M228" i="33"/>
  <c r="M246" i="33"/>
  <c r="M255" i="33"/>
  <c r="M354" i="33"/>
  <c r="M362" i="33"/>
  <c r="M371" i="33"/>
  <c r="M409" i="33"/>
  <c r="M418" i="33"/>
  <c r="M454" i="33"/>
  <c r="M464" i="33"/>
  <c r="M471" i="33"/>
  <c r="M484" i="33"/>
  <c r="M494" i="33"/>
  <c r="M511" i="33"/>
  <c r="M523" i="33"/>
  <c r="M534" i="33"/>
  <c r="M547" i="33"/>
  <c r="M561" i="33"/>
  <c r="M569" i="33"/>
  <c r="M578" i="33"/>
  <c r="M588" i="33"/>
  <c r="M595" i="33"/>
  <c r="M601" i="33"/>
  <c r="M609" i="33"/>
  <c r="M618" i="33"/>
  <c r="M625" i="33"/>
  <c r="M632" i="33"/>
  <c r="M644" i="33"/>
  <c r="M676" i="33"/>
  <c r="M689" i="33"/>
  <c r="M742" i="33"/>
  <c r="M764" i="33"/>
  <c r="M775" i="33"/>
  <c r="M787" i="33"/>
  <c r="M843" i="33"/>
  <c r="M874" i="33"/>
  <c r="M893" i="33"/>
  <c r="M907" i="33"/>
  <c r="M921" i="33"/>
  <c r="M933" i="33"/>
  <c r="M948" i="33"/>
  <c r="M962" i="33"/>
  <c r="M973" i="33"/>
  <c r="M984" i="33"/>
  <c r="M1004" i="33"/>
  <c r="M1014" i="33"/>
  <c r="M1020" i="33"/>
  <c r="M1078" i="33"/>
  <c r="M1097" i="33"/>
  <c r="M1108" i="33"/>
  <c r="M1128" i="33"/>
  <c r="M1140" i="33"/>
  <c r="M1154" i="33"/>
  <c r="M1166" i="33"/>
  <c r="M1185" i="33"/>
  <c r="M1220" i="33"/>
  <c r="M1227" i="33"/>
  <c r="M1231" i="33"/>
  <c r="M1236" i="33"/>
  <c r="M1267" i="33"/>
  <c r="M1289" i="33"/>
  <c r="M1301" i="33"/>
  <c r="M1315" i="33"/>
  <c r="M1327" i="33"/>
  <c r="M1368" i="33"/>
  <c r="M1397" i="33"/>
  <c r="M1411" i="33"/>
  <c r="M1416" i="33"/>
  <c r="M1433" i="33"/>
  <c r="M1436" i="33"/>
  <c r="M1449" i="33"/>
  <c r="M1470" i="33"/>
  <c r="M1498" i="33"/>
  <c r="M1507" i="33"/>
  <c r="M1537" i="33"/>
  <c r="M1541" i="33"/>
  <c r="M1547" i="33"/>
  <c r="M1556" i="33"/>
  <c r="M1563" i="33"/>
  <c r="M1577" i="33"/>
  <c r="M1590" i="33"/>
  <c r="M45" i="33"/>
  <c r="M69" i="33"/>
  <c r="M76" i="33"/>
  <c r="M98" i="33"/>
  <c r="M153" i="33"/>
  <c r="M166" i="33"/>
  <c r="M177" i="33"/>
  <c r="M207" i="33"/>
  <c r="M307" i="33"/>
  <c r="M315" i="33"/>
  <c r="M345" i="33"/>
  <c r="M524" i="33"/>
  <c r="M535" i="33"/>
  <c r="M548" i="33"/>
  <c r="M702" i="33"/>
  <c r="M712" i="33"/>
  <c r="M727" i="33"/>
  <c r="M743" i="33"/>
  <c r="M755" i="33"/>
  <c r="M765" i="33"/>
  <c r="M875" i="33"/>
  <c r="M894" i="33"/>
  <c r="M908" i="33"/>
  <c r="M922" i="33"/>
  <c r="M934" i="33"/>
  <c r="M985" i="33"/>
  <c r="M1155" i="33"/>
  <c r="M1167" i="33"/>
  <c r="M1278" i="33"/>
  <c r="M1294" i="33"/>
  <c r="M1316" i="33"/>
  <c r="M1369" i="33"/>
  <c r="M1372" i="33"/>
  <c r="M1450" i="33"/>
  <c r="M1471" i="33"/>
  <c r="M1508" i="33"/>
  <c r="M1531" i="33"/>
  <c r="M1604" i="33"/>
  <c r="M1290" i="33"/>
  <c r="M495" i="33"/>
  <c r="M512" i="33"/>
  <c r="M677" i="33"/>
  <c r="M684" i="33"/>
  <c r="M694" i="33"/>
  <c r="M1058" i="33"/>
  <c r="M1079" i="33"/>
  <c r="M1109" i="33"/>
  <c r="M1186" i="33"/>
  <c r="M1201" i="33"/>
  <c r="M1237" i="33"/>
  <c r="M1249" i="33"/>
  <c r="M1328" i="33"/>
  <c r="M1343" i="33"/>
  <c r="M1351" i="33"/>
  <c r="M1358" i="33"/>
  <c r="M1363" i="33"/>
  <c r="M1381" i="33"/>
  <c r="M1417" i="33"/>
  <c r="M1425" i="33"/>
  <c r="M1434" i="33"/>
  <c r="M1459" i="33"/>
  <c r="M1472" i="33"/>
  <c r="M1486" i="33"/>
  <c r="M1532" i="33"/>
  <c r="M1578" i="33"/>
  <c r="M8" i="33"/>
  <c r="M16" i="33"/>
  <c r="M25" i="33"/>
  <c r="M33" i="33"/>
  <c r="M46" i="33"/>
  <c r="M58" i="33"/>
  <c r="M70" i="33"/>
  <c r="M77" i="33"/>
  <c r="M83" i="33"/>
  <c r="M87" i="33"/>
  <c r="M99" i="33"/>
  <c r="M104" i="33"/>
  <c r="M111" i="33"/>
  <c r="M115" i="33"/>
  <c r="M121" i="33"/>
  <c r="M127" i="33"/>
  <c r="M136" i="33"/>
  <c r="M142" i="33"/>
  <c r="M146" i="33"/>
  <c r="M154" i="33"/>
  <c r="M167" i="33"/>
  <c r="M178" i="33"/>
  <c r="M189" i="33"/>
  <c r="M197" i="33"/>
  <c r="M217" i="33"/>
  <c r="M229" i="33"/>
  <c r="M237" i="33"/>
  <c r="M247" i="33"/>
  <c r="M256" i="33"/>
  <c r="M261" i="33"/>
  <c r="M264" i="33"/>
  <c r="M266" i="33"/>
  <c r="M270" i="33"/>
  <c r="M275" i="33"/>
  <c r="M282" i="33"/>
  <c r="M287" i="33"/>
  <c r="M294" i="33"/>
  <c r="M300" i="33"/>
  <c r="M308" i="33"/>
  <c r="M316" i="33"/>
  <c r="M324" i="33"/>
  <c r="M333" i="33"/>
  <c r="M346" i="33"/>
  <c r="M355" i="33"/>
  <c r="M363" i="33"/>
  <c r="M377" i="33"/>
  <c r="M384" i="33"/>
  <c r="M398" i="33"/>
  <c r="M405" i="33"/>
  <c r="M410" i="33"/>
  <c r="M419" i="33"/>
  <c r="M429" i="33"/>
  <c r="M445" i="33"/>
  <c r="M455" i="33"/>
  <c r="M465" i="33"/>
  <c r="M472" i="33"/>
  <c r="M485" i="33"/>
  <c r="M496" i="33"/>
  <c r="M513" i="33"/>
  <c r="M525" i="33"/>
  <c r="M549" i="33"/>
  <c r="M579" i="33"/>
  <c r="M596" i="33"/>
  <c r="M626" i="33"/>
  <c r="M633" i="33"/>
  <c r="M653" i="33"/>
  <c r="M656" i="33"/>
  <c r="M659" i="33"/>
  <c r="M665" i="33"/>
  <c r="M703" i="33"/>
  <c r="M713" i="33"/>
  <c r="M728" i="33"/>
  <c r="M744" i="33"/>
  <c r="M756" i="33"/>
  <c r="M766" i="33"/>
  <c r="M776" i="33"/>
  <c r="M788" i="33"/>
  <c r="M797" i="33"/>
  <c r="M802" i="33"/>
  <c r="M811" i="33"/>
  <c r="M844" i="33"/>
  <c r="M858" i="33"/>
  <c r="M895" i="33"/>
  <c r="M909" i="33"/>
  <c r="M923" i="33"/>
  <c r="M935" i="33"/>
  <c r="M949" i="33"/>
  <c r="M963" i="33"/>
  <c r="M974" i="33"/>
  <c r="M986" i="33"/>
  <c r="M1005" i="33"/>
  <c r="M1015" i="33"/>
  <c r="M1039" i="33"/>
  <c r="M1043" i="33"/>
  <c r="M1048" i="33"/>
  <c r="M1052" i="33"/>
  <c r="M1080" i="33"/>
  <c r="M1098" i="33"/>
  <c r="M1141" i="33"/>
  <c r="M1194" i="33"/>
  <c r="M1213" i="33"/>
  <c r="M1352" i="33"/>
  <c r="M385" i="33"/>
  <c r="M1006" i="33"/>
  <c r="M650" i="33"/>
  <c r="M767" i="33"/>
  <c r="M777" i="33"/>
  <c r="M47" i="33"/>
  <c r="M59" i="33"/>
  <c r="M88" i="33"/>
  <c r="M168" i="33"/>
  <c r="M198" i="33"/>
  <c r="M208" i="33"/>
  <c r="M218" i="33"/>
  <c r="M238" i="33"/>
  <c r="M248" i="33"/>
  <c r="M288" i="33"/>
  <c r="M295" i="33"/>
  <c r="M317" i="33"/>
  <c r="M325" i="33"/>
  <c r="M347" i="33"/>
  <c r="M356" i="33"/>
  <c r="M364" i="33"/>
  <c r="M378" i="33"/>
  <c r="M420" i="33"/>
  <c r="M446" i="33"/>
  <c r="M729" i="33"/>
  <c r="M768" i="33"/>
  <c r="M778" i="33"/>
  <c r="M936" i="33"/>
  <c r="M950" i="33"/>
  <c r="M975" i="33"/>
  <c r="M987" i="33"/>
  <c r="M1460" i="33"/>
  <c r="M219" i="33"/>
  <c r="M1499" i="33"/>
  <c r="M1509" i="33"/>
  <c r="M1268" i="33"/>
  <c r="M1382" i="33"/>
  <c r="M1542" i="33"/>
  <c r="M1487" i="33"/>
  <c r="P428" i="33" l="1"/>
  <c r="P463" i="33"/>
  <c r="P575" i="33"/>
  <c r="P725" i="33"/>
  <c r="P840" i="33"/>
  <c r="P842" i="33"/>
  <c r="P853" i="33"/>
  <c r="P857" i="33"/>
  <c r="P871" i="33"/>
  <c r="P872" i="33"/>
  <c r="P890" i="33"/>
  <c r="P902" i="33"/>
  <c r="P915" i="33"/>
  <c r="P917" i="33"/>
  <c r="P920" i="33"/>
  <c r="P931" i="33"/>
  <c r="P944" i="33"/>
  <c r="P958" i="33"/>
  <c r="P960" i="33"/>
  <c r="P1029" i="33"/>
  <c r="P1032" i="33"/>
  <c r="P1035" i="33"/>
  <c r="P1047" i="33"/>
  <c r="P1070" i="33"/>
  <c r="P1120" i="33"/>
  <c r="P1153" i="33"/>
  <c r="P1176" i="33"/>
  <c r="P1228" i="33"/>
  <c r="P1238" i="33"/>
  <c r="P1251" i="33"/>
  <c r="P1252" i="33"/>
  <c r="P1257" i="33"/>
  <c r="P1259" i="33"/>
  <c r="P1260" i="33"/>
  <c r="P1265" i="33"/>
  <c r="P1276" i="33"/>
  <c r="P1279" i="33"/>
  <c r="P1300" i="33"/>
  <c r="P1312" i="33"/>
  <c r="P1325" i="33"/>
  <c r="P1373" i="33"/>
  <c r="P1384" i="33"/>
  <c r="P1392" i="33"/>
  <c r="P1396" i="33"/>
  <c r="P1402" i="33"/>
  <c r="P1403" i="33"/>
  <c r="P1426" i="33"/>
  <c r="P1427" i="33"/>
  <c r="P1435" i="33"/>
  <c r="P1448" i="33"/>
  <c r="P1458" i="33"/>
  <c r="P1478" i="33"/>
  <c r="P1495" i="33"/>
  <c r="P1505" i="33"/>
  <c r="P1516" i="33"/>
  <c r="P1528" i="33"/>
  <c r="P1549" i="33"/>
  <c r="P1555" i="33"/>
  <c r="P1566" i="33"/>
  <c r="P1575" i="33"/>
  <c r="P1579" i="33"/>
  <c r="P1588" i="33"/>
  <c r="P1598" i="33"/>
  <c r="P1599" i="33"/>
  <c r="P1601" i="33"/>
  <c r="P1603" i="33"/>
  <c r="P4" i="33"/>
  <c r="P5" i="33"/>
  <c r="P19" i="33"/>
  <c r="P20" i="33"/>
  <c r="P21" i="33"/>
  <c r="P22" i="33"/>
  <c r="P27" i="33"/>
  <c r="P28" i="33"/>
  <c r="P29" i="33"/>
  <c r="P31" i="33"/>
  <c r="P36" i="33"/>
  <c r="P37" i="33"/>
  <c r="P38" i="33"/>
  <c r="P39" i="33"/>
  <c r="P40" i="33"/>
  <c r="P42" i="33"/>
  <c r="P44" i="33"/>
  <c r="P45" i="33"/>
  <c r="P47" i="33"/>
  <c r="P51" i="33"/>
  <c r="P52" i="33"/>
  <c r="P53" i="33"/>
  <c r="P54" i="33"/>
  <c r="P59" i="33"/>
  <c r="P63" i="33"/>
  <c r="P65" i="33"/>
  <c r="P69" i="33"/>
  <c r="P73" i="33"/>
  <c r="P74" i="33"/>
  <c r="P76" i="33"/>
  <c r="P79" i="33"/>
  <c r="P85" i="33"/>
  <c r="P88" i="33"/>
  <c r="P92" i="33"/>
  <c r="P94" i="33"/>
  <c r="P97" i="33"/>
  <c r="P98" i="33"/>
  <c r="P102" i="33"/>
  <c r="P114" i="33"/>
  <c r="P123" i="33"/>
  <c r="P126" i="33"/>
  <c r="P130" i="33"/>
  <c r="P131" i="33"/>
  <c r="P132" i="33"/>
  <c r="P135" i="33"/>
  <c r="P140" i="33"/>
  <c r="P144" i="33"/>
  <c r="P148" i="33"/>
  <c r="P149" i="33"/>
  <c r="P150" i="33"/>
  <c r="P153" i="33"/>
  <c r="P156" i="33"/>
  <c r="P158" i="33"/>
  <c r="P159" i="33"/>
  <c r="P160" i="33"/>
  <c r="P161" i="33"/>
  <c r="P164" i="33"/>
  <c r="P166" i="33"/>
  <c r="P168" i="33"/>
  <c r="P170" i="33"/>
  <c r="P171" i="33"/>
  <c r="P172" i="33"/>
  <c r="P173" i="33"/>
  <c r="P177" i="33"/>
  <c r="P181" i="33"/>
  <c r="P182" i="33"/>
  <c r="P183" i="33"/>
  <c r="P184" i="33"/>
  <c r="P187" i="33"/>
  <c r="P191" i="33"/>
  <c r="P192" i="33"/>
  <c r="P193" i="33"/>
  <c r="P194" i="33"/>
  <c r="P198" i="33"/>
  <c r="P200" i="33"/>
  <c r="P201" i="33"/>
  <c r="P202" i="33"/>
  <c r="P207" i="33"/>
  <c r="P208" i="33"/>
  <c r="P210" i="33"/>
  <c r="P211" i="33"/>
  <c r="P213" i="33"/>
  <c r="P218" i="33"/>
  <c r="P222" i="33"/>
  <c r="P223" i="33"/>
  <c r="P230" i="33"/>
  <c r="P233" i="33"/>
  <c r="P238" i="33"/>
  <c r="P239" i="33"/>
  <c r="P242" i="33"/>
  <c r="P243" i="33"/>
  <c r="P248" i="33"/>
  <c r="P276" i="33"/>
  <c r="P279" i="33"/>
  <c r="P283" i="33"/>
  <c r="P285" i="33"/>
  <c r="P288" i="33"/>
  <c r="P290" i="33"/>
  <c r="P295" i="33"/>
  <c r="P297" i="33"/>
  <c r="P303" i="33"/>
  <c r="P304" i="33"/>
  <c r="P305" i="33"/>
  <c r="P307" i="33"/>
  <c r="P312" i="33"/>
  <c r="P314" i="33"/>
  <c r="P315" i="33"/>
  <c r="P317" i="33"/>
  <c r="P318" i="33"/>
  <c r="P319" i="33"/>
  <c r="P320" i="33"/>
  <c r="P321" i="33"/>
  <c r="P325" i="33"/>
  <c r="P327" i="33"/>
  <c r="P328" i="33"/>
  <c r="P329" i="33"/>
  <c r="P334" i="33"/>
  <c r="P337" i="33"/>
  <c r="P339" i="33"/>
  <c r="P340" i="33"/>
  <c r="P341" i="33"/>
  <c r="P344" i="33"/>
  <c r="P345" i="33"/>
  <c r="P347" i="33"/>
  <c r="P348" i="33"/>
  <c r="P349" i="33"/>
  <c r="P350" i="33"/>
  <c r="P353" i="33"/>
  <c r="P356" i="33"/>
  <c r="P359" i="33"/>
  <c r="P360" i="33"/>
  <c r="P364" i="33"/>
  <c r="P366" i="33"/>
  <c r="P368" i="33"/>
  <c r="P369" i="33"/>
  <c r="P373" i="33"/>
  <c r="P376" i="33"/>
  <c r="P378" i="33"/>
  <c r="P379" i="33"/>
  <c r="P380" i="33"/>
  <c r="P381" i="33"/>
  <c r="P385" i="33"/>
  <c r="P388" i="33"/>
  <c r="P389" i="33"/>
  <c r="P395" i="33"/>
  <c r="P413" i="33"/>
  <c r="P414" i="33"/>
  <c r="P420" i="33"/>
  <c r="P422" i="33"/>
  <c r="P423" i="33"/>
  <c r="P424" i="33"/>
  <c r="P430" i="33"/>
  <c r="P431" i="33"/>
  <c r="P433" i="33"/>
  <c r="P434" i="33"/>
  <c r="P437" i="33"/>
  <c r="P440" i="33"/>
  <c r="P441" i="33"/>
  <c r="P442" i="33"/>
  <c r="P446" i="33"/>
  <c r="P447" i="33"/>
  <c r="P449" i="33"/>
  <c r="P450" i="33"/>
  <c r="P453" i="33"/>
  <c r="P456" i="33"/>
  <c r="P458" i="33"/>
  <c r="P462" i="33"/>
  <c r="P467" i="33"/>
  <c r="P468" i="33"/>
  <c r="P473" i="33"/>
  <c r="P475" i="33"/>
  <c r="P477" i="33"/>
  <c r="P478" i="33"/>
  <c r="P479" i="33"/>
  <c r="P486" i="33"/>
  <c r="P489" i="33"/>
  <c r="P490" i="33"/>
  <c r="P491" i="33"/>
  <c r="P495" i="33"/>
  <c r="P497" i="33"/>
  <c r="P501" i="33"/>
  <c r="P502" i="33"/>
  <c r="P503" i="33"/>
  <c r="P504" i="33"/>
  <c r="P505" i="33"/>
  <c r="P512" i="33"/>
  <c r="P514" i="33"/>
  <c r="P517" i="33"/>
  <c r="P518" i="33"/>
  <c r="P519" i="33"/>
  <c r="P524" i="33"/>
  <c r="P526" i="33"/>
  <c r="P528" i="33"/>
  <c r="P529" i="33"/>
  <c r="P530" i="33"/>
  <c r="P535" i="33"/>
  <c r="P536" i="33"/>
  <c r="P537" i="33"/>
  <c r="P540" i="33"/>
  <c r="P541" i="33"/>
  <c r="P544" i="33"/>
  <c r="P545" i="33"/>
  <c r="P548" i="33"/>
  <c r="P550" i="33"/>
  <c r="P551" i="33"/>
  <c r="P553" i="33"/>
  <c r="P554" i="33"/>
  <c r="P555" i="33"/>
  <c r="P559" i="33"/>
  <c r="P563" i="33"/>
  <c r="P564" i="33"/>
  <c r="P566" i="33"/>
  <c r="P568" i="33"/>
  <c r="P572" i="33"/>
  <c r="P573" i="33"/>
  <c r="P577" i="33"/>
  <c r="P580" i="33"/>
  <c r="P581" i="33"/>
  <c r="P583" i="33"/>
  <c r="P584" i="33"/>
  <c r="P587" i="33"/>
  <c r="P591" i="33"/>
  <c r="P594" i="33"/>
  <c r="P598" i="33"/>
  <c r="P604" i="33"/>
  <c r="P605" i="33"/>
  <c r="P612" i="33"/>
  <c r="P613" i="33"/>
  <c r="P614" i="33"/>
  <c r="P617" i="33"/>
  <c r="P619" i="33"/>
  <c r="P621" i="33"/>
  <c r="P628" i="33"/>
  <c r="P629" i="33"/>
  <c r="P635" i="33"/>
  <c r="P639" i="33"/>
  <c r="P661" i="33"/>
  <c r="P670" i="33"/>
  <c r="P673" i="33"/>
  <c r="P677" i="33"/>
  <c r="P678" i="33"/>
  <c r="P680" i="33"/>
  <c r="P681" i="33"/>
  <c r="P684" i="33"/>
  <c r="P685" i="33"/>
  <c r="P687" i="33"/>
  <c r="P691" i="33"/>
  <c r="P694" i="33"/>
  <c r="P696" i="33"/>
  <c r="P698" i="33"/>
  <c r="P702" i="33"/>
  <c r="P704" i="33"/>
  <c r="P706" i="33"/>
  <c r="P707" i="33"/>
  <c r="P711" i="33"/>
  <c r="P712" i="33"/>
  <c r="P714" i="33"/>
  <c r="P716" i="33"/>
  <c r="P718" i="33"/>
  <c r="P719" i="33"/>
  <c r="P720" i="33"/>
  <c r="P722" i="33"/>
  <c r="P726" i="33"/>
  <c r="P727" i="33"/>
  <c r="P729" i="33"/>
  <c r="P730" i="33"/>
  <c r="P732" i="33"/>
  <c r="P733" i="33"/>
  <c r="P734" i="33"/>
  <c r="P735" i="33"/>
  <c r="P736" i="33"/>
  <c r="P737" i="33"/>
  <c r="P738" i="33"/>
  <c r="P741" i="33"/>
  <c r="P743" i="33"/>
  <c r="P748" i="33"/>
  <c r="P753" i="33"/>
  <c r="P755" i="33"/>
  <c r="P758" i="33"/>
  <c r="P759" i="33"/>
  <c r="P760" i="33"/>
  <c r="P765" i="33"/>
  <c r="P768" i="33"/>
  <c r="P769" i="33"/>
  <c r="P771" i="33"/>
  <c r="P772" i="33"/>
  <c r="P778" i="33"/>
  <c r="P779" i="33"/>
  <c r="P781" i="33"/>
  <c r="P782" i="33"/>
  <c r="P783" i="33"/>
  <c r="P805" i="33"/>
  <c r="P808" i="33"/>
  <c r="P809" i="33"/>
  <c r="P813" i="33"/>
  <c r="P817" i="33"/>
  <c r="P818" i="33"/>
  <c r="P819" i="33"/>
  <c r="P820" i="33"/>
  <c r="P824" i="33"/>
  <c r="P826" i="33"/>
  <c r="P828" i="33"/>
  <c r="P830" i="33"/>
  <c r="P832" i="33"/>
  <c r="P833" i="33"/>
  <c r="P835" i="33"/>
  <c r="P836" i="33"/>
  <c r="P837" i="33"/>
  <c r="P845" i="33"/>
  <c r="P847" i="33"/>
  <c r="P849" i="33"/>
  <c r="P850" i="33"/>
  <c r="P856" i="33"/>
  <c r="P859" i="33"/>
  <c r="P861" i="33"/>
  <c r="P862" i="33"/>
  <c r="P864" i="33"/>
  <c r="P865" i="33"/>
  <c r="P866" i="33"/>
  <c r="P867" i="33"/>
  <c r="P875" i="33"/>
  <c r="P876" i="33"/>
  <c r="P878" i="33"/>
  <c r="P880" i="33"/>
  <c r="P881" i="33"/>
  <c r="P882" i="33"/>
  <c r="P883" i="33"/>
  <c r="P887" i="33"/>
  <c r="P889" i="33"/>
  <c r="P891" i="33"/>
  <c r="P894" i="33"/>
  <c r="P897" i="33"/>
  <c r="P899" i="33"/>
  <c r="P900" i="33"/>
  <c r="P904" i="33"/>
  <c r="P908" i="33"/>
  <c r="P910" i="33"/>
  <c r="P911" i="33"/>
  <c r="P913" i="33"/>
  <c r="P922" i="33"/>
  <c r="P924" i="33"/>
  <c r="P925" i="33"/>
  <c r="P927" i="33"/>
  <c r="P928" i="33"/>
  <c r="P930" i="33"/>
  <c r="P934" i="33"/>
  <c r="P936" i="33"/>
  <c r="P941" i="33"/>
  <c r="P942" i="33"/>
  <c r="P947" i="33"/>
  <c r="P950" i="33"/>
  <c r="P952" i="33"/>
  <c r="P954" i="33"/>
  <c r="P955" i="33"/>
  <c r="P961" i="33"/>
  <c r="P965" i="33"/>
  <c r="P967" i="33"/>
  <c r="P968" i="33"/>
  <c r="P969" i="33"/>
  <c r="P972" i="33"/>
  <c r="P975" i="33"/>
  <c r="P976" i="33"/>
  <c r="P978" i="33"/>
  <c r="P979" i="33"/>
  <c r="P980" i="33"/>
  <c r="P981" i="33"/>
  <c r="P985" i="33"/>
  <c r="P987" i="33"/>
  <c r="P990" i="33"/>
  <c r="P991" i="33"/>
  <c r="P994" i="33"/>
  <c r="P996" i="33"/>
  <c r="P998" i="33"/>
  <c r="P999" i="33"/>
  <c r="P1000" i="33"/>
  <c r="P1006" i="33"/>
  <c r="P1007" i="33"/>
  <c r="P1010" i="33"/>
  <c r="P1011" i="33"/>
  <c r="P1019" i="33"/>
  <c r="P1023" i="33"/>
  <c r="P1026" i="33"/>
  <c r="P1028" i="33"/>
  <c r="P1037" i="33"/>
  <c r="P1055" i="33"/>
  <c r="P1058" i="33"/>
  <c r="P1059" i="33"/>
  <c r="P1062" i="33"/>
  <c r="P1066" i="33"/>
  <c r="P1068" i="33"/>
  <c r="P1069" i="33"/>
  <c r="P1071" i="33"/>
  <c r="P1079" i="33"/>
  <c r="P1082" i="33"/>
  <c r="P1083" i="33"/>
  <c r="P1087" i="33"/>
  <c r="P1090" i="33"/>
  <c r="P1091" i="33"/>
  <c r="P1099" i="33"/>
  <c r="P1100" i="33"/>
  <c r="P1103" i="33"/>
  <c r="P1104" i="33"/>
  <c r="P1105" i="33"/>
  <c r="P1109" i="33"/>
  <c r="P1110" i="33"/>
  <c r="P1111" i="33"/>
  <c r="P1113" i="33"/>
  <c r="P1119" i="33"/>
  <c r="P1121" i="33"/>
  <c r="P1122" i="33"/>
  <c r="P1124" i="33"/>
  <c r="P1129" i="33"/>
  <c r="P1131" i="33"/>
  <c r="P1137" i="33"/>
  <c r="P1138" i="33"/>
  <c r="P1142" i="33"/>
  <c r="P1143" i="33"/>
  <c r="P1145" i="33"/>
  <c r="P1146" i="33"/>
  <c r="P1147" i="33"/>
  <c r="P1149" i="33"/>
  <c r="P1155" i="33"/>
  <c r="P1156" i="33"/>
  <c r="P1157" i="33"/>
  <c r="P1158" i="33"/>
  <c r="P1160" i="33"/>
  <c r="P1161" i="33"/>
  <c r="P1167" i="33"/>
  <c r="P1168" i="33"/>
  <c r="P1170" i="33"/>
  <c r="P1171" i="33"/>
  <c r="P1172" i="33"/>
  <c r="P1177" i="33"/>
  <c r="P1179" i="33"/>
  <c r="P1183" i="33"/>
  <c r="P1186" i="33"/>
  <c r="P1189" i="33"/>
  <c r="P1190" i="33"/>
  <c r="P1191" i="33"/>
  <c r="P1193" i="33"/>
  <c r="P1195" i="33"/>
  <c r="P1196" i="33"/>
  <c r="P1198" i="33"/>
  <c r="P1201" i="33"/>
  <c r="P1203" i="33"/>
  <c r="P1205" i="33"/>
  <c r="P1206" i="33"/>
  <c r="P1207" i="33"/>
  <c r="P1211" i="33"/>
  <c r="P1218" i="33"/>
  <c r="P1223" i="33"/>
  <c r="P1232" i="33"/>
  <c r="P1237" i="33"/>
  <c r="P1240" i="33"/>
  <c r="P1242" i="33"/>
  <c r="P1246" i="33"/>
  <c r="P1249" i="33"/>
  <c r="P1254" i="33"/>
  <c r="P1266" i="33"/>
  <c r="P1274" i="33"/>
  <c r="P1278" i="33"/>
  <c r="P1280" i="33"/>
  <c r="P1290" i="33"/>
  <c r="P1294" i="33"/>
  <c r="P1296" i="33"/>
  <c r="P1304" i="33"/>
  <c r="P1306" i="33"/>
  <c r="P1308" i="33"/>
  <c r="P1310" i="33"/>
  <c r="P1316" i="33"/>
  <c r="P1318" i="33"/>
  <c r="P1320" i="33"/>
  <c r="P1321" i="33"/>
  <c r="P1323" i="33"/>
  <c r="P1328" i="33"/>
  <c r="P1332" i="33"/>
  <c r="P1333" i="33"/>
  <c r="P1336" i="33"/>
  <c r="P1338" i="33"/>
  <c r="P1343" i="33"/>
  <c r="P1344" i="33"/>
  <c r="P1347" i="33"/>
  <c r="P1350" i="33"/>
  <c r="P1351" i="33"/>
  <c r="P1354" i="33"/>
  <c r="P1356" i="33"/>
  <c r="P1358" i="33"/>
  <c r="P1360" i="33"/>
  <c r="P1363" i="33"/>
  <c r="P1364" i="33"/>
  <c r="P1367" i="33"/>
  <c r="P1369" i="33"/>
  <c r="P1370" i="33"/>
  <c r="P1372" i="33"/>
  <c r="P1376" i="33"/>
  <c r="P1381" i="33"/>
  <c r="P1387" i="33"/>
  <c r="P1390" i="33"/>
  <c r="P1393" i="33"/>
  <c r="P1406" i="33"/>
  <c r="P1408" i="33"/>
  <c r="P1414" i="33"/>
  <c r="P1417" i="33"/>
  <c r="P1420" i="33"/>
  <c r="P1422" i="33"/>
  <c r="P1425" i="33"/>
  <c r="P1430" i="33"/>
  <c r="P1431" i="33"/>
  <c r="P1434" i="33"/>
  <c r="P1438" i="33"/>
  <c r="P1440" i="33"/>
  <c r="P1441" i="33"/>
  <c r="P1447" i="33"/>
  <c r="P1450" i="33"/>
  <c r="P1452" i="33"/>
  <c r="P1453" i="33"/>
  <c r="P1456" i="33"/>
  <c r="P1459" i="33"/>
  <c r="P1464" i="33"/>
  <c r="P1465" i="33"/>
  <c r="P1471" i="33"/>
  <c r="P1472" i="33"/>
  <c r="P1473" i="33"/>
  <c r="P1476" i="33"/>
  <c r="P1479" i="33"/>
  <c r="P1480" i="33"/>
  <c r="P1486" i="33"/>
  <c r="P1500" i="33"/>
  <c r="P1506" i="33"/>
  <c r="P1508" i="33"/>
  <c r="P1510" i="33"/>
  <c r="P1511" i="33"/>
  <c r="P1514" i="33"/>
  <c r="P1519" i="33"/>
  <c r="P1521" i="33"/>
  <c r="P1524" i="33"/>
  <c r="P1529" i="33"/>
  <c r="P1531" i="33"/>
  <c r="P1532" i="33"/>
  <c r="P1533" i="33"/>
  <c r="P1536" i="33"/>
  <c r="P1538" i="33"/>
  <c r="P1544" i="33"/>
  <c r="P1551" i="33"/>
  <c r="P1552" i="33"/>
  <c r="P1558" i="33"/>
  <c r="P1562" i="33"/>
  <c r="P1569" i="33"/>
  <c r="P1576" i="33"/>
  <c r="P1578" i="33"/>
  <c r="P1583" i="33"/>
  <c r="P1585" i="33"/>
  <c r="P1592" i="33"/>
  <c r="P1593" i="33"/>
  <c r="P1594" i="33"/>
  <c r="P1595" i="33"/>
  <c r="P1604" i="33"/>
  <c r="P3" i="33"/>
  <c r="P11" i="33"/>
  <c r="P13" i="33"/>
  <c r="P15" i="33"/>
  <c r="P18" i="33"/>
  <c r="P26" i="33"/>
  <c r="P35" i="33"/>
  <c r="P48" i="33"/>
  <c r="P49" i="33"/>
  <c r="P50" i="33"/>
  <c r="P60" i="33"/>
  <c r="P62" i="33"/>
  <c r="P71" i="33"/>
  <c r="P90" i="33"/>
  <c r="P96" i="33"/>
  <c r="P112" i="33"/>
  <c r="P116" i="33"/>
  <c r="P117" i="33"/>
  <c r="P122" i="33"/>
  <c r="P125" i="33"/>
  <c r="P129" i="33"/>
  <c r="P138" i="33"/>
  <c r="P143" i="33"/>
  <c r="P147" i="33"/>
  <c r="P157" i="33"/>
  <c r="P169" i="33"/>
  <c r="P179" i="33"/>
  <c r="P180" i="33"/>
  <c r="P190" i="33"/>
  <c r="P199" i="33"/>
  <c r="P209" i="33"/>
  <c r="P212" i="33"/>
  <c r="P220" i="33"/>
  <c r="P221" i="33"/>
  <c r="P231" i="33"/>
  <c r="P240" i="33"/>
  <c r="P251" i="33"/>
  <c r="P257" i="33"/>
  <c r="P262" i="33"/>
  <c r="P267" i="33"/>
  <c r="P268" i="33"/>
  <c r="P271" i="33"/>
  <c r="P277" i="33"/>
  <c r="P284" i="33"/>
  <c r="P289" i="33"/>
  <c r="P292" i="33"/>
  <c r="P309" i="33"/>
  <c r="P310" i="33"/>
  <c r="P326" i="33"/>
  <c r="P335" i="33"/>
  <c r="P336" i="33"/>
  <c r="P358" i="33"/>
  <c r="P365" i="33"/>
  <c r="P386" i="33"/>
  <c r="P392" i="33"/>
  <c r="P401" i="33"/>
  <c r="P406" i="33"/>
  <c r="P411" i="33"/>
  <c r="P412" i="33"/>
  <c r="P416" i="33"/>
  <c r="P426" i="33"/>
  <c r="P438" i="33"/>
  <c r="P451" i="33"/>
  <c r="P460" i="33"/>
  <c r="P482" i="33"/>
  <c r="P487" i="33"/>
  <c r="P499" i="33"/>
  <c r="P507" i="33"/>
  <c r="P515" i="33"/>
  <c r="P521" i="33"/>
  <c r="P570" i="33"/>
  <c r="P589" i="33"/>
  <c r="P602" i="33"/>
  <c r="P610" i="33"/>
  <c r="P648" i="33"/>
  <c r="P663" i="33"/>
  <c r="P668" i="33"/>
  <c r="P700" i="33"/>
  <c r="P705" i="33"/>
  <c r="P709" i="33"/>
  <c r="P731" i="33"/>
  <c r="P746" i="33"/>
  <c r="P747" i="33"/>
  <c r="P751" i="33"/>
  <c r="P767" i="33"/>
  <c r="P777" i="33"/>
  <c r="P791" i="33"/>
  <c r="P803" i="33"/>
  <c r="P812" i="33"/>
  <c r="P839" i="33"/>
  <c r="P852" i="33"/>
  <c r="P860" i="33"/>
  <c r="P877" i="33"/>
  <c r="P896" i="33"/>
  <c r="P937" i="33"/>
  <c r="P938" i="33"/>
  <c r="P939" i="33"/>
  <c r="P951" i="33"/>
  <c r="P964" i="33"/>
  <c r="P988" i="33"/>
  <c r="P989" i="33"/>
  <c r="P1002" i="33"/>
  <c r="P1008" i="33"/>
  <c r="P1016" i="33"/>
  <c r="P1021" i="33"/>
  <c r="P1024" i="33"/>
  <c r="P1030" i="33"/>
  <c r="P1033" i="33"/>
  <c r="P1049" i="33"/>
  <c r="P1053" i="33"/>
  <c r="P1060" i="33"/>
  <c r="P1074" i="33"/>
  <c r="P1088" i="33"/>
  <c r="P1093" i="33"/>
  <c r="P1101" i="33"/>
  <c r="P1116" i="33"/>
  <c r="P1133" i="33"/>
  <c r="P1151" i="33"/>
  <c r="P1181" i="33"/>
  <c r="P1187" i="33"/>
  <c r="P1214" i="33"/>
  <c r="P1216" i="33"/>
  <c r="P1221" i="33"/>
  <c r="P1224" i="33"/>
  <c r="P1244" i="33"/>
  <c r="P1250" i="33"/>
  <c r="P1263" i="33"/>
  <c r="P1273" i="33"/>
  <c r="P1281" i="33"/>
  <c r="P1285" i="33"/>
  <c r="P1303" i="33"/>
  <c r="P1330" i="33"/>
  <c r="P1331" i="33"/>
  <c r="P1339" i="33"/>
  <c r="P1348" i="33"/>
  <c r="P1374" i="33"/>
  <c r="P1378" i="33"/>
  <c r="P1380" i="33"/>
  <c r="P1383" i="33"/>
  <c r="P1388" i="33"/>
  <c r="P1389" i="33"/>
  <c r="P1391" i="33"/>
  <c r="P1394" i="33"/>
  <c r="P1400" i="33"/>
  <c r="P1407" i="33"/>
  <c r="P1409" i="33"/>
  <c r="P1423" i="33"/>
  <c r="P1428" i="33"/>
  <c r="P1437" i="33"/>
  <c r="P1444" i="33"/>
  <c r="P1462" i="33"/>
  <c r="P1469" i="33"/>
  <c r="P1487" i="33"/>
  <c r="P1493" i="33"/>
  <c r="P1499" i="33"/>
  <c r="P1509" i="33"/>
  <c r="P1518" i="33"/>
  <c r="P1526" i="33"/>
  <c r="P1534" i="33"/>
  <c r="P1535" i="33"/>
  <c r="P1539" i="33"/>
  <c r="P1567" i="33"/>
  <c r="P1581" i="33"/>
  <c r="P6" i="33"/>
  <c r="P7" i="33"/>
  <c r="P8" i="33"/>
  <c r="P14" i="33"/>
  <c r="P16" i="33"/>
  <c r="P23" i="33"/>
  <c r="P24" i="33"/>
  <c r="P25" i="33"/>
  <c r="P30" i="33"/>
  <c r="P32" i="33"/>
  <c r="P33" i="33"/>
  <c r="P41" i="33"/>
  <c r="P43" i="33"/>
  <c r="P46" i="33"/>
  <c r="P55" i="33"/>
  <c r="P56" i="33"/>
  <c r="P58" i="33"/>
  <c r="P64" i="33"/>
  <c r="P66" i="33"/>
  <c r="P67" i="33"/>
  <c r="P70" i="33"/>
  <c r="P75" i="33"/>
  <c r="P77" i="33"/>
  <c r="P80" i="33"/>
  <c r="P82" i="33"/>
  <c r="P83" i="33"/>
  <c r="P86" i="33"/>
  <c r="P87" i="33"/>
  <c r="P95" i="33"/>
  <c r="P99" i="33"/>
  <c r="P103" i="33"/>
  <c r="P104" i="33"/>
  <c r="P106" i="33"/>
  <c r="P108" i="33"/>
  <c r="P110" i="33"/>
  <c r="P111" i="33"/>
  <c r="P113" i="33"/>
  <c r="P115" i="33"/>
  <c r="P119" i="33"/>
  <c r="P120" i="33"/>
  <c r="P121" i="33"/>
  <c r="P124" i="33"/>
  <c r="P127" i="33"/>
  <c r="P134" i="33"/>
  <c r="P136" i="33"/>
  <c r="P141" i="33"/>
  <c r="P142" i="33"/>
  <c r="P145" i="33"/>
  <c r="P146" i="33"/>
  <c r="P151" i="33"/>
  <c r="P152" i="33"/>
  <c r="P154" i="33"/>
  <c r="P162" i="33"/>
  <c r="P163" i="33"/>
  <c r="P165" i="33"/>
  <c r="P167" i="33"/>
  <c r="P174" i="33"/>
  <c r="P175" i="33"/>
  <c r="P176" i="33"/>
  <c r="P178" i="33"/>
  <c r="P185" i="33"/>
  <c r="P186" i="33"/>
  <c r="P188" i="33"/>
  <c r="P189" i="33"/>
  <c r="P195" i="33"/>
  <c r="P196" i="33"/>
  <c r="P197" i="33"/>
  <c r="P203" i="33"/>
  <c r="P204" i="33"/>
  <c r="P205" i="33"/>
  <c r="P206" i="33"/>
  <c r="P214" i="33"/>
  <c r="P215" i="33"/>
  <c r="P216" i="33"/>
  <c r="P217" i="33"/>
  <c r="P224" i="33"/>
  <c r="P225" i="33"/>
  <c r="P226" i="33"/>
  <c r="P227" i="33"/>
  <c r="P228" i="33"/>
  <c r="P229" i="33"/>
  <c r="P232" i="33"/>
  <c r="P234" i="33"/>
  <c r="P235" i="33"/>
  <c r="P236" i="33"/>
  <c r="P237" i="33"/>
  <c r="P241" i="33"/>
  <c r="P244" i="33"/>
  <c r="P245" i="33"/>
  <c r="P246" i="33"/>
  <c r="P247" i="33"/>
  <c r="P252" i="33"/>
  <c r="P253" i="33"/>
  <c r="P254" i="33"/>
  <c r="P255" i="33"/>
  <c r="P256" i="33"/>
  <c r="P259" i="33"/>
  <c r="P260" i="33"/>
  <c r="P261" i="33"/>
  <c r="P263" i="33"/>
  <c r="P264" i="33"/>
  <c r="P265" i="33"/>
  <c r="P266" i="33"/>
  <c r="P269" i="33"/>
  <c r="P270" i="33"/>
  <c r="P272" i="33"/>
  <c r="P273" i="33"/>
  <c r="P274" i="33"/>
  <c r="P275" i="33"/>
  <c r="P278" i="33"/>
  <c r="P280" i="33"/>
  <c r="P281" i="33"/>
  <c r="P282" i="33"/>
  <c r="P286" i="33"/>
  <c r="P287" i="33"/>
  <c r="P291" i="33"/>
  <c r="P293" i="33"/>
  <c r="P294" i="33"/>
  <c r="P298" i="33"/>
  <c r="P299" i="33"/>
  <c r="P300" i="33"/>
  <c r="P302" i="33"/>
  <c r="P306" i="33"/>
  <c r="P308" i="33"/>
  <c r="P311" i="33"/>
  <c r="P313" i="33"/>
  <c r="P316" i="33"/>
  <c r="P322" i="33"/>
  <c r="P323" i="33"/>
  <c r="P324" i="33"/>
  <c r="P330" i="33"/>
  <c r="P331" i="33"/>
  <c r="P332" i="33"/>
  <c r="P333" i="33"/>
  <c r="P338" i="33"/>
  <c r="P342" i="33"/>
  <c r="P343" i="33"/>
  <c r="P346" i="33"/>
  <c r="P351" i="33"/>
  <c r="P352" i="33"/>
  <c r="P354" i="33"/>
  <c r="P355" i="33"/>
  <c r="P361" i="33"/>
  <c r="P362" i="33"/>
  <c r="P363" i="33"/>
  <c r="P367" i="33"/>
  <c r="P370" i="33"/>
  <c r="P371" i="33"/>
  <c r="P372" i="33"/>
  <c r="P374" i="33"/>
  <c r="P375" i="33"/>
  <c r="P377" i="33"/>
  <c r="P382" i="33"/>
  <c r="P383" i="33"/>
  <c r="P384" i="33"/>
  <c r="P387" i="33"/>
  <c r="P390" i="33"/>
  <c r="P391" i="33"/>
  <c r="P396" i="33"/>
  <c r="P397" i="33"/>
  <c r="P398" i="33"/>
  <c r="P399" i="33"/>
  <c r="P400" i="33"/>
  <c r="P402" i="33"/>
  <c r="P403" i="33"/>
  <c r="P404" i="33"/>
  <c r="P405" i="33"/>
  <c r="P407" i="33"/>
  <c r="P408" i="33"/>
  <c r="P409" i="33"/>
  <c r="P410" i="33"/>
  <c r="P415" i="33"/>
  <c r="P417" i="33"/>
  <c r="P418" i="33"/>
  <c r="P419" i="33"/>
  <c r="P421" i="33"/>
  <c r="P425" i="33"/>
  <c r="P427" i="33"/>
  <c r="P429" i="33"/>
  <c r="P432" i="33"/>
  <c r="P435" i="33"/>
  <c r="P436" i="33"/>
  <c r="P439" i="33"/>
  <c r="P443" i="33"/>
  <c r="P444" i="33"/>
  <c r="P445" i="33"/>
  <c r="P448" i="33"/>
  <c r="P452" i="33"/>
  <c r="P454" i="33"/>
  <c r="P455" i="33"/>
  <c r="P457" i="33"/>
  <c r="P459" i="33"/>
  <c r="P461" i="33"/>
  <c r="P464" i="33"/>
  <c r="P465" i="33"/>
  <c r="P466" i="33"/>
  <c r="P469" i="33"/>
  <c r="P470" i="33"/>
  <c r="P471" i="33"/>
  <c r="P472" i="33"/>
  <c r="P476" i="33"/>
  <c r="P481" i="33"/>
  <c r="P483" i="33"/>
  <c r="P484" i="33"/>
  <c r="P485" i="33"/>
  <c r="P488" i="33"/>
  <c r="P492" i="33"/>
  <c r="P493" i="33"/>
  <c r="P494" i="33"/>
  <c r="P496" i="33"/>
  <c r="P500" i="33"/>
  <c r="P506" i="33"/>
  <c r="P509" i="33"/>
  <c r="P511" i="33"/>
  <c r="P513" i="33"/>
  <c r="P516" i="33"/>
  <c r="P520" i="33"/>
  <c r="P522" i="33"/>
  <c r="P523" i="33"/>
  <c r="P525" i="33"/>
  <c r="P527" i="33"/>
  <c r="P531" i="33"/>
  <c r="P532" i="33"/>
  <c r="P533" i="33"/>
  <c r="P534" i="33"/>
  <c r="P539" i="33"/>
  <c r="P542" i="33"/>
  <c r="P543" i="33"/>
  <c r="P546" i="33"/>
  <c r="P547" i="33"/>
  <c r="P549" i="33"/>
  <c r="P552" i="33"/>
  <c r="P556" i="33"/>
  <c r="P558" i="33"/>
  <c r="P560" i="33"/>
  <c r="P561" i="33"/>
  <c r="P562" i="33"/>
  <c r="P565" i="33"/>
  <c r="P567" i="33"/>
  <c r="P569" i="33"/>
  <c r="P571" i="33"/>
  <c r="P574" i="33"/>
  <c r="P576" i="33"/>
  <c r="P578" i="33"/>
  <c r="P579" i="33"/>
  <c r="P582" i="33"/>
  <c r="P585" i="33"/>
  <c r="P586" i="33"/>
  <c r="P588" i="33"/>
  <c r="P590" i="33"/>
  <c r="P592" i="33"/>
  <c r="P593" i="33"/>
  <c r="P595" i="33"/>
  <c r="P596" i="33"/>
  <c r="P597" i="33"/>
  <c r="P599" i="33"/>
  <c r="P600" i="33"/>
  <c r="P601" i="33"/>
  <c r="P603" i="33"/>
  <c r="P606" i="33"/>
  <c r="P607" i="33"/>
  <c r="P608" i="33"/>
  <c r="P609" i="33"/>
  <c r="P611" i="33"/>
  <c r="P615" i="33"/>
  <c r="P616" i="33"/>
  <c r="P618" i="33"/>
  <c r="P620" i="33"/>
  <c r="P622" i="33"/>
  <c r="P623" i="33"/>
  <c r="P624" i="33"/>
  <c r="P625" i="33"/>
  <c r="P626" i="33"/>
  <c r="P627" i="33"/>
  <c r="P630" i="33"/>
  <c r="P631" i="33"/>
  <c r="P632" i="33"/>
  <c r="P633" i="33"/>
  <c r="P634" i="33"/>
  <c r="P636" i="33"/>
  <c r="P637" i="33"/>
  <c r="P638" i="33"/>
  <c r="P640" i="33"/>
  <c r="P641" i="33"/>
  <c r="P642" i="33"/>
  <c r="P644" i="33"/>
  <c r="P645" i="33"/>
  <c r="P646" i="33"/>
  <c r="P647" i="33"/>
  <c r="P649" i="33"/>
  <c r="P651" i="33"/>
  <c r="P652" i="33"/>
  <c r="P653" i="33"/>
  <c r="P654" i="33"/>
  <c r="P655" i="33"/>
  <c r="P656" i="33"/>
  <c r="P657" i="33"/>
  <c r="P658" i="33"/>
  <c r="P659" i="33"/>
  <c r="P660" i="33"/>
  <c r="P662" i="33"/>
  <c r="P664" i="33"/>
  <c r="P665" i="33"/>
  <c r="P669" i="33"/>
  <c r="P671" i="33"/>
  <c r="P672" i="33"/>
  <c r="P674" i="33"/>
  <c r="P675" i="33"/>
  <c r="P676" i="33"/>
  <c r="P679" i="33"/>
  <c r="P682" i="33"/>
  <c r="P683" i="33"/>
  <c r="P686" i="33"/>
  <c r="P688" i="33"/>
  <c r="P689" i="33"/>
  <c r="P690" i="33"/>
  <c r="P692" i="33"/>
  <c r="P693" i="33"/>
  <c r="P697" i="33"/>
  <c r="P699" i="33"/>
  <c r="P701" i="33"/>
  <c r="P703" i="33"/>
  <c r="P708" i="33"/>
  <c r="P710" i="33"/>
  <c r="P713" i="33"/>
  <c r="P717" i="33"/>
  <c r="P723" i="33"/>
  <c r="P724" i="33"/>
  <c r="P728" i="33"/>
  <c r="P739" i="33"/>
  <c r="P740" i="33"/>
  <c r="P742" i="33"/>
  <c r="P744" i="33"/>
  <c r="P749" i="33"/>
  <c r="P750" i="33"/>
  <c r="P752" i="33"/>
  <c r="P754" i="33"/>
  <c r="P756" i="33"/>
  <c r="P761" i="33"/>
  <c r="P763" i="33"/>
  <c r="P764" i="33"/>
  <c r="P766" i="33"/>
  <c r="P770" i="33"/>
  <c r="P773" i="33"/>
  <c r="P774" i="33"/>
  <c r="P775" i="33"/>
  <c r="P776" i="33"/>
  <c r="P780" i="33"/>
  <c r="P784" i="33"/>
  <c r="P785" i="33"/>
  <c r="P786" i="33"/>
  <c r="P787" i="33"/>
  <c r="P788" i="33"/>
  <c r="P789" i="33"/>
  <c r="P790" i="33"/>
  <c r="P792" i="33"/>
  <c r="P793" i="33"/>
  <c r="P794" i="33"/>
  <c r="P795" i="33"/>
  <c r="P796" i="33"/>
  <c r="P797" i="33"/>
  <c r="P799" i="33"/>
  <c r="P800" i="33"/>
  <c r="P801" i="33"/>
  <c r="P802" i="33"/>
  <c r="P804" i="33"/>
  <c r="P806" i="33"/>
  <c r="P807" i="33"/>
  <c r="P810" i="33"/>
  <c r="P811" i="33"/>
  <c r="P814" i="33"/>
  <c r="P815" i="33"/>
  <c r="P816" i="33"/>
  <c r="P821" i="33"/>
  <c r="P822" i="33"/>
  <c r="P823" i="33"/>
  <c r="P825" i="33"/>
  <c r="P827" i="33"/>
  <c r="P829" i="33"/>
  <c r="P831" i="33"/>
  <c r="P834" i="33"/>
  <c r="P838" i="33"/>
  <c r="P841" i="33"/>
  <c r="P843" i="33"/>
  <c r="P844" i="33"/>
  <c r="P848" i="33"/>
  <c r="P851" i="33"/>
  <c r="P855" i="33"/>
  <c r="P858" i="33"/>
  <c r="P863" i="33"/>
  <c r="P869" i="33"/>
  <c r="P870" i="33"/>
  <c r="P873" i="33"/>
  <c r="P874" i="33"/>
  <c r="P879" i="33"/>
  <c r="P885" i="33"/>
  <c r="P888" i="33"/>
  <c r="P892" i="33"/>
  <c r="P893" i="33"/>
  <c r="P895" i="33"/>
  <c r="P898" i="33"/>
  <c r="P901" i="33"/>
  <c r="P903" i="33"/>
  <c r="P905" i="33"/>
  <c r="P906" i="33"/>
  <c r="P907" i="33"/>
  <c r="P909" i="33"/>
  <c r="P912" i="33"/>
  <c r="P914" i="33"/>
  <c r="P916" i="33"/>
  <c r="P919" i="33"/>
  <c r="P921" i="33"/>
  <c r="P923" i="33"/>
  <c r="P926" i="33"/>
  <c r="P929" i="33"/>
  <c r="P932" i="33"/>
  <c r="P933" i="33"/>
  <c r="P935" i="33"/>
  <c r="P940" i="33"/>
  <c r="P943" i="33"/>
  <c r="P945" i="33"/>
  <c r="P948" i="33"/>
  <c r="P949" i="33"/>
  <c r="P953" i="33"/>
  <c r="P957" i="33"/>
  <c r="P959" i="33"/>
  <c r="P962" i="33"/>
  <c r="P963" i="33"/>
  <c r="P966" i="33"/>
  <c r="P970" i="33"/>
  <c r="P971" i="33"/>
  <c r="P973" i="33"/>
  <c r="P974" i="33"/>
  <c r="P977" i="33"/>
  <c r="P982" i="33"/>
  <c r="P983" i="33"/>
  <c r="P984" i="33"/>
  <c r="P986" i="33"/>
  <c r="P992" i="33"/>
  <c r="P995" i="33"/>
  <c r="P997" i="33"/>
  <c r="P1001" i="33"/>
  <c r="P1003" i="33"/>
  <c r="P1004" i="33"/>
  <c r="P1005" i="33"/>
  <c r="P1009" i="33"/>
  <c r="P1012" i="33"/>
  <c r="P1013" i="33"/>
  <c r="P1014" i="33"/>
  <c r="P1015" i="33"/>
  <c r="P1018" i="33"/>
  <c r="P1020" i="33"/>
  <c r="P1022" i="33"/>
  <c r="P1025" i="33"/>
  <c r="P1027" i="33"/>
  <c r="P1031" i="33"/>
  <c r="P1034" i="33"/>
  <c r="P1036" i="33"/>
  <c r="P1038" i="33"/>
  <c r="P1039" i="33"/>
  <c r="P1040" i="33"/>
  <c r="P1041" i="33"/>
  <c r="P1042" i="33"/>
  <c r="P1043" i="33"/>
  <c r="P1044" i="33"/>
  <c r="P1045" i="33"/>
  <c r="P1046" i="33"/>
  <c r="P1048" i="33"/>
  <c r="P1050" i="33"/>
  <c r="P1051" i="33"/>
  <c r="P1052" i="33"/>
  <c r="P1054" i="33"/>
  <c r="P1056" i="33"/>
  <c r="P1057" i="33"/>
  <c r="P1061" i="33"/>
  <c r="P1063" i="33"/>
  <c r="P1064" i="33"/>
  <c r="P1065" i="33"/>
  <c r="P1067" i="33"/>
  <c r="P1073" i="33"/>
  <c r="P1076" i="33"/>
  <c r="P1077" i="33"/>
  <c r="P1078" i="33"/>
  <c r="P1080" i="33"/>
  <c r="P1081" i="33"/>
  <c r="P1085" i="33"/>
  <c r="P1086" i="33"/>
  <c r="P1089" i="33"/>
  <c r="P1092" i="33"/>
  <c r="P1094" i="33"/>
  <c r="P1095" i="33"/>
  <c r="P1096" i="33"/>
  <c r="P1097" i="33"/>
  <c r="P1098" i="33"/>
  <c r="P1102" i="33"/>
  <c r="P1106" i="33"/>
  <c r="P1107" i="33"/>
  <c r="P1108" i="33"/>
  <c r="P1112" i="33"/>
  <c r="P1115" i="33"/>
  <c r="P1117" i="33"/>
  <c r="P1123" i="33"/>
  <c r="P1126" i="33"/>
  <c r="P1127" i="33"/>
  <c r="P1128" i="33"/>
  <c r="P1130" i="33"/>
  <c r="P1132" i="33"/>
  <c r="P1134" i="33"/>
  <c r="P1136" i="33"/>
  <c r="P1139" i="33"/>
  <c r="P1140" i="33"/>
  <c r="P1141" i="33"/>
  <c r="P1144" i="33"/>
  <c r="P1148" i="33"/>
  <c r="P1152" i="33"/>
  <c r="P1154" i="33"/>
  <c r="P1159" i="33"/>
  <c r="P1162" i="33"/>
  <c r="P1164" i="33"/>
  <c r="P1166" i="33"/>
  <c r="P1169" i="33"/>
  <c r="P1173" i="33"/>
  <c r="P1174" i="33"/>
  <c r="P1178" i="33"/>
  <c r="P1180" i="33"/>
  <c r="P1182" i="33"/>
  <c r="P1184" i="33"/>
  <c r="P1185" i="33"/>
  <c r="P1188" i="33"/>
  <c r="P1192" i="33"/>
  <c r="P1194" i="33"/>
  <c r="P1197" i="33"/>
  <c r="P1199" i="33"/>
  <c r="P1200" i="33"/>
  <c r="P1202" i="33"/>
  <c r="P1204" i="33"/>
  <c r="P1208" i="33"/>
  <c r="P1210" i="33"/>
  <c r="P1212" i="33"/>
  <c r="P1213" i="33"/>
  <c r="P1215" i="33"/>
  <c r="P1217" i="33"/>
  <c r="P1219" i="33"/>
  <c r="P1220" i="33"/>
  <c r="P1222" i="33"/>
  <c r="P1225" i="33"/>
  <c r="P1227" i="33"/>
  <c r="P1229" i="33"/>
  <c r="P1230" i="33"/>
  <c r="P1231" i="33"/>
  <c r="P1233" i="33"/>
  <c r="P1234" i="33"/>
  <c r="P1235" i="33"/>
  <c r="P1236" i="33"/>
  <c r="P1239" i="33"/>
  <c r="P1241" i="33"/>
  <c r="P1245" i="33"/>
  <c r="P1248" i="33"/>
  <c r="P1253" i="33"/>
  <c r="P1256" i="33"/>
  <c r="P1261" i="33"/>
  <c r="P1264" i="33"/>
  <c r="P1267" i="33"/>
  <c r="P1269" i="33"/>
  <c r="P1272" i="33"/>
  <c r="P1275" i="33"/>
  <c r="P1282" i="33"/>
  <c r="P1284" i="33"/>
  <c r="P1286" i="33"/>
  <c r="P1287" i="33"/>
  <c r="P1289" i="33"/>
  <c r="P1291" i="33"/>
  <c r="P1292" i="33"/>
  <c r="P1293" i="33"/>
  <c r="P1295" i="33"/>
  <c r="P1297" i="33"/>
  <c r="P1299" i="33"/>
  <c r="P1301" i="33"/>
  <c r="P1305" i="33"/>
  <c r="P1307" i="33"/>
  <c r="P1311" i="33"/>
  <c r="P1314" i="33"/>
  <c r="P1315" i="33"/>
  <c r="P1319" i="33"/>
  <c r="P1322" i="33"/>
  <c r="P1324" i="33"/>
  <c r="P1327" i="33"/>
  <c r="P1334" i="33"/>
  <c r="P1337" i="33"/>
  <c r="P1340" i="33"/>
  <c r="P1341" i="33"/>
  <c r="P1345" i="33"/>
  <c r="P1346" i="33"/>
  <c r="P1349" i="33"/>
  <c r="P1352" i="33"/>
  <c r="P1353" i="33"/>
  <c r="P1355" i="33"/>
  <c r="P1357" i="33"/>
  <c r="P1359" i="33"/>
  <c r="P1361" i="33"/>
  <c r="P1362" i="33"/>
  <c r="P1366" i="33"/>
  <c r="P1368" i="33"/>
  <c r="P1371" i="33"/>
  <c r="P1375" i="33"/>
  <c r="P1379" i="33"/>
  <c r="P1385" i="33"/>
  <c r="P1386" i="33"/>
  <c r="P1395" i="33"/>
  <c r="P1397" i="33"/>
  <c r="P1398" i="33"/>
  <c r="P1399" i="33"/>
  <c r="P1401" i="33"/>
  <c r="P1404" i="33"/>
  <c r="P1405" i="33"/>
  <c r="P1410" i="33"/>
  <c r="P1411" i="33"/>
  <c r="P1412" i="33"/>
  <c r="P1413" i="33"/>
  <c r="P1415" i="33"/>
  <c r="P1416" i="33"/>
  <c r="P1418" i="33"/>
  <c r="P1421" i="33"/>
  <c r="P1424" i="33"/>
  <c r="P1429" i="33"/>
  <c r="P1432" i="33"/>
  <c r="P1433" i="33"/>
  <c r="P1436" i="33"/>
  <c r="P1439" i="33"/>
  <c r="P1443" i="33"/>
  <c r="P1446" i="33"/>
  <c r="P1449" i="33"/>
  <c r="P1451" i="33"/>
  <c r="P1454" i="33"/>
  <c r="P1457" i="33"/>
  <c r="P1463" i="33"/>
  <c r="P1467" i="33"/>
  <c r="P1468" i="33"/>
  <c r="P1470" i="33"/>
  <c r="P1475" i="33"/>
  <c r="P1484" i="33"/>
  <c r="P1485" i="33"/>
  <c r="P1489" i="33"/>
  <c r="P1491" i="33"/>
  <c r="P1494" i="33"/>
  <c r="P1496" i="33"/>
  <c r="P1498" i="33"/>
  <c r="P1503" i="33"/>
  <c r="P1507" i="33"/>
  <c r="P1512" i="33"/>
  <c r="P1515" i="33"/>
  <c r="P1520" i="33"/>
  <c r="P1523" i="33"/>
  <c r="P1527" i="33"/>
  <c r="P1530" i="33"/>
  <c r="P1537" i="33"/>
  <c r="P1540" i="33"/>
  <c r="P1541" i="33"/>
  <c r="P1546" i="33"/>
  <c r="P1547" i="33"/>
  <c r="P1550" i="33"/>
  <c r="P1554" i="33"/>
  <c r="P1556" i="33"/>
  <c r="P1560" i="33"/>
  <c r="P1563" i="33"/>
  <c r="P1568" i="33"/>
  <c r="P1574" i="33"/>
  <c r="P1577" i="33"/>
  <c r="P1580" i="33"/>
  <c r="P1584" i="33"/>
  <c r="P1589" i="33"/>
  <c r="P1590" i="33"/>
  <c r="P1597" i="33"/>
  <c r="P1600" i="33"/>
  <c r="P2" i="33"/>
  <c r="P9" i="33"/>
  <c r="P17" i="33"/>
  <c r="P155" i="33"/>
  <c r="P249" i="33"/>
  <c r="P301" i="33"/>
  <c r="P357" i="33"/>
  <c r="P498" i="33"/>
  <c r="P666" i="33"/>
  <c r="P695" i="33"/>
  <c r="P715" i="33"/>
  <c r="P745" i="33"/>
  <c r="P757" i="33"/>
  <c r="P798" i="33"/>
  <c r="P1302" i="33"/>
  <c r="P1317" i="33"/>
  <c r="P1461" i="33"/>
  <c r="P1481" i="33"/>
  <c r="P1488" i="33"/>
  <c r="P1517" i="33"/>
  <c r="P1543" i="33"/>
  <c r="P1564" i="33"/>
  <c r="P1565" i="33"/>
  <c r="P1591" i="33"/>
  <c r="P1542" i="33"/>
  <c r="P93" i="33"/>
  <c r="P101" i="33"/>
  <c r="P118" i="33"/>
  <c r="P394" i="33"/>
  <c r="P721" i="33"/>
  <c r="P1114" i="33"/>
  <c r="P1271" i="33"/>
  <c r="P1377" i="33"/>
  <c r="P57" i="33"/>
  <c r="P68" i="33"/>
  <c r="P81" i="33"/>
  <c r="P1502" i="33"/>
  <c r="P1277" i="33"/>
  <c r="P1288" i="33"/>
  <c r="P1602" i="33"/>
  <c r="P107" i="33"/>
  <c r="P1209" i="33"/>
  <c r="P1342" i="33"/>
  <c r="P1497" i="33"/>
  <c r="P12" i="33"/>
  <c r="P72" i="33"/>
  <c r="P89" i="33"/>
  <c r="P100" i="33"/>
  <c r="P109" i="33"/>
  <c r="P133" i="33"/>
  <c r="P139" i="33"/>
  <c r="P219" i="33"/>
  <c r="P296" i="33"/>
  <c r="P474" i="33"/>
  <c r="P480" i="33"/>
  <c r="P508" i="33"/>
  <c r="P510" i="33"/>
  <c r="P538" i="33"/>
  <c r="P557" i="33"/>
  <c r="P643" i="33"/>
  <c r="P650" i="33"/>
  <c r="P762" i="33"/>
  <c r="P854" i="33"/>
  <c r="P884" i="33"/>
  <c r="P886" i="33"/>
  <c r="P918" i="33"/>
  <c r="P946" i="33"/>
  <c r="P956" i="33"/>
  <c r="P993" i="33"/>
  <c r="P1017" i="33"/>
  <c r="P1072" i="33"/>
  <c r="P1075" i="33"/>
  <c r="P1084" i="33"/>
  <c r="P34" i="33"/>
  <c r="P1118" i="33"/>
  <c r="P1125" i="33"/>
  <c r="P1135" i="33"/>
  <c r="P1150" i="33"/>
  <c r="P1163" i="33"/>
  <c r="P1165" i="33"/>
  <c r="P1175" i="33"/>
  <c r="P61" i="33"/>
  <c r="P1226" i="33"/>
  <c r="P1243" i="33"/>
  <c r="P1247" i="33"/>
  <c r="P1255" i="33"/>
  <c r="P1258" i="33"/>
  <c r="P1262" i="33"/>
  <c r="P1268" i="33"/>
  <c r="P1270" i="33"/>
  <c r="P137" i="33"/>
  <c r="P667" i="33"/>
  <c r="P846" i="33"/>
  <c r="P1298" i="33"/>
  <c r="P1329" i="33"/>
  <c r="P1309" i="33"/>
  <c r="P1313" i="33"/>
  <c r="P1548" i="33"/>
  <c r="P868" i="33"/>
  <c r="P1283" i="33"/>
  <c r="P1335" i="33"/>
  <c r="P1545" i="33"/>
  <c r="P1365" i="33"/>
  <c r="P1382" i="33"/>
  <c r="P1419" i="33"/>
  <c r="P1442" i="33"/>
  <c r="P1445" i="33"/>
  <c r="P1553" i="33"/>
  <c r="P1559" i="33"/>
  <c r="P1455" i="33"/>
  <c r="P1460" i="33"/>
  <c r="P1326" i="33"/>
  <c r="P1466" i="33"/>
  <c r="P1474" i="33"/>
  <c r="P1477" i="33"/>
  <c r="P1482" i="33"/>
  <c r="P1483" i="33"/>
  <c r="P1490" i="33"/>
  <c r="P1492" i="33"/>
  <c r="P1501" i="33"/>
  <c r="P1504" i="33"/>
  <c r="P1513" i="33"/>
  <c r="P1522" i="33"/>
  <c r="P1525" i="33"/>
  <c r="P1557" i="33"/>
  <c r="P1561" i="33"/>
  <c r="P1570" i="33"/>
  <c r="P1571" i="33"/>
  <c r="P1572" i="33"/>
  <c r="P1573" i="33"/>
  <c r="P1582" i="33"/>
  <c r="P1586" i="33"/>
  <c r="P1587" i="33"/>
  <c r="P1596" i="33"/>
  <c r="P10" i="33"/>
  <c r="P78" i="33"/>
  <c r="P84" i="33"/>
  <c r="P91" i="33"/>
  <c r="P105" i="33"/>
  <c r="P128" i="33"/>
  <c r="P250" i="33"/>
  <c r="P258" i="33"/>
  <c r="P393" i="33"/>
</calcChain>
</file>

<file path=xl/sharedStrings.xml><?xml version="1.0" encoding="utf-8"?>
<sst xmlns="http://schemas.openxmlformats.org/spreadsheetml/2006/main" count="15810" uniqueCount="650">
  <si>
    <t>Station_ID</t>
  </si>
  <si>
    <t>Rep</t>
  </si>
  <si>
    <t>Date</t>
  </si>
  <si>
    <t>Phylum</t>
  </si>
  <si>
    <t>Class</t>
  </si>
  <si>
    <t>Order</t>
  </si>
  <si>
    <t>Family</t>
  </si>
  <si>
    <t>Abund_Msq</t>
  </si>
  <si>
    <t>PB-2</t>
  </si>
  <si>
    <t>Nemertea</t>
  </si>
  <si>
    <t>Palaeonemertea</t>
  </si>
  <si>
    <t>Carinomidae</t>
  </si>
  <si>
    <t>Carinoma tremaphoros</t>
  </si>
  <si>
    <t>Annelida</t>
  </si>
  <si>
    <t>Polychaeta</t>
  </si>
  <si>
    <t>Phyllodocida</t>
  </si>
  <si>
    <t>Goniadidae</t>
  </si>
  <si>
    <t>Glycinde multidens</t>
  </si>
  <si>
    <t>Orbiniidae</t>
  </si>
  <si>
    <t>Leitoscoloplos robustus</t>
  </si>
  <si>
    <t>Capitellidae</t>
  </si>
  <si>
    <t>Mediomastus ambiseta</t>
  </si>
  <si>
    <t>Pilargidae</t>
  </si>
  <si>
    <t>Sigambra tentaculata</t>
  </si>
  <si>
    <t>Spionida</t>
  </si>
  <si>
    <t>Spionidae</t>
  </si>
  <si>
    <t>Streblospio benedicti</t>
  </si>
  <si>
    <t>Mollusca</t>
  </si>
  <si>
    <t>Bivalvia</t>
  </si>
  <si>
    <t>Cardiida</t>
  </si>
  <si>
    <t>Tellinidae</t>
  </si>
  <si>
    <t>Ameritella sp.</t>
  </si>
  <si>
    <t>Capitella sp.</t>
  </si>
  <si>
    <t>Hermundura sp.</t>
  </si>
  <si>
    <t>Nereididae</t>
  </si>
  <si>
    <t>Laeonereis culveri</t>
  </si>
  <si>
    <t>Mactridae</t>
  </si>
  <si>
    <t>Mulinia lateralis</t>
  </si>
  <si>
    <t>PB-3</t>
  </si>
  <si>
    <t>Gastropoda</t>
  </si>
  <si>
    <t>Pyramidellidae</t>
  </si>
  <si>
    <t>Eulimastoma engonium</t>
  </si>
  <si>
    <t>Carinomella lactea</t>
  </si>
  <si>
    <t>Sigambra bassi</t>
  </si>
  <si>
    <t>Chaetopteridae</t>
  </si>
  <si>
    <t>Spiochaetopterus oculatus</t>
  </si>
  <si>
    <t>Enopla</t>
  </si>
  <si>
    <t>Monostilifera</t>
  </si>
  <si>
    <t>Amphiporidae</t>
  </si>
  <si>
    <t>Amphiporus sp.</t>
  </si>
  <si>
    <t>Arthropoda</t>
  </si>
  <si>
    <t>Malacostraca</t>
  </si>
  <si>
    <t>Cumacea</t>
  </si>
  <si>
    <t>Bodotriidae</t>
  </si>
  <si>
    <t>Cyclaspis varians</t>
  </si>
  <si>
    <t>Paraprionospio alata</t>
  </si>
  <si>
    <t>Hesionidae</t>
  </si>
  <si>
    <t>Podarkeopsis levifuscina</t>
  </si>
  <si>
    <t>Tubulanidae</t>
  </si>
  <si>
    <t>Tubulanus sp.</t>
  </si>
  <si>
    <t>Isopoda</t>
  </si>
  <si>
    <t>Idoteidae</t>
  </si>
  <si>
    <t>Edotia triloba</t>
  </si>
  <si>
    <t>PB-4</t>
  </si>
  <si>
    <t>Cossuridae</t>
  </si>
  <si>
    <t>Cossura soyeri</t>
  </si>
  <si>
    <t>Ancistrosyllis jonesi</t>
  </si>
  <si>
    <t>Mysida</t>
  </si>
  <si>
    <t>Mysidae</t>
  </si>
  <si>
    <t>Americamysis bigelowi</t>
  </si>
  <si>
    <t>Decapoda</t>
  </si>
  <si>
    <t>Portunidae</t>
  </si>
  <si>
    <t>PB-5</t>
  </si>
  <si>
    <t>Cephalaspidea</t>
  </si>
  <si>
    <t>Acteocinidae</t>
  </si>
  <si>
    <t>Acteocina canaliculata</t>
  </si>
  <si>
    <t>Nuculanida</t>
  </si>
  <si>
    <t>Nuculanidae</t>
  </si>
  <si>
    <t>Amphinomida</t>
  </si>
  <si>
    <t>Amphinomidae</t>
  </si>
  <si>
    <t>PB-6</t>
  </si>
  <si>
    <t>Terebellida</t>
  </si>
  <si>
    <t>Cirratulidae</t>
  </si>
  <si>
    <t>Saccella concentrica</t>
  </si>
  <si>
    <t>Chaetognatha</t>
  </si>
  <si>
    <t>Sagittoidea</t>
  </si>
  <si>
    <t>Aphragmophora</t>
  </si>
  <si>
    <t>Sagittidae</t>
  </si>
  <si>
    <t>Sagitta sp.</t>
  </si>
  <si>
    <t>Eunicida</t>
  </si>
  <si>
    <t>Lumbrineridae</t>
  </si>
  <si>
    <t>PB-7</t>
  </si>
  <si>
    <t>Anopla</t>
  </si>
  <si>
    <t>Lineidae</t>
  </si>
  <si>
    <t>Diastylidae</t>
  </si>
  <si>
    <t>Oxyurostylis smithi</t>
  </si>
  <si>
    <t>Lucinida</t>
  </si>
  <si>
    <t>Lucinidae</t>
  </si>
  <si>
    <t>Parvilucina crenella</t>
  </si>
  <si>
    <t>Paraonidae</t>
  </si>
  <si>
    <t>Aricidea sp.</t>
  </si>
  <si>
    <t>Cirrophorus sp.</t>
  </si>
  <si>
    <t>Clitellata</t>
  </si>
  <si>
    <t>Oligochaeta</t>
  </si>
  <si>
    <t>Paradoneis lyra</t>
  </si>
  <si>
    <t>Prionospio perkinsi</t>
  </si>
  <si>
    <t>Sigalionidae</t>
  </si>
  <si>
    <t>Sthenelais boa</t>
  </si>
  <si>
    <t>PB-8</t>
  </si>
  <si>
    <t>Myida</t>
  </si>
  <si>
    <t>Corbulidae</t>
  </si>
  <si>
    <t>Corbula sp.</t>
  </si>
  <si>
    <t>Leuconidae</t>
  </si>
  <si>
    <t>Leucon sp.</t>
  </si>
  <si>
    <t>Carazziella sp.</t>
  </si>
  <si>
    <t>Sipuncula</t>
  </si>
  <si>
    <t>Sipunculidea</t>
  </si>
  <si>
    <t>Golfingiida</t>
  </si>
  <si>
    <t>Phascolionidae</t>
  </si>
  <si>
    <t>Phascolion (Phascolion) strombus strombus</t>
  </si>
  <si>
    <t>Neogastropoda</t>
  </si>
  <si>
    <t>Nassariidae</t>
  </si>
  <si>
    <t>Nassarius acutus</t>
  </si>
  <si>
    <t>Magelonidae</t>
  </si>
  <si>
    <t>Magelona sp.</t>
  </si>
  <si>
    <t>Echinodermata</t>
  </si>
  <si>
    <t>Ophiuroidea</t>
  </si>
  <si>
    <t>Glyceridae</t>
  </si>
  <si>
    <t>Glycera americana</t>
  </si>
  <si>
    <t>Phyllodocidae</t>
  </si>
  <si>
    <t>Phyllodoce sp.</t>
  </si>
  <si>
    <t>Ogyrididae</t>
  </si>
  <si>
    <t>Ogyrides alphaerostris</t>
  </si>
  <si>
    <t>Phoronida</t>
  </si>
  <si>
    <t>Phoronidae</t>
  </si>
  <si>
    <t>Phoronis sp.</t>
  </si>
  <si>
    <t>Leitoscoloplos sp.</t>
  </si>
  <si>
    <t>Onuphidae</t>
  </si>
  <si>
    <t>Micrura sp.</t>
  </si>
  <si>
    <t>Americamysis alleni</t>
  </si>
  <si>
    <t>Haminoeidae</t>
  </si>
  <si>
    <t>Haminoea succinea</t>
  </si>
  <si>
    <t>Sthenelais sp.</t>
  </si>
  <si>
    <t>Magelona uebelackerae</t>
  </si>
  <si>
    <t>Polynoidae</t>
  </si>
  <si>
    <t>Cnidaria</t>
  </si>
  <si>
    <t>Anthozoa</t>
  </si>
  <si>
    <t>Actiniaria</t>
  </si>
  <si>
    <t>Edwardsiidae</t>
  </si>
  <si>
    <t>Edwardsia elegans</t>
  </si>
  <si>
    <t>Pinnotheridae</t>
  </si>
  <si>
    <t>Turridae</t>
  </si>
  <si>
    <t>Prionospio sp.</t>
  </si>
  <si>
    <t>PB-5MID</t>
  </si>
  <si>
    <t>Cerebratulus lacteus</t>
  </si>
  <si>
    <t>Paguridae</t>
  </si>
  <si>
    <t>Pagurus annulipes</t>
  </si>
  <si>
    <t>Penaeidae</t>
  </si>
  <si>
    <t>PB-5EAST</t>
  </si>
  <si>
    <t>Venerida</t>
  </si>
  <si>
    <t>Veneridae</t>
  </si>
  <si>
    <t>Gemma gemma</t>
  </si>
  <si>
    <t>Phyllodoce arenae</t>
  </si>
  <si>
    <t>Hermundura americana</t>
  </si>
  <si>
    <t>Oxyurostylis atlantica</t>
  </si>
  <si>
    <t>Ancistrosyllis sp.</t>
  </si>
  <si>
    <t>Amphipoda</t>
  </si>
  <si>
    <t>Liljeborgiidae</t>
  </si>
  <si>
    <t>Idunella barnardi</t>
  </si>
  <si>
    <t>Paramphinome sp.</t>
  </si>
  <si>
    <t>Columbellidae</t>
  </si>
  <si>
    <t>Parvanachis obesa</t>
  </si>
  <si>
    <t>Opheliidae</t>
  </si>
  <si>
    <t>Armandia maculata</t>
  </si>
  <si>
    <t>Saccella sp.</t>
  </si>
  <si>
    <t>Ampeliscidae</t>
  </si>
  <si>
    <t>Ampelisca sp.</t>
  </si>
  <si>
    <t>Prionospio fallax</t>
  </si>
  <si>
    <t>Cirratulus sp.</t>
  </si>
  <si>
    <t>Mangeliidae</t>
  </si>
  <si>
    <t>Kurtziella cerina</t>
  </si>
  <si>
    <t>Oweniidae</t>
  </si>
  <si>
    <t>Owenia sp.</t>
  </si>
  <si>
    <t>Pagurus sp.</t>
  </si>
  <si>
    <t>Sabellida</t>
  </si>
  <si>
    <t>Sabellidae</t>
  </si>
  <si>
    <t>Acromegalomma bioculatum</t>
  </si>
  <si>
    <t>Allita succinea</t>
  </si>
  <si>
    <t>Ampharetidae</t>
  </si>
  <si>
    <t>Hermundura fauveli</t>
  </si>
  <si>
    <t>Heteromastus filiformis</t>
  </si>
  <si>
    <t>Zygeupolia rubens</t>
  </si>
  <si>
    <t>Aricidea (Strelzovia) sp.</t>
  </si>
  <si>
    <t>Chione cancellata</t>
  </si>
  <si>
    <t>Neogyptis crypta</t>
  </si>
  <si>
    <t>Paradoneis sp.</t>
  </si>
  <si>
    <t>Semelidae</t>
  </si>
  <si>
    <t>Abra aequalis</t>
  </si>
  <si>
    <t>Terebellidae</t>
  </si>
  <si>
    <t>Loimia viridis</t>
  </si>
  <si>
    <t>Carazziella hobsonae</t>
  </si>
  <si>
    <t>Tharyx acutus</t>
  </si>
  <si>
    <t>Corophiidae</t>
  </si>
  <si>
    <t>Apocorophium simile</t>
  </si>
  <si>
    <t>Emplectonematidae</t>
  </si>
  <si>
    <t>Kirsteueriella biocellata</t>
  </si>
  <si>
    <t>Pholadidae</t>
  </si>
  <si>
    <t>Pholas campechiensis</t>
  </si>
  <si>
    <t>Scoletoma verrilli</t>
  </si>
  <si>
    <t>Platyhelminthes</t>
  </si>
  <si>
    <t>Rhabditophora</t>
  </si>
  <si>
    <t>Polycladida</t>
  </si>
  <si>
    <t>Stylochidae</t>
  </si>
  <si>
    <t>Stylochus ellipticus</t>
  </si>
  <si>
    <t>Littorinimorpha</t>
  </si>
  <si>
    <t>Tornidae</t>
  </si>
  <si>
    <t>Teinostoma biscaynense</t>
  </si>
  <si>
    <t>Ameritella versicolor</t>
  </si>
  <si>
    <t>Capitella capitata</t>
  </si>
  <si>
    <t>Ancistrosyllis papillosa</t>
  </si>
  <si>
    <t>Odostomia laevigata</t>
  </si>
  <si>
    <t>Insecta</t>
  </si>
  <si>
    <t>Diptera</t>
  </si>
  <si>
    <t>Chironomidae</t>
  </si>
  <si>
    <t>Radiolucina amianta</t>
  </si>
  <si>
    <t>Pectinariidae</t>
  </si>
  <si>
    <t>Pectinaria sp.</t>
  </si>
  <si>
    <t>Oenonidae</t>
  </si>
  <si>
    <t>Drilonereis longa</t>
  </si>
  <si>
    <t>Acteonidae</t>
  </si>
  <si>
    <t>Japonactaeon punctostriatus</t>
  </si>
  <si>
    <t>Chordata</t>
  </si>
  <si>
    <t>Leptocardii</t>
  </si>
  <si>
    <t>Branchiostomatidae</t>
  </si>
  <si>
    <t>Branchiostoma caribaeum</t>
  </si>
  <si>
    <t>Sergestidae</t>
  </si>
  <si>
    <t>Acetes americanus carolinae</t>
  </si>
  <si>
    <t>Galathowenia oculata</t>
  </si>
  <si>
    <t>Olividae</t>
  </si>
  <si>
    <t>Olivella sp.</t>
  </si>
  <si>
    <t>Ephemeroptera</t>
  </si>
  <si>
    <t>Hobsonia florida</t>
  </si>
  <si>
    <t>Notomastus sp.</t>
  </si>
  <si>
    <t>Alpheidae</t>
  </si>
  <si>
    <t>Automate evermanni</t>
  </si>
  <si>
    <t>Cyclostremiscus beauii</t>
  </si>
  <si>
    <t>Argissidae</t>
  </si>
  <si>
    <t>Argissa hamatipes</t>
  </si>
  <si>
    <t>Chaetozone sp.</t>
  </si>
  <si>
    <t>Taxon</t>
  </si>
  <si>
    <t>EG Value</t>
  </si>
  <si>
    <t>III</t>
  </si>
  <si>
    <t>II</t>
  </si>
  <si>
    <t>I</t>
  </si>
  <si>
    <t>V</t>
  </si>
  <si>
    <t>IV</t>
  </si>
  <si>
    <t>NA</t>
  </si>
  <si>
    <t>Year</t>
  </si>
  <si>
    <t>SampleID</t>
  </si>
  <si>
    <t>PB-2-1-2016-07</t>
  </si>
  <si>
    <t>PB-2-2-2016-07</t>
  </si>
  <si>
    <t>PB-3-1-2016-07</t>
  </si>
  <si>
    <t>PB-3-2-2016-07</t>
  </si>
  <si>
    <t>PB-3-3-2016-07</t>
  </si>
  <si>
    <t>PB-4-1-2016-07</t>
  </si>
  <si>
    <t>PB-4-2-2016-07</t>
  </si>
  <si>
    <t>PB-4-3-2016-07</t>
  </si>
  <si>
    <t>PB-5-1-2016-07</t>
  </si>
  <si>
    <t>PB-5-2-2016-07</t>
  </si>
  <si>
    <t>PB-5-3-2016-07</t>
  </si>
  <si>
    <t>PB-6-1-2016-07</t>
  </si>
  <si>
    <t>PB-6-2-2016-07</t>
  </si>
  <si>
    <t>PB-7-1-2016-07</t>
  </si>
  <si>
    <t>PB-7-2-2016-07</t>
  </si>
  <si>
    <t>PB-7-3-2016-07</t>
  </si>
  <si>
    <t>PB-8-1-2016-07</t>
  </si>
  <si>
    <t>PB-8-2-2016-07</t>
  </si>
  <si>
    <t>PB-8-3-2016-07</t>
  </si>
  <si>
    <t>SHOAL-PB-5-1-2016-06</t>
  </si>
  <si>
    <t>SHOAL-PB-5-2-2016-06</t>
  </si>
  <si>
    <t>SHOAL-PB-5-3-2016-06</t>
  </si>
  <si>
    <t>SHOAL-PB-5-E-1-2016-06</t>
  </si>
  <si>
    <t>SHOAL-PB-5-E-2-2016-06</t>
  </si>
  <si>
    <t>SHOAL-PB-5-E-3-2016-06</t>
  </si>
  <si>
    <t>SHOAL-PB-5-MID-1-2016-06</t>
  </si>
  <si>
    <t>SHOAL-PB-5-MID-2-2016-06</t>
  </si>
  <si>
    <t>SPI-1105</t>
  </si>
  <si>
    <t>SPI-1106</t>
  </si>
  <si>
    <t>SPI-1108</t>
  </si>
  <si>
    <t>SPI-1109</t>
  </si>
  <si>
    <t>SPI-1111</t>
  </si>
  <si>
    <t>SPI-1112</t>
  </si>
  <si>
    <t>SPI-1114</t>
  </si>
  <si>
    <t>SPI-1115</t>
  </si>
  <si>
    <t>SPI-1117</t>
  </si>
  <si>
    <t>SPI-1118</t>
  </si>
  <si>
    <t>SPI-1120</t>
  </si>
  <si>
    <t>SPI-1121</t>
  </si>
  <si>
    <t>SPI-1123</t>
  </si>
  <si>
    <t>SPI-1124</t>
  </si>
  <si>
    <t>SPI-1126</t>
  </si>
  <si>
    <t>SPI-1127</t>
  </si>
  <si>
    <t>SPI-1129</t>
  </si>
  <si>
    <t>SPI-1130</t>
  </si>
  <si>
    <t>SPI-1132</t>
  </si>
  <si>
    <t>SPI-1133</t>
  </si>
  <si>
    <t>SPI-1135</t>
  </si>
  <si>
    <t>SPI-1136</t>
  </si>
  <si>
    <t>SPI-1138</t>
  </si>
  <si>
    <t>SPI-1139</t>
  </si>
  <si>
    <t>SPI-1141</t>
  </si>
  <si>
    <t>SPI-1142</t>
  </si>
  <si>
    <t>SPI-1144</t>
  </si>
  <si>
    <t>SPI-1145</t>
  </si>
  <si>
    <t>SPI-1147</t>
  </si>
  <si>
    <t>SPI-1148</t>
  </si>
  <si>
    <t>SPI-1150</t>
  </si>
  <si>
    <t>SPI-1151</t>
  </si>
  <si>
    <t>SPI-1153</t>
  </si>
  <si>
    <t>SPI-1154</t>
  </si>
  <si>
    <t>SPI-1161</t>
  </si>
  <si>
    <t>SPI-1162</t>
  </si>
  <si>
    <t>SPI-1163</t>
  </si>
  <si>
    <t>SPI-1164</t>
  </si>
  <si>
    <t>SPI-1165</t>
  </si>
  <si>
    <t>SPI-1166</t>
  </si>
  <si>
    <t>SPI-1167</t>
  </si>
  <si>
    <t>SPI-1168</t>
  </si>
  <si>
    <t>SPI-1169</t>
  </si>
  <si>
    <t>SPI-1170</t>
  </si>
  <si>
    <t>SPI-1171</t>
  </si>
  <si>
    <t>SPI-1172</t>
  </si>
  <si>
    <t>SPI-1173</t>
  </si>
  <si>
    <t>SPI-1174</t>
  </si>
  <si>
    <t>SPI-1175</t>
  </si>
  <si>
    <t>SPI-1176</t>
  </si>
  <si>
    <t>SPI-1177</t>
  </si>
  <si>
    <t>SPI-1178</t>
  </si>
  <si>
    <t>SPI-1179</t>
  </si>
  <si>
    <t>SPI-1180</t>
  </si>
  <si>
    <t>SPI-1181</t>
  </si>
  <si>
    <t>SPI-1182</t>
  </si>
  <si>
    <t>SPI-1183</t>
  </si>
  <si>
    <t>SPI-1184</t>
  </si>
  <si>
    <t>SPI-1185</t>
  </si>
  <si>
    <t>SPI-1186</t>
  </si>
  <si>
    <t>SPI-1187</t>
  </si>
  <si>
    <t>SPI-1188</t>
  </si>
  <si>
    <t>SPI-1189</t>
  </si>
  <si>
    <t>SPI-1190</t>
  </si>
  <si>
    <t>SPI-1191</t>
  </si>
  <si>
    <t>SPI-1192</t>
  </si>
  <si>
    <t>SPI-1193</t>
  </si>
  <si>
    <t>SPI-1194</t>
  </si>
  <si>
    <t>SPI-1195</t>
  </si>
  <si>
    <t>SPI-1196</t>
  </si>
  <si>
    <t>SPI-1197</t>
  </si>
  <si>
    <t>SPI-1198</t>
  </si>
  <si>
    <t>SPI-1199</t>
  </si>
  <si>
    <t>SPI-1200</t>
  </si>
  <si>
    <t>SPI-1201</t>
  </si>
  <si>
    <t>SPI-1202</t>
  </si>
  <si>
    <t>SPI-1203</t>
  </si>
  <si>
    <t>SPI-1204</t>
  </si>
  <si>
    <t>SPI-1205</t>
  </si>
  <si>
    <t>SPI-1206</t>
  </si>
  <si>
    <t>SPI-1207</t>
  </si>
  <si>
    <t>SPI-1208</t>
  </si>
  <si>
    <t>SPI-1209</t>
  </si>
  <si>
    <t>SPI-1210</t>
  </si>
  <si>
    <t>SPI-1211</t>
  </si>
  <si>
    <t>SPI-1212</t>
  </si>
  <si>
    <t>SPI-1213</t>
  </si>
  <si>
    <t>SPI-1214</t>
  </si>
  <si>
    <t>SPI-1215</t>
  </si>
  <si>
    <t>SPI-1216</t>
  </si>
  <si>
    <t>SPI-1217</t>
  </si>
  <si>
    <t>SPI-1218</t>
  </si>
  <si>
    <t>SPI-1219</t>
  </si>
  <si>
    <t>SPI-1220</t>
  </si>
  <si>
    <t>SPI-1221</t>
  </si>
  <si>
    <t>SPI-1222</t>
  </si>
  <si>
    <t>SPI-1223</t>
  </si>
  <si>
    <t>SPI-1224</t>
  </si>
  <si>
    <t>SPI-1225</t>
  </si>
  <si>
    <t>SPI-1226</t>
  </si>
  <si>
    <t>SPI-1227</t>
  </si>
  <si>
    <t>SPI-1228</t>
  </si>
  <si>
    <t>SPI-1229</t>
  </si>
  <si>
    <t>SPI-1230</t>
  </si>
  <si>
    <t>SPI-1231</t>
  </si>
  <si>
    <t>SPI-1232</t>
  </si>
  <si>
    <t>SPI-1233</t>
  </si>
  <si>
    <t>SPI-1234</t>
  </si>
  <si>
    <t>SPI-1235</t>
  </si>
  <si>
    <t>SPI-1236</t>
  </si>
  <si>
    <t>SPI-1237</t>
  </si>
  <si>
    <t>SPI-1238</t>
  </si>
  <si>
    <t>SPI-1239</t>
  </si>
  <si>
    <t>SPI-1240</t>
  </si>
  <si>
    <t>SPI-1241</t>
  </si>
  <si>
    <t>SPI-1242</t>
  </si>
  <si>
    <t>SPI-1243</t>
  </si>
  <si>
    <t>SPI-1244</t>
  </si>
  <si>
    <t>SPI-1245</t>
  </si>
  <si>
    <t>SPI-1246</t>
  </si>
  <si>
    <t>SPI-1253</t>
  </si>
  <si>
    <t>SPI-1254</t>
  </si>
  <si>
    <t>SPI-1255</t>
  </si>
  <si>
    <t>SPI-1256</t>
  </si>
  <si>
    <t>SPI-1257</t>
  </si>
  <si>
    <t>SPI-1258</t>
  </si>
  <si>
    <t>SPI-1259</t>
  </si>
  <si>
    <t>SPI-1260</t>
  </si>
  <si>
    <t>SPI-1261</t>
  </si>
  <si>
    <t>SPI-1262</t>
  </si>
  <si>
    <t>SPI-1263</t>
  </si>
  <si>
    <t>SPI-1264</t>
  </si>
  <si>
    <t>SPI-1271</t>
  </si>
  <si>
    <t>SPI-1272</t>
  </si>
  <si>
    <t>SPI-1273</t>
  </si>
  <si>
    <t>SPI-1274</t>
  </si>
  <si>
    <t>SPI-1281</t>
  </si>
  <si>
    <t>SPI-1282</t>
  </si>
  <si>
    <t>SPI-1283</t>
  </si>
  <si>
    <t>SPI-1284</t>
  </si>
  <si>
    <t>SPI-1285</t>
  </si>
  <si>
    <t>SPI-1286</t>
  </si>
  <si>
    <t>SPI-1287</t>
  </si>
  <si>
    <t>SPI-1288</t>
  </si>
  <si>
    <t>SPI-1289</t>
  </si>
  <si>
    <t>SPI-1290</t>
  </si>
  <si>
    <t>SPI-1291</t>
  </si>
  <si>
    <t>SPI-1292</t>
  </si>
  <si>
    <t>SPI-1293</t>
  </si>
  <si>
    <t>SPI-1294</t>
  </si>
  <si>
    <t>SPI-1295</t>
  </si>
  <si>
    <t>SPI-1296</t>
  </si>
  <si>
    <t>SPI-1297</t>
  </si>
  <si>
    <t>SPI-1298</t>
  </si>
  <si>
    <t>SPI-1299</t>
  </si>
  <si>
    <t>SPI-1300</t>
  </si>
  <si>
    <t>SPI-1301</t>
  </si>
  <si>
    <t>SPI-1302</t>
  </si>
  <si>
    <t>SPI-1303</t>
  </si>
  <si>
    <t>SPI-1304</t>
  </si>
  <si>
    <t>SPI-1247</t>
  </si>
  <si>
    <t>SPI-1248</t>
  </si>
  <si>
    <t>SPI-1249</t>
  </si>
  <si>
    <t>SPI-1250</t>
  </si>
  <si>
    <t>SPI-1251</t>
  </si>
  <si>
    <t>SPI-1252</t>
  </si>
  <si>
    <t>SPI-1265</t>
  </si>
  <si>
    <t>SPI-1266</t>
  </si>
  <si>
    <t>SPI-1267</t>
  </si>
  <si>
    <t>SPI-1268</t>
  </si>
  <si>
    <t>SPI-1269</t>
  </si>
  <si>
    <t>SPI-1270</t>
  </si>
  <si>
    <t>SPI-1275</t>
  </si>
  <si>
    <t>SPI-1276</t>
  </si>
  <si>
    <t>SPI-1277</t>
  </si>
  <si>
    <t>SPI-1278</t>
  </si>
  <si>
    <t>SPI-1279</t>
  </si>
  <si>
    <t>SPI-1280</t>
  </si>
  <si>
    <t>SPI-1310</t>
  </si>
  <si>
    <t>SPI-1314</t>
  </si>
  <si>
    <t>SPI-1317</t>
  </si>
  <si>
    <t>Updated EG</t>
  </si>
  <si>
    <t>EG Comment</t>
  </si>
  <si>
    <t>Prev. Gyptis crypta</t>
  </si>
  <si>
    <t>Site</t>
  </si>
  <si>
    <t>BC</t>
  </si>
  <si>
    <t>H1</t>
  </si>
  <si>
    <t>S</t>
  </si>
  <si>
    <t>Func. grp.</t>
  </si>
  <si>
    <t>Translation</t>
  </si>
  <si>
    <t>Tol. val.</t>
  </si>
  <si>
    <t>SD</t>
  </si>
  <si>
    <t>Infc</t>
  </si>
  <si>
    <t>CA,OM</t>
  </si>
  <si>
    <t>Pred</t>
  </si>
  <si>
    <t>ADD</t>
  </si>
  <si>
    <t>MAMBI</t>
  </si>
  <si>
    <t>Combined  Pensacola Bay EG</t>
  </si>
  <si>
    <t>CF</t>
  </si>
  <si>
    <t>SU</t>
  </si>
  <si>
    <t>IN</t>
  </si>
  <si>
    <t>UNID</t>
  </si>
  <si>
    <t>Subsrf</t>
  </si>
  <si>
    <t>SF,DD</t>
  </si>
  <si>
    <t>DD</t>
  </si>
  <si>
    <t>SF,FF,IN</t>
  </si>
  <si>
    <t>CG,CA,OM</t>
  </si>
  <si>
    <t>Scbrw</t>
  </si>
  <si>
    <t>SF,IN</t>
  </si>
  <si>
    <t>SH</t>
  </si>
  <si>
    <t>SC</t>
  </si>
  <si>
    <t>FF</t>
  </si>
  <si>
    <t>FF,SU</t>
  </si>
  <si>
    <t>SF,CA</t>
  </si>
  <si>
    <t>PR</t>
  </si>
  <si>
    <t>SF,SS</t>
  </si>
  <si>
    <t>OM</t>
  </si>
  <si>
    <t>FF,IN</t>
  </si>
  <si>
    <t>SF,CA,OM</t>
  </si>
  <si>
    <t>SS</t>
  </si>
  <si>
    <t>Abund</t>
  </si>
  <si>
    <t>Good</t>
  </si>
  <si>
    <t>Moderate</t>
  </si>
  <si>
    <t>Poor</t>
  </si>
  <si>
    <t>Condition_MAMBI</t>
  </si>
  <si>
    <t>Condition_AMBI</t>
  </si>
  <si>
    <t>Prev. Tellina and changed to Ameritella. Used Tellina genus EG value</t>
  </si>
  <si>
    <t>Prev. Tellina versicolor</t>
  </si>
  <si>
    <t>Prev. Parandalia americana</t>
  </si>
  <si>
    <t xml:space="preserve">Prev. Parandalia fauveli </t>
  </si>
  <si>
    <t xml:space="preserve">Prev. Parandalia </t>
  </si>
  <si>
    <t xml:space="preserve">Prev. Listriella barnardi </t>
  </si>
  <si>
    <t>Prev. Mangelia cerina. Used Mangelia genus EG vaule</t>
  </si>
  <si>
    <t>Total</t>
  </si>
  <si>
    <t>%I</t>
  </si>
  <si>
    <t>%II</t>
  </si>
  <si>
    <t>%III</t>
  </si>
  <si>
    <t>%IV</t>
  </si>
  <si>
    <t>%V</t>
  </si>
  <si>
    <t>BI</t>
  </si>
  <si>
    <t>%NA</t>
  </si>
  <si>
    <t>Oligochete</t>
  </si>
  <si>
    <t>% Oligo</t>
  </si>
  <si>
    <t>Misspelled, should be Alitta</t>
  </si>
  <si>
    <t>Used Genus Value</t>
  </si>
  <si>
    <t>No data to substitute</t>
  </si>
  <si>
    <t>Now Asaphis</t>
  </si>
  <si>
    <t>WoRMS listed as tol. I</t>
  </si>
  <si>
    <t>Has III in East Coast Value</t>
  </si>
  <si>
    <t>in WoRMS as II</t>
  </si>
  <si>
    <t>Oxyuostaylis Genus Value</t>
  </si>
  <si>
    <t>Used Pagurus genus value</t>
  </si>
  <si>
    <t>Prev. Lucina amianta, used Lucina Genus Value</t>
  </si>
  <si>
    <t>Outdated Name, now is Nucula concentrica</t>
  </si>
  <si>
    <t>Station</t>
  </si>
  <si>
    <t>Salinity</t>
  </si>
  <si>
    <t>Expected H</t>
  </si>
  <si>
    <t>H log 2</t>
  </si>
  <si>
    <t>Proportion of expected diversity</t>
  </si>
  <si>
    <t>Percent Capitellidae</t>
  </si>
  <si>
    <t>Percent Bivalvia</t>
  </si>
  <si>
    <t>Percent Amphipoda</t>
  </si>
  <si>
    <t>Gulf BI</t>
  </si>
  <si>
    <t>PB02</t>
  </si>
  <si>
    <t>PB03</t>
  </si>
  <si>
    <t>PB04</t>
  </si>
  <si>
    <t>PB05</t>
  </si>
  <si>
    <t>PB05EAST</t>
  </si>
  <si>
    <t>PB05MID</t>
  </si>
  <si>
    <t>PB06</t>
  </si>
  <si>
    <t>PB07</t>
  </si>
  <si>
    <t>PB08</t>
  </si>
  <si>
    <t>AMBI</t>
  </si>
  <si>
    <t>good</t>
  </si>
  <si>
    <t>poor</t>
  </si>
  <si>
    <t>fair</t>
  </si>
  <si>
    <t>LS</t>
  </si>
  <si>
    <t>HS xF</t>
  </si>
  <si>
    <t>HS SF</t>
  </si>
  <si>
    <t>Condition</t>
  </si>
  <si>
    <t>Low Salinity</t>
  </si>
  <si>
    <t>25th percentile</t>
  </si>
  <si>
    <t>&lt; 50</t>
  </si>
  <si>
    <t>10th percentile</t>
  </si>
  <si>
    <t>Bottom</t>
  </si>
  <si>
    <t>less than poor</t>
  </si>
  <si>
    <t>90th</t>
  </si>
  <si>
    <t>75th</t>
  </si>
  <si>
    <t>Tab list</t>
  </si>
  <si>
    <t>MASTER</t>
  </si>
  <si>
    <t>NCCA GoM IBI</t>
  </si>
  <si>
    <t>GoM IBI</t>
  </si>
  <si>
    <t>Description</t>
  </si>
  <si>
    <t>Raw abundance data from the taxonomist contractor. Also inludes EG classification from Gillete et al. 2015, tolerances and functional groups from TetraTech 2011.</t>
  </si>
  <si>
    <t>Column Heading Descriptions</t>
  </si>
  <si>
    <t>Sample name given to contractor</t>
  </si>
  <si>
    <t>Sampling station</t>
  </si>
  <si>
    <t>Replicate</t>
  </si>
  <si>
    <t>Collection date</t>
  </si>
  <si>
    <t>Lowest possible taxon, usually species</t>
  </si>
  <si>
    <t>EG value in Gillette et al. 2015</t>
  </si>
  <si>
    <t>Changes due to nomenclature or additions to the EG list</t>
  </si>
  <si>
    <t>Combined EG values into a single list</t>
  </si>
  <si>
    <t>Comments regarding why an EG value was changed or added</t>
  </si>
  <si>
    <t>Abundance standardized to meters squared</t>
  </si>
  <si>
    <t>Actual abundance</t>
  </si>
  <si>
    <t>Functional group classification (Tetratech 2011)</t>
  </si>
  <si>
    <t>Translation of the functional group by TetraTech to follow Tenore 2006</t>
  </si>
  <si>
    <t>Tolerance value (TetraTech 2011)</t>
  </si>
  <si>
    <t>Tetra Tech. 2011. Benthic index of biological integrity for estuarine and near-coastal waters of the Gulf of Mexico. Jackson (MS): Gulf of Mexico Alliance and Mississippi Department of Environmental Quality. Technical report MDEQ-06-ID-01TT. 123 p.</t>
  </si>
  <si>
    <t>Borja, A., et al. (2000). "A marine biotic index to establish the ecological quality of soft-bottom benthos within European estuarine and coastal environments." Marine Pollution Bulletin 40(12): 1100-1114.</t>
  </si>
  <si>
    <t>Calculations for the AZTI Marine Biotic Index (Borja et al. 2000)</t>
  </si>
  <si>
    <t>Collection Date</t>
  </si>
  <si>
    <t>Replicates were added together</t>
  </si>
  <si>
    <t>Number in EG classification I</t>
  </si>
  <si>
    <t>Number in EG classification II</t>
  </si>
  <si>
    <t>Number in EG classification III</t>
  </si>
  <si>
    <t>Number in EG classification IV</t>
  </si>
  <si>
    <t>Number in EG classification V</t>
  </si>
  <si>
    <t>Number without an EG designation</t>
  </si>
  <si>
    <t>Total number in sample</t>
  </si>
  <si>
    <t>Percent in EG I</t>
  </si>
  <si>
    <t>Percent in EG II</t>
  </si>
  <si>
    <t>Percent in EG III</t>
  </si>
  <si>
    <t>Percent in EG IV</t>
  </si>
  <si>
    <t>Percent in EG V</t>
  </si>
  <si>
    <t>The AMBI biotic index score</t>
  </si>
  <si>
    <t>percent without an EG designation</t>
  </si>
  <si>
    <t>number of Oligochaetes</t>
  </si>
  <si>
    <t>percent oligochaetes</t>
  </si>
  <si>
    <t>References</t>
  </si>
  <si>
    <r>
      <t>Gillett, David J., et al. "Effect of ecological group classification schemes on performance of the AMBI benthic index in US coastal waters." </t>
    </r>
    <r>
      <rPr>
        <i/>
        <sz val="9"/>
        <color rgb="FF222222"/>
        <rFont val="Arial"/>
        <family val="2"/>
      </rPr>
      <t>Ecological Indicators</t>
    </r>
    <r>
      <rPr>
        <sz val="9"/>
        <color rgb="FF222222"/>
        <rFont val="Arial"/>
        <family val="2"/>
      </rPr>
      <t> 50 (2015): 99-107.</t>
    </r>
  </si>
  <si>
    <t>Input and results for  M-AMBI, Multivariate AMBI, see the R markdown for calculations</t>
  </si>
  <si>
    <t>AMBI score</t>
  </si>
  <si>
    <t>Shannon diversity score</t>
  </si>
  <si>
    <t>Species richness</t>
  </si>
  <si>
    <t>M-AMBI score</t>
  </si>
  <si>
    <t>Habitat condition bin for M-AMBI</t>
  </si>
  <si>
    <t>Habitat condition bin for AMBI</t>
  </si>
  <si>
    <t>Pelletier, M. C., et al. (2018). "Adaptation and application of multivariate AMBI (M-AMBI) in US coastal waters." Ecological indicators 89: 818-827.</t>
  </si>
  <si>
    <t>Calculations for the EPA's National Coastal Condition Assessment regional index for the Gulf of Mexico.</t>
  </si>
  <si>
    <t>Salinity from CTD data</t>
  </si>
  <si>
    <t>Shannon diversity</t>
  </si>
  <si>
    <t>Expected/Adjusted Shannon diversity based on salinity</t>
  </si>
  <si>
    <t>log squared of Shannon diversity score</t>
  </si>
  <si>
    <t>Adjuted diversity score following calculations</t>
  </si>
  <si>
    <t>Proportion of expected diversity_S</t>
  </si>
  <si>
    <t>Percent Capitellidae_S</t>
  </si>
  <si>
    <t>Percent Bivalvia_S</t>
  </si>
  <si>
    <t>Percent Amphipoda_S</t>
  </si>
  <si>
    <t>Standardized value from previous column</t>
  </si>
  <si>
    <t>The index value</t>
  </si>
  <si>
    <t>EPA, U. (2010). National Coastal Condition Assessment 2010 Technical Report. U. S. E. P. Agency. US, Washington, D.C, Office of Water, Office of Environmental Information.</t>
  </si>
  <si>
    <t>Criteria</t>
  </si>
  <si>
    <t>Percentiles</t>
  </si>
  <si>
    <t xml:space="preserve">Critera </t>
  </si>
  <si>
    <t>High salinity non-florida value</t>
  </si>
  <si>
    <t>Low salinity value</t>
  </si>
  <si>
    <t>High salinity south florida value</t>
  </si>
  <si>
    <t>Habitat condition bin based on criteria</t>
  </si>
  <si>
    <t>The critera for each habiat condition bin</t>
  </si>
  <si>
    <t>Percentiles used to denote contision bin criteria</t>
  </si>
  <si>
    <t>The Gulf of Mexico Alliance results and criteria calculations</t>
  </si>
  <si>
    <t>References at the end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</si>
</sst>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A6A6A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ED7D3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1C1D1E"/>
      <name val="Arial"/>
      <family val="2"/>
    </font>
    <font>
      <sz val="9"/>
      <color theme="1"/>
      <name val="Calibri"/>
      <family val="2"/>
      <scheme val="minor"/>
    </font>
    <font>
      <sz val="9"/>
      <color rgb="FF222222"/>
      <name val="Arial"/>
      <family val="2"/>
    </font>
    <font>
      <i/>
      <sz val="9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23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84">
    <xf numFmtId="0" fontId="0" fillId="0" borderId="0" xfId="0"/>
    <xf numFmtId="1" fontId="1" fillId="0" borderId="2" xfId="1" applyNumberFormat="1" applyFont="1" applyFill="1" applyBorder="1" applyAlignment="1">
      <alignment horizontal="right"/>
    </xf>
    <xf numFmtId="0" fontId="1" fillId="0" borderId="0" xfId="1" applyFont="1" applyFill="1" applyBorder="1" applyAlignme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Fill="1" applyBorder="1"/>
    <xf numFmtId="14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" fontId="1" fillId="0" borderId="0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22" applyFont="1"/>
    <xf numFmtId="0" fontId="6" fillId="0" borderId="0" xfId="0" applyFont="1"/>
    <xf numFmtId="0" fontId="6" fillId="0" borderId="0" xfId="0" applyFont="1" applyAlignment="1">
      <alignment wrapText="1"/>
    </xf>
    <xf numFmtId="0" fontId="1" fillId="0" borderId="0" xfId="22" applyFont="1" applyAlignment="1">
      <alignment vertical="center"/>
    </xf>
    <xf numFmtId="1" fontId="9" fillId="0" borderId="1" xfId="1" applyNumberFormat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 wrapText="1"/>
    </xf>
    <xf numFmtId="1" fontId="9" fillId="0" borderId="3" xfId="1" applyNumberFormat="1" applyFont="1" applyFill="1" applyBorder="1" applyAlignment="1">
      <alignment horizontal="center" wrapText="1"/>
    </xf>
    <xf numFmtId="0" fontId="9" fillId="0" borderId="3" xfId="1" applyFont="1" applyBorder="1" applyAlignment="1">
      <alignment horizontal="left" wrapText="1"/>
    </xf>
    <xf numFmtId="1" fontId="9" fillId="0" borderId="3" xfId="1" applyNumberFormat="1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164" fontId="0" fillId="0" borderId="0" xfId="0" applyNumberFormat="1"/>
    <xf numFmtId="164" fontId="7" fillId="2" borderId="0" xfId="0" applyNumberFormat="1" applyFont="1" applyFill="1"/>
    <xf numFmtId="164" fontId="0" fillId="0" borderId="0" xfId="0" applyNumberFormat="1" applyAlignment="1">
      <alignment horizontal="left" indent="2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12" fillId="3" borderId="0" xfId="0" applyFont="1" applyFill="1"/>
    <xf numFmtId="0" fontId="1" fillId="0" borderId="0" xfId="0" applyFont="1"/>
    <xf numFmtId="2" fontId="0" fillId="0" borderId="0" xfId="0" applyNumberFormat="1"/>
    <xf numFmtId="1" fontId="0" fillId="0" borderId="0" xfId="0" applyNumberFormat="1" applyAlignment="1">
      <alignment wrapText="1"/>
    </xf>
    <xf numFmtId="1" fontId="0" fillId="0" borderId="0" xfId="0" applyNumberFormat="1"/>
    <xf numFmtId="2" fontId="0" fillId="0" borderId="0" xfId="0" applyNumberFormat="1" applyAlignment="1">
      <alignment horizontal="left"/>
    </xf>
    <xf numFmtId="0" fontId="7" fillId="0" borderId="0" xfId="0" applyFont="1"/>
    <xf numFmtId="0" fontId="0" fillId="0" borderId="0" xfId="0" applyAlignment="1">
      <alignment vertical="center"/>
    </xf>
    <xf numFmtId="0" fontId="0" fillId="0" borderId="0" xfId="0" applyFont="1" applyBorder="1"/>
    <xf numFmtId="0" fontId="13" fillId="0" borderId="0" xfId="1" applyFont="1" applyFill="1" applyBorder="1" applyAlignment="1">
      <alignment horizontal="center" wrapText="1"/>
    </xf>
    <xf numFmtId="1" fontId="13" fillId="0" borderId="0" xfId="1" applyNumberFormat="1" applyFont="1" applyFill="1" applyBorder="1" applyAlignment="1">
      <alignment horizontal="center" wrapText="1"/>
    </xf>
    <xf numFmtId="0" fontId="13" fillId="0" borderId="0" xfId="1" applyFont="1" applyBorder="1" applyAlignment="1">
      <alignment horizontal="left" wrapText="1"/>
    </xf>
    <xf numFmtId="1" fontId="13" fillId="0" borderId="0" xfId="1" applyNumberFormat="1" applyFont="1" applyFill="1" applyBorder="1" applyAlignment="1">
      <alignment horizontal="center"/>
    </xf>
    <xf numFmtId="1" fontId="13" fillId="0" borderId="0" xfId="1" applyNumberFormat="1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left"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wrapText="1"/>
    </xf>
    <xf numFmtId="0" fontId="7" fillId="4" borderId="0" xfId="0" applyFont="1" applyFill="1" applyBorder="1" applyAlignment="1">
      <alignment horizontal="left"/>
    </xf>
    <xf numFmtId="0" fontId="13" fillId="0" borderId="0" xfId="1" applyFont="1" applyFill="1" applyBorder="1" applyAlignment="1">
      <alignment horizontal="left" vertical="top" wrapText="1"/>
    </xf>
    <xf numFmtId="1" fontId="13" fillId="0" borderId="0" xfId="1" applyNumberFormat="1" applyFont="1" applyFill="1" applyBorder="1" applyAlignment="1">
      <alignment horizontal="left" vertical="top" wrapText="1"/>
    </xf>
    <xf numFmtId="0" fontId="13" fillId="0" borderId="0" xfId="1" applyFont="1" applyBorder="1" applyAlignment="1">
      <alignment horizontal="left" vertical="top" wrapText="1"/>
    </xf>
    <xf numFmtId="1" fontId="13" fillId="0" borderId="0" xfId="1" applyNumberFormat="1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0" xfId="0" applyFont="1" applyBorder="1"/>
    <xf numFmtId="0" fontId="15" fillId="0" borderId="0" xfId="0" applyFont="1"/>
    <xf numFmtId="0" fontId="16" fillId="0" borderId="0" xfId="0" applyFont="1" applyAlignment="1">
      <alignment vertical="top" wrapText="1"/>
    </xf>
    <xf numFmtId="0" fontId="17" fillId="0" borderId="0" xfId="0" applyFont="1" applyAlignment="1">
      <alignment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7" fillId="4" borderId="0" xfId="0" applyFont="1" applyFill="1"/>
    <xf numFmtId="0" fontId="18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2" fontId="15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5" fillId="0" borderId="0" xfId="0" applyFont="1" applyFill="1" applyBorder="1" applyAlignment="1">
      <alignment vertical="top" wrapText="1"/>
    </xf>
    <xf numFmtId="2" fontId="15" fillId="0" borderId="0" xfId="0" applyNumberFormat="1" applyFont="1" applyAlignment="1">
      <alignment vertical="top"/>
    </xf>
  </cellXfs>
  <cellStyles count="23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Normal_Report format" xfId="22" xr:uid="{1F4A2392-6C3C-4AE5-9EE6-31DC9653D725}"/>
    <cellStyle name="Normal_Sheet1" xfId="1" xr:uid="{00000000-0005-0000-0000-000015000000}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72865-04FE-4048-9DEC-7D29F27F8CEE}">
  <dimension ref="A1:AA11"/>
  <sheetViews>
    <sheetView tabSelected="1" workbookViewId="0">
      <selection activeCell="E2" sqref="E2"/>
    </sheetView>
  </sheetViews>
  <sheetFormatPr defaultRowHeight="15" x14ac:dyDescent="0.25"/>
  <cols>
    <col min="1" max="1" width="21.140625" style="47" customWidth="1"/>
    <col min="2" max="2" width="62" style="35" customWidth="1"/>
    <col min="3" max="21" width="17.140625" style="48" customWidth="1"/>
    <col min="26" max="26" width="84.42578125" customWidth="1"/>
    <col min="27" max="27" width="57.42578125" customWidth="1"/>
  </cols>
  <sheetData>
    <row r="1" spans="1:27" s="46" customFormat="1" x14ac:dyDescent="0.25">
      <c r="A1" s="57" t="s">
        <v>574</v>
      </c>
      <c r="B1" s="58" t="s">
        <v>578</v>
      </c>
      <c r="C1" s="59" t="s">
        <v>580</v>
      </c>
      <c r="D1" s="59"/>
      <c r="E1" s="48" t="s">
        <v>649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Z1" s="72" t="s">
        <v>616</v>
      </c>
    </row>
    <row r="2" spans="1:27" ht="45" customHeight="1" x14ac:dyDescent="0.25">
      <c r="A2" s="56" t="s">
        <v>575</v>
      </c>
      <c r="B2" s="65" t="s">
        <v>579</v>
      </c>
      <c r="C2" s="49" t="s">
        <v>258</v>
      </c>
      <c r="D2" s="49" t="s">
        <v>0</v>
      </c>
      <c r="E2" s="49" t="s">
        <v>1</v>
      </c>
      <c r="F2" s="49" t="s">
        <v>2</v>
      </c>
      <c r="G2" s="50" t="s">
        <v>257</v>
      </c>
      <c r="H2" s="49" t="s">
        <v>3</v>
      </c>
      <c r="I2" s="49" t="s">
        <v>4</v>
      </c>
      <c r="J2" s="49" t="s">
        <v>5</v>
      </c>
      <c r="K2" s="49" t="s">
        <v>6</v>
      </c>
      <c r="L2" s="49" t="s">
        <v>249</v>
      </c>
      <c r="M2" s="49" t="s">
        <v>250</v>
      </c>
      <c r="N2" s="49" t="s">
        <v>467</v>
      </c>
      <c r="O2" s="49" t="s">
        <v>483</v>
      </c>
      <c r="P2" s="51" t="s">
        <v>468</v>
      </c>
      <c r="Q2" s="52" t="s">
        <v>7</v>
      </c>
      <c r="R2" s="53" t="s">
        <v>506</v>
      </c>
      <c r="S2" s="54" t="s">
        <v>474</v>
      </c>
      <c r="T2" s="54" t="s">
        <v>475</v>
      </c>
      <c r="U2" s="54" t="s">
        <v>476</v>
      </c>
    </row>
    <row r="3" spans="1:27" s="35" customFormat="1" ht="51" x14ac:dyDescent="0.25">
      <c r="A3" s="56"/>
      <c r="B3" s="65"/>
      <c r="C3" s="60" t="s">
        <v>581</v>
      </c>
      <c r="D3" s="60" t="s">
        <v>582</v>
      </c>
      <c r="E3" s="60" t="s">
        <v>583</v>
      </c>
      <c r="F3" s="60" t="s">
        <v>584</v>
      </c>
      <c r="G3" s="61" t="s">
        <v>257</v>
      </c>
      <c r="H3" s="60"/>
      <c r="I3" s="60"/>
      <c r="J3" s="60"/>
      <c r="K3" s="60"/>
      <c r="L3" s="60" t="s">
        <v>585</v>
      </c>
      <c r="M3" s="60" t="s">
        <v>586</v>
      </c>
      <c r="N3" s="60" t="s">
        <v>587</v>
      </c>
      <c r="O3" s="60" t="s">
        <v>588</v>
      </c>
      <c r="P3" s="62" t="s">
        <v>589</v>
      </c>
      <c r="Q3" s="61" t="s">
        <v>590</v>
      </c>
      <c r="R3" s="63" t="s">
        <v>591</v>
      </c>
      <c r="S3" s="64" t="s">
        <v>592</v>
      </c>
      <c r="T3" s="64" t="s">
        <v>593</v>
      </c>
      <c r="U3" s="64" t="s">
        <v>594</v>
      </c>
      <c r="Z3" s="73" t="s">
        <v>617</v>
      </c>
      <c r="AA3" s="68" t="s">
        <v>595</v>
      </c>
    </row>
    <row r="4" spans="1:27" x14ac:dyDescent="0.25">
      <c r="A4" s="56" t="s">
        <v>558</v>
      </c>
      <c r="B4" s="65" t="s">
        <v>597</v>
      </c>
      <c r="C4" s="66" t="s">
        <v>470</v>
      </c>
      <c r="D4" s="66" t="s">
        <v>2</v>
      </c>
      <c r="E4" s="66" t="s">
        <v>1</v>
      </c>
      <c r="F4" s="66" t="s">
        <v>253</v>
      </c>
      <c r="G4" s="66" t="s">
        <v>252</v>
      </c>
      <c r="H4" s="66" t="s">
        <v>251</v>
      </c>
      <c r="I4" s="66" t="s">
        <v>255</v>
      </c>
      <c r="J4" s="66" t="s">
        <v>254</v>
      </c>
      <c r="K4" s="66" t="s">
        <v>256</v>
      </c>
      <c r="L4" s="66" t="s">
        <v>519</v>
      </c>
      <c r="M4" s="66" t="s">
        <v>520</v>
      </c>
      <c r="N4" s="66" t="s">
        <v>521</v>
      </c>
      <c r="O4" s="66" t="s">
        <v>522</v>
      </c>
      <c r="P4" s="66" t="s">
        <v>523</v>
      </c>
      <c r="Q4" s="66" t="s">
        <v>524</v>
      </c>
      <c r="R4" s="66" t="s">
        <v>525</v>
      </c>
      <c r="S4" s="67" t="s">
        <v>526</v>
      </c>
      <c r="T4" s="67" t="s">
        <v>527</v>
      </c>
      <c r="U4" s="67" t="s">
        <v>528</v>
      </c>
    </row>
    <row r="5" spans="1:27" ht="25.5" x14ac:dyDescent="0.25">
      <c r="A5" s="56"/>
      <c r="B5" s="65"/>
      <c r="C5" s="70" t="s">
        <v>582</v>
      </c>
      <c r="D5" s="70" t="s">
        <v>598</v>
      </c>
      <c r="E5" s="70" t="s">
        <v>599</v>
      </c>
      <c r="F5" s="70" t="s">
        <v>600</v>
      </c>
      <c r="G5" s="70" t="s">
        <v>601</v>
      </c>
      <c r="H5" s="70" t="s">
        <v>602</v>
      </c>
      <c r="I5" s="70" t="s">
        <v>603</v>
      </c>
      <c r="J5" s="70" t="s">
        <v>604</v>
      </c>
      <c r="K5" s="70" t="s">
        <v>605</v>
      </c>
      <c r="L5" s="70" t="s">
        <v>606</v>
      </c>
      <c r="M5" s="70" t="s">
        <v>607</v>
      </c>
      <c r="N5" s="70" t="s">
        <v>608</v>
      </c>
      <c r="O5" s="70" t="s">
        <v>609</v>
      </c>
      <c r="P5" s="70" t="s">
        <v>610</v>
      </c>
      <c r="Q5" s="70" t="s">
        <v>611</v>
      </c>
      <c r="R5" s="70" t="s">
        <v>612</v>
      </c>
      <c r="S5" s="71" t="s">
        <v>613</v>
      </c>
      <c r="T5" s="71" t="s">
        <v>614</v>
      </c>
      <c r="U5" s="71" t="s">
        <v>615</v>
      </c>
      <c r="Z5" s="69" t="s">
        <v>596</v>
      </c>
    </row>
    <row r="6" spans="1:27" ht="30" customHeight="1" x14ac:dyDescent="0.25">
      <c r="A6" s="75" t="s">
        <v>482</v>
      </c>
      <c r="B6" s="65" t="s">
        <v>618</v>
      </c>
      <c r="C6" s="74" t="s">
        <v>470</v>
      </c>
      <c r="D6" s="74" t="s">
        <v>2</v>
      </c>
      <c r="E6" s="74" t="s">
        <v>471</v>
      </c>
      <c r="F6" s="74" t="s">
        <v>473</v>
      </c>
      <c r="G6" s="74" t="s">
        <v>472</v>
      </c>
      <c r="H6" s="74" t="s">
        <v>482</v>
      </c>
      <c r="I6" s="74" t="s">
        <v>510</v>
      </c>
      <c r="J6" s="74" t="s">
        <v>511</v>
      </c>
    </row>
    <row r="7" spans="1:27" ht="25.5" x14ac:dyDescent="0.25">
      <c r="A7" s="75"/>
      <c r="B7" s="65"/>
      <c r="C7" s="77" t="s">
        <v>582</v>
      </c>
      <c r="D7" s="77" t="s">
        <v>598</v>
      </c>
      <c r="E7" s="76" t="s">
        <v>619</v>
      </c>
      <c r="F7" s="76" t="s">
        <v>621</v>
      </c>
      <c r="G7" s="76" t="s">
        <v>620</v>
      </c>
      <c r="H7" s="76" t="s">
        <v>622</v>
      </c>
      <c r="I7" s="76" t="s">
        <v>623</v>
      </c>
      <c r="J7" s="76" t="s">
        <v>624</v>
      </c>
      <c r="K7" s="78"/>
      <c r="L7" s="78"/>
      <c r="M7" s="78"/>
      <c r="N7" s="78"/>
      <c r="O7" s="78"/>
      <c r="P7" s="78"/>
      <c r="Z7" s="69" t="s">
        <v>625</v>
      </c>
    </row>
    <row r="8" spans="1:27" ht="30" customHeight="1" x14ac:dyDescent="0.25">
      <c r="A8" s="75" t="s">
        <v>576</v>
      </c>
      <c r="B8" s="65" t="s">
        <v>626</v>
      </c>
      <c r="C8" s="71" t="s">
        <v>540</v>
      </c>
      <c r="D8" s="79" t="s">
        <v>2</v>
      </c>
      <c r="E8" s="71" t="s">
        <v>541</v>
      </c>
      <c r="F8" s="71" t="s">
        <v>472</v>
      </c>
      <c r="G8" s="71" t="s">
        <v>542</v>
      </c>
      <c r="H8" s="71" t="s">
        <v>543</v>
      </c>
      <c r="I8" s="71" t="s">
        <v>544</v>
      </c>
      <c r="J8" s="71" t="s">
        <v>545</v>
      </c>
      <c r="K8" s="71" t="s">
        <v>546</v>
      </c>
      <c r="L8" s="71" t="s">
        <v>547</v>
      </c>
      <c r="M8" s="71" t="s">
        <v>632</v>
      </c>
      <c r="N8" s="71" t="s">
        <v>632</v>
      </c>
      <c r="O8" s="71" t="s">
        <v>633</v>
      </c>
      <c r="P8" s="71" t="s">
        <v>634</v>
      </c>
      <c r="Q8" s="71" t="s">
        <v>635</v>
      </c>
      <c r="R8" s="71" t="s">
        <v>548</v>
      </c>
      <c r="S8" s="71"/>
      <c r="T8"/>
      <c r="U8"/>
    </row>
    <row r="9" spans="1:27" ht="38.25" x14ac:dyDescent="0.25">
      <c r="A9" s="75"/>
      <c r="B9" s="65"/>
      <c r="C9" s="77" t="s">
        <v>582</v>
      </c>
      <c r="D9" s="77" t="s">
        <v>598</v>
      </c>
      <c r="E9" s="70" t="s">
        <v>627</v>
      </c>
      <c r="F9" s="70" t="s">
        <v>628</v>
      </c>
      <c r="G9" s="70" t="s">
        <v>629</v>
      </c>
      <c r="H9" s="70" t="s">
        <v>630</v>
      </c>
      <c r="I9" s="70" t="s">
        <v>631</v>
      </c>
      <c r="J9" s="70"/>
      <c r="K9" s="70"/>
      <c r="L9" s="70"/>
      <c r="M9" s="70" t="s">
        <v>636</v>
      </c>
      <c r="N9" s="70" t="s">
        <v>636</v>
      </c>
      <c r="O9" s="70" t="s">
        <v>636</v>
      </c>
      <c r="P9" s="70" t="s">
        <v>636</v>
      </c>
      <c r="Q9" s="70" t="s">
        <v>636</v>
      </c>
      <c r="R9" s="70" t="s">
        <v>637</v>
      </c>
      <c r="S9"/>
      <c r="T9"/>
      <c r="U9"/>
      <c r="Z9" s="80" t="s">
        <v>638</v>
      </c>
    </row>
    <row r="10" spans="1:27" x14ac:dyDescent="0.25">
      <c r="A10" s="75" t="s">
        <v>577</v>
      </c>
      <c r="B10" s="65" t="s">
        <v>648</v>
      </c>
      <c r="C10" s="74" t="s">
        <v>2</v>
      </c>
      <c r="D10" s="74" t="s">
        <v>470</v>
      </c>
      <c r="E10" s="83" t="s">
        <v>562</v>
      </c>
      <c r="F10" s="83" t="s">
        <v>563</v>
      </c>
      <c r="G10" s="83" t="s">
        <v>564</v>
      </c>
      <c r="H10" s="74" t="s">
        <v>565</v>
      </c>
      <c r="I10" s="82" t="s">
        <v>641</v>
      </c>
      <c r="J10" s="82" t="s">
        <v>640</v>
      </c>
    </row>
    <row r="11" spans="1:27" ht="38.25" x14ac:dyDescent="0.25">
      <c r="A11" s="75"/>
      <c r="B11" s="65"/>
      <c r="C11" s="70" t="s">
        <v>584</v>
      </c>
      <c r="D11" s="70" t="s">
        <v>582</v>
      </c>
      <c r="E11" s="70" t="s">
        <v>643</v>
      </c>
      <c r="F11" s="70" t="s">
        <v>642</v>
      </c>
      <c r="G11" s="70" t="s">
        <v>644</v>
      </c>
      <c r="H11" s="70" t="s">
        <v>645</v>
      </c>
      <c r="I11" s="70" t="s">
        <v>646</v>
      </c>
      <c r="J11" s="70" t="s">
        <v>647</v>
      </c>
      <c r="Z11" s="68" t="s">
        <v>595</v>
      </c>
    </row>
  </sheetData>
  <mergeCells count="11">
    <mergeCell ref="B8:B9"/>
    <mergeCell ref="A8:A9"/>
    <mergeCell ref="A10:A11"/>
    <mergeCell ref="B10:B11"/>
    <mergeCell ref="B2:B3"/>
    <mergeCell ref="A2:A3"/>
    <mergeCell ref="C1:D1"/>
    <mergeCell ref="A4:A5"/>
    <mergeCell ref="B4:B5"/>
    <mergeCell ref="B6:B7"/>
    <mergeCell ref="A6:A7"/>
  </mergeCells>
  <conditionalFormatting sqref="I6:J7">
    <cfRule type="containsText" dxfId="41" priority="1" operator="containsText" text="Bad">
      <formula>NOT(ISERROR(SEARCH("Bad",I6)))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2E9BA-4153-4CB1-B67A-33454F80FB10}">
  <dimension ref="A1:S1604"/>
  <sheetViews>
    <sheetView topLeftCell="I1" workbookViewId="0">
      <selection activeCell="T1" sqref="T1:T1048576"/>
    </sheetView>
  </sheetViews>
  <sheetFormatPr defaultRowHeight="15" customHeight="1" x14ac:dyDescent="0.25"/>
  <cols>
    <col min="2" max="2" width="12.85546875" customWidth="1"/>
    <col min="4" max="4" width="13.5703125" customWidth="1"/>
    <col min="6" max="6" width="16.85546875" customWidth="1"/>
    <col min="7" max="7" width="15.85546875" customWidth="1"/>
    <col min="8" max="8" width="17.85546875" customWidth="1"/>
    <col min="9" max="9" width="17.42578125" customWidth="1"/>
    <col min="10" max="10" width="30.28515625" customWidth="1"/>
    <col min="12" max="12" width="9.85546875" customWidth="1"/>
    <col min="13" max="13" width="12.28515625" customWidth="1"/>
    <col min="14" max="14" width="50" customWidth="1"/>
    <col min="15" max="15" width="12.140625" customWidth="1"/>
    <col min="17" max="17" width="10.140625" customWidth="1"/>
    <col min="18" max="18" width="10.7109375" customWidth="1"/>
  </cols>
  <sheetData>
    <row r="1" spans="1:19" s="26" customFormat="1" ht="31.5" customHeight="1" thickBot="1" x14ac:dyDescent="0.3">
      <c r="A1" s="21" t="s">
        <v>258</v>
      </c>
      <c r="B1" s="21" t="s">
        <v>0</v>
      </c>
      <c r="C1" s="21" t="s">
        <v>1</v>
      </c>
      <c r="D1" s="21" t="s">
        <v>2</v>
      </c>
      <c r="E1" s="22" t="s">
        <v>257</v>
      </c>
      <c r="F1" s="21" t="s">
        <v>3</v>
      </c>
      <c r="G1" s="21" t="s">
        <v>4</v>
      </c>
      <c r="H1" s="21" t="s">
        <v>5</v>
      </c>
      <c r="I1" s="21" t="s">
        <v>6</v>
      </c>
      <c r="J1" s="21" t="s">
        <v>249</v>
      </c>
      <c r="K1" s="21" t="s">
        <v>250</v>
      </c>
      <c r="L1" s="21" t="s">
        <v>467</v>
      </c>
      <c r="M1" s="21" t="s">
        <v>483</v>
      </c>
      <c r="N1" s="23" t="s">
        <v>468</v>
      </c>
      <c r="O1" s="20" t="s">
        <v>7</v>
      </c>
      <c r="P1" s="24" t="s">
        <v>506</v>
      </c>
      <c r="Q1" s="25" t="s">
        <v>474</v>
      </c>
      <c r="R1" s="25" t="s">
        <v>475</v>
      </c>
      <c r="S1" s="25" t="s">
        <v>476</v>
      </c>
    </row>
    <row r="2" spans="1:19" s="9" customFormat="1" ht="15" customHeight="1" x14ac:dyDescent="0.25">
      <c r="A2" s="2" t="s">
        <v>286</v>
      </c>
      <c r="B2" s="6" t="s">
        <v>8</v>
      </c>
      <c r="C2" s="6">
        <v>1</v>
      </c>
      <c r="D2" s="7">
        <v>42556</v>
      </c>
      <c r="E2" s="8">
        <v>2016</v>
      </c>
      <c r="F2" s="6" t="s">
        <v>27</v>
      </c>
      <c r="G2" s="6" t="s">
        <v>28</v>
      </c>
      <c r="H2" s="6" t="s">
        <v>29</v>
      </c>
      <c r="I2" s="6" t="s">
        <v>30</v>
      </c>
      <c r="J2" s="6" t="s">
        <v>31</v>
      </c>
      <c r="K2" s="6" t="s">
        <v>256</v>
      </c>
      <c r="L2" s="6" t="s">
        <v>253</v>
      </c>
      <c r="M2" s="6" t="str">
        <f t="shared" ref="M2:M65" si="0">IF(L2="",K2,L2)</f>
        <v>I</v>
      </c>
      <c r="N2" s="27" t="s">
        <v>512</v>
      </c>
      <c r="O2" s="1">
        <v>45.454500000000003</v>
      </c>
      <c r="P2" s="10">
        <f t="shared" ref="P2:P65" si="1">O2/45</f>
        <v>1.0101</v>
      </c>
      <c r="Q2" s="12" t="s">
        <v>477</v>
      </c>
      <c r="R2" s="13" t="s">
        <v>478</v>
      </c>
      <c r="S2" s="13">
        <v>3</v>
      </c>
    </row>
    <row r="3" spans="1:19" s="9" customFormat="1" ht="15" customHeight="1" x14ac:dyDescent="0.25">
      <c r="A3" s="2" t="s">
        <v>259</v>
      </c>
      <c r="B3" s="6" t="s">
        <v>8</v>
      </c>
      <c r="C3" s="6">
        <v>1</v>
      </c>
      <c r="D3" s="7">
        <v>42556</v>
      </c>
      <c r="E3" s="8">
        <v>2016</v>
      </c>
      <c r="F3" s="6" t="s">
        <v>9</v>
      </c>
      <c r="G3" s="6" t="s">
        <v>10</v>
      </c>
      <c r="H3" s="6"/>
      <c r="I3" s="6" t="s">
        <v>11</v>
      </c>
      <c r="J3" s="6" t="s">
        <v>12</v>
      </c>
      <c r="K3" s="6" t="s">
        <v>251</v>
      </c>
      <c r="L3" s="6"/>
      <c r="M3" s="6" t="str">
        <f t="shared" si="0"/>
        <v>III</v>
      </c>
      <c r="N3"/>
      <c r="O3" s="1">
        <v>90.909000000000006</v>
      </c>
      <c r="P3" s="10">
        <f t="shared" si="1"/>
        <v>2.0202</v>
      </c>
      <c r="Q3" s="12" t="s">
        <v>500</v>
      </c>
      <c r="R3" s="13" t="s">
        <v>480</v>
      </c>
      <c r="S3" s="13">
        <v>3</v>
      </c>
    </row>
    <row r="4" spans="1:19" s="9" customFormat="1" ht="15" customHeight="1" x14ac:dyDescent="0.25">
      <c r="A4" s="2" t="s">
        <v>259</v>
      </c>
      <c r="B4" s="6" t="s">
        <v>8</v>
      </c>
      <c r="C4" s="6">
        <v>1</v>
      </c>
      <c r="D4" s="7">
        <v>42556</v>
      </c>
      <c r="E4" s="8">
        <v>2016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6" t="s">
        <v>252</v>
      </c>
      <c r="L4" s="6"/>
      <c r="M4" s="6" t="str">
        <f t="shared" si="0"/>
        <v>II</v>
      </c>
      <c r="N4"/>
      <c r="O4" s="1">
        <v>45.454500000000003</v>
      </c>
      <c r="P4" s="10">
        <f t="shared" si="1"/>
        <v>1.0101</v>
      </c>
      <c r="Q4" s="16" t="s">
        <v>479</v>
      </c>
      <c r="R4" s="17" t="s">
        <v>480</v>
      </c>
      <c r="S4" s="17">
        <v>3</v>
      </c>
    </row>
    <row r="5" spans="1:19" s="9" customFormat="1" ht="15" customHeight="1" x14ac:dyDescent="0.25">
      <c r="A5" s="2" t="s">
        <v>259</v>
      </c>
      <c r="B5" s="6" t="s">
        <v>8</v>
      </c>
      <c r="C5" s="6">
        <v>1</v>
      </c>
      <c r="D5" s="7">
        <v>42556</v>
      </c>
      <c r="E5" s="8">
        <v>2016</v>
      </c>
      <c r="F5" s="6" t="s">
        <v>13</v>
      </c>
      <c r="G5" s="6" t="s">
        <v>14</v>
      </c>
      <c r="H5" s="6"/>
      <c r="I5" s="6" t="s">
        <v>18</v>
      </c>
      <c r="J5" s="6" t="s">
        <v>19</v>
      </c>
      <c r="K5" s="6" t="s">
        <v>252</v>
      </c>
      <c r="L5" s="6"/>
      <c r="M5" s="6" t="str">
        <f t="shared" si="0"/>
        <v>II</v>
      </c>
      <c r="N5"/>
      <c r="O5" s="1">
        <v>2499.9974999999999</v>
      </c>
      <c r="P5" s="10">
        <f t="shared" si="1"/>
        <v>55.555500000000002</v>
      </c>
      <c r="Q5" s="18" t="s">
        <v>489</v>
      </c>
      <c r="R5" s="17" t="s">
        <v>488</v>
      </c>
      <c r="S5" s="17">
        <v>3</v>
      </c>
    </row>
    <row r="6" spans="1:19" s="9" customFormat="1" ht="15" customHeight="1" x14ac:dyDescent="0.25">
      <c r="A6" s="2" t="s">
        <v>259</v>
      </c>
      <c r="B6" s="6" t="s">
        <v>8</v>
      </c>
      <c r="C6" s="6">
        <v>1</v>
      </c>
      <c r="D6" s="7">
        <v>42556</v>
      </c>
      <c r="E6" s="8">
        <v>2016</v>
      </c>
      <c r="F6" s="6" t="s">
        <v>13</v>
      </c>
      <c r="G6" s="6" t="s">
        <v>14</v>
      </c>
      <c r="H6" s="6"/>
      <c r="I6" s="6" t="s">
        <v>20</v>
      </c>
      <c r="J6" s="6" t="s">
        <v>21</v>
      </c>
      <c r="K6" s="6" t="s">
        <v>255</v>
      </c>
      <c r="L6" s="6"/>
      <c r="M6" s="6" t="str">
        <f t="shared" si="0"/>
        <v>IV</v>
      </c>
      <c r="N6"/>
      <c r="O6" s="1">
        <v>45.454500000000003</v>
      </c>
      <c r="P6" s="10">
        <f t="shared" si="1"/>
        <v>1.0101</v>
      </c>
      <c r="Q6" s="18" t="s">
        <v>490</v>
      </c>
      <c r="R6" s="17" t="s">
        <v>488</v>
      </c>
      <c r="S6" s="17">
        <v>3</v>
      </c>
    </row>
    <row r="7" spans="1:19" s="9" customFormat="1" ht="15" customHeight="1" x14ac:dyDescent="0.25">
      <c r="A7" s="2" t="s">
        <v>259</v>
      </c>
      <c r="B7" s="6" t="s">
        <v>8</v>
      </c>
      <c r="C7" s="6">
        <v>1</v>
      </c>
      <c r="D7" s="7">
        <v>42556</v>
      </c>
      <c r="E7" s="8">
        <v>2016</v>
      </c>
      <c r="F7" s="6" t="s">
        <v>13</v>
      </c>
      <c r="G7" s="6" t="s">
        <v>14</v>
      </c>
      <c r="H7" s="6" t="s">
        <v>15</v>
      </c>
      <c r="I7" s="6" t="s">
        <v>22</v>
      </c>
      <c r="J7" s="6" t="s">
        <v>23</v>
      </c>
      <c r="K7" s="6" t="s">
        <v>255</v>
      </c>
      <c r="L7" s="6"/>
      <c r="M7" s="6" t="str">
        <f t="shared" si="0"/>
        <v>IV</v>
      </c>
      <c r="N7"/>
      <c r="O7" s="1">
        <v>227.27250000000001</v>
      </c>
      <c r="P7" s="10">
        <f t="shared" si="1"/>
        <v>5.0505000000000004</v>
      </c>
      <c r="Q7" s="16" t="s">
        <v>479</v>
      </c>
      <c r="R7" s="17" t="s">
        <v>480</v>
      </c>
      <c r="S7" s="17">
        <v>2</v>
      </c>
    </row>
    <row r="8" spans="1:19" s="9" customFormat="1" ht="15" customHeight="1" x14ac:dyDescent="0.25">
      <c r="A8" s="2" t="s">
        <v>259</v>
      </c>
      <c r="B8" s="6" t="s">
        <v>8</v>
      </c>
      <c r="C8" s="6">
        <v>1</v>
      </c>
      <c r="D8" s="7">
        <v>42556</v>
      </c>
      <c r="E8" s="8">
        <v>2016</v>
      </c>
      <c r="F8" s="6" t="s">
        <v>13</v>
      </c>
      <c r="G8" s="6" t="s">
        <v>14</v>
      </c>
      <c r="H8" s="6" t="s">
        <v>24</v>
      </c>
      <c r="I8" s="6" t="s">
        <v>25</v>
      </c>
      <c r="J8" s="6" t="s">
        <v>26</v>
      </c>
      <c r="K8" s="6" t="s">
        <v>255</v>
      </c>
      <c r="L8" s="6"/>
      <c r="M8" s="6" t="str">
        <f t="shared" si="0"/>
        <v>IV</v>
      </c>
      <c r="N8"/>
      <c r="O8" s="1">
        <v>45.454500000000003</v>
      </c>
      <c r="P8" s="10">
        <f t="shared" si="1"/>
        <v>1.0101</v>
      </c>
      <c r="Q8" s="18" t="s">
        <v>491</v>
      </c>
      <c r="R8" s="17" t="s">
        <v>478</v>
      </c>
      <c r="S8" s="17">
        <v>2</v>
      </c>
    </row>
    <row r="9" spans="1:19" s="9" customFormat="1" ht="15" customHeight="1" x14ac:dyDescent="0.25">
      <c r="A9" s="2" t="s">
        <v>306</v>
      </c>
      <c r="B9" s="6" t="s">
        <v>8</v>
      </c>
      <c r="C9" s="6">
        <v>2</v>
      </c>
      <c r="D9" s="7">
        <v>42556</v>
      </c>
      <c r="E9" s="8">
        <v>2016</v>
      </c>
      <c r="F9" s="6" t="s">
        <v>27</v>
      </c>
      <c r="G9" s="6" t="s">
        <v>28</v>
      </c>
      <c r="H9" s="6" t="s">
        <v>29</v>
      </c>
      <c r="I9" s="6" t="s">
        <v>30</v>
      </c>
      <c r="J9" s="6" t="s">
        <v>31</v>
      </c>
      <c r="K9" s="6" t="s">
        <v>256</v>
      </c>
      <c r="L9" s="6" t="s">
        <v>253</v>
      </c>
      <c r="M9" s="6" t="str">
        <f t="shared" si="0"/>
        <v>I</v>
      </c>
      <c r="N9" s="27" t="s">
        <v>512</v>
      </c>
      <c r="O9" s="1">
        <v>45.454500000000003</v>
      </c>
      <c r="P9" s="10">
        <f t="shared" si="1"/>
        <v>1.0101</v>
      </c>
      <c r="Q9" s="12" t="s">
        <v>477</v>
      </c>
      <c r="R9" s="13" t="s">
        <v>478</v>
      </c>
      <c r="S9" s="13">
        <v>3</v>
      </c>
    </row>
    <row r="10" spans="1:19" s="9" customFormat="1" ht="15" customHeight="1" x14ac:dyDescent="0.25">
      <c r="A10" s="2" t="s">
        <v>260</v>
      </c>
      <c r="B10" s="6" t="s">
        <v>8</v>
      </c>
      <c r="C10" s="6">
        <v>2</v>
      </c>
      <c r="D10" s="7">
        <v>42556</v>
      </c>
      <c r="E10" s="8">
        <v>2016</v>
      </c>
      <c r="F10" s="6" t="s">
        <v>13</v>
      </c>
      <c r="G10" s="6" t="s">
        <v>14</v>
      </c>
      <c r="H10" s="6"/>
      <c r="I10" s="6" t="s">
        <v>20</v>
      </c>
      <c r="J10" s="6" t="s">
        <v>32</v>
      </c>
      <c r="K10" s="6" t="s">
        <v>254</v>
      </c>
      <c r="L10" s="6"/>
      <c r="M10" s="6" t="str">
        <f t="shared" si="0"/>
        <v>V</v>
      </c>
      <c r="N10"/>
      <c r="O10" s="1">
        <v>45.454500000000003</v>
      </c>
      <c r="P10" s="10">
        <f t="shared" si="1"/>
        <v>1.0101</v>
      </c>
      <c r="Q10" s="18" t="s">
        <v>490</v>
      </c>
      <c r="R10" s="17" t="s">
        <v>488</v>
      </c>
      <c r="S10" s="17">
        <v>3</v>
      </c>
    </row>
    <row r="11" spans="1:19" s="9" customFormat="1" ht="15" customHeight="1" x14ac:dyDescent="0.25">
      <c r="A11" s="2" t="s">
        <v>260</v>
      </c>
      <c r="B11" s="6" t="s">
        <v>8</v>
      </c>
      <c r="C11" s="6">
        <v>2</v>
      </c>
      <c r="D11" s="7">
        <v>42556</v>
      </c>
      <c r="E11" s="8">
        <v>2016</v>
      </c>
      <c r="F11" s="6" t="s">
        <v>9</v>
      </c>
      <c r="G11" s="6" t="s">
        <v>10</v>
      </c>
      <c r="H11" s="6"/>
      <c r="I11" s="6" t="s">
        <v>11</v>
      </c>
      <c r="J11" s="6" t="s">
        <v>12</v>
      </c>
      <c r="K11" s="6" t="s">
        <v>251</v>
      </c>
      <c r="L11" s="6"/>
      <c r="M11" s="6" t="str">
        <f t="shared" si="0"/>
        <v>III</v>
      </c>
      <c r="N11"/>
      <c r="O11" s="1">
        <v>90.909000000000006</v>
      </c>
      <c r="P11" s="10">
        <f t="shared" si="1"/>
        <v>2.0202</v>
      </c>
      <c r="Q11" s="12" t="s">
        <v>500</v>
      </c>
      <c r="R11" s="13" t="s">
        <v>480</v>
      </c>
      <c r="S11" s="13">
        <v>3</v>
      </c>
    </row>
    <row r="12" spans="1:19" s="9" customFormat="1" ht="15" customHeight="1" x14ac:dyDescent="0.25">
      <c r="A12" s="2" t="s">
        <v>270</v>
      </c>
      <c r="B12" s="6" t="s">
        <v>8</v>
      </c>
      <c r="C12" s="6">
        <v>2</v>
      </c>
      <c r="D12" s="7">
        <v>42556</v>
      </c>
      <c r="E12" s="8">
        <v>2016</v>
      </c>
      <c r="F12" s="6" t="s">
        <v>50</v>
      </c>
      <c r="G12" s="6" t="s">
        <v>221</v>
      </c>
      <c r="H12" s="6" t="s">
        <v>222</v>
      </c>
      <c r="I12" s="6" t="s">
        <v>223</v>
      </c>
      <c r="J12" s="6" t="s">
        <v>223</v>
      </c>
      <c r="K12" s="6" t="s">
        <v>256</v>
      </c>
      <c r="L12" s="6"/>
      <c r="M12" s="6" t="str">
        <f t="shared" si="0"/>
        <v>NA</v>
      </c>
      <c r="N12" s="11"/>
      <c r="O12" s="1">
        <v>45.454500000000003</v>
      </c>
      <c r="P12" s="10">
        <f t="shared" si="1"/>
        <v>1.0101</v>
      </c>
      <c r="Q12" s="18" t="s">
        <v>492</v>
      </c>
      <c r="R12" s="17" t="s">
        <v>493</v>
      </c>
      <c r="S12" s="17">
        <v>3</v>
      </c>
    </row>
    <row r="13" spans="1:19" s="9" customFormat="1" ht="15" customHeight="1" x14ac:dyDescent="0.25">
      <c r="A13" s="2" t="s">
        <v>260</v>
      </c>
      <c r="B13" s="6" t="s">
        <v>8</v>
      </c>
      <c r="C13" s="6">
        <v>2</v>
      </c>
      <c r="D13" s="7">
        <v>42556</v>
      </c>
      <c r="E13" s="8">
        <v>2016</v>
      </c>
      <c r="F13" s="6" t="s">
        <v>13</v>
      </c>
      <c r="G13" s="6" t="s">
        <v>14</v>
      </c>
      <c r="H13" s="6" t="s">
        <v>15</v>
      </c>
      <c r="I13" s="6" t="s">
        <v>34</v>
      </c>
      <c r="J13" s="6" t="s">
        <v>35</v>
      </c>
      <c r="K13" s="6" t="s">
        <v>251</v>
      </c>
      <c r="L13" s="6"/>
      <c r="M13" s="6" t="str">
        <f t="shared" si="0"/>
        <v>III</v>
      </c>
      <c r="N13"/>
      <c r="O13" s="1">
        <v>3272.7240000000002</v>
      </c>
      <c r="P13" s="10">
        <f t="shared" si="1"/>
        <v>72.727200000000011</v>
      </c>
      <c r="Q13" s="16" t="s">
        <v>479</v>
      </c>
      <c r="R13" s="17" t="s">
        <v>480</v>
      </c>
      <c r="S13" s="17">
        <v>3</v>
      </c>
    </row>
    <row r="14" spans="1:19" s="9" customFormat="1" ht="15" customHeight="1" x14ac:dyDescent="0.25">
      <c r="A14" s="2" t="s">
        <v>260</v>
      </c>
      <c r="B14" s="6" t="s">
        <v>8</v>
      </c>
      <c r="C14" s="6">
        <v>2</v>
      </c>
      <c r="D14" s="7">
        <v>42556</v>
      </c>
      <c r="E14" s="8">
        <v>2016</v>
      </c>
      <c r="F14" s="6" t="s">
        <v>13</v>
      </c>
      <c r="G14" s="6" t="s">
        <v>14</v>
      </c>
      <c r="H14" s="6"/>
      <c r="I14" s="6" t="s">
        <v>20</v>
      </c>
      <c r="J14" s="6" t="s">
        <v>21</v>
      </c>
      <c r="K14" s="6" t="s">
        <v>255</v>
      </c>
      <c r="L14" s="6"/>
      <c r="M14" s="6" t="str">
        <f t="shared" si="0"/>
        <v>IV</v>
      </c>
      <c r="N14"/>
      <c r="O14" s="1">
        <v>136.36350000000002</v>
      </c>
      <c r="P14" s="10">
        <f t="shared" si="1"/>
        <v>3.0303000000000004</v>
      </c>
      <c r="Q14" s="18" t="s">
        <v>490</v>
      </c>
      <c r="R14" s="17" t="s">
        <v>488</v>
      </c>
      <c r="S14" s="17">
        <v>3</v>
      </c>
    </row>
    <row r="15" spans="1:19" s="9" customFormat="1" ht="15" customHeight="1" x14ac:dyDescent="0.25">
      <c r="A15" s="2" t="s">
        <v>260</v>
      </c>
      <c r="B15" s="6" t="s">
        <v>8</v>
      </c>
      <c r="C15" s="6">
        <v>2</v>
      </c>
      <c r="D15" s="7">
        <v>42556</v>
      </c>
      <c r="E15" s="8">
        <v>2016</v>
      </c>
      <c r="F15" s="6" t="s">
        <v>27</v>
      </c>
      <c r="G15" s="6" t="s">
        <v>28</v>
      </c>
      <c r="H15" s="6"/>
      <c r="I15" s="6" t="s">
        <v>36</v>
      </c>
      <c r="J15" s="6" t="s">
        <v>37</v>
      </c>
      <c r="K15" s="6" t="s">
        <v>251</v>
      </c>
      <c r="L15" s="6"/>
      <c r="M15" s="6" t="str">
        <f t="shared" si="0"/>
        <v>III</v>
      </c>
      <c r="N15"/>
      <c r="O15" s="1">
        <v>409.09050000000002</v>
      </c>
      <c r="P15" s="10">
        <f t="shared" si="1"/>
        <v>9.0909000000000013</v>
      </c>
      <c r="Q15" s="18" t="s">
        <v>498</v>
      </c>
      <c r="R15" s="17" t="s">
        <v>478</v>
      </c>
      <c r="S15" s="17">
        <v>3</v>
      </c>
    </row>
    <row r="16" spans="1:19" s="9" customFormat="1" ht="15" customHeight="1" x14ac:dyDescent="0.25">
      <c r="A16" s="2" t="s">
        <v>260</v>
      </c>
      <c r="B16" s="6" t="s">
        <v>8</v>
      </c>
      <c r="C16" s="6">
        <v>2</v>
      </c>
      <c r="D16" s="7">
        <v>42556</v>
      </c>
      <c r="E16" s="8">
        <v>2016</v>
      </c>
      <c r="F16" s="6" t="s">
        <v>13</v>
      </c>
      <c r="G16" s="6" t="s">
        <v>14</v>
      </c>
      <c r="H16" s="6" t="s">
        <v>24</v>
      </c>
      <c r="I16" s="6" t="s">
        <v>25</v>
      </c>
      <c r="J16" s="6" t="s">
        <v>26</v>
      </c>
      <c r="K16" s="6" t="s">
        <v>255</v>
      </c>
      <c r="L16" s="6"/>
      <c r="M16" s="6" t="str">
        <f t="shared" si="0"/>
        <v>IV</v>
      </c>
      <c r="N16"/>
      <c r="O16" s="1">
        <v>136.36350000000002</v>
      </c>
      <c r="P16" s="10">
        <f t="shared" si="1"/>
        <v>3.0303000000000004</v>
      </c>
      <c r="Q16" s="18" t="s">
        <v>491</v>
      </c>
      <c r="R16" s="17" t="s">
        <v>478</v>
      </c>
      <c r="S16" s="17">
        <v>2</v>
      </c>
    </row>
    <row r="17" spans="1:19" s="9" customFormat="1" ht="15" customHeight="1" x14ac:dyDescent="0.25">
      <c r="A17" s="2" t="s">
        <v>307</v>
      </c>
      <c r="B17" s="6" t="s">
        <v>8</v>
      </c>
      <c r="C17" s="6">
        <v>1</v>
      </c>
      <c r="D17" s="7">
        <v>42647</v>
      </c>
      <c r="E17" s="8">
        <v>2016</v>
      </c>
      <c r="F17" s="6" t="s">
        <v>27</v>
      </c>
      <c r="G17" s="6" t="s">
        <v>28</v>
      </c>
      <c r="H17" s="6" t="s">
        <v>29</v>
      </c>
      <c r="I17" s="6" t="s">
        <v>30</v>
      </c>
      <c r="J17" s="6" t="s">
        <v>31</v>
      </c>
      <c r="K17" s="6" t="s">
        <v>256</v>
      </c>
      <c r="L17" s="6" t="s">
        <v>253</v>
      </c>
      <c r="M17" s="6" t="str">
        <f t="shared" si="0"/>
        <v>I</v>
      </c>
      <c r="N17" s="27" t="s">
        <v>512</v>
      </c>
      <c r="O17" s="1">
        <v>45.454500000000003</v>
      </c>
      <c r="P17" s="10">
        <f t="shared" si="1"/>
        <v>1.0101</v>
      </c>
      <c r="Q17" s="12" t="s">
        <v>477</v>
      </c>
      <c r="R17" s="13" t="s">
        <v>478</v>
      </c>
      <c r="S17" s="13">
        <v>3</v>
      </c>
    </row>
    <row r="18" spans="1:19" s="9" customFormat="1" ht="15" customHeight="1" x14ac:dyDescent="0.25">
      <c r="A18" s="2" t="s">
        <v>286</v>
      </c>
      <c r="B18" s="6" t="s">
        <v>8</v>
      </c>
      <c r="C18" s="6">
        <v>1</v>
      </c>
      <c r="D18" s="7">
        <v>42647</v>
      </c>
      <c r="E18" s="8">
        <v>2016</v>
      </c>
      <c r="F18" s="6" t="s">
        <v>9</v>
      </c>
      <c r="G18" s="6" t="s">
        <v>10</v>
      </c>
      <c r="H18" s="6"/>
      <c r="I18" s="6" t="s">
        <v>11</v>
      </c>
      <c r="J18" s="6" t="s">
        <v>12</v>
      </c>
      <c r="K18" s="6" t="s">
        <v>251</v>
      </c>
      <c r="L18" s="6"/>
      <c r="M18" s="6" t="str">
        <f t="shared" si="0"/>
        <v>III</v>
      </c>
      <c r="N18"/>
      <c r="O18" s="1">
        <v>136.36350000000002</v>
      </c>
      <c r="P18" s="10">
        <f t="shared" si="1"/>
        <v>3.0303000000000004</v>
      </c>
      <c r="Q18" s="12" t="s">
        <v>500</v>
      </c>
      <c r="R18" s="13" t="s">
        <v>480</v>
      </c>
      <c r="S18" s="13">
        <v>3</v>
      </c>
    </row>
    <row r="19" spans="1:19" s="9" customFormat="1" ht="15" customHeight="1" x14ac:dyDescent="0.25">
      <c r="A19" s="2" t="s">
        <v>286</v>
      </c>
      <c r="B19" s="6" t="s">
        <v>8</v>
      </c>
      <c r="C19" s="6">
        <v>1</v>
      </c>
      <c r="D19" s="7">
        <v>42647</v>
      </c>
      <c r="E19" s="8">
        <v>2016</v>
      </c>
      <c r="F19" s="6" t="s">
        <v>9</v>
      </c>
      <c r="G19" s="6" t="s">
        <v>10</v>
      </c>
      <c r="H19" s="6"/>
      <c r="I19" s="6" t="s">
        <v>11</v>
      </c>
      <c r="J19" s="6" t="s">
        <v>42</v>
      </c>
      <c r="K19" s="6" t="s">
        <v>252</v>
      </c>
      <c r="L19" s="6"/>
      <c r="M19" s="6" t="str">
        <f t="shared" si="0"/>
        <v>II</v>
      </c>
      <c r="N19"/>
      <c r="O19" s="1">
        <v>45.454500000000003</v>
      </c>
      <c r="P19" s="10">
        <f t="shared" si="1"/>
        <v>1.0101</v>
      </c>
      <c r="Q19" s="12" t="s">
        <v>500</v>
      </c>
      <c r="R19" s="13" t="s">
        <v>480</v>
      </c>
      <c r="S19" s="13">
        <v>3</v>
      </c>
    </row>
    <row r="20" spans="1:19" s="9" customFormat="1" ht="15" customHeight="1" x14ac:dyDescent="0.25">
      <c r="A20" s="2" t="s">
        <v>286</v>
      </c>
      <c r="B20" s="6" t="s">
        <v>8</v>
      </c>
      <c r="C20" s="6">
        <v>1</v>
      </c>
      <c r="D20" s="7">
        <v>42647</v>
      </c>
      <c r="E20" s="8">
        <v>2016</v>
      </c>
      <c r="F20" s="6" t="s">
        <v>27</v>
      </c>
      <c r="G20" s="6" t="s">
        <v>39</v>
      </c>
      <c r="H20" s="6"/>
      <c r="I20" s="6" t="s">
        <v>40</v>
      </c>
      <c r="J20" s="6" t="s">
        <v>41</v>
      </c>
      <c r="K20" s="6" t="s">
        <v>252</v>
      </c>
      <c r="L20" s="6"/>
      <c r="M20" s="6" t="str">
        <f t="shared" si="0"/>
        <v>II</v>
      </c>
      <c r="N20"/>
      <c r="O20" s="1">
        <v>45.454500000000003</v>
      </c>
      <c r="P20" s="10">
        <f t="shared" si="1"/>
        <v>1.0101</v>
      </c>
      <c r="Q20" s="16" t="s">
        <v>479</v>
      </c>
      <c r="R20" s="17" t="s">
        <v>480</v>
      </c>
      <c r="S20" s="17">
        <v>3</v>
      </c>
    </row>
    <row r="21" spans="1:19" s="9" customFormat="1" ht="15" customHeight="1" x14ac:dyDescent="0.25">
      <c r="A21" s="2" t="s">
        <v>286</v>
      </c>
      <c r="B21" s="6" t="s">
        <v>8</v>
      </c>
      <c r="C21" s="6">
        <v>1</v>
      </c>
      <c r="D21" s="7">
        <v>42647</v>
      </c>
      <c r="E21" s="8">
        <v>2016</v>
      </c>
      <c r="F21" s="6" t="s">
        <v>13</v>
      </c>
      <c r="G21" s="6" t="s">
        <v>14</v>
      </c>
      <c r="H21" s="6" t="s">
        <v>15</v>
      </c>
      <c r="I21" s="6" t="s">
        <v>16</v>
      </c>
      <c r="J21" s="6" t="s">
        <v>17</v>
      </c>
      <c r="K21" s="6" t="s">
        <v>252</v>
      </c>
      <c r="L21" s="6"/>
      <c r="M21" s="6" t="str">
        <f t="shared" si="0"/>
        <v>II</v>
      </c>
      <c r="N21"/>
      <c r="O21" s="1">
        <v>90.909000000000006</v>
      </c>
      <c r="P21" s="10">
        <f t="shared" si="1"/>
        <v>2.0202</v>
      </c>
      <c r="Q21" s="16" t="s">
        <v>479</v>
      </c>
      <c r="R21" s="17" t="s">
        <v>480</v>
      </c>
      <c r="S21" s="17">
        <v>3</v>
      </c>
    </row>
    <row r="22" spans="1:19" s="9" customFormat="1" ht="15" customHeight="1" x14ac:dyDescent="0.25">
      <c r="A22" s="2" t="s">
        <v>286</v>
      </c>
      <c r="B22" s="6" t="s">
        <v>8</v>
      </c>
      <c r="C22" s="6">
        <v>1</v>
      </c>
      <c r="D22" s="7">
        <v>42647</v>
      </c>
      <c r="E22" s="8">
        <v>2016</v>
      </c>
      <c r="F22" s="6" t="s">
        <v>13</v>
      </c>
      <c r="G22" s="6" t="s">
        <v>14</v>
      </c>
      <c r="H22" s="6"/>
      <c r="I22" s="6" t="s">
        <v>18</v>
      </c>
      <c r="J22" s="6" t="s">
        <v>19</v>
      </c>
      <c r="K22" s="6" t="s">
        <v>252</v>
      </c>
      <c r="L22" s="6"/>
      <c r="M22" s="6" t="str">
        <f t="shared" si="0"/>
        <v>II</v>
      </c>
      <c r="N22"/>
      <c r="O22" s="1">
        <v>45.454500000000003</v>
      </c>
      <c r="P22" s="10">
        <f t="shared" si="1"/>
        <v>1.0101</v>
      </c>
      <c r="Q22" s="18" t="s">
        <v>489</v>
      </c>
      <c r="R22" s="17" t="s">
        <v>488</v>
      </c>
      <c r="S22" s="17">
        <v>3</v>
      </c>
    </row>
    <row r="23" spans="1:19" s="9" customFormat="1" ht="15" customHeight="1" x14ac:dyDescent="0.25">
      <c r="A23" s="2" t="s">
        <v>286</v>
      </c>
      <c r="B23" s="6" t="s">
        <v>8</v>
      </c>
      <c r="C23" s="6">
        <v>1</v>
      </c>
      <c r="D23" s="7">
        <v>42647</v>
      </c>
      <c r="E23" s="8">
        <v>2016</v>
      </c>
      <c r="F23" s="6" t="s">
        <v>13</v>
      </c>
      <c r="G23" s="6" t="s">
        <v>14</v>
      </c>
      <c r="H23" s="6"/>
      <c r="I23" s="6" t="s">
        <v>20</v>
      </c>
      <c r="J23" s="6" t="s">
        <v>21</v>
      </c>
      <c r="K23" s="6" t="s">
        <v>255</v>
      </c>
      <c r="L23" s="6"/>
      <c r="M23" s="6" t="str">
        <f t="shared" si="0"/>
        <v>IV</v>
      </c>
      <c r="N23"/>
      <c r="O23" s="1">
        <v>8272.719000000001</v>
      </c>
      <c r="P23" s="10">
        <f t="shared" si="1"/>
        <v>183.83820000000003</v>
      </c>
      <c r="Q23" s="18" t="s">
        <v>490</v>
      </c>
      <c r="R23" s="17" t="s">
        <v>488</v>
      </c>
      <c r="S23" s="17">
        <v>3</v>
      </c>
    </row>
    <row r="24" spans="1:19" s="9" customFormat="1" ht="15" customHeight="1" x14ac:dyDescent="0.25">
      <c r="A24" s="2" t="s">
        <v>286</v>
      </c>
      <c r="B24" s="6" t="s">
        <v>8</v>
      </c>
      <c r="C24" s="6">
        <v>1</v>
      </c>
      <c r="D24" s="7">
        <v>42647</v>
      </c>
      <c r="E24" s="8">
        <v>2016</v>
      </c>
      <c r="F24" s="6" t="s">
        <v>13</v>
      </c>
      <c r="G24" s="6" t="s">
        <v>14</v>
      </c>
      <c r="H24" s="6" t="s">
        <v>24</v>
      </c>
      <c r="I24" s="6" t="s">
        <v>25</v>
      </c>
      <c r="J24" s="6" t="s">
        <v>55</v>
      </c>
      <c r="K24" s="6" t="s">
        <v>255</v>
      </c>
      <c r="L24" s="6"/>
      <c r="M24" s="6" t="str">
        <f t="shared" si="0"/>
        <v>IV</v>
      </c>
      <c r="N24"/>
      <c r="O24" s="1">
        <v>45.454500000000003</v>
      </c>
      <c r="P24" s="10">
        <f t="shared" si="1"/>
        <v>1.0101</v>
      </c>
      <c r="Q24" s="18" t="s">
        <v>491</v>
      </c>
      <c r="R24" s="17" t="s">
        <v>478</v>
      </c>
      <c r="S24" s="17">
        <v>2.5</v>
      </c>
    </row>
    <row r="25" spans="1:19" s="9" customFormat="1" ht="15" customHeight="1" x14ac:dyDescent="0.25">
      <c r="A25" s="2" t="s">
        <v>286</v>
      </c>
      <c r="B25" s="6" t="s">
        <v>8</v>
      </c>
      <c r="C25" s="6">
        <v>1</v>
      </c>
      <c r="D25" s="7">
        <v>42647</v>
      </c>
      <c r="E25" s="8">
        <v>2016</v>
      </c>
      <c r="F25" s="6" t="s">
        <v>13</v>
      </c>
      <c r="G25" s="6" t="s">
        <v>14</v>
      </c>
      <c r="H25" s="6" t="s">
        <v>24</v>
      </c>
      <c r="I25" s="6" t="s">
        <v>25</v>
      </c>
      <c r="J25" s="6" t="s">
        <v>26</v>
      </c>
      <c r="K25" s="6" t="s">
        <v>255</v>
      </c>
      <c r="L25" s="6"/>
      <c r="M25" s="6" t="str">
        <f t="shared" si="0"/>
        <v>IV</v>
      </c>
      <c r="N25"/>
      <c r="O25" s="1">
        <v>1227.2715000000001</v>
      </c>
      <c r="P25" s="10">
        <f t="shared" si="1"/>
        <v>27.2727</v>
      </c>
      <c r="Q25" s="18" t="s">
        <v>491</v>
      </c>
      <c r="R25" s="17" t="s">
        <v>478</v>
      </c>
      <c r="S25" s="17">
        <v>2</v>
      </c>
    </row>
    <row r="26" spans="1:19" s="9" customFormat="1" ht="15" customHeight="1" x14ac:dyDescent="0.25">
      <c r="A26" s="2" t="s">
        <v>287</v>
      </c>
      <c r="B26" s="6" t="s">
        <v>8</v>
      </c>
      <c r="C26" s="6">
        <v>2</v>
      </c>
      <c r="D26" s="7">
        <v>42647</v>
      </c>
      <c r="E26" s="8">
        <v>2016</v>
      </c>
      <c r="F26" s="6" t="s">
        <v>9</v>
      </c>
      <c r="G26" s="6" t="s">
        <v>10</v>
      </c>
      <c r="H26" s="6"/>
      <c r="I26" s="6" t="s">
        <v>11</v>
      </c>
      <c r="J26" s="6" t="s">
        <v>12</v>
      </c>
      <c r="K26" s="6" t="s">
        <v>251</v>
      </c>
      <c r="L26" s="6"/>
      <c r="M26" s="6" t="str">
        <f t="shared" si="0"/>
        <v>III</v>
      </c>
      <c r="N26"/>
      <c r="O26" s="1">
        <v>136.36350000000002</v>
      </c>
      <c r="P26" s="10">
        <f t="shared" si="1"/>
        <v>3.0303000000000004</v>
      </c>
      <c r="Q26" s="12" t="s">
        <v>500</v>
      </c>
      <c r="R26" s="13" t="s">
        <v>480</v>
      </c>
      <c r="S26" s="13">
        <v>3</v>
      </c>
    </row>
    <row r="27" spans="1:19" s="9" customFormat="1" ht="15" customHeight="1" x14ac:dyDescent="0.25">
      <c r="A27" s="2" t="s">
        <v>287</v>
      </c>
      <c r="B27" s="6" t="s">
        <v>8</v>
      </c>
      <c r="C27" s="6">
        <v>2</v>
      </c>
      <c r="D27" s="7">
        <v>42647</v>
      </c>
      <c r="E27" s="8">
        <v>2016</v>
      </c>
      <c r="F27" s="6" t="s">
        <v>50</v>
      </c>
      <c r="G27" s="6" t="s">
        <v>51</v>
      </c>
      <c r="H27" s="6" t="s">
        <v>60</v>
      </c>
      <c r="I27" s="6" t="s">
        <v>61</v>
      </c>
      <c r="J27" s="6" t="s">
        <v>62</v>
      </c>
      <c r="K27" s="6" t="s">
        <v>252</v>
      </c>
      <c r="L27" s="6"/>
      <c r="M27" s="6" t="str">
        <f t="shared" si="0"/>
        <v>II</v>
      </c>
      <c r="N27"/>
      <c r="O27" s="1">
        <v>45.454500000000003</v>
      </c>
      <c r="P27" s="10">
        <f t="shared" si="1"/>
        <v>1.0101</v>
      </c>
      <c r="Q27" s="12"/>
      <c r="R27" s="13"/>
      <c r="S27" s="13">
        <v>2</v>
      </c>
    </row>
    <row r="28" spans="1:19" s="9" customFormat="1" ht="15" customHeight="1" x14ac:dyDescent="0.25">
      <c r="A28" s="2" t="s">
        <v>287</v>
      </c>
      <c r="B28" s="6" t="s">
        <v>8</v>
      </c>
      <c r="C28" s="6">
        <v>2</v>
      </c>
      <c r="D28" s="7">
        <v>42647</v>
      </c>
      <c r="E28" s="8">
        <v>2016</v>
      </c>
      <c r="F28" s="6" t="s">
        <v>27</v>
      </c>
      <c r="G28" s="6" t="s">
        <v>39</v>
      </c>
      <c r="H28" s="6"/>
      <c r="I28" s="6" t="s">
        <v>40</v>
      </c>
      <c r="J28" s="6" t="s">
        <v>41</v>
      </c>
      <c r="K28" s="6" t="s">
        <v>252</v>
      </c>
      <c r="L28" s="6"/>
      <c r="M28" s="6" t="str">
        <f t="shared" si="0"/>
        <v>II</v>
      </c>
      <c r="N28"/>
      <c r="O28" s="1">
        <v>45.454500000000003</v>
      </c>
      <c r="P28" s="10">
        <f t="shared" si="1"/>
        <v>1.0101</v>
      </c>
      <c r="Q28" s="16" t="s">
        <v>479</v>
      </c>
      <c r="R28" s="17" t="s">
        <v>480</v>
      </c>
      <c r="S28" s="17">
        <v>3</v>
      </c>
    </row>
    <row r="29" spans="1:19" s="9" customFormat="1" ht="15" customHeight="1" x14ac:dyDescent="0.25">
      <c r="A29" s="2" t="s">
        <v>287</v>
      </c>
      <c r="B29" s="6" t="s">
        <v>8</v>
      </c>
      <c r="C29" s="6">
        <v>2</v>
      </c>
      <c r="D29" s="7">
        <v>42647</v>
      </c>
      <c r="E29" s="8">
        <v>2016</v>
      </c>
      <c r="F29" s="6" t="s">
        <v>13</v>
      </c>
      <c r="G29" s="6" t="s">
        <v>14</v>
      </c>
      <c r="H29" s="6" t="s">
        <v>15</v>
      </c>
      <c r="I29" s="6" t="s">
        <v>16</v>
      </c>
      <c r="J29" s="6" t="s">
        <v>17</v>
      </c>
      <c r="K29" s="6" t="s">
        <v>252</v>
      </c>
      <c r="L29" s="6"/>
      <c r="M29" s="6" t="str">
        <f t="shared" si="0"/>
        <v>II</v>
      </c>
      <c r="N29"/>
      <c r="O29" s="1">
        <v>45.454500000000003</v>
      </c>
      <c r="P29" s="10">
        <f t="shared" si="1"/>
        <v>1.0101</v>
      </c>
      <c r="Q29" s="16" t="s">
        <v>479</v>
      </c>
      <c r="R29" s="17" t="s">
        <v>480</v>
      </c>
      <c r="S29" s="17">
        <v>3</v>
      </c>
    </row>
    <row r="30" spans="1:19" s="9" customFormat="1" ht="15" customHeight="1" x14ac:dyDescent="0.25">
      <c r="A30" s="2" t="s">
        <v>287</v>
      </c>
      <c r="B30" s="6" t="s">
        <v>8</v>
      </c>
      <c r="C30" s="6">
        <v>2</v>
      </c>
      <c r="D30" s="7">
        <v>42647</v>
      </c>
      <c r="E30" s="8">
        <v>2016</v>
      </c>
      <c r="F30" s="6" t="s">
        <v>13</v>
      </c>
      <c r="G30" s="6" t="s">
        <v>14</v>
      </c>
      <c r="H30" s="6"/>
      <c r="I30" s="6" t="s">
        <v>20</v>
      </c>
      <c r="J30" s="6" t="s">
        <v>21</v>
      </c>
      <c r="K30" s="6" t="s">
        <v>255</v>
      </c>
      <c r="L30" s="6"/>
      <c r="M30" s="6" t="str">
        <f t="shared" si="0"/>
        <v>IV</v>
      </c>
      <c r="N30"/>
      <c r="O30" s="1">
        <v>45.454500000000003</v>
      </c>
      <c r="P30" s="10">
        <f t="shared" si="1"/>
        <v>1.0101</v>
      </c>
      <c r="Q30" s="18" t="s">
        <v>490</v>
      </c>
      <c r="R30" s="17" t="s">
        <v>488</v>
      </c>
      <c r="S30" s="17">
        <v>3</v>
      </c>
    </row>
    <row r="31" spans="1:19" s="9" customFormat="1" ht="15" customHeight="1" x14ac:dyDescent="0.25">
      <c r="A31" s="2" t="s">
        <v>287</v>
      </c>
      <c r="B31" s="6" t="s">
        <v>8</v>
      </c>
      <c r="C31" s="6">
        <v>2</v>
      </c>
      <c r="D31" s="7">
        <v>42647</v>
      </c>
      <c r="E31" s="8">
        <v>2016</v>
      </c>
      <c r="F31" s="6" t="s">
        <v>9</v>
      </c>
      <c r="G31" s="6" t="s">
        <v>92</v>
      </c>
      <c r="H31" s="6"/>
      <c r="I31" s="6" t="s">
        <v>93</v>
      </c>
      <c r="J31" s="6" t="s">
        <v>138</v>
      </c>
      <c r="K31" s="6" t="s">
        <v>252</v>
      </c>
      <c r="L31" s="6"/>
      <c r="M31" s="6" t="str">
        <f t="shared" si="0"/>
        <v>II</v>
      </c>
      <c r="N31"/>
      <c r="O31" s="1">
        <v>8954.5365000000002</v>
      </c>
      <c r="P31" s="10">
        <f t="shared" si="1"/>
        <v>198.9897</v>
      </c>
      <c r="Q31" s="12" t="s">
        <v>500</v>
      </c>
      <c r="R31" s="13" t="s">
        <v>480</v>
      </c>
      <c r="S31" s="13">
        <v>3</v>
      </c>
    </row>
    <row r="32" spans="1:19" s="9" customFormat="1" ht="15" customHeight="1" x14ac:dyDescent="0.25">
      <c r="A32" s="2" t="s">
        <v>287</v>
      </c>
      <c r="B32" s="6" t="s">
        <v>8</v>
      </c>
      <c r="C32" s="6">
        <v>2</v>
      </c>
      <c r="D32" s="7">
        <v>42647</v>
      </c>
      <c r="E32" s="8">
        <v>2016</v>
      </c>
      <c r="F32" s="6" t="s">
        <v>13</v>
      </c>
      <c r="G32" s="6" t="s">
        <v>14</v>
      </c>
      <c r="H32" s="6" t="s">
        <v>24</v>
      </c>
      <c r="I32" s="6" t="s">
        <v>25</v>
      </c>
      <c r="J32" s="6" t="s">
        <v>55</v>
      </c>
      <c r="K32" s="6" t="s">
        <v>255</v>
      </c>
      <c r="L32" s="6"/>
      <c r="M32" s="6" t="str">
        <f t="shared" si="0"/>
        <v>IV</v>
      </c>
      <c r="N32"/>
      <c r="O32" s="1">
        <v>136.36350000000002</v>
      </c>
      <c r="P32" s="10">
        <f t="shared" si="1"/>
        <v>3.0303000000000004</v>
      </c>
      <c r="Q32" s="18" t="s">
        <v>491</v>
      </c>
      <c r="R32" s="17" t="s">
        <v>478</v>
      </c>
      <c r="S32" s="17">
        <v>2.5</v>
      </c>
    </row>
    <row r="33" spans="1:19" s="9" customFormat="1" ht="15" customHeight="1" x14ac:dyDescent="0.25">
      <c r="A33" s="2" t="s">
        <v>287</v>
      </c>
      <c r="B33" s="6" t="s">
        <v>8</v>
      </c>
      <c r="C33" s="6">
        <v>2</v>
      </c>
      <c r="D33" s="7">
        <v>42647</v>
      </c>
      <c r="E33" s="8">
        <v>2016</v>
      </c>
      <c r="F33" s="6" t="s">
        <v>13</v>
      </c>
      <c r="G33" s="6" t="s">
        <v>14</v>
      </c>
      <c r="H33" s="6" t="s">
        <v>24</v>
      </c>
      <c r="I33" s="6" t="s">
        <v>25</v>
      </c>
      <c r="J33" s="6" t="s">
        <v>26</v>
      </c>
      <c r="K33" s="6" t="s">
        <v>255</v>
      </c>
      <c r="L33" s="6"/>
      <c r="M33" s="6" t="str">
        <f t="shared" si="0"/>
        <v>IV</v>
      </c>
      <c r="N33"/>
      <c r="O33" s="1">
        <v>1090.9080000000001</v>
      </c>
      <c r="P33" s="10">
        <f t="shared" si="1"/>
        <v>24.242400000000004</v>
      </c>
      <c r="Q33" s="18" t="s">
        <v>491</v>
      </c>
      <c r="R33" s="17" t="s">
        <v>478</v>
      </c>
      <c r="S33" s="17">
        <v>2</v>
      </c>
    </row>
    <row r="34" spans="1:19" s="9" customFormat="1" ht="15" customHeight="1" x14ac:dyDescent="0.25">
      <c r="A34" s="2" t="s">
        <v>464</v>
      </c>
      <c r="B34" s="6" t="s">
        <v>8</v>
      </c>
      <c r="C34" s="6">
        <v>1</v>
      </c>
      <c r="D34" s="7">
        <v>42684</v>
      </c>
      <c r="E34" s="8">
        <v>2016</v>
      </c>
      <c r="F34" s="6" t="s">
        <v>27</v>
      </c>
      <c r="G34" s="6" t="s">
        <v>28</v>
      </c>
      <c r="H34" s="6"/>
      <c r="I34" s="6"/>
      <c r="J34" s="6" t="s">
        <v>28</v>
      </c>
      <c r="K34" s="6" t="s">
        <v>256</v>
      </c>
      <c r="L34" s="6"/>
      <c r="M34" s="6" t="str">
        <f t="shared" si="0"/>
        <v>NA</v>
      </c>
      <c r="N34" s="11"/>
      <c r="O34" s="1">
        <v>90.909000000000006</v>
      </c>
      <c r="P34" s="10">
        <f t="shared" si="1"/>
        <v>2.0202</v>
      </c>
      <c r="Q34" s="13"/>
      <c r="R34" s="13"/>
      <c r="S34" s="13"/>
    </row>
    <row r="35" spans="1:19" s="9" customFormat="1" ht="15" customHeight="1" x14ac:dyDescent="0.25">
      <c r="A35" s="2" t="s">
        <v>306</v>
      </c>
      <c r="B35" s="6" t="s">
        <v>8</v>
      </c>
      <c r="C35" s="6">
        <v>1</v>
      </c>
      <c r="D35" s="7">
        <v>42684</v>
      </c>
      <c r="E35" s="8">
        <v>2016</v>
      </c>
      <c r="F35" s="6" t="s">
        <v>9</v>
      </c>
      <c r="G35" s="6" t="s">
        <v>10</v>
      </c>
      <c r="H35" s="6"/>
      <c r="I35" s="6" t="s">
        <v>11</v>
      </c>
      <c r="J35" s="6" t="s">
        <v>12</v>
      </c>
      <c r="K35" s="6" t="s">
        <v>251</v>
      </c>
      <c r="L35" s="6"/>
      <c r="M35" s="6" t="str">
        <f t="shared" si="0"/>
        <v>III</v>
      </c>
      <c r="N35"/>
      <c r="O35" s="1">
        <v>227.27250000000001</v>
      </c>
      <c r="P35" s="10">
        <f t="shared" si="1"/>
        <v>5.0505000000000004</v>
      </c>
      <c r="Q35" s="12" t="s">
        <v>500</v>
      </c>
      <c r="R35" s="13" t="s">
        <v>480</v>
      </c>
      <c r="S35" s="13">
        <v>3</v>
      </c>
    </row>
    <row r="36" spans="1:19" s="9" customFormat="1" ht="15" customHeight="1" x14ac:dyDescent="0.25">
      <c r="A36" s="2" t="s">
        <v>306</v>
      </c>
      <c r="B36" s="6" t="s">
        <v>8</v>
      </c>
      <c r="C36" s="6">
        <v>1</v>
      </c>
      <c r="D36" s="7">
        <v>42684</v>
      </c>
      <c r="E36" s="8">
        <v>2016</v>
      </c>
      <c r="F36" s="6" t="s">
        <v>9</v>
      </c>
      <c r="G36" s="6" t="s">
        <v>10</v>
      </c>
      <c r="H36" s="6"/>
      <c r="I36" s="6" t="s">
        <v>11</v>
      </c>
      <c r="J36" s="6" t="s">
        <v>42</v>
      </c>
      <c r="K36" s="6" t="s">
        <v>252</v>
      </c>
      <c r="L36" s="6"/>
      <c r="M36" s="6" t="str">
        <f t="shared" si="0"/>
        <v>II</v>
      </c>
      <c r="N36"/>
      <c r="O36" s="1">
        <v>45.454500000000003</v>
      </c>
      <c r="P36" s="10">
        <f t="shared" si="1"/>
        <v>1.0101</v>
      </c>
      <c r="Q36" s="12" t="s">
        <v>500</v>
      </c>
      <c r="R36" s="13" t="s">
        <v>480</v>
      </c>
      <c r="S36" s="13">
        <v>3</v>
      </c>
    </row>
    <row r="37" spans="1:19" s="9" customFormat="1" ht="15" customHeight="1" x14ac:dyDescent="0.25">
      <c r="A37" s="2" t="s">
        <v>306</v>
      </c>
      <c r="B37" s="6" t="s">
        <v>8</v>
      </c>
      <c r="C37" s="6">
        <v>1</v>
      </c>
      <c r="D37" s="7">
        <v>42684</v>
      </c>
      <c r="E37" s="8">
        <v>2016</v>
      </c>
      <c r="F37" s="6" t="s">
        <v>50</v>
      </c>
      <c r="G37" s="6" t="s">
        <v>51</v>
      </c>
      <c r="H37" s="6" t="s">
        <v>52</v>
      </c>
      <c r="I37" s="6" t="s">
        <v>53</v>
      </c>
      <c r="J37" s="6" t="s">
        <v>54</v>
      </c>
      <c r="K37" s="6" t="s">
        <v>252</v>
      </c>
      <c r="L37" s="6"/>
      <c r="M37" s="6" t="str">
        <f t="shared" si="0"/>
        <v>II</v>
      </c>
      <c r="N37"/>
      <c r="O37" s="1">
        <v>90.909000000000006</v>
      </c>
      <c r="P37" s="10">
        <f t="shared" si="1"/>
        <v>2.0202</v>
      </c>
      <c r="Q37" s="18" t="s">
        <v>491</v>
      </c>
      <c r="R37" s="17" t="s">
        <v>478</v>
      </c>
      <c r="S37" s="17"/>
    </row>
    <row r="38" spans="1:19" s="9" customFormat="1" ht="15" customHeight="1" x14ac:dyDescent="0.25">
      <c r="A38" s="2" t="s">
        <v>306</v>
      </c>
      <c r="B38" s="6" t="s">
        <v>8</v>
      </c>
      <c r="C38" s="6">
        <v>1</v>
      </c>
      <c r="D38" s="7">
        <v>42684</v>
      </c>
      <c r="E38" s="8">
        <v>2016</v>
      </c>
      <c r="F38" s="6" t="s">
        <v>50</v>
      </c>
      <c r="G38" s="6" t="s">
        <v>51</v>
      </c>
      <c r="H38" s="6" t="s">
        <v>60</v>
      </c>
      <c r="I38" s="6" t="s">
        <v>61</v>
      </c>
      <c r="J38" s="6" t="s">
        <v>62</v>
      </c>
      <c r="K38" s="6" t="s">
        <v>252</v>
      </c>
      <c r="L38" s="6"/>
      <c r="M38" s="6" t="str">
        <f t="shared" si="0"/>
        <v>II</v>
      </c>
      <c r="N38"/>
      <c r="O38" s="1">
        <v>227.27250000000001</v>
      </c>
      <c r="P38" s="10">
        <f t="shared" si="1"/>
        <v>5.0505000000000004</v>
      </c>
      <c r="Q38" s="12"/>
      <c r="R38" s="13"/>
      <c r="S38" s="13">
        <v>2</v>
      </c>
    </row>
    <row r="39" spans="1:19" s="9" customFormat="1" ht="15" customHeight="1" x14ac:dyDescent="0.25">
      <c r="A39" s="2" t="s">
        <v>306</v>
      </c>
      <c r="B39" s="6" t="s">
        <v>8</v>
      </c>
      <c r="C39" s="6">
        <v>1</v>
      </c>
      <c r="D39" s="7">
        <v>42684</v>
      </c>
      <c r="E39" s="8">
        <v>2016</v>
      </c>
      <c r="F39" s="6" t="s">
        <v>13</v>
      </c>
      <c r="G39" s="6" t="s">
        <v>14</v>
      </c>
      <c r="H39" s="6" t="s">
        <v>15</v>
      </c>
      <c r="I39" s="6" t="s">
        <v>16</v>
      </c>
      <c r="J39" s="6" t="s">
        <v>17</v>
      </c>
      <c r="K39" s="6" t="s">
        <v>252</v>
      </c>
      <c r="L39" s="6"/>
      <c r="M39" s="6" t="str">
        <f t="shared" si="0"/>
        <v>II</v>
      </c>
      <c r="N39"/>
      <c r="O39" s="1">
        <v>45.454500000000003</v>
      </c>
      <c r="P39" s="10">
        <f t="shared" si="1"/>
        <v>1.0101</v>
      </c>
      <c r="Q39" s="16" t="s">
        <v>479</v>
      </c>
      <c r="R39" s="17" t="s">
        <v>480</v>
      </c>
      <c r="S39" s="17">
        <v>3</v>
      </c>
    </row>
    <row r="40" spans="1:19" s="9" customFormat="1" ht="15" customHeight="1" x14ac:dyDescent="0.25">
      <c r="A40" s="2" t="s">
        <v>306</v>
      </c>
      <c r="B40" s="6" t="s">
        <v>8</v>
      </c>
      <c r="C40" s="6">
        <v>1</v>
      </c>
      <c r="D40" s="7">
        <v>42684</v>
      </c>
      <c r="E40" s="8">
        <v>2016</v>
      </c>
      <c r="F40" s="6" t="s">
        <v>13</v>
      </c>
      <c r="G40" s="6" t="s">
        <v>14</v>
      </c>
      <c r="H40" s="6"/>
      <c r="I40" s="6" t="s">
        <v>18</v>
      </c>
      <c r="J40" s="6" t="s">
        <v>19</v>
      </c>
      <c r="K40" s="6" t="s">
        <v>252</v>
      </c>
      <c r="L40" s="6"/>
      <c r="M40" s="6" t="str">
        <f t="shared" si="0"/>
        <v>II</v>
      </c>
      <c r="N40"/>
      <c r="O40" s="1">
        <v>590.9085</v>
      </c>
      <c r="P40" s="10">
        <f t="shared" si="1"/>
        <v>13.1313</v>
      </c>
      <c r="Q40" s="18" t="s">
        <v>489</v>
      </c>
      <c r="R40" s="17" t="s">
        <v>488</v>
      </c>
      <c r="S40" s="17">
        <v>3</v>
      </c>
    </row>
    <row r="41" spans="1:19" s="9" customFormat="1" ht="15" customHeight="1" x14ac:dyDescent="0.25">
      <c r="A41" s="2" t="s">
        <v>306</v>
      </c>
      <c r="B41" s="6" t="s">
        <v>8</v>
      </c>
      <c r="C41" s="6">
        <v>1</v>
      </c>
      <c r="D41" s="7">
        <v>42684</v>
      </c>
      <c r="E41" s="8">
        <v>2016</v>
      </c>
      <c r="F41" s="6" t="s">
        <v>13</v>
      </c>
      <c r="G41" s="6" t="s">
        <v>14</v>
      </c>
      <c r="H41" s="6"/>
      <c r="I41" s="6" t="s">
        <v>20</v>
      </c>
      <c r="J41" s="6" t="s">
        <v>21</v>
      </c>
      <c r="K41" s="6" t="s">
        <v>255</v>
      </c>
      <c r="L41" s="6"/>
      <c r="M41" s="6" t="str">
        <f t="shared" si="0"/>
        <v>IV</v>
      </c>
      <c r="N41"/>
      <c r="O41" s="1">
        <v>3636.36</v>
      </c>
      <c r="P41" s="10">
        <f t="shared" si="1"/>
        <v>80.808000000000007</v>
      </c>
      <c r="Q41" s="18" t="s">
        <v>490</v>
      </c>
      <c r="R41" s="17" t="s">
        <v>488</v>
      </c>
      <c r="S41" s="17">
        <v>3</v>
      </c>
    </row>
    <row r="42" spans="1:19" s="9" customFormat="1" ht="15" customHeight="1" x14ac:dyDescent="0.25">
      <c r="A42" s="2" t="s">
        <v>306</v>
      </c>
      <c r="B42" s="6" t="s">
        <v>8</v>
      </c>
      <c r="C42" s="6">
        <v>1</v>
      </c>
      <c r="D42" s="7">
        <v>42684</v>
      </c>
      <c r="E42" s="8">
        <v>2016</v>
      </c>
      <c r="F42" s="6" t="s">
        <v>50</v>
      </c>
      <c r="G42" s="6" t="s">
        <v>51</v>
      </c>
      <c r="H42" s="6" t="s">
        <v>52</v>
      </c>
      <c r="I42" s="6" t="s">
        <v>94</v>
      </c>
      <c r="J42" s="6" t="s">
        <v>164</v>
      </c>
      <c r="K42" s="6" t="s">
        <v>256</v>
      </c>
      <c r="L42" s="6" t="s">
        <v>252</v>
      </c>
      <c r="M42" s="6" t="str">
        <f t="shared" si="0"/>
        <v>II</v>
      </c>
      <c r="N42" s="6" t="s">
        <v>536</v>
      </c>
      <c r="O42" s="1">
        <v>45.454500000000003</v>
      </c>
      <c r="P42" s="10">
        <f t="shared" si="1"/>
        <v>1.0101</v>
      </c>
      <c r="Q42" s="18" t="s">
        <v>486</v>
      </c>
      <c r="R42" s="17" t="s">
        <v>478</v>
      </c>
      <c r="S42" s="17">
        <v>2</v>
      </c>
    </row>
    <row r="43" spans="1:19" s="9" customFormat="1" ht="15" customHeight="1" x14ac:dyDescent="0.25">
      <c r="A43" s="2" t="s">
        <v>306</v>
      </c>
      <c r="B43" s="6" t="s">
        <v>8</v>
      </c>
      <c r="C43" s="6">
        <v>1</v>
      </c>
      <c r="D43" s="7">
        <v>42684</v>
      </c>
      <c r="E43" s="8">
        <v>2016</v>
      </c>
      <c r="F43" s="6" t="s">
        <v>13</v>
      </c>
      <c r="G43" s="6" t="s">
        <v>14</v>
      </c>
      <c r="H43" s="6" t="s">
        <v>24</v>
      </c>
      <c r="I43" s="6" t="s">
        <v>25</v>
      </c>
      <c r="J43" s="6" t="s">
        <v>55</v>
      </c>
      <c r="K43" s="6" t="s">
        <v>255</v>
      </c>
      <c r="L43" s="6"/>
      <c r="M43" s="6" t="str">
        <f t="shared" si="0"/>
        <v>IV</v>
      </c>
      <c r="N43"/>
      <c r="O43" s="1">
        <v>45.454500000000003</v>
      </c>
      <c r="P43" s="10">
        <f t="shared" si="1"/>
        <v>1.0101</v>
      </c>
      <c r="Q43" s="18" t="s">
        <v>491</v>
      </c>
      <c r="R43" s="17" t="s">
        <v>478</v>
      </c>
      <c r="S43" s="17">
        <v>2.5</v>
      </c>
    </row>
    <row r="44" spans="1:19" s="9" customFormat="1" ht="15" customHeight="1" x14ac:dyDescent="0.25">
      <c r="A44" s="2" t="s">
        <v>306</v>
      </c>
      <c r="B44" s="6" t="s">
        <v>8</v>
      </c>
      <c r="C44" s="6">
        <v>1</v>
      </c>
      <c r="D44" s="7">
        <v>42684</v>
      </c>
      <c r="E44" s="8">
        <v>2016</v>
      </c>
      <c r="F44" s="6" t="s">
        <v>13</v>
      </c>
      <c r="G44" s="6" t="s">
        <v>14</v>
      </c>
      <c r="H44" s="6" t="s">
        <v>15</v>
      </c>
      <c r="I44" s="6" t="s">
        <v>56</v>
      </c>
      <c r="J44" s="6" t="s">
        <v>57</v>
      </c>
      <c r="K44" s="6" t="s">
        <v>252</v>
      </c>
      <c r="L44" s="6"/>
      <c r="M44" s="6" t="str">
        <f t="shared" si="0"/>
        <v>II</v>
      </c>
      <c r="N44"/>
      <c r="O44" s="1">
        <v>45.454500000000003</v>
      </c>
      <c r="P44" s="10">
        <f t="shared" si="1"/>
        <v>1.0101</v>
      </c>
      <c r="Q44" s="16" t="s">
        <v>479</v>
      </c>
      <c r="R44" s="17" t="s">
        <v>480</v>
      </c>
      <c r="S44" s="17">
        <v>4</v>
      </c>
    </row>
    <row r="45" spans="1:19" s="9" customFormat="1" ht="15" customHeight="1" x14ac:dyDescent="0.25">
      <c r="A45" s="2" t="s">
        <v>306</v>
      </c>
      <c r="B45" s="6" t="s">
        <v>8</v>
      </c>
      <c r="C45" s="6">
        <v>1</v>
      </c>
      <c r="D45" s="7">
        <v>42684</v>
      </c>
      <c r="E45" s="8">
        <v>2016</v>
      </c>
      <c r="F45" s="6" t="s">
        <v>13</v>
      </c>
      <c r="G45" s="6" t="s">
        <v>14</v>
      </c>
      <c r="H45" s="6"/>
      <c r="I45" s="6" t="s">
        <v>44</v>
      </c>
      <c r="J45" s="6" t="s">
        <v>45</v>
      </c>
      <c r="K45" s="6" t="s">
        <v>252</v>
      </c>
      <c r="L45" s="6"/>
      <c r="M45" s="6" t="str">
        <f t="shared" si="0"/>
        <v>II</v>
      </c>
      <c r="N45"/>
      <c r="O45" s="1">
        <v>90.909000000000006</v>
      </c>
      <c r="P45" s="10">
        <f t="shared" si="1"/>
        <v>2.0202</v>
      </c>
      <c r="Q45" s="18" t="s">
        <v>503</v>
      </c>
      <c r="R45" s="17" t="s">
        <v>478</v>
      </c>
      <c r="S45" s="17">
        <v>2</v>
      </c>
    </row>
    <row r="46" spans="1:19" s="9" customFormat="1" ht="15" customHeight="1" x14ac:dyDescent="0.25">
      <c r="A46" s="2" t="s">
        <v>306</v>
      </c>
      <c r="B46" s="6" t="s">
        <v>8</v>
      </c>
      <c r="C46" s="6">
        <v>1</v>
      </c>
      <c r="D46" s="7">
        <v>42684</v>
      </c>
      <c r="E46" s="8">
        <v>2016</v>
      </c>
      <c r="F46" s="6" t="s">
        <v>13</v>
      </c>
      <c r="G46" s="6" t="s">
        <v>14</v>
      </c>
      <c r="H46" s="6" t="s">
        <v>24</v>
      </c>
      <c r="I46" s="6" t="s">
        <v>25</v>
      </c>
      <c r="J46" s="6" t="s">
        <v>26</v>
      </c>
      <c r="K46" s="6" t="s">
        <v>255</v>
      </c>
      <c r="L46" s="6"/>
      <c r="M46" s="6" t="str">
        <f t="shared" si="0"/>
        <v>IV</v>
      </c>
      <c r="N46"/>
      <c r="O46" s="1">
        <v>181.81800000000001</v>
      </c>
      <c r="P46" s="10">
        <f t="shared" si="1"/>
        <v>4.0404</v>
      </c>
      <c r="Q46" s="18" t="s">
        <v>491</v>
      </c>
      <c r="R46" s="17" t="s">
        <v>478</v>
      </c>
      <c r="S46" s="17">
        <v>2</v>
      </c>
    </row>
    <row r="47" spans="1:19" s="9" customFormat="1" ht="15" customHeight="1" x14ac:dyDescent="0.25">
      <c r="A47" s="2" t="s">
        <v>306</v>
      </c>
      <c r="B47" s="6" t="s">
        <v>8</v>
      </c>
      <c r="C47" s="6">
        <v>1</v>
      </c>
      <c r="D47" s="7">
        <v>42684</v>
      </c>
      <c r="E47" s="8">
        <v>2016</v>
      </c>
      <c r="F47" s="6" t="s">
        <v>9</v>
      </c>
      <c r="G47" s="6" t="s">
        <v>10</v>
      </c>
      <c r="H47" s="6"/>
      <c r="I47" s="6" t="s">
        <v>58</v>
      </c>
      <c r="J47" s="6" t="s">
        <v>59</v>
      </c>
      <c r="K47" s="6" t="s">
        <v>252</v>
      </c>
      <c r="L47" s="6"/>
      <c r="M47" s="6" t="str">
        <f t="shared" si="0"/>
        <v>II</v>
      </c>
      <c r="N47"/>
      <c r="O47" s="1">
        <v>45.454500000000003</v>
      </c>
      <c r="P47" s="10">
        <f t="shared" si="1"/>
        <v>1.0101</v>
      </c>
      <c r="Q47" s="12"/>
      <c r="R47" s="13" t="s">
        <v>480</v>
      </c>
      <c r="S47" s="13">
        <v>3</v>
      </c>
    </row>
    <row r="48" spans="1:19" s="9" customFormat="1" ht="15" customHeight="1" x14ac:dyDescent="0.25">
      <c r="A48" s="2" t="s">
        <v>307</v>
      </c>
      <c r="B48" s="6" t="s">
        <v>8</v>
      </c>
      <c r="C48" s="6">
        <v>2</v>
      </c>
      <c r="D48" s="7">
        <v>42684</v>
      </c>
      <c r="E48" s="8">
        <v>2016</v>
      </c>
      <c r="F48" s="6" t="s">
        <v>13</v>
      </c>
      <c r="G48" s="6" t="s">
        <v>14</v>
      </c>
      <c r="H48" s="6" t="s">
        <v>15</v>
      </c>
      <c r="I48" s="6" t="s">
        <v>22</v>
      </c>
      <c r="J48" s="6" t="s">
        <v>66</v>
      </c>
      <c r="K48" s="6" t="s">
        <v>251</v>
      </c>
      <c r="L48" s="6"/>
      <c r="M48" s="6" t="str">
        <f t="shared" si="0"/>
        <v>III</v>
      </c>
      <c r="N48"/>
      <c r="O48" s="1">
        <v>45.454500000000003</v>
      </c>
      <c r="P48" s="10">
        <f t="shared" si="1"/>
        <v>1.0101</v>
      </c>
      <c r="Q48" s="16" t="s">
        <v>479</v>
      </c>
      <c r="R48" s="17" t="s">
        <v>480</v>
      </c>
      <c r="S48" s="17">
        <v>4</v>
      </c>
    </row>
    <row r="49" spans="1:19" s="9" customFormat="1" ht="15" customHeight="1" x14ac:dyDescent="0.25">
      <c r="A49" s="2" t="s">
        <v>307</v>
      </c>
      <c r="B49" s="6" t="s">
        <v>8</v>
      </c>
      <c r="C49" s="6">
        <v>2</v>
      </c>
      <c r="D49" s="7">
        <v>42684</v>
      </c>
      <c r="E49" s="8">
        <v>2016</v>
      </c>
      <c r="F49" s="6" t="s">
        <v>13</v>
      </c>
      <c r="G49" s="6" t="s">
        <v>14</v>
      </c>
      <c r="H49" s="6" t="s">
        <v>15</v>
      </c>
      <c r="I49" s="6" t="s">
        <v>22</v>
      </c>
      <c r="J49" s="6" t="s">
        <v>165</v>
      </c>
      <c r="K49" s="6" t="s">
        <v>251</v>
      </c>
      <c r="L49" s="6"/>
      <c r="M49" s="6" t="str">
        <f t="shared" si="0"/>
        <v>III</v>
      </c>
      <c r="N49"/>
      <c r="O49" s="1">
        <v>45.454500000000003</v>
      </c>
      <c r="P49" s="10">
        <f t="shared" si="1"/>
        <v>1.0101</v>
      </c>
      <c r="Q49" s="16" t="s">
        <v>479</v>
      </c>
      <c r="R49" s="17" t="s">
        <v>480</v>
      </c>
      <c r="S49" s="17">
        <v>4</v>
      </c>
    </row>
    <row r="50" spans="1:19" s="9" customFormat="1" ht="15" customHeight="1" x14ac:dyDescent="0.25">
      <c r="A50" s="2" t="s">
        <v>307</v>
      </c>
      <c r="B50" s="6" t="s">
        <v>8</v>
      </c>
      <c r="C50" s="6">
        <v>2</v>
      </c>
      <c r="D50" s="7">
        <v>42684</v>
      </c>
      <c r="E50" s="8">
        <v>2016</v>
      </c>
      <c r="F50" s="6" t="s">
        <v>9</v>
      </c>
      <c r="G50" s="6" t="s">
        <v>10</v>
      </c>
      <c r="H50" s="6"/>
      <c r="I50" s="6" t="s">
        <v>11</v>
      </c>
      <c r="J50" s="6" t="s">
        <v>12</v>
      </c>
      <c r="K50" s="6" t="s">
        <v>251</v>
      </c>
      <c r="L50" s="6"/>
      <c r="M50" s="6" t="str">
        <f t="shared" si="0"/>
        <v>III</v>
      </c>
      <c r="N50"/>
      <c r="O50" s="1">
        <v>45.454500000000003</v>
      </c>
      <c r="P50" s="10">
        <f t="shared" si="1"/>
        <v>1.0101</v>
      </c>
      <c r="Q50" s="12" t="s">
        <v>500</v>
      </c>
      <c r="R50" s="13" t="s">
        <v>480</v>
      </c>
      <c r="S50" s="13">
        <v>3</v>
      </c>
    </row>
    <row r="51" spans="1:19" s="9" customFormat="1" ht="15" customHeight="1" x14ac:dyDescent="0.25">
      <c r="A51" s="2" t="s">
        <v>307</v>
      </c>
      <c r="B51" s="6" t="s">
        <v>8</v>
      </c>
      <c r="C51" s="6">
        <v>2</v>
      </c>
      <c r="D51" s="7">
        <v>42684</v>
      </c>
      <c r="E51" s="8">
        <v>2016</v>
      </c>
      <c r="F51" s="6" t="s">
        <v>9</v>
      </c>
      <c r="G51" s="6" t="s">
        <v>10</v>
      </c>
      <c r="H51" s="6"/>
      <c r="I51" s="6" t="s">
        <v>11</v>
      </c>
      <c r="J51" s="6" t="s">
        <v>42</v>
      </c>
      <c r="K51" s="6" t="s">
        <v>252</v>
      </c>
      <c r="L51" s="6"/>
      <c r="M51" s="6" t="str">
        <f t="shared" si="0"/>
        <v>II</v>
      </c>
      <c r="N51"/>
      <c r="O51" s="1">
        <v>136.36350000000002</v>
      </c>
      <c r="P51" s="10">
        <f t="shared" si="1"/>
        <v>3.0303000000000004</v>
      </c>
      <c r="Q51" s="12" t="s">
        <v>500</v>
      </c>
      <c r="R51" s="13" t="s">
        <v>480</v>
      </c>
      <c r="S51" s="13">
        <v>3</v>
      </c>
    </row>
    <row r="52" spans="1:19" s="9" customFormat="1" ht="15" customHeight="1" x14ac:dyDescent="0.25">
      <c r="A52" s="2" t="s">
        <v>307</v>
      </c>
      <c r="B52" s="6" t="s">
        <v>8</v>
      </c>
      <c r="C52" s="6">
        <v>2</v>
      </c>
      <c r="D52" s="7">
        <v>42684</v>
      </c>
      <c r="E52" s="8">
        <v>2016</v>
      </c>
      <c r="F52" s="6" t="s">
        <v>50</v>
      </c>
      <c r="G52" s="6" t="s">
        <v>51</v>
      </c>
      <c r="H52" s="6" t="s">
        <v>60</v>
      </c>
      <c r="I52" s="6" t="s">
        <v>61</v>
      </c>
      <c r="J52" s="6" t="s">
        <v>62</v>
      </c>
      <c r="K52" s="6" t="s">
        <v>252</v>
      </c>
      <c r="L52" s="6"/>
      <c r="M52" s="6" t="str">
        <f t="shared" si="0"/>
        <v>II</v>
      </c>
      <c r="N52"/>
      <c r="O52" s="1">
        <v>181.81800000000001</v>
      </c>
      <c r="P52" s="10">
        <f t="shared" si="1"/>
        <v>4.0404</v>
      </c>
      <c r="Q52" s="12"/>
      <c r="R52" s="13"/>
      <c r="S52" s="13">
        <v>2</v>
      </c>
    </row>
    <row r="53" spans="1:19" s="9" customFormat="1" ht="15" customHeight="1" x14ac:dyDescent="0.25">
      <c r="A53" s="2" t="s">
        <v>307</v>
      </c>
      <c r="B53" s="6" t="s">
        <v>8</v>
      </c>
      <c r="C53" s="6">
        <v>2</v>
      </c>
      <c r="D53" s="7">
        <v>42684</v>
      </c>
      <c r="E53" s="8">
        <v>2016</v>
      </c>
      <c r="F53" s="6" t="s">
        <v>13</v>
      </c>
      <c r="G53" s="6" t="s">
        <v>14</v>
      </c>
      <c r="H53" s="6" t="s">
        <v>15</v>
      </c>
      <c r="I53" s="6" t="s">
        <v>16</v>
      </c>
      <c r="J53" s="6" t="s">
        <v>17</v>
      </c>
      <c r="K53" s="6" t="s">
        <v>252</v>
      </c>
      <c r="L53" s="6"/>
      <c r="M53" s="6" t="str">
        <f t="shared" si="0"/>
        <v>II</v>
      </c>
      <c r="N53"/>
      <c r="O53" s="1">
        <v>45.454500000000003</v>
      </c>
      <c r="P53" s="10">
        <f t="shared" si="1"/>
        <v>1.0101</v>
      </c>
      <c r="Q53" s="16" t="s">
        <v>479</v>
      </c>
      <c r="R53" s="17" t="s">
        <v>480</v>
      </c>
      <c r="S53" s="17">
        <v>3</v>
      </c>
    </row>
    <row r="54" spans="1:19" s="9" customFormat="1" ht="15" customHeight="1" x14ac:dyDescent="0.25">
      <c r="A54" s="2" t="s">
        <v>307</v>
      </c>
      <c r="B54" s="6" t="s">
        <v>8</v>
      </c>
      <c r="C54" s="6">
        <v>2</v>
      </c>
      <c r="D54" s="7">
        <v>42684</v>
      </c>
      <c r="E54" s="8">
        <v>2016</v>
      </c>
      <c r="F54" s="6" t="s">
        <v>13</v>
      </c>
      <c r="G54" s="6" t="s">
        <v>14</v>
      </c>
      <c r="H54" s="6"/>
      <c r="I54" s="6" t="s">
        <v>18</v>
      </c>
      <c r="J54" s="6" t="s">
        <v>19</v>
      </c>
      <c r="K54" s="6" t="s">
        <v>252</v>
      </c>
      <c r="L54" s="6"/>
      <c r="M54" s="6" t="str">
        <f t="shared" si="0"/>
        <v>II</v>
      </c>
      <c r="N54"/>
      <c r="O54" s="1">
        <v>272.72700000000003</v>
      </c>
      <c r="P54" s="10">
        <f t="shared" si="1"/>
        <v>6.0606000000000009</v>
      </c>
      <c r="Q54" s="18" t="s">
        <v>489</v>
      </c>
      <c r="R54" s="17" t="s">
        <v>488</v>
      </c>
      <c r="S54" s="17">
        <v>3</v>
      </c>
    </row>
    <row r="55" spans="1:19" s="9" customFormat="1" ht="15" customHeight="1" x14ac:dyDescent="0.25">
      <c r="A55" s="2" t="s">
        <v>307</v>
      </c>
      <c r="B55" s="6" t="s">
        <v>8</v>
      </c>
      <c r="C55" s="6">
        <v>2</v>
      </c>
      <c r="D55" s="7">
        <v>42684</v>
      </c>
      <c r="E55" s="8">
        <v>2016</v>
      </c>
      <c r="F55" s="6" t="s">
        <v>13</v>
      </c>
      <c r="G55" s="6" t="s">
        <v>14</v>
      </c>
      <c r="H55" s="6"/>
      <c r="I55" s="6" t="s">
        <v>20</v>
      </c>
      <c r="J55" s="6" t="s">
        <v>21</v>
      </c>
      <c r="K55" s="6" t="s">
        <v>255</v>
      </c>
      <c r="L55" s="6"/>
      <c r="M55" s="6" t="str">
        <f t="shared" si="0"/>
        <v>IV</v>
      </c>
      <c r="N55"/>
      <c r="O55" s="1">
        <v>363.63600000000002</v>
      </c>
      <c r="P55" s="10">
        <f t="shared" si="1"/>
        <v>8.0808</v>
      </c>
      <c r="Q55" s="18" t="s">
        <v>490</v>
      </c>
      <c r="R55" s="17" t="s">
        <v>488</v>
      </c>
      <c r="S55" s="17">
        <v>3</v>
      </c>
    </row>
    <row r="56" spans="1:19" s="9" customFormat="1" ht="15" customHeight="1" x14ac:dyDescent="0.25">
      <c r="A56" s="2" t="s">
        <v>307</v>
      </c>
      <c r="B56" s="6" t="s">
        <v>8</v>
      </c>
      <c r="C56" s="6">
        <v>2</v>
      </c>
      <c r="D56" s="7">
        <v>42684</v>
      </c>
      <c r="E56" s="8">
        <v>2016</v>
      </c>
      <c r="F56" s="6" t="s">
        <v>13</v>
      </c>
      <c r="G56" s="6" t="s">
        <v>14</v>
      </c>
      <c r="H56" s="6" t="s">
        <v>24</v>
      </c>
      <c r="I56" s="6" t="s">
        <v>25</v>
      </c>
      <c r="J56" s="6" t="s">
        <v>55</v>
      </c>
      <c r="K56" s="6" t="s">
        <v>255</v>
      </c>
      <c r="L56" s="6"/>
      <c r="M56" s="6" t="str">
        <f t="shared" si="0"/>
        <v>IV</v>
      </c>
      <c r="N56"/>
      <c r="O56" s="1">
        <v>4454.5410000000002</v>
      </c>
      <c r="P56" s="10">
        <f t="shared" si="1"/>
        <v>98.989800000000002</v>
      </c>
      <c r="Q56" s="18" t="s">
        <v>491</v>
      </c>
      <c r="R56" s="17" t="s">
        <v>478</v>
      </c>
      <c r="S56" s="17">
        <v>2.5</v>
      </c>
    </row>
    <row r="57" spans="1:19" s="9" customFormat="1" ht="15" customHeight="1" x14ac:dyDescent="0.25">
      <c r="A57" s="2" t="s">
        <v>293</v>
      </c>
      <c r="B57" s="6" t="s">
        <v>8</v>
      </c>
      <c r="C57" s="6">
        <v>2</v>
      </c>
      <c r="D57" s="7">
        <v>42684</v>
      </c>
      <c r="E57" s="8">
        <v>2016</v>
      </c>
      <c r="F57" s="6" t="s">
        <v>27</v>
      </c>
      <c r="G57" s="6" t="s">
        <v>28</v>
      </c>
      <c r="H57" s="6" t="s">
        <v>76</v>
      </c>
      <c r="I57" s="6" t="s">
        <v>77</v>
      </c>
      <c r="J57" s="6" t="s">
        <v>83</v>
      </c>
      <c r="K57" s="6" t="s">
        <v>256</v>
      </c>
      <c r="L57" s="28" t="s">
        <v>253</v>
      </c>
      <c r="M57" s="6" t="str">
        <f t="shared" si="0"/>
        <v>I</v>
      </c>
      <c r="N57" s="6" t="s">
        <v>539</v>
      </c>
      <c r="O57" s="1">
        <v>45.454500000000003</v>
      </c>
      <c r="P57" s="10">
        <f t="shared" si="1"/>
        <v>1.0101</v>
      </c>
      <c r="Q57" s="12"/>
      <c r="R57" s="13"/>
      <c r="S57" s="13">
        <v>1</v>
      </c>
    </row>
    <row r="58" spans="1:19" s="9" customFormat="1" ht="15" customHeight="1" x14ac:dyDescent="0.25">
      <c r="A58" s="2" t="s">
        <v>307</v>
      </c>
      <c r="B58" s="6" t="s">
        <v>8</v>
      </c>
      <c r="C58" s="6">
        <v>2</v>
      </c>
      <c r="D58" s="7">
        <v>42684</v>
      </c>
      <c r="E58" s="8">
        <v>2016</v>
      </c>
      <c r="F58" s="6" t="s">
        <v>13</v>
      </c>
      <c r="G58" s="6" t="s">
        <v>14</v>
      </c>
      <c r="H58" s="6" t="s">
        <v>24</v>
      </c>
      <c r="I58" s="6" t="s">
        <v>25</v>
      </c>
      <c r="J58" s="6" t="s">
        <v>26</v>
      </c>
      <c r="K58" s="6" t="s">
        <v>255</v>
      </c>
      <c r="L58" s="6"/>
      <c r="M58" s="6" t="str">
        <f t="shared" si="0"/>
        <v>IV</v>
      </c>
      <c r="N58"/>
      <c r="O58" s="1">
        <v>272.72700000000003</v>
      </c>
      <c r="P58" s="10">
        <f t="shared" si="1"/>
        <v>6.0606000000000009</v>
      </c>
      <c r="Q58" s="18" t="s">
        <v>491</v>
      </c>
      <c r="R58" s="17" t="s">
        <v>478</v>
      </c>
      <c r="S58" s="17">
        <v>2</v>
      </c>
    </row>
    <row r="59" spans="1:19" s="9" customFormat="1" ht="15" customHeight="1" x14ac:dyDescent="0.25">
      <c r="A59" s="2" t="s">
        <v>307</v>
      </c>
      <c r="B59" s="6" t="s">
        <v>8</v>
      </c>
      <c r="C59" s="6">
        <v>2</v>
      </c>
      <c r="D59" s="7">
        <v>42684</v>
      </c>
      <c r="E59" s="8">
        <v>2016</v>
      </c>
      <c r="F59" s="6" t="s">
        <v>9</v>
      </c>
      <c r="G59" s="6" t="s">
        <v>10</v>
      </c>
      <c r="H59" s="6"/>
      <c r="I59" s="6" t="s">
        <v>58</v>
      </c>
      <c r="J59" s="6" t="s">
        <v>59</v>
      </c>
      <c r="K59" s="6" t="s">
        <v>252</v>
      </c>
      <c r="L59" s="6"/>
      <c r="M59" s="6" t="str">
        <f t="shared" si="0"/>
        <v>II</v>
      </c>
      <c r="N59"/>
      <c r="O59" s="1">
        <v>90.909000000000006</v>
      </c>
      <c r="P59" s="10">
        <f t="shared" si="1"/>
        <v>2.0202</v>
      </c>
      <c r="Q59" s="12"/>
      <c r="R59" s="13" t="s">
        <v>480</v>
      </c>
      <c r="S59" s="13">
        <v>3</v>
      </c>
    </row>
    <row r="60" spans="1:19" s="9" customFormat="1" ht="15" customHeight="1" x14ac:dyDescent="0.25">
      <c r="A60" s="2" t="s">
        <v>320</v>
      </c>
      <c r="B60" s="6" t="s">
        <v>8</v>
      </c>
      <c r="C60" s="6">
        <v>1</v>
      </c>
      <c r="D60" s="7">
        <v>42856</v>
      </c>
      <c r="E60" s="8">
        <v>2017</v>
      </c>
      <c r="F60" s="6" t="s">
        <v>13</v>
      </c>
      <c r="G60" s="6" t="s">
        <v>14</v>
      </c>
      <c r="H60" s="6" t="s">
        <v>15</v>
      </c>
      <c r="I60" s="6" t="s">
        <v>34</v>
      </c>
      <c r="J60" s="6" t="s">
        <v>187</v>
      </c>
      <c r="K60" s="6" t="s">
        <v>251</v>
      </c>
      <c r="L60" s="6"/>
      <c r="M60" s="6" t="str">
        <f t="shared" si="0"/>
        <v>III</v>
      </c>
      <c r="N60" s="6" t="s">
        <v>529</v>
      </c>
      <c r="O60" s="1">
        <v>90.909000000000006</v>
      </c>
      <c r="P60" s="10">
        <f t="shared" si="1"/>
        <v>2.0202</v>
      </c>
      <c r="Q60" s="12" t="s">
        <v>504</v>
      </c>
      <c r="R60" s="13" t="s">
        <v>478</v>
      </c>
      <c r="S60" s="13">
        <v>3</v>
      </c>
    </row>
    <row r="61" spans="1:19" s="9" customFormat="1" ht="15" customHeight="1" x14ac:dyDescent="0.25">
      <c r="A61" s="2" t="s">
        <v>408</v>
      </c>
      <c r="B61" s="6" t="s">
        <v>8</v>
      </c>
      <c r="C61" s="6">
        <v>1</v>
      </c>
      <c r="D61" s="7">
        <v>42856</v>
      </c>
      <c r="E61" s="8">
        <v>2017</v>
      </c>
      <c r="F61" s="6" t="s">
        <v>27</v>
      </c>
      <c r="G61" s="6" t="s">
        <v>28</v>
      </c>
      <c r="H61" s="6"/>
      <c r="I61" s="6"/>
      <c r="J61" s="6" t="s">
        <v>28</v>
      </c>
      <c r="K61" s="6" t="s">
        <v>256</v>
      </c>
      <c r="L61" s="6"/>
      <c r="M61" s="6" t="str">
        <f t="shared" si="0"/>
        <v>NA</v>
      </c>
      <c r="N61" s="11"/>
      <c r="O61" s="1">
        <v>90.909000000000006</v>
      </c>
      <c r="P61" s="10">
        <f t="shared" si="1"/>
        <v>2.0202</v>
      </c>
      <c r="Q61" s="13"/>
      <c r="R61" s="13"/>
      <c r="S61" s="13"/>
    </row>
    <row r="62" spans="1:19" s="9" customFormat="1" ht="15" customHeight="1" x14ac:dyDescent="0.25">
      <c r="A62" s="2" t="s">
        <v>320</v>
      </c>
      <c r="B62" s="6" t="s">
        <v>8</v>
      </c>
      <c r="C62" s="6">
        <v>1</v>
      </c>
      <c r="D62" s="7">
        <v>42856</v>
      </c>
      <c r="E62" s="8">
        <v>2017</v>
      </c>
      <c r="F62" s="6" t="s">
        <v>9</v>
      </c>
      <c r="G62" s="6" t="s">
        <v>10</v>
      </c>
      <c r="H62" s="6"/>
      <c r="I62" s="6" t="s">
        <v>11</v>
      </c>
      <c r="J62" s="6" t="s">
        <v>12</v>
      </c>
      <c r="K62" s="6" t="s">
        <v>251</v>
      </c>
      <c r="L62" s="6"/>
      <c r="M62" s="6" t="str">
        <f t="shared" si="0"/>
        <v>III</v>
      </c>
      <c r="N62"/>
      <c r="O62" s="1">
        <v>45.454500000000003</v>
      </c>
      <c r="P62" s="10">
        <f t="shared" si="1"/>
        <v>1.0101</v>
      </c>
      <c r="Q62" s="12" t="s">
        <v>500</v>
      </c>
      <c r="R62" s="13" t="s">
        <v>480</v>
      </c>
      <c r="S62" s="13">
        <v>3</v>
      </c>
    </row>
    <row r="63" spans="1:19" s="9" customFormat="1" ht="15" customHeight="1" x14ac:dyDescent="0.25">
      <c r="A63" s="2" t="s">
        <v>320</v>
      </c>
      <c r="B63" s="6" t="s">
        <v>8</v>
      </c>
      <c r="C63" s="6">
        <v>1</v>
      </c>
      <c r="D63" s="7">
        <v>42856</v>
      </c>
      <c r="E63" s="8">
        <v>2017</v>
      </c>
      <c r="F63" s="6" t="s">
        <v>13</v>
      </c>
      <c r="G63" s="6" t="s">
        <v>14</v>
      </c>
      <c r="H63" s="6" t="s">
        <v>15</v>
      </c>
      <c r="I63" s="6" t="s">
        <v>16</v>
      </c>
      <c r="J63" s="6" t="s">
        <v>17</v>
      </c>
      <c r="K63" s="6" t="s">
        <v>252</v>
      </c>
      <c r="L63" s="6"/>
      <c r="M63" s="6" t="str">
        <f t="shared" si="0"/>
        <v>II</v>
      </c>
      <c r="N63"/>
      <c r="O63" s="1">
        <v>45.454500000000003</v>
      </c>
      <c r="P63" s="10">
        <f t="shared" si="1"/>
        <v>1.0101</v>
      </c>
      <c r="Q63" s="16" t="s">
        <v>479</v>
      </c>
      <c r="R63" s="17" t="s">
        <v>480</v>
      </c>
      <c r="S63" s="17">
        <v>3</v>
      </c>
    </row>
    <row r="64" spans="1:19" s="9" customFormat="1" ht="15" customHeight="1" x14ac:dyDescent="0.25">
      <c r="A64" s="2" t="s">
        <v>320</v>
      </c>
      <c r="B64" s="6" t="s">
        <v>8</v>
      </c>
      <c r="C64" s="6">
        <v>1</v>
      </c>
      <c r="D64" s="7">
        <v>42856</v>
      </c>
      <c r="E64" s="8">
        <v>2017</v>
      </c>
      <c r="F64" s="6" t="s">
        <v>13</v>
      </c>
      <c r="G64" s="6" t="s">
        <v>14</v>
      </c>
      <c r="H64" s="6"/>
      <c r="I64" s="6" t="s">
        <v>20</v>
      </c>
      <c r="J64" s="6" t="s">
        <v>190</v>
      </c>
      <c r="K64" s="6" t="s">
        <v>255</v>
      </c>
      <c r="L64" s="6"/>
      <c r="M64" s="6" t="str">
        <f t="shared" si="0"/>
        <v>IV</v>
      </c>
      <c r="N64"/>
      <c r="O64" s="1">
        <v>45.454500000000003</v>
      </c>
      <c r="P64" s="10">
        <f t="shared" si="1"/>
        <v>1.0101</v>
      </c>
      <c r="Q64" s="18" t="s">
        <v>489</v>
      </c>
      <c r="R64" s="17" t="s">
        <v>488</v>
      </c>
      <c r="S64" s="17">
        <v>3.5</v>
      </c>
    </row>
    <row r="65" spans="1:19" s="9" customFormat="1" ht="15" customHeight="1" x14ac:dyDescent="0.25">
      <c r="A65" s="2" t="s">
        <v>320</v>
      </c>
      <c r="B65" s="6" t="s">
        <v>8</v>
      </c>
      <c r="C65" s="6">
        <v>1</v>
      </c>
      <c r="D65" s="7">
        <v>42856</v>
      </c>
      <c r="E65" s="8">
        <v>2017</v>
      </c>
      <c r="F65" s="6" t="s">
        <v>13</v>
      </c>
      <c r="G65" s="6" t="s">
        <v>14</v>
      </c>
      <c r="H65" s="6"/>
      <c r="I65" s="6" t="s">
        <v>18</v>
      </c>
      <c r="J65" s="6" t="s">
        <v>19</v>
      </c>
      <c r="K65" s="6" t="s">
        <v>252</v>
      </c>
      <c r="L65" s="6"/>
      <c r="M65" s="6" t="str">
        <f t="shared" si="0"/>
        <v>II</v>
      </c>
      <c r="N65"/>
      <c r="O65" s="1">
        <v>45.454500000000003</v>
      </c>
      <c r="P65" s="10">
        <f t="shared" si="1"/>
        <v>1.0101</v>
      </c>
      <c r="Q65" s="18" t="s">
        <v>489</v>
      </c>
      <c r="R65" s="17" t="s">
        <v>488</v>
      </c>
      <c r="S65" s="17">
        <v>3</v>
      </c>
    </row>
    <row r="66" spans="1:19" s="9" customFormat="1" ht="15" customHeight="1" x14ac:dyDescent="0.25">
      <c r="A66" s="2" t="s">
        <v>320</v>
      </c>
      <c r="B66" s="6" t="s">
        <v>8</v>
      </c>
      <c r="C66" s="6">
        <v>1</v>
      </c>
      <c r="D66" s="7">
        <v>42856</v>
      </c>
      <c r="E66" s="8">
        <v>2017</v>
      </c>
      <c r="F66" s="6" t="s">
        <v>13</v>
      </c>
      <c r="G66" s="6" t="s">
        <v>14</v>
      </c>
      <c r="H66" s="6"/>
      <c r="I66" s="6" t="s">
        <v>20</v>
      </c>
      <c r="J66" s="6" t="s">
        <v>21</v>
      </c>
      <c r="K66" s="6" t="s">
        <v>255</v>
      </c>
      <c r="L66" s="6"/>
      <c r="M66" s="6" t="str">
        <f t="shared" ref="M66:M129" si="2">IF(L66="",K66,L66)</f>
        <v>IV</v>
      </c>
      <c r="N66"/>
      <c r="O66" s="1">
        <v>181.81800000000001</v>
      </c>
      <c r="P66" s="10">
        <f t="shared" ref="P66:P129" si="3">O66/45</f>
        <v>4.0404</v>
      </c>
      <c r="Q66" s="18" t="s">
        <v>490</v>
      </c>
      <c r="R66" s="17" t="s">
        <v>488</v>
      </c>
      <c r="S66" s="17">
        <v>3</v>
      </c>
    </row>
    <row r="67" spans="1:19" s="9" customFormat="1" ht="15" customHeight="1" x14ac:dyDescent="0.25">
      <c r="A67" s="2" t="s">
        <v>320</v>
      </c>
      <c r="B67" s="6" t="s">
        <v>8</v>
      </c>
      <c r="C67" s="6">
        <v>1</v>
      </c>
      <c r="D67" s="7">
        <v>42856</v>
      </c>
      <c r="E67" s="8">
        <v>2017</v>
      </c>
      <c r="F67" s="6" t="s">
        <v>13</v>
      </c>
      <c r="G67" s="6" t="s">
        <v>14</v>
      </c>
      <c r="H67" s="6" t="s">
        <v>24</v>
      </c>
      <c r="I67" s="6" t="s">
        <v>25</v>
      </c>
      <c r="J67" s="6" t="s">
        <v>55</v>
      </c>
      <c r="K67" s="6" t="s">
        <v>255</v>
      </c>
      <c r="L67" s="6"/>
      <c r="M67" s="6" t="str">
        <f t="shared" si="2"/>
        <v>IV</v>
      </c>
      <c r="N67"/>
      <c r="O67" s="1">
        <v>3090.9060000000004</v>
      </c>
      <c r="P67" s="10">
        <f t="shared" si="3"/>
        <v>68.686800000000005</v>
      </c>
      <c r="Q67" s="18" t="s">
        <v>491</v>
      </c>
      <c r="R67" s="17" t="s">
        <v>478</v>
      </c>
      <c r="S67" s="17">
        <v>2.5</v>
      </c>
    </row>
    <row r="68" spans="1:19" s="9" customFormat="1" ht="15" customHeight="1" x14ac:dyDescent="0.25">
      <c r="A68" s="2" t="s">
        <v>268</v>
      </c>
      <c r="B68" s="6" t="s">
        <v>8</v>
      </c>
      <c r="C68" s="6">
        <v>1</v>
      </c>
      <c r="D68" s="7">
        <v>42856</v>
      </c>
      <c r="E68" s="8">
        <v>2017</v>
      </c>
      <c r="F68" s="6" t="s">
        <v>27</v>
      </c>
      <c r="G68" s="6" t="s">
        <v>28</v>
      </c>
      <c r="H68" s="6" t="s">
        <v>76</v>
      </c>
      <c r="I68" s="6" t="s">
        <v>77</v>
      </c>
      <c r="J68" s="6" t="s">
        <v>83</v>
      </c>
      <c r="K68" s="6" t="s">
        <v>256</v>
      </c>
      <c r="L68" s="28" t="s">
        <v>253</v>
      </c>
      <c r="M68" s="6" t="str">
        <f t="shared" si="2"/>
        <v>I</v>
      </c>
      <c r="N68" s="6" t="s">
        <v>539</v>
      </c>
      <c r="O68" s="1">
        <v>90.909000000000006</v>
      </c>
      <c r="P68" s="10">
        <f t="shared" si="3"/>
        <v>2.0202</v>
      </c>
      <c r="Q68" s="12"/>
      <c r="R68" s="13"/>
      <c r="S68" s="13">
        <v>1</v>
      </c>
    </row>
    <row r="69" spans="1:19" s="9" customFormat="1" ht="15" customHeight="1" x14ac:dyDescent="0.25">
      <c r="A69" s="2" t="s">
        <v>320</v>
      </c>
      <c r="B69" s="6" t="s">
        <v>8</v>
      </c>
      <c r="C69" s="6">
        <v>1</v>
      </c>
      <c r="D69" s="7">
        <v>42856</v>
      </c>
      <c r="E69" s="8">
        <v>2017</v>
      </c>
      <c r="F69" s="6" t="s">
        <v>13</v>
      </c>
      <c r="G69" s="6" t="s">
        <v>14</v>
      </c>
      <c r="H69" s="6"/>
      <c r="I69" s="6" t="s">
        <v>44</v>
      </c>
      <c r="J69" s="6" t="s">
        <v>45</v>
      </c>
      <c r="K69" s="6" t="s">
        <v>252</v>
      </c>
      <c r="L69" s="6"/>
      <c r="M69" s="6" t="str">
        <f t="shared" si="2"/>
        <v>II</v>
      </c>
      <c r="N69"/>
      <c r="O69" s="1">
        <v>90.909000000000006</v>
      </c>
      <c r="P69" s="10">
        <f t="shared" si="3"/>
        <v>2.0202</v>
      </c>
      <c r="Q69" s="18" t="s">
        <v>503</v>
      </c>
      <c r="R69" s="17" t="s">
        <v>478</v>
      </c>
      <c r="S69" s="17">
        <v>2</v>
      </c>
    </row>
    <row r="70" spans="1:19" s="9" customFormat="1" ht="15" customHeight="1" x14ac:dyDescent="0.25">
      <c r="A70" s="2" t="s">
        <v>320</v>
      </c>
      <c r="B70" s="6" t="s">
        <v>8</v>
      </c>
      <c r="C70" s="6">
        <v>1</v>
      </c>
      <c r="D70" s="7">
        <v>42856</v>
      </c>
      <c r="E70" s="8">
        <v>2017</v>
      </c>
      <c r="F70" s="6" t="s">
        <v>13</v>
      </c>
      <c r="G70" s="6" t="s">
        <v>14</v>
      </c>
      <c r="H70" s="6" t="s">
        <v>24</v>
      </c>
      <c r="I70" s="6" t="s">
        <v>25</v>
      </c>
      <c r="J70" s="6" t="s">
        <v>26</v>
      </c>
      <c r="K70" s="6" t="s">
        <v>255</v>
      </c>
      <c r="L70" s="6"/>
      <c r="M70" s="6" t="str">
        <f t="shared" si="2"/>
        <v>IV</v>
      </c>
      <c r="N70"/>
      <c r="O70" s="1">
        <v>681.8175</v>
      </c>
      <c r="P70" s="10">
        <f t="shared" si="3"/>
        <v>15.1515</v>
      </c>
      <c r="Q70" s="18" t="s">
        <v>491</v>
      </c>
      <c r="R70" s="17" t="s">
        <v>478</v>
      </c>
      <c r="S70" s="17">
        <v>2</v>
      </c>
    </row>
    <row r="71" spans="1:19" s="9" customFormat="1" ht="15" customHeight="1" x14ac:dyDescent="0.25">
      <c r="A71" s="2" t="s">
        <v>321</v>
      </c>
      <c r="B71" s="6" t="s">
        <v>8</v>
      </c>
      <c r="C71" s="6">
        <v>2</v>
      </c>
      <c r="D71" s="7">
        <v>42856</v>
      </c>
      <c r="E71" s="8">
        <v>2017</v>
      </c>
      <c r="F71" s="6" t="s">
        <v>9</v>
      </c>
      <c r="G71" s="6" t="s">
        <v>10</v>
      </c>
      <c r="H71" s="6"/>
      <c r="I71" s="6" t="s">
        <v>11</v>
      </c>
      <c r="J71" s="6" t="s">
        <v>12</v>
      </c>
      <c r="K71" s="6" t="s">
        <v>251</v>
      </c>
      <c r="L71" s="6"/>
      <c r="M71" s="6" t="str">
        <f t="shared" si="2"/>
        <v>III</v>
      </c>
      <c r="N71"/>
      <c r="O71" s="1">
        <v>45.454500000000003</v>
      </c>
      <c r="P71" s="10">
        <f t="shared" si="3"/>
        <v>1.0101</v>
      </c>
      <c r="Q71" s="12" t="s">
        <v>500</v>
      </c>
      <c r="R71" s="13" t="s">
        <v>480</v>
      </c>
      <c r="S71" s="13">
        <v>3</v>
      </c>
    </row>
    <row r="72" spans="1:19" s="9" customFormat="1" ht="15" customHeight="1" x14ac:dyDescent="0.25">
      <c r="A72" s="2" t="s">
        <v>409</v>
      </c>
      <c r="B72" s="6" t="s">
        <v>8</v>
      </c>
      <c r="C72" s="6">
        <v>2</v>
      </c>
      <c r="D72" s="7">
        <v>42856</v>
      </c>
      <c r="E72" s="8">
        <v>2017</v>
      </c>
      <c r="F72" s="6" t="s">
        <v>50</v>
      </c>
      <c r="G72" s="6" t="s">
        <v>221</v>
      </c>
      <c r="H72" s="6" t="s">
        <v>222</v>
      </c>
      <c r="I72" s="6" t="s">
        <v>223</v>
      </c>
      <c r="J72" s="6" t="s">
        <v>223</v>
      </c>
      <c r="K72" s="6" t="s">
        <v>256</v>
      </c>
      <c r="L72" s="6"/>
      <c r="M72" s="6" t="str">
        <f t="shared" si="2"/>
        <v>NA</v>
      </c>
      <c r="N72" s="11"/>
      <c r="O72" s="1">
        <v>90.909000000000006</v>
      </c>
      <c r="P72" s="10">
        <f t="shared" si="3"/>
        <v>2.0202</v>
      </c>
      <c r="Q72" s="18" t="s">
        <v>492</v>
      </c>
      <c r="R72" s="17" t="s">
        <v>493</v>
      </c>
      <c r="S72" s="17">
        <v>3</v>
      </c>
    </row>
    <row r="73" spans="1:19" s="9" customFormat="1" ht="15" customHeight="1" x14ac:dyDescent="0.25">
      <c r="A73" s="2" t="s">
        <v>321</v>
      </c>
      <c r="B73" s="6" t="s">
        <v>8</v>
      </c>
      <c r="C73" s="6">
        <v>2</v>
      </c>
      <c r="D73" s="7">
        <v>42856</v>
      </c>
      <c r="E73" s="8">
        <v>2017</v>
      </c>
      <c r="F73" s="6" t="s">
        <v>13</v>
      </c>
      <c r="G73" s="6" t="s">
        <v>14</v>
      </c>
      <c r="H73" s="6" t="s">
        <v>15</v>
      </c>
      <c r="I73" s="6" t="s">
        <v>16</v>
      </c>
      <c r="J73" s="6" t="s">
        <v>17</v>
      </c>
      <c r="K73" s="6" t="s">
        <v>252</v>
      </c>
      <c r="L73" s="6"/>
      <c r="M73" s="6" t="str">
        <f t="shared" si="2"/>
        <v>II</v>
      </c>
      <c r="N73"/>
      <c r="O73" s="1">
        <v>45.454500000000003</v>
      </c>
      <c r="P73" s="10">
        <f t="shared" si="3"/>
        <v>1.0101</v>
      </c>
      <c r="Q73" s="16" t="s">
        <v>479</v>
      </c>
      <c r="R73" s="17" t="s">
        <v>480</v>
      </c>
      <c r="S73" s="17">
        <v>3</v>
      </c>
    </row>
    <row r="74" spans="1:19" s="9" customFormat="1" ht="15" customHeight="1" x14ac:dyDescent="0.25">
      <c r="A74" s="2" t="s">
        <v>321</v>
      </c>
      <c r="B74" s="6" t="s">
        <v>8</v>
      </c>
      <c r="C74" s="6">
        <v>2</v>
      </c>
      <c r="D74" s="7">
        <v>42856</v>
      </c>
      <c r="E74" s="8">
        <v>2017</v>
      </c>
      <c r="F74" s="6" t="s">
        <v>13</v>
      </c>
      <c r="G74" s="6" t="s">
        <v>14</v>
      </c>
      <c r="H74" s="6"/>
      <c r="I74" s="6" t="s">
        <v>18</v>
      </c>
      <c r="J74" s="6" t="s">
        <v>19</v>
      </c>
      <c r="K74" s="6" t="s">
        <v>252</v>
      </c>
      <c r="L74" s="6"/>
      <c r="M74" s="6" t="str">
        <f t="shared" si="2"/>
        <v>II</v>
      </c>
      <c r="N74"/>
      <c r="O74" s="1">
        <v>181.81800000000001</v>
      </c>
      <c r="P74" s="10">
        <f t="shared" si="3"/>
        <v>4.0404</v>
      </c>
      <c r="Q74" s="18" t="s">
        <v>489</v>
      </c>
      <c r="R74" s="17" t="s">
        <v>488</v>
      </c>
      <c r="S74" s="17">
        <v>3</v>
      </c>
    </row>
    <row r="75" spans="1:19" s="9" customFormat="1" ht="15" customHeight="1" x14ac:dyDescent="0.25">
      <c r="A75" s="2" t="s">
        <v>321</v>
      </c>
      <c r="B75" s="6" t="s">
        <v>8</v>
      </c>
      <c r="C75" s="6">
        <v>2</v>
      </c>
      <c r="D75" s="7">
        <v>42856</v>
      </c>
      <c r="E75" s="8">
        <v>2017</v>
      </c>
      <c r="F75" s="6" t="s">
        <v>13</v>
      </c>
      <c r="G75" s="6" t="s">
        <v>14</v>
      </c>
      <c r="H75" s="6"/>
      <c r="I75" s="6" t="s">
        <v>20</v>
      </c>
      <c r="J75" s="6" t="s">
        <v>21</v>
      </c>
      <c r="K75" s="6" t="s">
        <v>255</v>
      </c>
      <c r="L75" s="6"/>
      <c r="M75" s="6" t="str">
        <f t="shared" si="2"/>
        <v>IV</v>
      </c>
      <c r="N75"/>
      <c r="O75" s="1">
        <v>4318.1775000000007</v>
      </c>
      <c r="P75" s="10">
        <f t="shared" si="3"/>
        <v>95.95950000000002</v>
      </c>
      <c r="Q75" s="18" t="s">
        <v>490</v>
      </c>
      <c r="R75" s="17" t="s">
        <v>488</v>
      </c>
      <c r="S75" s="17">
        <v>3</v>
      </c>
    </row>
    <row r="76" spans="1:19" s="9" customFormat="1" ht="15" customHeight="1" x14ac:dyDescent="0.25">
      <c r="A76" s="2" t="s">
        <v>321</v>
      </c>
      <c r="B76" s="6" t="s">
        <v>8</v>
      </c>
      <c r="C76" s="6">
        <v>2</v>
      </c>
      <c r="D76" s="7">
        <v>42856</v>
      </c>
      <c r="E76" s="8">
        <v>2017</v>
      </c>
      <c r="F76" s="6" t="s">
        <v>13</v>
      </c>
      <c r="G76" s="6" t="s">
        <v>14</v>
      </c>
      <c r="H76" s="6"/>
      <c r="I76" s="6" t="s">
        <v>44</v>
      </c>
      <c r="J76" s="6" t="s">
        <v>45</v>
      </c>
      <c r="K76" s="6" t="s">
        <v>252</v>
      </c>
      <c r="L76" s="6"/>
      <c r="M76" s="6" t="str">
        <f t="shared" si="2"/>
        <v>II</v>
      </c>
      <c r="N76"/>
      <c r="O76" s="1">
        <v>227.27250000000001</v>
      </c>
      <c r="P76" s="10">
        <f t="shared" si="3"/>
        <v>5.0505000000000004</v>
      </c>
      <c r="Q76" s="18" t="s">
        <v>503</v>
      </c>
      <c r="R76" s="17" t="s">
        <v>478</v>
      </c>
      <c r="S76" s="17">
        <v>2</v>
      </c>
    </row>
    <row r="77" spans="1:19" s="9" customFormat="1" ht="15" customHeight="1" x14ac:dyDescent="0.25">
      <c r="A77" s="2" t="s">
        <v>321</v>
      </c>
      <c r="B77" s="6" t="s">
        <v>8</v>
      </c>
      <c r="C77" s="6">
        <v>2</v>
      </c>
      <c r="D77" s="7">
        <v>42856</v>
      </c>
      <c r="E77" s="8">
        <v>2017</v>
      </c>
      <c r="F77" s="6" t="s">
        <v>13</v>
      </c>
      <c r="G77" s="6" t="s">
        <v>14</v>
      </c>
      <c r="H77" s="6" t="s">
        <v>24</v>
      </c>
      <c r="I77" s="6" t="s">
        <v>25</v>
      </c>
      <c r="J77" s="6" t="s">
        <v>26</v>
      </c>
      <c r="K77" s="6" t="s">
        <v>255</v>
      </c>
      <c r="L77" s="6"/>
      <c r="M77" s="6" t="str">
        <f t="shared" si="2"/>
        <v>IV</v>
      </c>
      <c r="N77"/>
      <c r="O77" s="1">
        <v>1272.7260000000001</v>
      </c>
      <c r="P77" s="10">
        <f t="shared" si="3"/>
        <v>28.282800000000002</v>
      </c>
      <c r="Q77" s="18" t="s">
        <v>491</v>
      </c>
      <c r="R77" s="17" t="s">
        <v>478</v>
      </c>
      <c r="S77" s="17">
        <v>2</v>
      </c>
    </row>
    <row r="78" spans="1:19" s="9" customFormat="1" ht="15" customHeight="1" x14ac:dyDescent="0.25">
      <c r="A78" s="2" t="s">
        <v>372</v>
      </c>
      <c r="B78" s="6" t="s">
        <v>8</v>
      </c>
      <c r="C78" s="6">
        <v>1</v>
      </c>
      <c r="D78" s="7">
        <v>42894</v>
      </c>
      <c r="E78" s="8">
        <v>2017</v>
      </c>
      <c r="F78" s="6" t="s">
        <v>13</v>
      </c>
      <c r="G78" s="6" t="s">
        <v>14</v>
      </c>
      <c r="H78" s="6"/>
      <c r="I78" s="6" t="s">
        <v>20</v>
      </c>
      <c r="J78" s="6" t="s">
        <v>218</v>
      </c>
      <c r="K78" s="6" t="s">
        <v>254</v>
      </c>
      <c r="L78" s="6"/>
      <c r="M78" s="6" t="str">
        <f t="shared" si="2"/>
        <v>V</v>
      </c>
      <c r="N78"/>
      <c r="O78" s="1">
        <v>45.454500000000003</v>
      </c>
      <c r="P78" s="10">
        <f t="shared" si="3"/>
        <v>1.0101</v>
      </c>
      <c r="Q78" s="18" t="s">
        <v>489</v>
      </c>
      <c r="R78" s="17" t="s">
        <v>488</v>
      </c>
      <c r="S78" s="17">
        <v>3</v>
      </c>
    </row>
    <row r="79" spans="1:19" s="9" customFormat="1" ht="15" customHeight="1" x14ac:dyDescent="0.25">
      <c r="A79" s="2" t="s">
        <v>372</v>
      </c>
      <c r="B79" s="6" t="s">
        <v>8</v>
      </c>
      <c r="C79" s="6">
        <v>1</v>
      </c>
      <c r="D79" s="7">
        <v>42894</v>
      </c>
      <c r="E79" s="8">
        <v>2017</v>
      </c>
      <c r="F79" s="6" t="s">
        <v>13</v>
      </c>
      <c r="G79" s="6" t="s">
        <v>14</v>
      </c>
      <c r="H79" s="6"/>
      <c r="I79" s="6" t="s">
        <v>18</v>
      </c>
      <c r="J79" s="6" t="s">
        <v>19</v>
      </c>
      <c r="K79" s="6" t="s">
        <v>252</v>
      </c>
      <c r="L79" s="6"/>
      <c r="M79" s="6" t="str">
        <f t="shared" si="2"/>
        <v>II</v>
      </c>
      <c r="N79"/>
      <c r="O79" s="1">
        <v>5318.1765000000005</v>
      </c>
      <c r="P79" s="10">
        <f t="shared" si="3"/>
        <v>118.18170000000001</v>
      </c>
      <c r="Q79" s="18" t="s">
        <v>489</v>
      </c>
      <c r="R79" s="17" t="s">
        <v>488</v>
      </c>
      <c r="S79" s="17">
        <v>3</v>
      </c>
    </row>
    <row r="80" spans="1:19" s="9" customFormat="1" ht="15" customHeight="1" x14ac:dyDescent="0.25">
      <c r="A80" s="2" t="s">
        <v>372</v>
      </c>
      <c r="B80" s="6" t="s">
        <v>8</v>
      </c>
      <c r="C80" s="6">
        <v>1</v>
      </c>
      <c r="D80" s="7">
        <v>42894</v>
      </c>
      <c r="E80" s="8">
        <v>2017</v>
      </c>
      <c r="F80" s="6" t="s">
        <v>13</v>
      </c>
      <c r="G80" s="6" t="s">
        <v>14</v>
      </c>
      <c r="H80" s="6"/>
      <c r="I80" s="6" t="s">
        <v>20</v>
      </c>
      <c r="J80" s="6" t="s">
        <v>21</v>
      </c>
      <c r="K80" s="6" t="s">
        <v>255</v>
      </c>
      <c r="L80" s="6"/>
      <c r="M80" s="6" t="str">
        <f t="shared" si="2"/>
        <v>IV</v>
      </c>
      <c r="N80"/>
      <c r="O80" s="1">
        <v>45.454500000000003</v>
      </c>
      <c r="P80" s="10">
        <f t="shared" si="3"/>
        <v>1.0101</v>
      </c>
      <c r="Q80" s="18" t="s">
        <v>490</v>
      </c>
      <c r="R80" s="17" t="s">
        <v>488</v>
      </c>
      <c r="S80" s="17">
        <v>3</v>
      </c>
    </row>
    <row r="81" spans="1:19" s="9" customFormat="1" ht="15" customHeight="1" x14ac:dyDescent="0.25">
      <c r="A81" s="2" t="s">
        <v>268</v>
      </c>
      <c r="B81" s="6" t="s">
        <v>8</v>
      </c>
      <c r="C81" s="6">
        <v>1</v>
      </c>
      <c r="D81" s="7">
        <v>42894</v>
      </c>
      <c r="E81" s="8">
        <v>2017</v>
      </c>
      <c r="F81" s="6" t="s">
        <v>27</v>
      </c>
      <c r="G81" s="6" t="s">
        <v>28</v>
      </c>
      <c r="H81" s="6" t="s">
        <v>76</v>
      </c>
      <c r="I81" s="6" t="s">
        <v>77</v>
      </c>
      <c r="J81" s="6" t="s">
        <v>83</v>
      </c>
      <c r="K81" s="6" t="s">
        <v>256</v>
      </c>
      <c r="L81" s="28" t="s">
        <v>253</v>
      </c>
      <c r="M81" s="6" t="str">
        <f t="shared" si="2"/>
        <v>I</v>
      </c>
      <c r="N81" s="6" t="s">
        <v>539</v>
      </c>
      <c r="O81" s="1">
        <v>45.454500000000003</v>
      </c>
      <c r="P81" s="10">
        <f t="shared" si="3"/>
        <v>1.0101</v>
      </c>
      <c r="Q81" s="12"/>
      <c r="R81" s="13"/>
      <c r="S81" s="13">
        <v>1</v>
      </c>
    </row>
    <row r="82" spans="1:19" s="9" customFormat="1" ht="15" customHeight="1" x14ac:dyDescent="0.25">
      <c r="A82" s="2" t="s">
        <v>372</v>
      </c>
      <c r="B82" s="6" t="s">
        <v>8</v>
      </c>
      <c r="C82" s="6">
        <v>1</v>
      </c>
      <c r="D82" s="7">
        <v>42894</v>
      </c>
      <c r="E82" s="8">
        <v>2017</v>
      </c>
      <c r="F82" s="6" t="s">
        <v>13</v>
      </c>
      <c r="G82" s="6" t="s">
        <v>14</v>
      </c>
      <c r="H82" s="6" t="s">
        <v>15</v>
      </c>
      <c r="I82" s="6" t="s">
        <v>22</v>
      </c>
      <c r="J82" s="6" t="s">
        <v>43</v>
      </c>
      <c r="K82" s="6" t="s">
        <v>255</v>
      </c>
      <c r="L82" s="6"/>
      <c r="M82" s="6" t="str">
        <f t="shared" si="2"/>
        <v>IV</v>
      </c>
      <c r="N82"/>
      <c r="O82" s="1">
        <v>45.454500000000003</v>
      </c>
      <c r="P82" s="10">
        <f t="shared" si="3"/>
        <v>1.0101</v>
      </c>
      <c r="Q82" s="16" t="s">
        <v>479</v>
      </c>
      <c r="R82" s="17" t="s">
        <v>480</v>
      </c>
      <c r="S82" s="17">
        <v>2</v>
      </c>
    </row>
    <row r="83" spans="1:19" s="9" customFormat="1" ht="15" customHeight="1" x14ac:dyDescent="0.25">
      <c r="A83" s="2" t="s">
        <v>372</v>
      </c>
      <c r="B83" s="6" t="s">
        <v>8</v>
      </c>
      <c r="C83" s="6">
        <v>1</v>
      </c>
      <c r="D83" s="7">
        <v>42894</v>
      </c>
      <c r="E83" s="8">
        <v>2017</v>
      </c>
      <c r="F83" s="6" t="s">
        <v>13</v>
      </c>
      <c r="G83" s="6" t="s">
        <v>14</v>
      </c>
      <c r="H83" s="6" t="s">
        <v>24</v>
      </c>
      <c r="I83" s="6" t="s">
        <v>25</v>
      </c>
      <c r="J83" s="6" t="s">
        <v>26</v>
      </c>
      <c r="K83" s="6" t="s">
        <v>255</v>
      </c>
      <c r="L83" s="6"/>
      <c r="M83" s="6" t="str">
        <f t="shared" si="2"/>
        <v>IV</v>
      </c>
      <c r="N83"/>
      <c r="O83" s="1">
        <v>136.36350000000002</v>
      </c>
      <c r="P83" s="10">
        <f t="shared" si="3"/>
        <v>3.0303000000000004</v>
      </c>
      <c r="Q83" s="18" t="s">
        <v>491</v>
      </c>
      <c r="R83" s="17" t="s">
        <v>478</v>
      </c>
      <c r="S83" s="17">
        <v>2</v>
      </c>
    </row>
    <row r="84" spans="1:19" s="9" customFormat="1" ht="15" customHeight="1" x14ac:dyDescent="0.25">
      <c r="A84" s="2" t="s">
        <v>373</v>
      </c>
      <c r="B84" s="6" t="s">
        <v>8</v>
      </c>
      <c r="C84" s="6">
        <v>2</v>
      </c>
      <c r="D84" s="7">
        <v>42894</v>
      </c>
      <c r="E84" s="8">
        <v>2017</v>
      </c>
      <c r="F84" s="6" t="s">
        <v>13</v>
      </c>
      <c r="G84" s="6" t="s">
        <v>14</v>
      </c>
      <c r="H84" s="6"/>
      <c r="I84" s="6" t="s">
        <v>20</v>
      </c>
      <c r="J84" s="6" t="s">
        <v>218</v>
      </c>
      <c r="K84" s="6" t="s">
        <v>254</v>
      </c>
      <c r="L84" s="6"/>
      <c r="M84" s="6" t="str">
        <f t="shared" si="2"/>
        <v>V</v>
      </c>
      <c r="N84"/>
      <c r="O84" s="1">
        <v>45.454500000000003</v>
      </c>
      <c r="P84" s="10">
        <f t="shared" si="3"/>
        <v>1.0101</v>
      </c>
      <c r="Q84" s="18" t="s">
        <v>489</v>
      </c>
      <c r="R84" s="17" t="s">
        <v>488</v>
      </c>
      <c r="S84" s="17">
        <v>3</v>
      </c>
    </row>
    <row r="85" spans="1:19" s="9" customFormat="1" ht="15" customHeight="1" x14ac:dyDescent="0.25">
      <c r="A85" s="2" t="s">
        <v>373</v>
      </c>
      <c r="B85" s="6" t="s">
        <v>8</v>
      </c>
      <c r="C85" s="6">
        <v>2</v>
      </c>
      <c r="D85" s="7">
        <v>42894</v>
      </c>
      <c r="E85" s="8">
        <v>2017</v>
      </c>
      <c r="F85" s="6" t="s">
        <v>50</v>
      </c>
      <c r="G85" s="6" t="s">
        <v>51</v>
      </c>
      <c r="H85" s="6" t="s">
        <v>60</v>
      </c>
      <c r="I85" s="6" t="s">
        <v>61</v>
      </c>
      <c r="J85" s="6" t="s">
        <v>62</v>
      </c>
      <c r="K85" s="6" t="s">
        <v>252</v>
      </c>
      <c r="L85" s="6"/>
      <c r="M85" s="6" t="str">
        <f t="shared" si="2"/>
        <v>II</v>
      </c>
      <c r="N85"/>
      <c r="O85" s="1">
        <v>3999.9960000000001</v>
      </c>
      <c r="P85" s="10">
        <f t="shared" si="3"/>
        <v>88.888800000000003</v>
      </c>
      <c r="Q85" s="12"/>
      <c r="R85" s="13"/>
      <c r="S85" s="13">
        <v>2</v>
      </c>
    </row>
    <row r="86" spans="1:19" s="9" customFormat="1" ht="15" customHeight="1" x14ac:dyDescent="0.25">
      <c r="A86" s="2" t="s">
        <v>373</v>
      </c>
      <c r="B86" s="6" t="s">
        <v>8</v>
      </c>
      <c r="C86" s="6">
        <v>2</v>
      </c>
      <c r="D86" s="7">
        <v>42894</v>
      </c>
      <c r="E86" s="8">
        <v>2017</v>
      </c>
      <c r="F86" s="6" t="s">
        <v>13</v>
      </c>
      <c r="G86" s="6" t="s">
        <v>14</v>
      </c>
      <c r="H86" s="6"/>
      <c r="I86" s="6" t="s">
        <v>20</v>
      </c>
      <c r="J86" s="6" t="s">
        <v>21</v>
      </c>
      <c r="K86" s="6" t="s">
        <v>255</v>
      </c>
      <c r="L86" s="6"/>
      <c r="M86" s="6" t="str">
        <f t="shared" si="2"/>
        <v>IV</v>
      </c>
      <c r="N86"/>
      <c r="O86" s="1">
        <v>90.909000000000006</v>
      </c>
      <c r="P86" s="10">
        <f t="shared" si="3"/>
        <v>2.0202</v>
      </c>
      <c r="Q86" s="18" t="s">
        <v>490</v>
      </c>
      <c r="R86" s="17" t="s">
        <v>488</v>
      </c>
      <c r="S86" s="17">
        <v>3</v>
      </c>
    </row>
    <row r="87" spans="1:19" s="9" customFormat="1" ht="15" customHeight="1" x14ac:dyDescent="0.25">
      <c r="A87" s="2" t="s">
        <v>373</v>
      </c>
      <c r="B87" s="6" t="s">
        <v>8</v>
      </c>
      <c r="C87" s="6">
        <v>2</v>
      </c>
      <c r="D87" s="7">
        <v>42894</v>
      </c>
      <c r="E87" s="8">
        <v>2017</v>
      </c>
      <c r="F87" s="6" t="s">
        <v>13</v>
      </c>
      <c r="G87" s="6" t="s">
        <v>14</v>
      </c>
      <c r="H87" s="6" t="s">
        <v>24</v>
      </c>
      <c r="I87" s="6" t="s">
        <v>25</v>
      </c>
      <c r="J87" s="6" t="s">
        <v>26</v>
      </c>
      <c r="K87" s="6" t="s">
        <v>255</v>
      </c>
      <c r="L87" s="6"/>
      <c r="M87" s="6" t="str">
        <f t="shared" si="2"/>
        <v>IV</v>
      </c>
      <c r="N87"/>
      <c r="O87" s="1">
        <v>499.99950000000001</v>
      </c>
      <c r="P87" s="10">
        <f t="shared" si="3"/>
        <v>11.1111</v>
      </c>
      <c r="Q87" s="18" t="s">
        <v>491</v>
      </c>
      <c r="R87" s="17" t="s">
        <v>478</v>
      </c>
      <c r="S87" s="17">
        <v>2</v>
      </c>
    </row>
    <row r="88" spans="1:19" s="9" customFormat="1" ht="15" customHeight="1" x14ac:dyDescent="0.25">
      <c r="A88" s="2" t="s">
        <v>373</v>
      </c>
      <c r="B88" s="6" t="s">
        <v>8</v>
      </c>
      <c r="C88" s="6">
        <v>2</v>
      </c>
      <c r="D88" s="7">
        <v>42894</v>
      </c>
      <c r="E88" s="8">
        <v>2017</v>
      </c>
      <c r="F88" s="6" t="s">
        <v>9</v>
      </c>
      <c r="G88" s="6" t="s">
        <v>10</v>
      </c>
      <c r="H88" s="6"/>
      <c r="I88" s="6" t="s">
        <v>58</v>
      </c>
      <c r="J88" s="6" t="s">
        <v>59</v>
      </c>
      <c r="K88" s="6" t="s">
        <v>252</v>
      </c>
      <c r="L88" s="6"/>
      <c r="M88" s="6" t="str">
        <f t="shared" si="2"/>
        <v>II</v>
      </c>
      <c r="N88"/>
      <c r="O88" s="1">
        <v>45.454500000000003</v>
      </c>
      <c r="P88" s="10">
        <f t="shared" si="3"/>
        <v>1.0101</v>
      </c>
      <c r="Q88" s="12"/>
      <c r="R88" s="13" t="s">
        <v>480</v>
      </c>
      <c r="S88" s="13">
        <v>3</v>
      </c>
    </row>
    <row r="89" spans="1:19" s="9" customFormat="1" ht="15" customHeight="1" x14ac:dyDescent="0.25">
      <c r="A89" s="2" t="s">
        <v>303</v>
      </c>
      <c r="B89" s="6" t="s">
        <v>8</v>
      </c>
      <c r="C89" s="6">
        <v>1</v>
      </c>
      <c r="D89" s="7">
        <v>42921</v>
      </c>
      <c r="E89" s="8">
        <v>2017</v>
      </c>
      <c r="F89" s="6" t="s">
        <v>13</v>
      </c>
      <c r="G89" s="6" t="s">
        <v>14</v>
      </c>
      <c r="H89" s="6" t="s">
        <v>78</v>
      </c>
      <c r="I89" s="6" t="s">
        <v>79</v>
      </c>
      <c r="J89" s="6" t="s">
        <v>79</v>
      </c>
      <c r="K89" s="6" t="s">
        <v>256</v>
      </c>
      <c r="L89" s="6"/>
      <c r="M89" s="6" t="str">
        <f t="shared" si="2"/>
        <v>NA</v>
      </c>
      <c r="N89" s="15" t="s">
        <v>531</v>
      </c>
      <c r="O89" s="1">
        <v>272.72700000000003</v>
      </c>
      <c r="P89" s="10">
        <f t="shared" si="3"/>
        <v>6.0606000000000009</v>
      </c>
      <c r="Q89" s="12"/>
      <c r="R89" s="13"/>
      <c r="S89" s="13">
        <v>4</v>
      </c>
    </row>
    <row r="90" spans="1:19" s="9" customFormat="1" ht="15" customHeight="1" x14ac:dyDescent="0.25">
      <c r="A90" s="2" t="s">
        <v>422</v>
      </c>
      <c r="B90" s="6" t="s">
        <v>8</v>
      </c>
      <c r="C90" s="6">
        <v>1</v>
      </c>
      <c r="D90" s="7">
        <v>42921</v>
      </c>
      <c r="E90" s="8">
        <v>2017</v>
      </c>
      <c r="F90" s="6" t="s">
        <v>13</v>
      </c>
      <c r="G90" s="6" t="s">
        <v>14</v>
      </c>
      <c r="H90" s="6" t="s">
        <v>15</v>
      </c>
      <c r="I90" s="6" t="s">
        <v>22</v>
      </c>
      <c r="J90" s="6" t="s">
        <v>66</v>
      </c>
      <c r="K90" s="6" t="s">
        <v>251</v>
      </c>
      <c r="L90" s="6"/>
      <c r="M90" s="6" t="str">
        <f t="shared" si="2"/>
        <v>III</v>
      </c>
      <c r="N90"/>
      <c r="O90" s="1">
        <v>45.454500000000003</v>
      </c>
      <c r="P90" s="10">
        <f t="shared" si="3"/>
        <v>1.0101</v>
      </c>
      <c r="Q90" s="16" t="s">
        <v>479</v>
      </c>
      <c r="R90" s="17" t="s">
        <v>480</v>
      </c>
      <c r="S90" s="17">
        <v>4</v>
      </c>
    </row>
    <row r="91" spans="1:19" s="9" customFormat="1" ht="15" customHeight="1" x14ac:dyDescent="0.25">
      <c r="A91" s="2" t="s">
        <v>422</v>
      </c>
      <c r="B91" s="6" t="s">
        <v>8</v>
      </c>
      <c r="C91" s="6">
        <v>1</v>
      </c>
      <c r="D91" s="7">
        <v>42921</v>
      </c>
      <c r="E91" s="8">
        <v>2017</v>
      </c>
      <c r="F91" s="6" t="s">
        <v>13</v>
      </c>
      <c r="G91" s="6" t="s">
        <v>14</v>
      </c>
      <c r="H91" s="6"/>
      <c r="I91" s="6" t="s">
        <v>20</v>
      </c>
      <c r="J91" s="6" t="s">
        <v>218</v>
      </c>
      <c r="K91" s="6" t="s">
        <v>254</v>
      </c>
      <c r="L91" s="6"/>
      <c r="M91" s="6" t="str">
        <f t="shared" si="2"/>
        <v>V</v>
      </c>
      <c r="N91"/>
      <c r="O91" s="1">
        <v>10227.262500000001</v>
      </c>
      <c r="P91" s="10">
        <f t="shared" si="3"/>
        <v>227.27250000000001</v>
      </c>
      <c r="Q91" s="18" t="s">
        <v>489</v>
      </c>
      <c r="R91" s="17" t="s">
        <v>488</v>
      </c>
      <c r="S91" s="17">
        <v>3</v>
      </c>
    </row>
    <row r="92" spans="1:19" s="9" customFormat="1" ht="15" customHeight="1" x14ac:dyDescent="0.25">
      <c r="A92" s="2" t="s">
        <v>422</v>
      </c>
      <c r="B92" s="6" t="s">
        <v>8</v>
      </c>
      <c r="C92" s="6">
        <v>1</v>
      </c>
      <c r="D92" s="7">
        <v>42921</v>
      </c>
      <c r="E92" s="8">
        <v>2017</v>
      </c>
      <c r="F92" s="6" t="s">
        <v>50</v>
      </c>
      <c r="G92" s="6" t="s">
        <v>51</v>
      </c>
      <c r="H92" s="6" t="s">
        <v>60</v>
      </c>
      <c r="I92" s="6" t="s">
        <v>61</v>
      </c>
      <c r="J92" s="6" t="s">
        <v>62</v>
      </c>
      <c r="K92" s="6" t="s">
        <v>252</v>
      </c>
      <c r="L92" s="6"/>
      <c r="M92" s="6" t="str">
        <f t="shared" si="2"/>
        <v>II</v>
      </c>
      <c r="N92"/>
      <c r="O92" s="1">
        <v>45.454500000000003</v>
      </c>
      <c r="P92" s="10">
        <f t="shared" si="3"/>
        <v>1.0101</v>
      </c>
      <c r="Q92" s="12"/>
      <c r="R92" s="13"/>
      <c r="S92" s="13">
        <v>2</v>
      </c>
    </row>
    <row r="93" spans="1:19" s="9" customFormat="1" ht="15" customHeight="1" x14ac:dyDescent="0.25">
      <c r="A93" s="2" t="s">
        <v>281</v>
      </c>
      <c r="B93" s="6" t="s">
        <v>8</v>
      </c>
      <c r="C93" s="6">
        <v>1</v>
      </c>
      <c r="D93" s="7">
        <v>42921</v>
      </c>
      <c r="E93" s="8">
        <v>2017</v>
      </c>
      <c r="F93" s="6" t="s">
        <v>13</v>
      </c>
      <c r="G93" s="6" t="s">
        <v>14</v>
      </c>
      <c r="H93" s="6" t="s">
        <v>15</v>
      </c>
      <c r="I93" s="6" t="s">
        <v>22</v>
      </c>
      <c r="J93" s="6" t="s">
        <v>189</v>
      </c>
      <c r="K93" s="27" t="s">
        <v>256</v>
      </c>
      <c r="L93" s="28" t="s">
        <v>252</v>
      </c>
      <c r="M93" s="6" t="str">
        <f t="shared" si="2"/>
        <v>II</v>
      </c>
      <c r="N93" s="27" t="s">
        <v>515</v>
      </c>
      <c r="O93" s="1">
        <v>545.45400000000006</v>
      </c>
      <c r="P93" s="10">
        <f t="shared" si="3"/>
        <v>12.121200000000002</v>
      </c>
      <c r="Q93" s="19" t="s">
        <v>479</v>
      </c>
      <c r="R93" s="13" t="s">
        <v>480</v>
      </c>
      <c r="S93" s="13">
        <v>3</v>
      </c>
    </row>
    <row r="94" spans="1:19" s="9" customFormat="1" ht="15" customHeight="1" x14ac:dyDescent="0.25">
      <c r="A94" s="2" t="s">
        <v>422</v>
      </c>
      <c r="B94" s="6" t="s">
        <v>8</v>
      </c>
      <c r="C94" s="6">
        <v>1</v>
      </c>
      <c r="D94" s="7">
        <v>42921</v>
      </c>
      <c r="E94" s="8">
        <v>2017</v>
      </c>
      <c r="F94" s="6" t="s">
        <v>13</v>
      </c>
      <c r="G94" s="6" t="s">
        <v>14</v>
      </c>
      <c r="H94" s="6"/>
      <c r="I94" s="6" t="s">
        <v>18</v>
      </c>
      <c r="J94" s="6" t="s">
        <v>19</v>
      </c>
      <c r="K94" s="6" t="s">
        <v>252</v>
      </c>
      <c r="L94" s="6"/>
      <c r="M94" s="6" t="str">
        <f t="shared" si="2"/>
        <v>II</v>
      </c>
      <c r="N94"/>
      <c r="O94" s="1">
        <v>45.454500000000003</v>
      </c>
      <c r="P94" s="10">
        <f t="shared" si="3"/>
        <v>1.0101</v>
      </c>
      <c r="Q94" s="18" t="s">
        <v>489</v>
      </c>
      <c r="R94" s="17" t="s">
        <v>488</v>
      </c>
      <c r="S94" s="17">
        <v>3</v>
      </c>
    </row>
    <row r="95" spans="1:19" s="9" customFormat="1" ht="15" customHeight="1" x14ac:dyDescent="0.25">
      <c r="A95" s="2" t="s">
        <v>422</v>
      </c>
      <c r="B95" s="6" t="s">
        <v>8</v>
      </c>
      <c r="C95" s="6">
        <v>1</v>
      </c>
      <c r="D95" s="7">
        <v>42921</v>
      </c>
      <c r="E95" s="8">
        <v>2017</v>
      </c>
      <c r="F95" s="6" t="s">
        <v>13</v>
      </c>
      <c r="G95" s="6" t="s">
        <v>14</v>
      </c>
      <c r="H95" s="6"/>
      <c r="I95" s="6" t="s">
        <v>20</v>
      </c>
      <c r="J95" s="6" t="s">
        <v>21</v>
      </c>
      <c r="K95" s="6" t="s">
        <v>255</v>
      </c>
      <c r="L95" s="6"/>
      <c r="M95" s="6" t="str">
        <f t="shared" si="2"/>
        <v>IV</v>
      </c>
      <c r="N95"/>
      <c r="O95" s="1">
        <v>45.454500000000003</v>
      </c>
      <c r="P95" s="10">
        <f t="shared" si="3"/>
        <v>1.0101</v>
      </c>
      <c r="Q95" s="18" t="s">
        <v>490</v>
      </c>
      <c r="R95" s="17" t="s">
        <v>488</v>
      </c>
      <c r="S95" s="17">
        <v>3</v>
      </c>
    </row>
    <row r="96" spans="1:19" s="9" customFormat="1" ht="15" customHeight="1" x14ac:dyDescent="0.25">
      <c r="A96" s="2" t="s">
        <v>422</v>
      </c>
      <c r="B96" s="6" t="s">
        <v>8</v>
      </c>
      <c r="C96" s="6">
        <v>1</v>
      </c>
      <c r="D96" s="7">
        <v>42921</v>
      </c>
      <c r="E96" s="8">
        <v>2017</v>
      </c>
      <c r="F96" s="6" t="s">
        <v>27</v>
      </c>
      <c r="G96" s="6" t="s">
        <v>28</v>
      </c>
      <c r="H96" s="6"/>
      <c r="I96" s="6" t="s">
        <v>36</v>
      </c>
      <c r="J96" s="6" t="s">
        <v>37</v>
      </c>
      <c r="K96" s="6" t="s">
        <v>251</v>
      </c>
      <c r="L96" s="6"/>
      <c r="M96" s="6" t="str">
        <f t="shared" si="2"/>
        <v>III</v>
      </c>
      <c r="N96"/>
      <c r="O96" s="1">
        <v>9499.9904999999999</v>
      </c>
      <c r="P96" s="10">
        <f t="shared" si="3"/>
        <v>211.11089999999999</v>
      </c>
      <c r="Q96" s="18" t="s">
        <v>498</v>
      </c>
      <c r="R96" s="17" t="s">
        <v>478</v>
      </c>
      <c r="S96" s="17">
        <v>3</v>
      </c>
    </row>
    <row r="97" spans="1:19" s="9" customFormat="1" ht="15" customHeight="1" x14ac:dyDescent="0.25">
      <c r="A97" s="2" t="s">
        <v>422</v>
      </c>
      <c r="B97" s="6" t="s">
        <v>8</v>
      </c>
      <c r="C97" s="6">
        <v>1</v>
      </c>
      <c r="D97" s="7">
        <v>42921</v>
      </c>
      <c r="E97" s="8">
        <v>2017</v>
      </c>
      <c r="F97" s="6" t="s">
        <v>27</v>
      </c>
      <c r="G97" s="6" t="s">
        <v>39</v>
      </c>
      <c r="H97" s="6"/>
      <c r="I97" s="6" t="s">
        <v>40</v>
      </c>
      <c r="J97" s="6" t="s">
        <v>220</v>
      </c>
      <c r="K97" s="6" t="s">
        <v>252</v>
      </c>
      <c r="L97" s="6"/>
      <c r="M97" s="6" t="str">
        <f t="shared" si="2"/>
        <v>II</v>
      </c>
      <c r="N97"/>
      <c r="O97" s="1">
        <v>1181.817</v>
      </c>
      <c r="P97" s="10">
        <f t="shared" si="3"/>
        <v>26.262599999999999</v>
      </c>
      <c r="Q97" s="16" t="s">
        <v>479</v>
      </c>
      <c r="R97" s="17" t="s">
        <v>480</v>
      </c>
      <c r="S97" s="17">
        <v>3</v>
      </c>
    </row>
    <row r="98" spans="1:19" s="9" customFormat="1" ht="15" customHeight="1" x14ac:dyDescent="0.25">
      <c r="A98" s="2" t="s">
        <v>422</v>
      </c>
      <c r="B98" s="6" t="s">
        <v>8</v>
      </c>
      <c r="C98" s="6">
        <v>1</v>
      </c>
      <c r="D98" s="7">
        <v>42921</v>
      </c>
      <c r="E98" s="8">
        <v>2017</v>
      </c>
      <c r="F98" s="6" t="s">
        <v>13</v>
      </c>
      <c r="G98" s="6" t="s">
        <v>14</v>
      </c>
      <c r="H98" s="6"/>
      <c r="I98" s="6" t="s">
        <v>44</v>
      </c>
      <c r="J98" s="6" t="s">
        <v>45</v>
      </c>
      <c r="K98" s="6" t="s">
        <v>252</v>
      </c>
      <c r="L98" s="6"/>
      <c r="M98" s="6" t="str">
        <f t="shared" si="2"/>
        <v>II</v>
      </c>
      <c r="N98"/>
      <c r="O98" s="1">
        <v>45.454500000000003</v>
      </c>
      <c r="P98" s="10">
        <f t="shared" si="3"/>
        <v>1.0101</v>
      </c>
      <c r="Q98" s="18" t="s">
        <v>503</v>
      </c>
      <c r="R98" s="17" t="s">
        <v>478</v>
      </c>
      <c r="S98" s="17">
        <v>2</v>
      </c>
    </row>
    <row r="99" spans="1:19" s="9" customFormat="1" ht="15" customHeight="1" x14ac:dyDescent="0.25">
      <c r="A99" s="2" t="s">
        <v>422</v>
      </c>
      <c r="B99" s="6" t="s">
        <v>8</v>
      </c>
      <c r="C99" s="6">
        <v>1</v>
      </c>
      <c r="D99" s="7">
        <v>42921</v>
      </c>
      <c r="E99" s="8">
        <v>2017</v>
      </c>
      <c r="F99" s="6" t="s">
        <v>13</v>
      </c>
      <c r="G99" s="6" t="s">
        <v>14</v>
      </c>
      <c r="H99" s="6" t="s">
        <v>24</v>
      </c>
      <c r="I99" s="6" t="s">
        <v>25</v>
      </c>
      <c r="J99" s="6" t="s">
        <v>26</v>
      </c>
      <c r="K99" s="6" t="s">
        <v>255</v>
      </c>
      <c r="L99" s="6"/>
      <c r="M99" s="6" t="str">
        <f t="shared" si="2"/>
        <v>IV</v>
      </c>
      <c r="N99"/>
      <c r="O99" s="1">
        <v>45.454500000000003</v>
      </c>
      <c r="P99" s="10">
        <f t="shared" si="3"/>
        <v>1.0101</v>
      </c>
      <c r="Q99" s="18" t="s">
        <v>491</v>
      </c>
      <c r="R99" s="17" t="s">
        <v>478</v>
      </c>
      <c r="S99" s="17">
        <v>2</v>
      </c>
    </row>
    <row r="100" spans="1:19" s="9" customFormat="1" ht="15" customHeight="1" x14ac:dyDescent="0.25">
      <c r="A100" s="2" t="s">
        <v>465</v>
      </c>
      <c r="B100" s="6" t="s">
        <v>8</v>
      </c>
      <c r="C100" s="6">
        <v>2</v>
      </c>
      <c r="D100" s="7">
        <v>42921</v>
      </c>
      <c r="E100" s="8">
        <v>2017</v>
      </c>
      <c r="F100" s="6" t="s">
        <v>50</v>
      </c>
      <c r="G100" s="6" t="s">
        <v>221</v>
      </c>
      <c r="H100" s="6" t="s">
        <v>222</v>
      </c>
      <c r="I100" s="6" t="s">
        <v>223</v>
      </c>
      <c r="J100" s="6" t="s">
        <v>223</v>
      </c>
      <c r="K100" s="6" t="s">
        <v>256</v>
      </c>
      <c r="L100" s="6"/>
      <c r="M100" s="6" t="str">
        <f t="shared" si="2"/>
        <v>NA</v>
      </c>
      <c r="N100" s="11"/>
      <c r="O100" s="1">
        <v>90.909000000000006</v>
      </c>
      <c r="P100" s="10">
        <f t="shared" si="3"/>
        <v>2.0202</v>
      </c>
      <c r="Q100" s="18" t="s">
        <v>492</v>
      </c>
      <c r="R100" s="17" t="s">
        <v>493</v>
      </c>
      <c r="S100" s="17">
        <v>3</v>
      </c>
    </row>
    <row r="101" spans="1:19" s="9" customFormat="1" ht="15" customHeight="1" x14ac:dyDescent="0.25">
      <c r="A101" s="2" t="s">
        <v>283</v>
      </c>
      <c r="B101" s="6" t="s">
        <v>8</v>
      </c>
      <c r="C101" s="6">
        <v>2</v>
      </c>
      <c r="D101" s="7">
        <v>42921</v>
      </c>
      <c r="E101" s="8">
        <v>2017</v>
      </c>
      <c r="F101" s="6" t="s">
        <v>13</v>
      </c>
      <c r="G101" s="6" t="s">
        <v>14</v>
      </c>
      <c r="H101" s="6" t="s">
        <v>15</v>
      </c>
      <c r="I101" s="6" t="s">
        <v>22</v>
      </c>
      <c r="J101" s="6" t="s">
        <v>189</v>
      </c>
      <c r="K101" s="27" t="s">
        <v>256</v>
      </c>
      <c r="L101" s="28" t="s">
        <v>252</v>
      </c>
      <c r="M101" s="6" t="str">
        <f t="shared" si="2"/>
        <v>II</v>
      </c>
      <c r="N101" s="27" t="s">
        <v>515</v>
      </c>
      <c r="O101" s="1">
        <v>181.81800000000001</v>
      </c>
      <c r="P101" s="10">
        <f t="shared" si="3"/>
        <v>4.0404</v>
      </c>
      <c r="Q101" s="19" t="s">
        <v>479</v>
      </c>
      <c r="R101" s="13" t="s">
        <v>480</v>
      </c>
      <c r="S101" s="13">
        <v>3</v>
      </c>
    </row>
    <row r="102" spans="1:19" s="9" customFormat="1" ht="15" customHeight="1" x14ac:dyDescent="0.25">
      <c r="A102" s="2" t="s">
        <v>423</v>
      </c>
      <c r="B102" s="6" t="s">
        <v>8</v>
      </c>
      <c r="C102" s="6">
        <v>2</v>
      </c>
      <c r="D102" s="7">
        <v>42921</v>
      </c>
      <c r="E102" s="8">
        <v>2017</v>
      </c>
      <c r="F102" s="6" t="s">
        <v>13</v>
      </c>
      <c r="G102" s="6" t="s">
        <v>14</v>
      </c>
      <c r="H102" s="6" t="s">
        <v>81</v>
      </c>
      <c r="I102" s="6" t="s">
        <v>188</v>
      </c>
      <c r="J102" s="6" t="s">
        <v>241</v>
      </c>
      <c r="K102" s="6" t="s">
        <v>252</v>
      </c>
      <c r="L102" s="6"/>
      <c r="M102" s="6" t="str">
        <f t="shared" si="2"/>
        <v>II</v>
      </c>
      <c r="N102"/>
      <c r="O102" s="1">
        <v>45.454500000000003</v>
      </c>
      <c r="P102" s="10">
        <f t="shared" si="3"/>
        <v>1.0101</v>
      </c>
      <c r="Q102" s="12" t="s">
        <v>500</v>
      </c>
      <c r="R102" s="13" t="s">
        <v>480</v>
      </c>
      <c r="S102" s="13">
        <v>3</v>
      </c>
    </row>
    <row r="103" spans="1:19" s="9" customFormat="1" ht="15" customHeight="1" x14ac:dyDescent="0.25">
      <c r="A103" s="2" t="s">
        <v>423</v>
      </c>
      <c r="B103" s="6" t="s">
        <v>8</v>
      </c>
      <c r="C103" s="6">
        <v>2</v>
      </c>
      <c r="D103" s="7">
        <v>42921</v>
      </c>
      <c r="E103" s="8">
        <v>2017</v>
      </c>
      <c r="F103" s="6" t="s">
        <v>13</v>
      </c>
      <c r="G103" s="6" t="s">
        <v>14</v>
      </c>
      <c r="H103" s="6"/>
      <c r="I103" s="6" t="s">
        <v>20</v>
      </c>
      <c r="J103" s="6" t="s">
        <v>21</v>
      </c>
      <c r="K103" s="6" t="s">
        <v>255</v>
      </c>
      <c r="L103" s="6"/>
      <c r="M103" s="6" t="str">
        <f t="shared" si="2"/>
        <v>IV</v>
      </c>
      <c r="N103"/>
      <c r="O103" s="1">
        <v>45.454500000000003</v>
      </c>
      <c r="P103" s="10">
        <f t="shared" si="3"/>
        <v>1.0101</v>
      </c>
      <c r="Q103" s="18" t="s">
        <v>490</v>
      </c>
      <c r="R103" s="17" t="s">
        <v>488</v>
      </c>
      <c r="S103" s="17">
        <v>3</v>
      </c>
    </row>
    <row r="104" spans="1:19" s="9" customFormat="1" ht="15" customHeight="1" x14ac:dyDescent="0.25">
      <c r="A104" s="2" t="s">
        <v>423</v>
      </c>
      <c r="B104" s="6" t="s">
        <v>8</v>
      </c>
      <c r="C104" s="6">
        <v>2</v>
      </c>
      <c r="D104" s="7">
        <v>42921</v>
      </c>
      <c r="E104" s="8">
        <v>2017</v>
      </c>
      <c r="F104" s="6" t="s">
        <v>13</v>
      </c>
      <c r="G104" s="6" t="s">
        <v>14</v>
      </c>
      <c r="H104" s="6" t="s">
        <v>24</v>
      </c>
      <c r="I104" s="6" t="s">
        <v>25</v>
      </c>
      <c r="J104" s="6" t="s">
        <v>26</v>
      </c>
      <c r="K104" s="6" t="s">
        <v>255</v>
      </c>
      <c r="L104" s="6"/>
      <c r="M104" s="6" t="str">
        <f t="shared" si="2"/>
        <v>IV</v>
      </c>
      <c r="N104"/>
      <c r="O104" s="1">
        <v>90.909000000000006</v>
      </c>
      <c r="P104" s="10">
        <f t="shared" si="3"/>
        <v>2.0202</v>
      </c>
      <c r="Q104" s="18" t="s">
        <v>491</v>
      </c>
      <c r="R104" s="17" t="s">
        <v>478</v>
      </c>
      <c r="S104" s="17">
        <v>2</v>
      </c>
    </row>
    <row r="105" spans="1:19" s="9" customFormat="1" ht="15" customHeight="1" x14ac:dyDescent="0.25">
      <c r="A105" s="2" t="s">
        <v>434</v>
      </c>
      <c r="B105" s="6" t="s">
        <v>8</v>
      </c>
      <c r="C105" s="6">
        <v>1</v>
      </c>
      <c r="D105" s="7">
        <v>42948</v>
      </c>
      <c r="E105" s="8">
        <v>2017</v>
      </c>
      <c r="F105" s="6" t="s">
        <v>13</v>
      </c>
      <c r="G105" s="6" t="s">
        <v>14</v>
      </c>
      <c r="H105" s="6"/>
      <c r="I105" s="6" t="s">
        <v>20</v>
      </c>
      <c r="J105" s="6" t="s">
        <v>218</v>
      </c>
      <c r="K105" s="6" t="s">
        <v>254</v>
      </c>
      <c r="L105" s="6"/>
      <c r="M105" s="6" t="str">
        <f t="shared" si="2"/>
        <v>V</v>
      </c>
      <c r="N105"/>
      <c r="O105" s="1">
        <v>5954.5395000000008</v>
      </c>
      <c r="P105" s="10">
        <f t="shared" si="3"/>
        <v>132.32310000000001</v>
      </c>
      <c r="Q105" s="18" t="s">
        <v>489</v>
      </c>
      <c r="R105" s="17" t="s">
        <v>488</v>
      </c>
      <c r="S105" s="17">
        <v>3</v>
      </c>
    </row>
    <row r="106" spans="1:19" s="9" customFormat="1" ht="15" customHeight="1" x14ac:dyDescent="0.25">
      <c r="A106" s="2" t="s">
        <v>434</v>
      </c>
      <c r="B106" s="6" t="s">
        <v>8</v>
      </c>
      <c r="C106" s="6">
        <v>1</v>
      </c>
      <c r="D106" s="7">
        <v>42948</v>
      </c>
      <c r="E106" s="8">
        <v>2017</v>
      </c>
      <c r="F106" s="6" t="s">
        <v>13</v>
      </c>
      <c r="G106" s="6" t="s">
        <v>14</v>
      </c>
      <c r="H106" s="6"/>
      <c r="I106" s="6" t="s">
        <v>20</v>
      </c>
      <c r="J106" s="6" t="s">
        <v>21</v>
      </c>
      <c r="K106" s="6" t="s">
        <v>255</v>
      </c>
      <c r="L106" s="6"/>
      <c r="M106" s="6" t="str">
        <f t="shared" si="2"/>
        <v>IV</v>
      </c>
      <c r="N106"/>
      <c r="O106" s="1">
        <v>45.454500000000003</v>
      </c>
      <c r="P106" s="10">
        <f t="shared" si="3"/>
        <v>1.0101</v>
      </c>
      <c r="Q106" s="18" t="s">
        <v>490</v>
      </c>
      <c r="R106" s="17" t="s">
        <v>488</v>
      </c>
      <c r="S106" s="17">
        <v>3</v>
      </c>
    </row>
    <row r="107" spans="1:19" s="9" customFormat="1" ht="15" customHeight="1" x14ac:dyDescent="0.25">
      <c r="A107" s="2" t="s">
        <v>293</v>
      </c>
      <c r="B107" s="6" t="s">
        <v>8</v>
      </c>
      <c r="C107" s="6">
        <v>1</v>
      </c>
      <c r="D107" s="7">
        <v>42948</v>
      </c>
      <c r="E107" s="8">
        <v>2017</v>
      </c>
      <c r="F107" s="6" t="s">
        <v>27</v>
      </c>
      <c r="G107" s="6" t="s">
        <v>28</v>
      </c>
      <c r="H107" s="6" t="s">
        <v>76</v>
      </c>
      <c r="I107" s="6" t="s">
        <v>77</v>
      </c>
      <c r="J107" s="6" t="s">
        <v>174</v>
      </c>
      <c r="K107" s="6" t="s">
        <v>256</v>
      </c>
      <c r="L107" s="28" t="s">
        <v>253</v>
      </c>
      <c r="M107" s="6" t="str">
        <f t="shared" si="2"/>
        <v>I</v>
      </c>
      <c r="N107"/>
      <c r="O107" s="1">
        <v>90.909000000000006</v>
      </c>
      <c r="P107" s="10">
        <f t="shared" si="3"/>
        <v>2.0202</v>
      </c>
      <c r="Q107" s="12"/>
      <c r="R107" s="13"/>
      <c r="S107" s="13">
        <v>1</v>
      </c>
    </row>
    <row r="108" spans="1:19" s="9" customFormat="1" ht="15" customHeight="1" x14ac:dyDescent="0.25">
      <c r="A108" s="2" t="s">
        <v>434</v>
      </c>
      <c r="B108" s="6" t="s">
        <v>8</v>
      </c>
      <c r="C108" s="6">
        <v>1</v>
      </c>
      <c r="D108" s="7">
        <v>42948</v>
      </c>
      <c r="E108" s="8">
        <v>2017</v>
      </c>
      <c r="F108" s="6" t="s">
        <v>13</v>
      </c>
      <c r="G108" s="6" t="s">
        <v>14</v>
      </c>
      <c r="H108" s="6" t="s">
        <v>15</v>
      </c>
      <c r="I108" s="6" t="s">
        <v>22</v>
      </c>
      <c r="J108" s="6" t="s">
        <v>43</v>
      </c>
      <c r="K108" s="6" t="s">
        <v>255</v>
      </c>
      <c r="L108" s="6"/>
      <c r="M108" s="6" t="str">
        <f t="shared" si="2"/>
        <v>IV</v>
      </c>
      <c r="N108"/>
      <c r="O108" s="1">
        <v>45.454500000000003</v>
      </c>
      <c r="P108" s="10">
        <f t="shared" si="3"/>
        <v>1.0101</v>
      </c>
      <c r="Q108" s="16" t="s">
        <v>479</v>
      </c>
      <c r="R108" s="17" t="s">
        <v>480</v>
      </c>
      <c r="S108" s="17">
        <v>2</v>
      </c>
    </row>
    <row r="109" spans="1:19" s="9" customFormat="1" ht="15" customHeight="1" x14ac:dyDescent="0.25">
      <c r="A109" s="2" t="s">
        <v>314</v>
      </c>
      <c r="B109" s="6" t="s">
        <v>8</v>
      </c>
      <c r="C109" s="6">
        <v>2</v>
      </c>
      <c r="D109" s="7">
        <v>42948</v>
      </c>
      <c r="E109" s="8">
        <v>2017</v>
      </c>
      <c r="F109" s="6" t="s">
        <v>27</v>
      </c>
      <c r="G109" s="6" t="s">
        <v>39</v>
      </c>
      <c r="H109" s="6" t="s">
        <v>214</v>
      </c>
      <c r="I109" s="6" t="s">
        <v>215</v>
      </c>
      <c r="J109" s="6" t="s">
        <v>245</v>
      </c>
      <c r="K109" s="27" t="s">
        <v>256</v>
      </c>
      <c r="L109" s="28"/>
      <c r="M109" s="6" t="str">
        <f t="shared" si="2"/>
        <v>NA</v>
      </c>
      <c r="N109" s="27" t="s">
        <v>531</v>
      </c>
      <c r="O109" s="1">
        <v>136.36350000000002</v>
      </c>
      <c r="P109" s="10">
        <f t="shared" si="3"/>
        <v>3.0303000000000004</v>
      </c>
      <c r="Q109" s="12"/>
      <c r="R109" s="13" t="s">
        <v>493</v>
      </c>
      <c r="S109" s="13">
        <v>2</v>
      </c>
    </row>
    <row r="110" spans="1:19" s="9" customFormat="1" ht="15" customHeight="1" x14ac:dyDescent="0.25">
      <c r="A110" s="2" t="s">
        <v>435</v>
      </c>
      <c r="B110" s="6" t="s">
        <v>8</v>
      </c>
      <c r="C110" s="6">
        <v>2</v>
      </c>
      <c r="D110" s="7">
        <v>42948</v>
      </c>
      <c r="E110" s="8">
        <v>2017</v>
      </c>
      <c r="F110" s="6" t="s">
        <v>13</v>
      </c>
      <c r="G110" s="6" t="s">
        <v>14</v>
      </c>
      <c r="H110" s="6"/>
      <c r="I110" s="6" t="s">
        <v>20</v>
      </c>
      <c r="J110" s="6" t="s">
        <v>21</v>
      </c>
      <c r="K110" s="6" t="s">
        <v>255</v>
      </c>
      <c r="L110" s="6"/>
      <c r="M110" s="6" t="str">
        <f t="shared" si="2"/>
        <v>IV</v>
      </c>
      <c r="N110"/>
      <c r="O110" s="1">
        <v>45.454500000000003</v>
      </c>
      <c r="P110" s="10">
        <f t="shared" si="3"/>
        <v>1.0101</v>
      </c>
      <c r="Q110" s="18" t="s">
        <v>490</v>
      </c>
      <c r="R110" s="17" t="s">
        <v>488</v>
      </c>
      <c r="S110" s="17">
        <v>3</v>
      </c>
    </row>
    <row r="111" spans="1:19" s="9" customFormat="1" ht="15" customHeight="1" x14ac:dyDescent="0.25">
      <c r="A111" s="2" t="s">
        <v>435</v>
      </c>
      <c r="B111" s="6" t="s">
        <v>8</v>
      </c>
      <c r="C111" s="6">
        <v>2</v>
      </c>
      <c r="D111" s="7">
        <v>42948</v>
      </c>
      <c r="E111" s="8">
        <v>2017</v>
      </c>
      <c r="F111" s="6" t="s">
        <v>13</v>
      </c>
      <c r="G111" s="6" t="s">
        <v>14</v>
      </c>
      <c r="H111" s="6" t="s">
        <v>24</v>
      </c>
      <c r="I111" s="6" t="s">
        <v>25</v>
      </c>
      <c r="J111" s="6" t="s">
        <v>26</v>
      </c>
      <c r="K111" s="6" t="s">
        <v>255</v>
      </c>
      <c r="L111" s="6"/>
      <c r="M111" s="6" t="str">
        <f t="shared" si="2"/>
        <v>IV</v>
      </c>
      <c r="N111"/>
      <c r="O111" s="1">
        <v>45.454500000000003</v>
      </c>
      <c r="P111" s="10">
        <f t="shared" si="3"/>
        <v>1.0101</v>
      </c>
      <c r="Q111" s="18" t="s">
        <v>491</v>
      </c>
      <c r="R111" s="17" t="s">
        <v>478</v>
      </c>
      <c r="S111" s="17">
        <v>2</v>
      </c>
    </row>
    <row r="112" spans="1:19" s="9" customFormat="1" ht="15" customHeight="1" x14ac:dyDescent="0.25">
      <c r="A112" s="2" t="s">
        <v>384</v>
      </c>
      <c r="B112" s="6" t="s">
        <v>8</v>
      </c>
      <c r="C112" s="6">
        <v>1</v>
      </c>
      <c r="D112" s="7">
        <v>42983</v>
      </c>
      <c r="E112" s="8">
        <v>2017</v>
      </c>
      <c r="F112" s="6" t="s">
        <v>9</v>
      </c>
      <c r="G112" s="6" t="s">
        <v>10</v>
      </c>
      <c r="H112" s="6"/>
      <c r="I112" s="6" t="s">
        <v>11</v>
      </c>
      <c r="J112" s="6" t="s">
        <v>12</v>
      </c>
      <c r="K112" s="6" t="s">
        <v>251</v>
      </c>
      <c r="L112" s="6"/>
      <c r="M112" s="6" t="str">
        <f t="shared" si="2"/>
        <v>III</v>
      </c>
      <c r="N112"/>
      <c r="O112" s="1">
        <v>45.454500000000003</v>
      </c>
      <c r="P112" s="10">
        <f t="shared" si="3"/>
        <v>1.0101</v>
      </c>
      <c r="Q112" s="12" t="s">
        <v>500</v>
      </c>
      <c r="R112" s="13" t="s">
        <v>480</v>
      </c>
      <c r="S112" s="13">
        <v>3</v>
      </c>
    </row>
    <row r="113" spans="1:19" s="9" customFormat="1" ht="15" customHeight="1" x14ac:dyDescent="0.25">
      <c r="A113" s="2" t="s">
        <v>384</v>
      </c>
      <c r="B113" s="6" t="s">
        <v>8</v>
      </c>
      <c r="C113" s="6">
        <v>1</v>
      </c>
      <c r="D113" s="7">
        <v>42983</v>
      </c>
      <c r="E113" s="8">
        <v>2017</v>
      </c>
      <c r="F113" s="6" t="s">
        <v>13</v>
      </c>
      <c r="G113" s="6" t="s">
        <v>14</v>
      </c>
      <c r="H113" s="6"/>
      <c r="I113" s="6" t="s">
        <v>20</v>
      </c>
      <c r="J113" s="6" t="s">
        <v>21</v>
      </c>
      <c r="K113" s="6" t="s">
        <v>255</v>
      </c>
      <c r="L113" s="6"/>
      <c r="M113" s="6" t="str">
        <f t="shared" si="2"/>
        <v>IV</v>
      </c>
      <c r="N113"/>
      <c r="O113" s="1">
        <v>4363.6320000000005</v>
      </c>
      <c r="P113" s="10">
        <f t="shared" si="3"/>
        <v>96.969600000000014</v>
      </c>
      <c r="Q113" s="18" t="s">
        <v>490</v>
      </c>
      <c r="R113" s="17" t="s">
        <v>488</v>
      </c>
      <c r="S113" s="17">
        <v>3</v>
      </c>
    </row>
    <row r="114" spans="1:19" s="9" customFormat="1" ht="15" customHeight="1" x14ac:dyDescent="0.25">
      <c r="A114" s="2" t="s">
        <v>384</v>
      </c>
      <c r="B114" s="6" t="s">
        <v>8</v>
      </c>
      <c r="C114" s="6">
        <v>1</v>
      </c>
      <c r="D114" s="7">
        <v>42983</v>
      </c>
      <c r="E114" s="8">
        <v>2017</v>
      </c>
      <c r="F114" s="6" t="s">
        <v>27</v>
      </c>
      <c r="G114" s="6" t="s">
        <v>39</v>
      </c>
      <c r="H114" s="6"/>
      <c r="I114" s="6" t="s">
        <v>40</v>
      </c>
      <c r="J114" s="6" t="s">
        <v>220</v>
      </c>
      <c r="K114" s="6" t="s">
        <v>252</v>
      </c>
      <c r="L114" s="6"/>
      <c r="M114" s="6" t="str">
        <f t="shared" si="2"/>
        <v>II</v>
      </c>
      <c r="N114"/>
      <c r="O114" s="1">
        <v>227.27250000000001</v>
      </c>
      <c r="P114" s="10">
        <f t="shared" si="3"/>
        <v>5.0505000000000004</v>
      </c>
      <c r="Q114" s="16" t="s">
        <v>479</v>
      </c>
      <c r="R114" s="17" t="s">
        <v>480</v>
      </c>
      <c r="S114" s="17">
        <v>3</v>
      </c>
    </row>
    <row r="115" spans="1:19" s="9" customFormat="1" ht="15" customHeight="1" x14ac:dyDescent="0.25">
      <c r="A115" s="2" t="s">
        <v>384</v>
      </c>
      <c r="B115" s="6" t="s">
        <v>8</v>
      </c>
      <c r="C115" s="6">
        <v>1</v>
      </c>
      <c r="D115" s="7">
        <v>42983</v>
      </c>
      <c r="E115" s="8">
        <v>2017</v>
      </c>
      <c r="F115" s="6" t="s">
        <v>13</v>
      </c>
      <c r="G115" s="6" t="s">
        <v>14</v>
      </c>
      <c r="H115" s="6" t="s">
        <v>24</v>
      </c>
      <c r="I115" s="6" t="s">
        <v>25</v>
      </c>
      <c r="J115" s="6" t="s">
        <v>26</v>
      </c>
      <c r="K115" s="6" t="s">
        <v>255</v>
      </c>
      <c r="L115" s="6"/>
      <c r="M115" s="6" t="str">
        <f t="shared" si="2"/>
        <v>IV</v>
      </c>
      <c r="N115"/>
      <c r="O115" s="1">
        <v>45.454500000000003</v>
      </c>
      <c r="P115" s="10">
        <f t="shared" si="3"/>
        <v>1.0101</v>
      </c>
      <c r="Q115" s="18" t="s">
        <v>491</v>
      </c>
      <c r="R115" s="17" t="s">
        <v>478</v>
      </c>
      <c r="S115" s="17">
        <v>2</v>
      </c>
    </row>
    <row r="116" spans="1:19" s="9" customFormat="1" ht="15" customHeight="1" x14ac:dyDescent="0.25">
      <c r="A116" s="2" t="s">
        <v>385</v>
      </c>
      <c r="B116" s="6" t="s">
        <v>8</v>
      </c>
      <c r="C116" s="6">
        <v>2</v>
      </c>
      <c r="D116" s="7">
        <v>42983</v>
      </c>
      <c r="E116" s="8">
        <v>2017</v>
      </c>
      <c r="F116" s="6" t="s">
        <v>13</v>
      </c>
      <c r="G116" s="6" t="s">
        <v>14</v>
      </c>
      <c r="H116" s="6" t="s">
        <v>15</v>
      </c>
      <c r="I116" s="6" t="s">
        <v>22</v>
      </c>
      <c r="J116" s="6" t="s">
        <v>66</v>
      </c>
      <c r="K116" s="6" t="s">
        <v>251</v>
      </c>
      <c r="L116" s="6"/>
      <c r="M116" s="6" t="str">
        <f t="shared" si="2"/>
        <v>III</v>
      </c>
      <c r="N116"/>
      <c r="O116" s="1">
        <v>45.454500000000003</v>
      </c>
      <c r="P116" s="10">
        <f t="shared" si="3"/>
        <v>1.0101</v>
      </c>
      <c r="Q116" s="16" t="s">
        <v>479</v>
      </c>
      <c r="R116" s="17" t="s">
        <v>480</v>
      </c>
      <c r="S116" s="17">
        <v>4</v>
      </c>
    </row>
    <row r="117" spans="1:19" s="9" customFormat="1" ht="15" customHeight="1" x14ac:dyDescent="0.25">
      <c r="A117" s="2" t="s">
        <v>385</v>
      </c>
      <c r="B117" s="6" t="s">
        <v>8</v>
      </c>
      <c r="C117" s="6">
        <v>2</v>
      </c>
      <c r="D117" s="7">
        <v>42983</v>
      </c>
      <c r="E117" s="8">
        <v>2017</v>
      </c>
      <c r="F117" s="6" t="s">
        <v>9</v>
      </c>
      <c r="G117" s="6" t="s">
        <v>10</v>
      </c>
      <c r="H117" s="6"/>
      <c r="I117" s="6" t="s">
        <v>11</v>
      </c>
      <c r="J117" s="6" t="s">
        <v>12</v>
      </c>
      <c r="K117" s="6" t="s">
        <v>251</v>
      </c>
      <c r="L117" s="6"/>
      <c r="M117" s="6" t="str">
        <f t="shared" si="2"/>
        <v>III</v>
      </c>
      <c r="N117"/>
      <c r="O117" s="1">
        <v>5272.7220000000007</v>
      </c>
      <c r="P117" s="10">
        <f t="shared" si="3"/>
        <v>117.17160000000001</v>
      </c>
      <c r="Q117" s="12" t="s">
        <v>500</v>
      </c>
      <c r="R117" s="13" t="s">
        <v>480</v>
      </c>
      <c r="S117" s="13">
        <v>3</v>
      </c>
    </row>
    <row r="118" spans="1:19" s="9" customFormat="1" ht="15" customHeight="1" x14ac:dyDescent="0.25">
      <c r="A118" s="2" t="s">
        <v>401</v>
      </c>
      <c r="B118" s="6" t="s">
        <v>8</v>
      </c>
      <c r="C118" s="6">
        <v>2</v>
      </c>
      <c r="D118" s="7">
        <v>42983</v>
      </c>
      <c r="E118" s="8">
        <v>2017</v>
      </c>
      <c r="F118" s="6" t="s">
        <v>13</v>
      </c>
      <c r="G118" s="6" t="s">
        <v>14</v>
      </c>
      <c r="H118" s="6" t="s">
        <v>15</v>
      </c>
      <c r="I118" s="6" t="s">
        <v>22</v>
      </c>
      <c r="J118" s="6" t="s">
        <v>189</v>
      </c>
      <c r="K118" s="27" t="s">
        <v>256</v>
      </c>
      <c r="L118" s="28" t="s">
        <v>252</v>
      </c>
      <c r="M118" s="6" t="str">
        <f t="shared" si="2"/>
        <v>II</v>
      </c>
      <c r="N118" s="27" t="s">
        <v>515</v>
      </c>
      <c r="O118" s="1">
        <v>90.909000000000006</v>
      </c>
      <c r="P118" s="10">
        <f t="shared" si="3"/>
        <v>2.0202</v>
      </c>
      <c r="Q118" s="19" t="s">
        <v>479</v>
      </c>
      <c r="R118" s="13" t="s">
        <v>480</v>
      </c>
      <c r="S118" s="13">
        <v>3</v>
      </c>
    </row>
    <row r="119" spans="1:19" s="9" customFormat="1" ht="15" customHeight="1" x14ac:dyDescent="0.25">
      <c r="A119" s="2" t="s">
        <v>385</v>
      </c>
      <c r="B119" s="6" t="s">
        <v>8</v>
      </c>
      <c r="C119" s="6">
        <v>2</v>
      </c>
      <c r="D119" s="7">
        <v>42983</v>
      </c>
      <c r="E119" s="8">
        <v>2017</v>
      </c>
      <c r="F119" s="6" t="s">
        <v>13</v>
      </c>
      <c r="G119" s="6" t="s">
        <v>14</v>
      </c>
      <c r="H119" s="6"/>
      <c r="I119" s="6" t="s">
        <v>20</v>
      </c>
      <c r="J119" s="6" t="s">
        <v>21</v>
      </c>
      <c r="K119" s="6" t="s">
        <v>255</v>
      </c>
      <c r="L119" s="6"/>
      <c r="M119" s="6" t="str">
        <f t="shared" si="2"/>
        <v>IV</v>
      </c>
      <c r="N119"/>
      <c r="O119" s="1">
        <v>45.454500000000003</v>
      </c>
      <c r="P119" s="10">
        <f t="shared" si="3"/>
        <v>1.0101</v>
      </c>
      <c r="Q119" s="18" t="s">
        <v>490</v>
      </c>
      <c r="R119" s="17" t="s">
        <v>488</v>
      </c>
      <c r="S119" s="17">
        <v>3</v>
      </c>
    </row>
    <row r="120" spans="1:19" s="9" customFormat="1" ht="15" customHeight="1" x14ac:dyDescent="0.25">
      <c r="A120" s="2" t="s">
        <v>385</v>
      </c>
      <c r="B120" s="6" t="s">
        <v>8</v>
      </c>
      <c r="C120" s="6">
        <v>2</v>
      </c>
      <c r="D120" s="7">
        <v>42983</v>
      </c>
      <c r="E120" s="8">
        <v>2017</v>
      </c>
      <c r="F120" s="6" t="s">
        <v>13</v>
      </c>
      <c r="G120" s="6" t="s">
        <v>14</v>
      </c>
      <c r="H120" s="6" t="s">
        <v>15</v>
      </c>
      <c r="I120" s="6" t="s">
        <v>22</v>
      </c>
      <c r="J120" s="6" t="s">
        <v>43</v>
      </c>
      <c r="K120" s="6" t="s">
        <v>255</v>
      </c>
      <c r="L120" s="6"/>
      <c r="M120" s="6" t="str">
        <f t="shared" si="2"/>
        <v>IV</v>
      </c>
      <c r="N120"/>
      <c r="O120" s="1">
        <v>5636.3580000000002</v>
      </c>
      <c r="P120" s="10">
        <f t="shared" si="3"/>
        <v>125.25240000000001</v>
      </c>
      <c r="Q120" s="16" t="s">
        <v>479</v>
      </c>
      <c r="R120" s="17" t="s">
        <v>480</v>
      </c>
      <c r="S120" s="17">
        <v>2</v>
      </c>
    </row>
    <row r="121" spans="1:19" s="9" customFormat="1" ht="15" customHeight="1" x14ac:dyDescent="0.25">
      <c r="A121" s="2" t="s">
        <v>385</v>
      </c>
      <c r="B121" s="6" t="s">
        <v>8</v>
      </c>
      <c r="C121" s="6">
        <v>2</v>
      </c>
      <c r="D121" s="7">
        <v>42983</v>
      </c>
      <c r="E121" s="8">
        <v>2017</v>
      </c>
      <c r="F121" s="6" t="s">
        <v>13</v>
      </c>
      <c r="G121" s="6" t="s">
        <v>14</v>
      </c>
      <c r="H121" s="6" t="s">
        <v>24</v>
      </c>
      <c r="I121" s="6" t="s">
        <v>25</v>
      </c>
      <c r="J121" s="6" t="s">
        <v>26</v>
      </c>
      <c r="K121" s="6" t="s">
        <v>255</v>
      </c>
      <c r="L121" s="6"/>
      <c r="M121" s="6" t="str">
        <f t="shared" si="2"/>
        <v>IV</v>
      </c>
      <c r="N121"/>
      <c r="O121" s="1">
        <v>90.909000000000006</v>
      </c>
      <c r="P121" s="10">
        <f t="shared" si="3"/>
        <v>2.0202</v>
      </c>
      <c r="Q121" s="18" t="s">
        <v>491</v>
      </c>
      <c r="R121" s="17" t="s">
        <v>478</v>
      </c>
      <c r="S121" s="17">
        <v>2</v>
      </c>
    </row>
    <row r="122" spans="1:19" s="9" customFormat="1" ht="15" customHeight="1" x14ac:dyDescent="0.25">
      <c r="A122" s="2" t="s">
        <v>446</v>
      </c>
      <c r="B122" s="6" t="s">
        <v>8</v>
      </c>
      <c r="C122" s="6">
        <v>1</v>
      </c>
      <c r="D122" s="7">
        <v>43026</v>
      </c>
      <c r="E122" s="8">
        <v>2017</v>
      </c>
      <c r="F122" s="6" t="s">
        <v>9</v>
      </c>
      <c r="G122" s="6" t="s">
        <v>10</v>
      </c>
      <c r="H122" s="6"/>
      <c r="I122" s="6" t="s">
        <v>11</v>
      </c>
      <c r="J122" s="6" t="s">
        <v>12</v>
      </c>
      <c r="K122" s="6" t="s">
        <v>251</v>
      </c>
      <c r="L122" s="6"/>
      <c r="M122" s="6" t="str">
        <f t="shared" si="2"/>
        <v>III</v>
      </c>
      <c r="N122"/>
      <c r="O122" s="1">
        <v>45.454500000000003</v>
      </c>
      <c r="P122" s="10">
        <f t="shared" si="3"/>
        <v>1.0101</v>
      </c>
      <c r="Q122" s="12" t="s">
        <v>500</v>
      </c>
      <c r="R122" s="13" t="s">
        <v>480</v>
      </c>
      <c r="S122" s="13">
        <v>3</v>
      </c>
    </row>
    <row r="123" spans="1:19" s="9" customFormat="1" ht="15" customHeight="1" x14ac:dyDescent="0.25">
      <c r="A123" s="2" t="s">
        <v>446</v>
      </c>
      <c r="B123" s="6" t="s">
        <v>8</v>
      </c>
      <c r="C123" s="6">
        <v>1</v>
      </c>
      <c r="D123" s="7">
        <v>43026</v>
      </c>
      <c r="E123" s="8">
        <v>2017</v>
      </c>
      <c r="F123" s="6" t="s">
        <v>13</v>
      </c>
      <c r="G123" s="6" t="s">
        <v>14</v>
      </c>
      <c r="H123" s="6" t="s">
        <v>15</v>
      </c>
      <c r="I123" s="6" t="s">
        <v>16</v>
      </c>
      <c r="J123" s="6" t="s">
        <v>17</v>
      </c>
      <c r="K123" s="6" t="s">
        <v>252</v>
      </c>
      <c r="L123" s="6"/>
      <c r="M123" s="6" t="str">
        <f t="shared" si="2"/>
        <v>II</v>
      </c>
      <c r="N123"/>
      <c r="O123" s="1">
        <v>227.27250000000001</v>
      </c>
      <c r="P123" s="10">
        <f t="shared" si="3"/>
        <v>5.0505000000000004</v>
      </c>
      <c r="Q123" s="16" t="s">
        <v>479</v>
      </c>
      <c r="R123" s="17" t="s">
        <v>480</v>
      </c>
      <c r="S123" s="17">
        <v>3</v>
      </c>
    </row>
    <row r="124" spans="1:19" s="9" customFormat="1" ht="15" customHeight="1" x14ac:dyDescent="0.25">
      <c r="A124" s="2" t="s">
        <v>446</v>
      </c>
      <c r="B124" s="6" t="s">
        <v>8</v>
      </c>
      <c r="C124" s="6">
        <v>1</v>
      </c>
      <c r="D124" s="7">
        <v>43026</v>
      </c>
      <c r="E124" s="8">
        <v>2017</v>
      </c>
      <c r="F124" s="6" t="s">
        <v>13</v>
      </c>
      <c r="G124" s="6" t="s">
        <v>14</v>
      </c>
      <c r="H124" s="6"/>
      <c r="I124" s="6" t="s">
        <v>20</v>
      </c>
      <c r="J124" s="6" t="s">
        <v>21</v>
      </c>
      <c r="K124" s="6" t="s">
        <v>255</v>
      </c>
      <c r="L124" s="6"/>
      <c r="M124" s="6" t="str">
        <f t="shared" si="2"/>
        <v>IV</v>
      </c>
      <c r="N124"/>
      <c r="O124" s="1">
        <v>6727.2660000000005</v>
      </c>
      <c r="P124" s="10">
        <f t="shared" si="3"/>
        <v>149.4948</v>
      </c>
      <c r="Q124" s="18" t="s">
        <v>490</v>
      </c>
      <c r="R124" s="17" t="s">
        <v>488</v>
      </c>
      <c r="S124" s="17">
        <v>3</v>
      </c>
    </row>
    <row r="125" spans="1:19" s="9" customFormat="1" ht="15" customHeight="1" x14ac:dyDescent="0.25">
      <c r="A125" s="2" t="s">
        <v>446</v>
      </c>
      <c r="B125" s="6" t="s">
        <v>8</v>
      </c>
      <c r="C125" s="6">
        <v>1</v>
      </c>
      <c r="D125" s="7">
        <v>43026</v>
      </c>
      <c r="E125" s="8">
        <v>2017</v>
      </c>
      <c r="F125" s="6" t="s">
        <v>27</v>
      </c>
      <c r="G125" s="6" t="s">
        <v>28</v>
      </c>
      <c r="H125" s="6"/>
      <c r="I125" s="6" t="s">
        <v>36</v>
      </c>
      <c r="J125" s="6" t="s">
        <v>37</v>
      </c>
      <c r="K125" s="6" t="s">
        <v>251</v>
      </c>
      <c r="L125" s="6"/>
      <c r="M125" s="6" t="str">
        <f t="shared" si="2"/>
        <v>III</v>
      </c>
      <c r="N125"/>
      <c r="O125" s="1">
        <v>45.454500000000003</v>
      </c>
      <c r="P125" s="10">
        <f t="shared" si="3"/>
        <v>1.0101</v>
      </c>
      <c r="Q125" s="18" t="s">
        <v>498</v>
      </c>
      <c r="R125" s="17" t="s">
        <v>478</v>
      </c>
      <c r="S125" s="17">
        <v>3</v>
      </c>
    </row>
    <row r="126" spans="1:19" s="9" customFormat="1" ht="15" customHeight="1" x14ac:dyDescent="0.25">
      <c r="A126" s="2" t="s">
        <v>446</v>
      </c>
      <c r="B126" s="6" t="s">
        <v>8</v>
      </c>
      <c r="C126" s="6">
        <v>1</v>
      </c>
      <c r="D126" s="7">
        <v>43026</v>
      </c>
      <c r="E126" s="8">
        <v>2017</v>
      </c>
      <c r="F126" s="6" t="s">
        <v>27</v>
      </c>
      <c r="G126" s="6" t="s">
        <v>39</v>
      </c>
      <c r="H126" s="6"/>
      <c r="I126" s="6" t="s">
        <v>40</v>
      </c>
      <c r="J126" s="6" t="s">
        <v>220</v>
      </c>
      <c r="K126" s="6" t="s">
        <v>252</v>
      </c>
      <c r="L126" s="6"/>
      <c r="M126" s="6" t="str">
        <f t="shared" si="2"/>
        <v>II</v>
      </c>
      <c r="N126"/>
      <c r="O126" s="1">
        <v>45.454500000000003</v>
      </c>
      <c r="P126" s="10">
        <f t="shared" si="3"/>
        <v>1.0101</v>
      </c>
      <c r="Q126" s="16" t="s">
        <v>479</v>
      </c>
      <c r="R126" s="17" t="s">
        <v>480</v>
      </c>
      <c r="S126" s="17">
        <v>3</v>
      </c>
    </row>
    <row r="127" spans="1:19" s="9" customFormat="1" ht="15" customHeight="1" x14ac:dyDescent="0.25">
      <c r="A127" s="2" t="s">
        <v>446</v>
      </c>
      <c r="B127" s="6" t="s">
        <v>8</v>
      </c>
      <c r="C127" s="6">
        <v>1</v>
      </c>
      <c r="D127" s="7">
        <v>43026</v>
      </c>
      <c r="E127" s="8">
        <v>2017</v>
      </c>
      <c r="F127" s="6" t="s">
        <v>13</v>
      </c>
      <c r="G127" s="6" t="s">
        <v>14</v>
      </c>
      <c r="H127" s="6" t="s">
        <v>24</v>
      </c>
      <c r="I127" s="6" t="s">
        <v>25</v>
      </c>
      <c r="J127" s="6" t="s">
        <v>26</v>
      </c>
      <c r="K127" s="6" t="s">
        <v>255</v>
      </c>
      <c r="L127" s="6"/>
      <c r="M127" s="6" t="str">
        <f t="shared" si="2"/>
        <v>IV</v>
      </c>
      <c r="N127"/>
      <c r="O127" s="1">
        <v>272.72700000000003</v>
      </c>
      <c r="P127" s="10">
        <f t="shared" si="3"/>
        <v>6.0606000000000009</v>
      </c>
      <c r="Q127" s="18" t="s">
        <v>491</v>
      </c>
      <c r="R127" s="17" t="s">
        <v>478</v>
      </c>
      <c r="S127" s="17">
        <v>2</v>
      </c>
    </row>
    <row r="128" spans="1:19" s="9" customFormat="1" ht="15" customHeight="1" x14ac:dyDescent="0.25">
      <c r="A128" s="2" t="s">
        <v>447</v>
      </c>
      <c r="B128" s="6" t="s">
        <v>8</v>
      </c>
      <c r="C128" s="6">
        <v>2</v>
      </c>
      <c r="D128" s="7">
        <v>43026</v>
      </c>
      <c r="E128" s="8">
        <v>2017</v>
      </c>
      <c r="F128" s="6" t="s">
        <v>13</v>
      </c>
      <c r="G128" s="6" t="s">
        <v>14</v>
      </c>
      <c r="H128" s="6"/>
      <c r="I128" s="6" t="s">
        <v>20</v>
      </c>
      <c r="J128" s="6" t="s">
        <v>218</v>
      </c>
      <c r="K128" s="6" t="s">
        <v>254</v>
      </c>
      <c r="L128" s="6"/>
      <c r="M128" s="6" t="str">
        <f t="shared" si="2"/>
        <v>V</v>
      </c>
      <c r="N128"/>
      <c r="O128" s="1">
        <v>45.454500000000003</v>
      </c>
      <c r="P128" s="10">
        <f t="shared" si="3"/>
        <v>1.0101</v>
      </c>
      <c r="Q128" s="18" t="s">
        <v>489</v>
      </c>
      <c r="R128" s="17" t="s">
        <v>488</v>
      </c>
      <c r="S128" s="17">
        <v>3</v>
      </c>
    </row>
    <row r="129" spans="1:19" s="9" customFormat="1" ht="15" customHeight="1" x14ac:dyDescent="0.25">
      <c r="A129" s="2" t="s">
        <v>447</v>
      </c>
      <c r="B129" s="6" t="s">
        <v>8</v>
      </c>
      <c r="C129" s="6">
        <v>2</v>
      </c>
      <c r="D129" s="7">
        <v>43026</v>
      </c>
      <c r="E129" s="8">
        <v>2017</v>
      </c>
      <c r="F129" s="6" t="s">
        <v>9</v>
      </c>
      <c r="G129" s="6" t="s">
        <v>10</v>
      </c>
      <c r="H129" s="6"/>
      <c r="I129" s="6" t="s">
        <v>11</v>
      </c>
      <c r="J129" s="6" t="s">
        <v>12</v>
      </c>
      <c r="K129" s="6" t="s">
        <v>251</v>
      </c>
      <c r="L129" s="6"/>
      <c r="M129" s="6" t="str">
        <f t="shared" si="2"/>
        <v>III</v>
      </c>
      <c r="N129"/>
      <c r="O129" s="1">
        <v>181.81800000000001</v>
      </c>
      <c r="P129" s="10">
        <f t="shared" si="3"/>
        <v>4.0404</v>
      </c>
      <c r="Q129" s="12" t="s">
        <v>500</v>
      </c>
      <c r="R129" s="13" t="s">
        <v>480</v>
      </c>
      <c r="S129" s="13">
        <v>3</v>
      </c>
    </row>
    <row r="130" spans="1:19" s="9" customFormat="1" ht="15" customHeight="1" x14ac:dyDescent="0.25">
      <c r="A130" s="2" t="s">
        <v>447</v>
      </c>
      <c r="B130" s="6" t="s">
        <v>8</v>
      </c>
      <c r="C130" s="6">
        <v>2</v>
      </c>
      <c r="D130" s="7">
        <v>43026</v>
      </c>
      <c r="E130" s="8">
        <v>2017</v>
      </c>
      <c r="F130" s="6" t="s">
        <v>9</v>
      </c>
      <c r="G130" s="6" t="s">
        <v>10</v>
      </c>
      <c r="H130" s="6"/>
      <c r="I130" s="6" t="s">
        <v>11</v>
      </c>
      <c r="J130" s="6" t="s">
        <v>42</v>
      </c>
      <c r="K130" s="6" t="s">
        <v>252</v>
      </c>
      <c r="L130" s="6"/>
      <c r="M130" s="6" t="str">
        <f t="shared" ref="M130:M193" si="4">IF(L130="",K130,L130)</f>
        <v>II</v>
      </c>
      <c r="N130"/>
      <c r="O130" s="1">
        <v>45.454500000000003</v>
      </c>
      <c r="P130" s="10">
        <f t="shared" ref="P130:P193" si="5">O130/45</f>
        <v>1.0101</v>
      </c>
      <c r="Q130" s="12" t="s">
        <v>500</v>
      </c>
      <c r="R130" s="13" t="s">
        <v>480</v>
      </c>
      <c r="S130" s="13">
        <v>3</v>
      </c>
    </row>
    <row r="131" spans="1:19" s="9" customFormat="1" ht="15" customHeight="1" x14ac:dyDescent="0.25">
      <c r="A131" s="2" t="s">
        <v>447</v>
      </c>
      <c r="B131" s="6" t="s">
        <v>8</v>
      </c>
      <c r="C131" s="6">
        <v>2</v>
      </c>
      <c r="D131" s="7">
        <v>43026</v>
      </c>
      <c r="E131" s="8">
        <v>2017</v>
      </c>
      <c r="F131" s="6" t="s">
        <v>50</v>
      </c>
      <c r="G131" s="6" t="s">
        <v>51</v>
      </c>
      <c r="H131" s="6" t="s">
        <v>60</v>
      </c>
      <c r="I131" s="6" t="s">
        <v>61</v>
      </c>
      <c r="J131" s="6" t="s">
        <v>62</v>
      </c>
      <c r="K131" s="6" t="s">
        <v>252</v>
      </c>
      <c r="L131" s="6"/>
      <c r="M131" s="6" t="str">
        <f t="shared" si="4"/>
        <v>II</v>
      </c>
      <c r="N131"/>
      <c r="O131" s="1">
        <v>45.454500000000003</v>
      </c>
      <c r="P131" s="10">
        <f t="shared" si="5"/>
        <v>1.0101</v>
      </c>
      <c r="Q131" s="12"/>
      <c r="R131" s="13"/>
      <c r="S131" s="13">
        <v>2</v>
      </c>
    </row>
    <row r="132" spans="1:19" s="9" customFormat="1" ht="15" customHeight="1" x14ac:dyDescent="0.25">
      <c r="A132" s="2" t="s">
        <v>447</v>
      </c>
      <c r="B132" s="6" t="s">
        <v>8</v>
      </c>
      <c r="C132" s="6">
        <v>2</v>
      </c>
      <c r="D132" s="7">
        <v>43026</v>
      </c>
      <c r="E132" s="8">
        <v>2017</v>
      </c>
      <c r="F132" s="6" t="s">
        <v>13</v>
      </c>
      <c r="G132" s="6" t="s">
        <v>14</v>
      </c>
      <c r="H132" s="6" t="s">
        <v>15</v>
      </c>
      <c r="I132" s="6" t="s">
        <v>16</v>
      </c>
      <c r="J132" s="6" t="s">
        <v>17</v>
      </c>
      <c r="K132" s="6" t="s">
        <v>252</v>
      </c>
      <c r="L132" s="6"/>
      <c r="M132" s="6" t="str">
        <f t="shared" si="4"/>
        <v>II</v>
      </c>
      <c r="N132"/>
      <c r="O132" s="1">
        <v>227.27250000000001</v>
      </c>
      <c r="P132" s="10">
        <f t="shared" si="5"/>
        <v>5.0505000000000004</v>
      </c>
      <c r="Q132" s="16" t="s">
        <v>479</v>
      </c>
      <c r="R132" s="17" t="s">
        <v>480</v>
      </c>
      <c r="S132" s="17">
        <v>3</v>
      </c>
    </row>
    <row r="133" spans="1:19" s="9" customFormat="1" ht="15" customHeight="1" x14ac:dyDescent="0.25">
      <c r="A133" s="2" t="s">
        <v>272</v>
      </c>
      <c r="B133" s="6" t="s">
        <v>8</v>
      </c>
      <c r="C133" s="6">
        <v>2</v>
      </c>
      <c r="D133" s="7">
        <v>43026</v>
      </c>
      <c r="E133" s="8">
        <v>2017</v>
      </c>
      <c r="F133" s="6" t="s">
        <v>9</v>
      </c>
      <c r="G133" s="6" t="s">
        <v>92</v>
      </c>
      <c r="H133" s="6"/>
      <c r="I133" s="6" t="s">
        <v>93</v>
      </c>
      <c r="J133" s="6" t="s">
        <v>93</v>
      </c>
      <c r="K133" s="6" t="s">
        <v>252</v>
      </c>
      <c r="L133" s="6"/>
      <c r="M133" s="6" t="str">
        <f t="shared" si="4"/>
        <v>II</v>
      </c>
      <c r="N133" s="11"/>
      <c r="O133" s="1">
        <v>9772.7175000000007</v>
      </c>
      <c r="P133" s="10">
        <f t="shared" si="5"/>
        <v>217.17150000000001</v>
      </c>
      <c r="Q133" s="12" t="s">
        <v>500</v>
      </c>
      <c r="R133" s="13" t="s">
        <v>480</v>
      </c>
      <c r="S133" s="13">
        <v>3</v>
      </c>
    </row>
    <row r="134" spans="1:19" s="9" customFormat="1" ht="15" customHeight="1" x14ac:dyDescent="0.25">
      <c r="A134" s="2" t="s">
        <v>447</v>
      </c>
      <c r="B134" s="6" t="s">
        <v>8</v>
      </c>
      <c r="C134" s="6">
        <v>2</v>
      </c>
      <c r="D134" s="7">
        <v>43026</v>
      </c>
      <c r="E134" s="8">
        <v>2017</v>
      </c>
      <c r="F134" s="6" t="s">
        <v>13</v>
      </c>
      <c r="G134" s="6" t="s">
        <v>14</v>
      </c>
      <c r="H134" s="6"/>
      <c r="I134" s="6" t="s">
        <v>20</v>
      </c>
      <c r="J134" s="6" t="s">
        <v>21</v>
      </c>
      <c r="K134" s="6" t="s">
        <v>255</v>
      </c>
      <c r="L134" s="6"/>
      <c r="M134" s="6" t="str">
        <f t="shared" si="4"/>
        <v>IV</v>
      </c>
      <c r="N134"/>
      <c r="O134" s="1">
        <v>45.454500000000003</v>
      </c>
      <c r="P134" s="10">
        <f t="shared" si="5"/>
        <v>1.0101</v>
      </c>
      <c r="Q134" s="18" t="s">
        <v>490</v>
      </c>
      <c r="R134" s="17" t="s">
        <v>488</v>
      </c>
      <c r="S134" s="17">
        <v>3</v>
      </c>
    </row>
    <row r="135" spans="1:19" s="9" customFormat="1" ht="15" customHeight="1" x14ac:dyDescent="0.25">
      <c r="A135" s="2" t="s">
        <v>447</v>
      </c>
      <c r="B135" s="6" t="s">
        <v>8</v>
      </c>
      <c r="C135" s="6">
        <v>2</v>
      </c>
      <c r="D135" s="7">
        <v>43026</v>
      </c>
      <c r="E135" s="8">
        <v>2017</v>
      </c>
      <c r="F135" s="6" t="s">
        <v>27</v>
      </c>
      <c r="G135" s="6" t="s">
        <v>39</v>
      </c>
      <c r="H135" s="6"/>
      <c r="I135" s="6" t="s">
        <v>40</v>
      </c>
      <c r="J135" s="6" t="s">
        <v>220</v>
      </c>
      <c r="K135" s="6" t="s">
        <v>252</v>
      </c>
      <c r="L135" s="6"/>
      <c r="M135" s="6" t="str">
        <f t="shared" si="4"/>
        <v>II</v>
      </c>
      <c r="N135"/>
      <c r="O135" s="1">
        <v>45.454500000000003</v>
      </c>
      <c r="P135" s="10">
        <f t="shared" si="5"/>
        <v>1.0101</v>
      </c>
      <c r="Q135" s="16" t="s">
        <v>479</v>
      </c>
      <c r="R135" s="17" t="s">
        <v>480</v>
      </c>
      <c r="S135" s="17">
        <v>3</v>
      </c>
    </row>
    <row r="136" spans="1:19" s="9" customFormat="1" ht="15" customHeight="1" x14ac:dyDescent="0.25">
      <c r="A136" s="2" t="s">
        <v>447</v>
      </c>
      <c r="B136" s="6" t="s">
        <v>8</v>
      </c>
      <c r="C136" s="6">
        <v>2</v>
      </c>
      <c r="D136" s="7">
        <v>43026</v>
      </c>
      <c r="E136" s="8">
        <v>2017</v>
      </c>
      <c r="F136" s="6" t="s">
        <v>13</v>
      </c>
      <c r="G136" s="6" t="s">
        <v>14</v>
      </c>
      <c r="H136" s="6" t="s">
        <v>24</v>
      </c>
      <c r="I136" s="6" t="s">
        <v>25</v>
      </c>
      <c r="J136" s="6" t="s">
        <v>26</v>
      </c>
      <c r="K136" s="6" t="s">
        <v>255</v>
      </c>
      <c r="L136" s="6"/>
      <c r="M136" s="6" t="str">
        <f t="shared" si="4"/>
        <v>IV</v>
      </c>
      <c r="N136"/>
      <c r="O136" s="1">
        <v>727.27200000000005</v>
      </c>
      <c r="P136" s="10">
        <f t="shared" si="5"/>
        <v>16.1616</v>
      </c>
      <c r="Q136" s="18" t="s">
        <v>491</v>
      </c>
      <c r="R136" s="17" t="s">
        <v>478</v>
      </c>
      <c r="S136" s="17">
        <v>2</v>
      </c>
    </row>
    <row r="137" spans="1:19" s="9" customFormat="1" ht="15" customHeight="1" x14ac:dyDescent="0.25">
      <c r="A137" s="2" t="s">
        <v>408</v>
      </c>
      <c r="B137" s="6" t="s">
        <v>8</v>
      </c>
      <c r="C137" s="6">
        <v>1</v>
      </c>
      <c r="D137" s="7">
        <v>43052</v>
      </c>
      <c r="E137" s="8">
        <v>2017</v>
      </c>
      <c r="F137" s="6" t="s">
        <v>27</v>
      </c>
      <c r="G137" s="6" t="s">
        <v>28</v>
      </c>
      <c r="H137" s="6"/>
      <c r="I137" s="6"/>
      <c r="J137" s="6" t="s">
        <v>28</v>
      </c>
      <c r="K137" s="6" t="s">
        <v>256</v>
      </c>
      <c r="L137" s="6"/>
      <c r="M137" s="6" t="str">
        <f t="shared" si="4"/>
        <v>NA</v>
      </c>
      <c r="N137" s="11"/>
      <c r="O137" s="1">
        <v>45.454500000000003</v>
      </c>
      <c r="P137" s="10">
        <f t="shared" si="5"/>
        <v>1.0101</v>
      </c>
      <c r="Q137" s="13"/>
      <c r="R137" s="13"/>
      <c r="S137" s="13"/>
    </row>
    <row r="138" spans="1:19" s="9" customFormat="1" ht="15" customHeight="1" x14ac:dyDescent="0.25">
      <c r="A138" s="2" t="s">
        <v>452</v>
      </c>
      <c r="B138" s="6" t="s">
        <v>8</v>
      </c>
      <c r="C138" s="6">
        <v>1</v>
      </c>
      <c r="D138" s="7">
        <v>43052</v>
      </c>
      <c r="E138" s="8">
        <v>2017</v>
      </c>
      <c r="F138" s="6" t="s">
        <v>9</v>
      </c>
      <c r="G138" s="6" t="s">
        <v>10</v>
      </c>
      <c r="H138" s="6"/>
      <c r="I138" s="6" t="s">
        <v>11</v>
      </c>
      <c r="J138" s="6" t="s">
        <v>12</v>
      </c>
      <c r="K138" s="6" t="s">
        <v>251</v>
      </c>
      <c r="L138" s="6"/>
      <c r="M138" s="6" t="str">
        <f t="shared" si="4"/>
        <v>III</v>
      </c>
      <c r="N138"/>
      <c r="O138" s="1">
        <v>136.36350000000002</v>
      </c>
      <c r="P138" s="10">
        <f t="shared" si="5"/>
        <v>3.0303000000000004</v>
      </c>
      <c r="Q138" s="12" t="s">
        <v>500</v>
      </c>
      <c r="R138" s="13" t="s">
        <v>480</v>
      </c>
      <c r="S138" s="13">
        <v>3</v>
      </c>
    </row>
    <row r="139" spans="1:19" s="9" customFormat="1" ht="15" customHeight="1" x14ac:dyDescent="0.25">
      <c r="A139" s="2" t="s">
        <v>315</v>
      </c>
      <c r="B139" s="6" t="s">
        <v>8</v>
      </c>
      <c r="C139" s="6">
        <v>1</v>
      </c>
      <c r="D139" s="7">
        <v>43052</v>
      </c>
      <c r="E139" s="8">
        <v>2017</v>
      </c>
      <c r="F139" s="6" t="s">
        <v>27</v>
      </c>
      <c r="G139" s="6" t="s">
        <v>39</v>
      </c>
      <c r="H139" s="6" t="s">
        <v>214</v>
      </c>
      <c r="I139" s="6" t="s">
        <v>215</v>
      </c>
      <c r="J139" s="6" t="s">
        <v>245</v>
      </c>
      <c r="K139" s="27" t="s">
        <v>256</v>
      </c>
      <c r="L139" s="28"/>
      <c r="M139" s="6" t="str">
        <f t="shared" si="4"/>
        <v>NA</v>
      </c>
      <c r="N139" s="27" t="s">
        <v>531</v>
      </c>
      <c r="O139" s="1">
        <v>45.454500000000003</v>
      </c>
      <c r="P139" s="10">
        <f t="shared" si="5"/>
        <v>1.0101</v>
      </c>
      <c r="Q139" s="12"/>
      <c r="R139" s="13" t="s">
        <v>493</v>
      </c>
      <c r="S139" s="13">
        <v>2</v>
      </c>
    </row>
    <row r="140" spans="1:19" s="9" customFormat="1" ht="15" customHeight="1" x14ac:dyDescent="0.25">
      <c r="A140" s="2" t="s">
        <v>452</v>
      </c>
      <c r="B140" s="6" t="s">
        <v>8</v>
      </c>
      <c r="C140" s="6">
        <v>1</v>
      </c>
      <c r="D140" s="7">
        <v>43052</v>
      </c>
      <c r="E140" s="8">
        <v>2017</v>
      </c>
      <c r="F140" s="6" t="s">
        <v>13</v>
      </c>
      <c r="G140" s="6" t="s">
        <v>14</v>
      </c>
      <c r="H140" s="6" t="s">
        <v>15</v>
      </c>
      <c r="I140" s="6" t="s">
        <v>16</v>
      </c>
      <c r="J140" s="6" t="s">
        <v>17</v>
      </c>
      <c r="K140" s="6" t="s">
        <v>252</v>
      </c>
      <c r="L140" s="6"/>
      <c r="M140" s="6" t="str">
        <f t="shared" si="4"/>
        <v>II</v>
      </c>
      <c r="N140"/>
      <c r="O140" s="1">
        <v>45.454500000000003</v>
      </c>
      <c r="P140" s="10">
        <f t="shared" si="5"/>
        <v>1.0101</v>
      </c>
      <c r="Q140" s="16" t="s">
        <v>479</v>
      </c>
      <c r="R140" s="17" t="s">
        <v>480</v>
      </c>
      <c r="S140" s="17">
        <v>3</v>
      </c>
    </row>
    <row r="141" spans="1:19" s="9" customFormat="1" ht="15" customHeight="1" x14ac:dyDescent="0.25">
      <c r="A141" s="2" t="s">
        <v>452</v>
      </c>
      <c r="B141" s="6" t="s">
        <v>8</v>
      </c>
      <c r="C141" s="6">
        <v>1</v>
      </c>
      <c r="D141" s="7">
        <v>43052</v>
      </c>
      <c r="E141" s="8">
        <v>2017</v>
      </c>
      <c r="F141" s="6" t="s">
        <v>13</v>
      </c>
      <c r="G141" s="6" t="s">
        <v>14</v>
      </c>
      <c r="H141" s="6"/>
      <c r="I141" s="6" t="s">
        <v>20</v>
      </c>
      <c r="J141" s="6" t="s">
        <v>21</v>
      </c>
      <c r="K141" s="6" t="s">
        <v>255</v>
      </c>
      <c r="L141" s="6"/>
      <c r="M141" s="6" t="str">
        <f t="shared" si="4"/>
        <v>IV</v>
      </c>
      <c r="N141"/>
      <c r="O141" s="1">
        <v>5363.6310000000003</v>
      </c>
      <c r="P141" s="10">
        <f t="shared" si="5"/>
        <v>119.1918</v>
      </c>
      <c r="Q141" s="18" t="s">
        <v>490</v>
      </c>
      <c r="R141" s="17" t="s">
        <v>488</v>
      </c>
      <c r="S141" s="17">
        <v>3</v>
      </c>
    </row>
    <row r="142" spans="1:19" s="9" customFormat="1" ht="15" customHeight="1" x14ac:dyDescent="0.25">
      <c r="A142" s="2" t="s">
        <v>452</v>
      </c>
      <c r="B142" s="6" t="s">
        <v>8</v>
      </c>
      <c r="C142" s="6">
        <v>1</v>
      </c>
      <c r="D142" s="7">
        <v>43052</v>
      </c>
      <c r="E142" s="8">
        <v>2017</v>
      </c>
      <c r="F142" s="6" t="s">
        <v>13</v>
      </c>
      <c r="G142" s="6" t="s">
        <v>14</v>
      </c>
      <c r="H142" s="6" t="s">
        <v>24</v>
      </c>
      <c r="I142" s="6" t="s">
        <v>25</v>
      </c>
      <c r="J142" s="6" t="s">
        <v>26</v>
      </c>
      <c r="K142" s="6" t="s">
        <v>255</v>
      </c>
      <c r="L142" s="6"/>
      <c r="M142" s="6" t="str">
        <f t="shared" si="4"/>
        <v>IV</v>
      </c>
      <c r="N142"/>
      <c r="O142" s="1">
        <v>227.27250000000001</v>
      </c>
      <c r="P142" s="10">
        <f t="shared" si="5"/>
        <v>5.0505000000000004</v>
      </c>
      <c r="Q142" s="18" t="s">
        <v>491</v>
      </c>
      <c r="R142" s="17" t="s">
        <v>478</v>
      </c>
      <c r="S142" s="17">
        <v>2</v>
      </c>
    </row>
    <row r="143" spans="1:19" s="9" customFormat="1" ht="15" customHeight="1" x14ac:dyDescent="0.25">
      <c r="A143" s="2" t="s">
        <v>453</v>
      </c>
      <c r="B143" s="6" t="s">
        <v>8</v>
      </c>
      <c r="C143" s="6">
        <v>2</v>
      </c>
      <c r="D143" s="7">
        <v>43052</v>
      </c>
      <c r="E143" s="8">
        <v>2017</v>
      </c>
      <c r="F143" s="6" t="s">
        <v>9</v>
      </c>
      <c r="G143" s="6" t="s">
        <v>10</v>
      </c>
      <c r="H143" s="6"/>
      <c r="I143" s="6" t="s">
        <v>11</v>
      </c>
      <c r="J143" s="6" t="s">
        <v>12</v>
      </c>
      <c r="K143" s="6" t="s">
        <v>251</v>
      </c>
      <c r="L143" s="6"/>
      <c r="M143" s="6" t="str">
        <f t="shared" si="4"/>
        <v>III</v>
      </c>
      <c r="N143"/>
      <c r="O143" s="1">
        <v>45.454500000000003</v>
      </c>
      <c r="P143" s="10">
        <f t="shared" si="5"/>
        <v>1.0101</v>
      </c>
      <c r="Q143" s="12" t="s">
        <v>500</v>
      </c>
      <c r="R143" s="13" t="s">
        <v>480</v>
      </c>
      <c r="S143" s="13">
        <v>3</v>
      </c>
    </row>
    <row r="144" spans="1:19" s="9" customFormat="1" ht="15" customHeight="1" x14ac:dyDescent="0.25">
      <c r="A144" s="2" t="s">
        <v>453</v>
      </c>
      <c r="B144" s="6" t="s">
        <v>8</v>
      </c>
      <c r="C144" s="6">
        <v>2</v>
      </c>
      <c r="D144" s="7">
        <v>43052</v>
      </c>
      <c r="E144" s="8">
        <v>2017</v>
      </c>
      <c r="F144" s="6" t="s">
        <v>13</v>
      </c>
      <c r="G144" s="6" t="s">
        <v>14</v>
      </c>
      <c r="H144" s="6" t="s">
        <v>15</v>
      </c>
      <c r="I144" s="6" t="s">
        <v>16</v>
      </c>
      <c r="J144" s="6" t="s">
        <v>17</v>
      </c>
      <c r="K144" s="6" t="s">
        <v>252</v>
      </c>
      <c r="L144" s="6"/>
      <c r="M144" s="6" t="str">
        <f t="shared" si="4"/>
        <v>II</v>
      </c>
      <c r="N144"/>
      <c r="O144" s="1">
        <v>90.909000000000006</v>
      </c>
      <c r="P144" s="10">
        <f t="shared" si="5"/>
        <v>2.0202</v>
      </c>
      <c r="Q144" s="16" t="s">
        <v>479</v>
      </c>
      <c r="R144" s="17" t="s">
        <v>480</v>
      </c>
      <c r="S144" s="17">
        <v>3</v>
      </c>
    </row>
    <row r="145" spans="1:19" s="9" customFormat="1" ht="15" customHeight="1" x14ac:dyDescent="0.25">
      <c r="A145" s="2" t="s">
        <v>453</v>
      </c>
      <c r="B145" s="6" t="s">
        <v>8</v>
      </c>
      <c r="C145" s="6">
        <v>2</v>
      </c>
      <c r="D145" s="7">
        <v>43052</v>
      </c>
      <c r="E145" s="8">
        <v>2017</v>
      </c>
      <c r="F145" s="6" t="s">
        <v>13</v>
      </c>
      <c r="G145" s="6" t="s">
        <v>14</v>
      </c>
      <c r="H145" s="6"/>
      <c r="I145" s="6" t="s">
        <v>20</v>
      </c>
      <c r="J145" s="6" t="s">
        <v>21</v>
      </c>
      <c r="K145" s="6" t="s">
        <v>255</v>
      </c>
      <c r="L145" s="6"/>
      <c r="M145" s="6" t="str">
        <f t="shared" si="4"/>
        <v>IV</v>
      </c>
      <c r="N145"/>
      <c r="O145" s="1">
        <v>6999.9930000000004</v>
      </c>
      <c r="P145" s="10">
        <f t="shared" si="5"/>
        <v>155.55540000000002</v>
      </c>
      <c r="Q145" s="18" t="s">
        <v>490</v>
      </c>
      <c r="R145" s="17" t="s">
        <v>488</v>
      </c>
      <c r="S145" s="17">
        <v>3</v>
      </c>
    </row>
    <row r="146" spans="1:19" s="9" customFormat="1" ht="15" customHeight="1" x14ac:dyDescent="0.25">
      <c r="A146" s="2" t="s">
        <v>453</v>
      </c>
      <c r="B146" s="6" t="s">
        <v>8</v>
      </c>
      <c r="C146" s="6">
        <v>2</v>
      </c>
      <c r="D146" s="7">
        <v>43052</v>
      </c>
      <c r="E146" s="8">
        <v>2017</v>
      </c>
      <c r="F146" s="6" t="s">
        <v>13</v>
      </c>
      <c r="G146" s="6" t="s">
        <v>14</v>
      </c>
      <c r="H146" s="6" t="s">
        <v>24</v>
      </c>
      <c r="I146" s="6" t="s">
        <v>25</v>
      </c>
      <c r="J146" s="6" t="s">
        <v>26</v>
      </c>
      <c r="K146" s="6" t="s">
        <v>255</v>
      </c>
      <c r="L146" s="6"/>
      <c r="M146" s="6" t="str">
        <f t="shared" si="4"/>
        <v>IV</v>
      </c>
      <c r="N146"/>
      <c r="O146" s="1">
        <v>272.72700000000003</v>
      </c>
      <c r="P146" s="10">
        <f t="shared" si="5"/>
        <v>6.0606000000000009</v>
      </c>
      <c r="Q146" s="18" t="s">
        <v>491</v>
      </c>
      <c r="R146" s="17" t="s">
        <v>478</v>
      </c>
      <c r="S146" s="17">
        <v>2</v>
      </c>
    </row>
    <row r="147" spans="1:19" s="9" customFormat="1" ht="15" customHeight="1" x14ac:dyDescent="0.25">
      <c r="A147" s="2" t="s">
        <v>261</v>
      </c>
      <c r="B147" s="6" t="s">
        <v>38</v>
      </c>
      <c r="C147" s="6">
        <v>1</v>
      </c>
      <c r="D147" s="7">
        <v>42556</v>
      </c>
      <c r="E147" s="8">
        <v>2016</v>
      </c>
      <c r="F147" s="6" t="s">
        <v>9</v>
      </c>
      <c r="G147" s="6" t="s">
        <v>10</v>
      </c>
      <c r="H147" s="6"/>
      <c r="I147" s="6" t="s">
        <v>11</v>
      </c>
      <c r="J147" s="6" t="s">
        <v>12</v>
      </c>
      <c r="K147" s="6" t="s">
        <v>251</v>
      </c>
      <c r="L147" s="6"/>
      <c r="M147" s="6" t="str">
        <f t="shared" si="4"/>
        <v>III</v>
      </c>
      <c r="N147"/>
      <c r="O147" s="1">
        <v>45.454500000000003</v>
      </c>
      <c r="P147" s="10">
        <f t="shared" si="5"/>
        <v>1.0101</v>
      </c>
      <c r="Q147" s="12" t="s">
        <v>500</v>
      </c>
      <c r="R147" s="13" t="s">
        <v>480</v>
      </c>
      <c r="S147" s="13">
        <v>3</v>
      </c>
    </row>
    <row r="148" spans="1:19" s="9" customFormat="1" ht="15" customHeight="1" x14ac:dyDescent="0.25">
      <c r="A148" s="2" t="s">
        <v>261</v>
      </c>
      <c r="B148" s="6" t="s">
        <v>38</v>
      </c>
      <c r="C148" s="6">
        <v>1</v>
      </c>
      <c r="D148" s="7">
        <v>42556</v>
      </c>
      <c r="E148" s="8">
        <v>2016</v>
      </c>
      <c r="F148" s="6" t="s">
        <v>9</v>
      </c>
      <c r="G148" s="6" t="s">
        <v>10</v>
      </c>
      <c r="H148" s="6"/>
      <c r="I148" s="6" t="s">
        <v>11</v>
      </c>
      <c r="J148" s="6" t="s">
        <v>42</v>
      </c>
      <c r="K148" s="6" t="s">
        <v>252</v>
      </c>
      <c r="L148" s="6"/>
      <c r="M148" s="6" t="str">
        <f t="shared" si="4"/>
        <v>II</v>
      </c>
      <c r="N148"/>
      <c r="O148" s="1">
        <v>45.454500000000003</v>
      </c>
      <c r="P148" s="10">
        <f t="shared" si="5"/>
        <v>1.0101</v>
      </c>
      <c r="Q148" s="12" t="s">
        <v>500</v>
      </c>
      <c r="R148" s="13" t="s">
        <v>480</v>
      </c>
      <c r="S148" s="13">
        <v>3</v>
      </c>
    </row>
    <row r="149" spans="1:19" s="9" customFormat="1" ht="15" customHeight="1" x14ac:dyDescent="0.25">
      <c r="A149" s="2" t="s">
        <v>261</v>
      </c>
      <c r="B149" s="6" t="s">
        <v>38</v>
      </c>
      <c r="C149" s="6">
        <v>1</v>
      </c>
      <c r="D149" s="7">
        <v>42556</v>
      </c>
      <c r="E149" s="8">
        <v>2016</v>
      </c>
      <c r="F149" s="6" t="s">
        <v>27</v>
      </c>
      <c r="G149" s="6" t="s">
        <v>39</v>
      </c>
      <c r="H149" s="6"/>
      <c r="I149" s="6" t="s">
        <v>40</v>
      </c>
      <c r="J149" s="6" t="s">
        <v>41</v>
      </c>
      <c r="K149" s="6" t="s">
        <v>252</v>
      </c>
      <c r="L149" s="6"/>
      <c r="M149" s="6" t="str">
        <f t="shared" si="4"/>
        <v>II</v>
      </c>
      <c r="N149"/>
      <c r="O149" s="1">
        <v>136.36350000000002</v>
      </c>
      <c r="P149" s="10">
        <f t="shared" si="5"/>
        <v>3.0303000000000004</v>
      </c>
      <c r="Q149" s="16" t="s">
        <v>479</v>
      </c>
      <c r="R149" s="17" t="s">
        <v>480</v>
      </c>
      <c r="S149" s="17">
        <v>3</v>
      </c>
    </row>
    <row r="150" spans="1:19" s="9" customFormat="1" ht="15" customHeight="1" x14ac:dyDescent="0.25">
      <c r="A150" s="2" t="s">
        <v>261</v>
      </c>
      <c r="B150" s="6" t="s">
        <v>38</v>
      </c>
      <c r="C150" s="6">
        <v>1</v>
      </c>
      <c r="D150" s="7">
        <v>42556</v>
      </c>
      <c r="E150" s="8">
        <v>2016</v>
      </c>
      <c r="F150" s="6" t="s">
        <v>13</v>
      </c>
      <c r="G150" s="6" t="s">
        <v>14</v>
      </c>
      <c r="H150" s="6"/>
      <c r="I150" s="6" t="s">
        <v>18</v>
      </c>
      <c r="J150" s="6" t="s">
        <v>19</v>
      </c>
      <c r="K150" s="6" t="s">
        <v>252</v>
      </c>
      <c r="L150" s="6"/>
      <c r="M150" s="6" t="str">
        <f t="shared" si="4"/>
        <v>II</v>
      </c>
      <c r="N150"/>
      <c r="O150" s="1">
        <v>45.454500000000003</v>
      </c>
      <c r="P150" s="10">
        <f t="shared" si="5"/>
        <v>1.0101</v>
      </c>
      <c r="Q150" s="18" t="s">
        <v>489</v>
      </c>
      <c r="R150" s="17" t="s">
        <v>488</v>
      </c>
      <c r="S150" s="17">
        <v>3</v>
      </c>
    </row>
    <row r="151" spans="1:19" s="9" customFormat="1" ht="15" customHeight="1" x14ac:dyDescent="0.25">
      <c r="A151" s="2" t="s">
        <v>261</v>
      </c>
      <c r="B151" s="6" t="s">
        <v>38</v>
      </c>
      <c r="C151" s="6">
        <v>1</v>
      </c>
      <c r="D151" s="7">
        <v>42556</v>
      </c>
      <c r="E151" s="8">
        <v>2016</v>
      </c>
      <c r="F151" s="6" t="s">
        <v>13</v>
      </c>
      <c r="G151" s="6" t="s">
        <v>14</v>
      </c>
      <c r="H151" s="6"/>
      <c r="I151" s="6" t="s">
        <v>20</v>
      </c>
      <c r="J151" s="6" t="s">
        <v>21</v>
      </c>
      <c r="K151" s="6" t="s">
        <v>255</v>
      </c>
      <c r="L151" s="6"/>
      <c r="M151" s="6" t="str">
        <f t="shared" si="4"/>
        <v>IV</v>
      </c>
      <c r="N151"/>
      <c r="O151" s="1">
        <v>8454.5370000000003</v>
      </c>
      <c r="P151" s="10">
        <f t="shared" si="5"/>
        <v>187.87860000000001</v>
      </c>
      <c r="Q151" s="18" t="s">
        <v>490</v>
      </c>
      <c r="R151" s="17" t="s">
        <v>488</v>
      </c>
      <c r="S151" s="17">
        <v>3</v>
      </c>
    </row>
    <row r="152" spans="1:19" s="9" customFormat="1" ht="15" customHeight="1" x14ac:dyDescent="0.25">
      <c r="A152" s="2" t="s">
        <v>261</v>
      </c>
      <c r="B152" s="6" t="s">
        <v>38</v>
      </c>
      <c r="C152" s="6">
        <v>1</v>
      </c>
      <c r="D152" s="7">
        <v>42556</v>
      </c>
      <c r="E152" s="8">
        <v>2016</v>
      </c>
      <c r="F152" s="6" t="s">
        <v>13</v>
      </c>
      <c r="G152" s="6" t="s">
        <v>14</v>
      </c>
      <c r="H152" s="6" t="s">
        <v>15</v>
      </c>
      <c r="I152" s="6" t="s">
        <v>22</v>
      </c>
      <c r="J152" s="6" t="s">
        <v>43</v>
      </c>
      <c r="K152" s="6" t="s">
        <v>255</v>
      </c>
      <c r="L152" s="6"/>
      <c r="M152" s="6" t="str">
        <f t="shared" si="4"/>
        <v>IV</v>
      </c>
      <c r="N152"/>
      <c r="O152" s="1">
        <v>45.454500000000003</v>
      </c>
      <c r="P152" s="10">
        <f t="shared" si="5"/>
        <v>1.0101</v>
      </c>
      <c r="Q152" s="16" t="s">
        <v>479</v>
      </c>
      <c r="R152" s="17" t="s">
        <v>480</v>
      </c>
      <c r="S152" s="17">
        <v>2</v>
      </c>
    </row>
    <row r="153" spans="1:19" s="9" customFormat="1" ht="15" customHeight="1" x14ac:dyDescent="0.25">
      <c r="A153" s="2" t="s">
        <v>261</v>
      </c>
      <c r="B153" s="6" t="s">
        <v>38</v>
      </c>
      <c r="C153" s="6">
        <v>1</v>
      </c>
      <c r="D153" s="7">
        <v>42556</v>
      </c>
      <c r="E153" s="8">
        <v>2016</v>
      </c>
      <c r="F153" s="6" t="s">
        <v>13</v>
      </c>
      <c r="G153" s="6" t="s">
        <v>14</v>
      </c>
      <c r="H153" s="6"/>
      <c r="I153" s="6" t="s">
        <v>44</v>
      </c>
      <c r="J153" s="6" t="s">
        <v>45</v>
      </c>
      <c r="K153" s="6" t="s">
        <v>252</v>
      </c>
      <c r="L153" s="6"/>
      <c r="M153" s="6" t="str">
        <f t="shared" si="4"/>
        <v>II</v>
      </c>
      <c r="N153"/>
      <c r="O153" s="1">
        <v>45.454500000000003</v>
      </c>
      <c r="P153" s="10">
        <f t="shared" si="5"/>
        <v>1.0101</v>
      </c>
      <c r="Q153" s="18" t="s">
        <v>503</v>
      </c>
      <c r="R153" s="17" t="s">
        <v>478</v>
      </c>
      <c r="S153" s="17">
        <v>2</v>
      </c>
    </row>
    <row r="154" spans="1:19" s="9" customFormat="1" ht="15" customHeight="1" x14ac:dyDescent="0.25">
      <c r="A154" s="2" t="s">
        <v>261</v>
      </c>
      <c r="B154" s="6" t="s">
        <v>38</v>
      </c>
      <c r="C154" s="6">
        <v>1</v>
      </c>
      <c r="D154" s="7">
        <v>42556</v>
      </c>
      <c r="E154" s="8">
        <v>2016</v>
      </c>
      <c r="F154" s="6" t="s">
        <v>13</v>
      </c>
      <c r="G154" s="6" t="s">
        <v>14</v>
      </c>
      <c r="H154" s="6" t="s">
        <v>24</v>
      </c>
      <c r="I154" s="6" t="s">
        <v>25</v>
      </c>
      <c r="J154" s="6" t="s">
        <v>26</v>
      </c>
      <c r="K154" s="6" t="s">
        <v>255</v>
      </c>
      <c r="L154" s="6"/>
      <c r="M154" s="6" t="str">
        <f t="shared" si="4"/>
        <v>IV</v>
      </c>
      <c r="N154"/>
      <c r="O154" s="1">
        <v>499.99950000000001</v>
      </c>
      <c r="P154" s="10">
        <f t="shared" si="5"/>
        <v>11.1111</v>
      </c>
      <c r="Q154" s="18" t="s">
        <v>491</v>
      </c>
      <c r="R154" s="17" t="s">
        <v>478</v>
      </c>
      <c r="S154" s="17">
        <v>2</v>
      </c>
    </row>
    <row r="155" spans="1:19" s="9" customFormat="1" ht="15" customHeight="1" x14ac:dyDescent="0.25">
      <c r="A155" s="2" t="s">
        <v>320</v>
      </c>
      <c r="B155" s="6" t="s">
        <v>38</v>
      </c>
      <c r="C155" s="6">
        <v>2</v>
      </c>
      <c r="D155" s="7">
        <v>42556</v>
      </c>
      <c r="E155" s="8">
        <v>2016</v>
      </c>
      <c r="F155" s="6" t="s">
        <v>27</v>
      </c>
      <c r="G155" s="6" t="s">
        <v>28</v>
      </c>
      <c r="H155" s="6" t="s">
        <v>29</v>
      </c>
      <c r="I155" s="6" t="s">
        <v>30</v>
      </c>
      <c r="J155" s="6" t="s">
        <v>31</v>
      </c>
      <c r="K155" s="6" t="s">
        <v>256</v>
      </c>
      <c r="L155" s="6" t="s">
        <v>253</v>
      </c>
      <c r="M155" s="6" t="str">
        <f t="shared" si="4"/>
        <v>I</v>
      </c>
      <c r="N155" s="27" t="s">
        <v>512</v>
      </c>
      <c r="O155" s="1">
        <v>45.454500000000003</v>
      </c>
      <c r="P155" s="10">
        <f t="shared" si="5"/>
        <v>1.0101</v>
      </c>
      <c r="Q155" s="12" t="s">
        <v>477</v>
      </c>
      <c r="R155" s="13" t="s">
        <v>478</v>
      </c>
      <c r="S155" s="13">
        <v>3</v>
      </c>
    </row>
    <row r="156" spans="1:19" s="9" customFormat="1" ht="15" customHeight="1" x14ac:dyDescent="0.25">
      <c r="A156" s="2" t="s">
        <v>262</v>
      </c>
      <c r="B156" s="6" t="s">
        <v>38</v>
      </c>
      <c r="C156" s="6">
        <v>2</v>
      </c>
      <c r="D156" s="7">
        <v>42556</v>
      </c>
      <c r="E156" s="8">
        <v>2016</v>
      </c>
      <c r="F156" s="6" t="s">
        <v>9</v>
      </c>
      <c r="G156" s="6" t="s">
        <v>46</v>
      </c>
      <c r="H156" s="6" t="s">
        <v>47</v>
      </c>
      <c r="I156" s="6" t="s">
        <v>48</v>
      </c>
      <c r="J156" s="6" t="s">
        <v>49</v>
      </c>
      <c r="K156" s="6" t="s">
        <v>252</v>
      </c>
      <c r="L156" s="6"/>
      <c r="M156" s="6" t="str">
        <f t="shared" si="4"/>
        <v>II</v>
      </c>
      <c r="N156"/>
      <c r="O156" s="1">
        <v>90.909000000000006</v>
      </c>
      <c r="P156" s="10">
        <f t="shared" si="5"/>
        <v>2.0202</v>
      </c>
      <c r="Q156" s="13"/>
      <c r="R156" s="13"/>
      <c r="S156" s="13"/>
    </row>
    <row r="157" spans="1:19" s="9" customFormat="1" ht="15" customHeight="1" x14ac:dyDescent="0.25">
      <c r="A157" s="2" t="s">
        <v>262</v>
      </c>
      <c r="B157" s="6" t="s">
        <v>38</v>
      </c>
      <c r="C157" s="6">
        <v>2</v>
      </c>
      <c r="D157" s="7">
        <v>42556</v>
      </c>
      <c r="E157" s="8">
        <v>2016</v>
      </c>
      <c r="F157" s="6" t="s">
        <v>9</v>
      </c>
      <c r="G157" s="6" t="s">
        <v>10</v>
      </c>
      <c r="H157" s="6"/>
      <c r="I157" s="6" t="s">
        <v>11</v>
      </c>
      <c r="J157" s="6" t="s">
        <v>12</v>
      </c>
      <c r="K157" s="6" t="s">
        <v>251</v>
      </c>
      <c r="L157" s="6"/>
      <c r="M157" s="6" t="str">
        <f t="shared" si="4"/>
        <v>III</v>
      </c>
      <c r="N157"/>
      <c r="O157" s="1">
        <v>181.81800000000001</v>
      </c>
      <c r="P157" s="10">
        <f t="shared" si="5"/>
        <v>4.0404</v>
      </c>
      <c r="Q157" s="12" t="s">
        <v>500</v>
      </c>
      <c r="R157" s="13" t="s">
        <v>480</v>
      </c>
      <c r="S157" s="13">
        <v>3</v>
      </c>
    </row>
    <row r="158" spans="1:19" s="9" customFormat="1" ht="15" customHeight="1" x14ac:dyDescent="0.25">
      <c r="A158" s="2" t="s">
        <v>262</v>
      </c>
      <c r="B158" s="6" t="s">
        <v>38</v>
      </c>
      <c r="C158" s="6">
        <v>2</v>
      </c>
      <c r="D158" s="7">
        <v>42556</v>
      </c>
      <c r="E158" s="8">
        <v>2016</v>
      </c>
      <c r="F158" s="6" t="s">
        <v>9</v>
      </c>
      <c r="G158" s="6" t="s">
        <v>10</v>
      </c>
      <c r="H158" s="6"/>
      <c r="I158" s="6" t="s">
        <v>11</v>
      </c>
      <c r="J158" s="6" t="s">
        <v>42</v>
      </c>
      <c r="K158" s="6" t="s">
        <v>252</v>
      </c>
      <c r="L158" s="6"/>
      <c r="M158" s="6" t="str">
        <f t="shared" si="4"/>
        <v>II</v>
      </c>
      <c r="N158"/>
      <c r="O158" s="1">
        <v>45.454500000000003</v>
      </c>
      <c r="P158" s="10">
        <f t="shared" si="5"/>
        <v>1.0101</v>
      </c>
      <c r="Q158" s="12" t="s">
        <v>500</v>
      </c>
      <c r="R158" s="13" t="s">
        <v>480</v>
      </c>
      <c r="S158" s="13">
        <v>3</v>
      </c>
    </row>
    <row r="159" spans="1:19" s="9" customFormat="1" ht="15" customHeight="1" x14ac:dyDescent="0.25">
      <c r="A159" s="2" t="s">
        <v>262</v>
      </c>
      <c r="B159" s="6" t="s">
        <v>38</v>
      </c>
      <c r="C159" s="6">
        <v>2</v>
      </c>
      <c r="D159" s="7">
        <v>42556</v>
      </c>
      <c r="E159" s="8">
        <v>2016</v>
      </c>
      <c r="F159" s="6" t="s">
        <v>50</v>
      </c>
      <c r="G159" s="6" t="s">
        <v>51</v>
      </c>
      <c r="H159" s="6" t="s">
        <v>52</v>
      </c>
      <c r="I159" s="6" t="s">
        <v>53</v>
      </c>
      <c r="J159" s="6" t="s">
        <v>54</v>
      </c>
      <c r="K159" s="6" t="s">
        <v>252</v>
      </c>
      <c r="L159" s="6"/>
      <c r="M159" s="6" t="str">
        <f t="shared" si="4"/>
        <v>II</v>
      </c>
      <c r="N159"/>
      <c r="O159" s="1">
        <v>136.36350000000002</v>
      </c>
      <c r="P159" s="10">
        <f t="shared" si="5"/>
        <v>3.0303000000000004</v>
      </c>
      <c r="Q159" s="18" t="s">
        <v>491</v>
      </c>
      <c r="R159" s="17" t="s">
        <v>478</v>
      </c>
      <c r="S159" s="17"/>
    </row>
    <row r="160" spans="1:19" s="9" customFormat="1" ht="15" customHeight="1" x14ac:dyDescent="0.25">
      <c r="A160" s="2" t="s">
        <v>262</v>
      </c>
      <c r="B160" s="6" t="s">
        <v>38</v>
      </c>
      <c r="C160" s="6">
        <v>2</v>
      </c>
      <c r="D160" s="7">
        <v>42556</v>
      </c>
      <c r="E160" s="8">
        <v>2016</v>
      </c>
      <c r="F160" s="6" t="s">
        <v>13</v>
      </c>
      <c r="G160" s="6" t="s">
        <v>14</v>
      </c>
      <c r="H160" s="6" t="s">
        <v>15</v>
      </c>
      <c r="I160" s="6" t="s">
        <v>16</v>
      </c>
      <c r="J160" s="6" t="s">
        <v>17</v>
      </c>
      <c r="K160" s="6" t="s">
        <v>252</v>
      </c>
      <c r="L160" s="6"/>
      <c r="M160" s="6" t="str">
        <f t="shared" si="4"/>
        <v>II</v>
      </c>
      <c r="N160"/>
      <c r="O160" s="1">
        <v>90.909000000000006</v>
      </c>
      <c r="P160" s="10">
        <f t="shared" si="5"/>
        <v>2.0202</v>
      </c>
      <c r="Q160" s="16" t="s">
        <v>479</v>
      </c>
      <c r="R160" s="17" t="s">
        <v>480</v>
      </c>
      <c r="S160" s="17">
        <v>3</v>
      </c>
    </row>
    <row r="161" spans="1:19" s="9" customFormat="1" ht="15" customHeight="1" x14ac:dyDescent="0.25">
      <c r="A161" s="2" t="s">
        <v>262</v>
      </c>
      <c r="B161" s="6" t="s">
        <v>38</v>
      </c>
      <c r="C161" s="6">
        <v>2</v>
      </c>
      <c r="D161" s="7">
        <v>42556</v>
      </c>
      <c r="E161" s="8">
        <v>2016</v>
      </c>
      <c r="F161" s="6" t="s">
        <v>13</v>
      </c>
      <c r="G161" s="6" t="s">
        <v>14</v>
      </c>
      <c r="H161" s="6"/>
      <c r="I161" s="6" t="s">
        <v>18</v>
      </c>
      <c r="J161" s="6" t="s">
        <v>19</v>
      </c>
      <c r="K161" s="6" t="s">
        <v>252</v>
      </c>
      <c r="L161" s="6"/>
      <c r="M161" s="6" t="str">
        <f t="shared" si="4"/>
        <v>II</v>
      </c>
      <c r="N161"/>
      <c r="O161" s="1">
        <v>9272.7180000000008</v>
      </c>
      <c r="P161" s="10">
        <f t="shared" si="5"/>
        <v>206.06040000000002</v>
      </c>
      <c r="Q161" s="18" t="s">
        <v>489</v>
      </c>
      <c r="R161" s="17" t="s">
        <v>488</v>
      </c>
      <c r="S161" s="17">
        <v>3</v>
      </c>
    </row>
    <row r="162" spans="1:19" s="9" customFormat="1" ht="15" customHeight="1" x14ac:dyDescent="0.25">
      <c r="A162" s="2" t="s">
        <v>262</v>
      </c>
      <c r="B162" s="6" t="s">
        <v>38</v>
      </c>
      <c r="C162" s="6">
        <v>2</v>
      </c>
      <c r="D162" s="7">
        <v>42556</v>
      </c>
      <c r="E162" s="8">
        <v>2016</v>
      </c>
      <c r="F162" s="6" t="s">
        <v>13</v>
      </c>
      <c r="G162" s="6" t="s">
        <v>14</v>
      </c>
      <c r="H162" s="6"/>
      <c r="I162" s="6" t="s">
        <v>20</v>
      </c>
      <c r="J162" s="6" t="s">
        <v>21</v>
      </c>
      <c r="K162" s="6" t="s">
        <v>255</v>
      </c>
      <c r="L162" s="6"/>
      <c r="M162" s="6" t="str">
        <f t="shared" si="4"/>
        <v>IV</v>
      </c>
      <c r="N162"/>
      <c r="O162" s="1">
        <v>45.454500000000003</v>
      </c>
      <c r="P162" s="10">
        <f t="shared" si="5"/>
        <v>1.0101</v>
      </c>
      <c r="Q162" s="18" t="s">
        <v>490</v>
      </c>
      <c r="R162" s="17" t="s">
        <v>488</v>
      </c>
      <c r="S162" s="17">
        <v>3</v>
      </c>
    </row>
    <row r="163" spans="1:19" s="9" customFormat="1" ht="15" customHeight="1" x14ac:dyDescent="0.25">
      <c r="A163" s="2" t="s">
        <v>262</v>
      </c>
      <c r="B163" s="6" t="s">
        <v>38</v>
      </c>
      <c r="C163" s="6">
        <v>2</v>
      </c>
      <c r="D163" s="7">
        <v>42556</v>
      </c>
      <c r="E163" s="8">
        <v>2016</v>
      </c>
      <c r="F163" s="6" t="s">
        <v>13</v>
      </c>
      <c r="G163" s="6" t="s">
        <v>14</v>
      </c>
      <c r="H163" s="6" t="s">
        <v>24</v>
      </c>
      <c r="I163" s="6" t="s">
        <v>25</v>
      </c>
      <c r="J163" s="6" t="s">
        <v>55</v>
      </c>
      <c r="K163" s="6" t="s">
        <v>255</v>
      </c>
      <c r="L163" s="6"/>
      <c r="M163" s="6" t="str">
        <f t="shared" si="4"/>
        <v>IV</v>
      </c>
      <c r="N163"/>
      <c r="O163" s="1">
        <v>45.454500000000003</v>
      </c>
      <c r="P163" s="10">
        <f t="shared" si="5"/>
        <v>1.0101</v>
      </c>
      <c r="Q163" s="18" t="s">
        <v>491</v>
      </c>
      <c r="R163" s="17" t="s">
        <v>478</v>
      </c>
      <c r="S163" s="17">
        <v>2.5</v>
      </c>
    </row>
    <row r="164" spans="1:19" s="9" customFormat="1" ht="15" customHeight="1" x14ac:dyDescent="0.25">
      <c r="A164" s="2" t="s">
        <v>262</v>
      </c>
      <c r="B164" s="6" t="s">
        <v>38</v>
      </c>
      <c r="C164" s="6">
        <v>2</v>
      </c>
      <c r="D164" s="7">
        <v>42556</v>
      </c>
      <c r="E164" s="8">
        <v>2016</v>
      </c>
      <c r="F164" s="6" t="s">
        <v>13</v>
      </c>
      <c r="G164" s="6" t="s">
        <v>14</v>
      </c>
      <c r="H164" s="6" t="s">
        <v>15</v>
      </c>
      <c r="I164" s="6" t="s">
        <v>56</v>
      </c>
      <c r="J164" s="6" t="s">
        <v>57</v>
      </c>
      <c r="K164" s="6" t="s">
        <v>252</v>
      </c>
      <c r="L164" s="6"/>
      <c r="M164" s="6" t="str">
        <f t="shared" si="4"/>
        <v>II</v>
      </c>
      <c r="N164"/>
      <c r="O164" s="1">
        <v>45.454500000000003</v>
      </c>
      <c r="P164" s="10">
        <f t="shared" si="5"/>
        <v>1.0101</v>
      </c>
      <c r="Q164" s="16" t="s">
        <v>479</v>
      </c>
      <c r="R164" s="17" t="s">
        <v>480</v>
      </c>
      <c r="S164" s="17">
        <v>4</v>
      </c>
    </row>
    <row r="165" spans="1:19" s="9" customFormat="1" ht="15" customHeight="1" x14ac:dyDescent="0.25">
      <c r="A165" s="2" t="s">
        <v>262</v>
      </c>
      <c r="B165" s="6" t="s">
        <v>38</v>
      </c>
      <c r="C165" s="6">
        <v>2</v>
      </c>
      <c r="D165" s="7">
        <v>42556</v>
      </c>
      <c r="E165" s="8">
        <v>2016</v>
      </c>
      <c r="F165" s="6" t="s">
        <v>13</v>
      </c>
      <c r="G165" s="6" t="s">
        <v>14</v>
      </c>
      <c r="H165" s="6" t="s">
        <v>15</v>
      </c>
      <c r="I165" s="6" t="s">
        <v>22</v>
      </c>
      <c r="J165" s="6" t="s">
        <v>43</v>
      </c>
      <c r="K165" s="6" t="s">
        <v>255</v>
      </c>
      <c r="L165" s="6"/>
      <c r="M165" s="6" t="str">
        <f t="shared" si="4"/>
        <v>IV</v>
      </c>
      <c r="N165"/>
      <c r="O165" s="1">
        <v>45.454500000000003</v>
      </c>
      <c r="P165" s="10">
        <f t="shared" si="5"/>
        <v>1.0101</v>
      </c>
      <c r="Q165" s="16" t="s">
        <v>479</v>
      </c>
      <c r="R165" s="17" t="s">
        <v>480</v>
      </c>
      <c r="S165" s="17">
        <v>2</v>
      </c>
    </row>
    <row r="166" spans="1:19" s="9" customFormat="1" ht="15" customHeight="1" x14ac:dyDescent="0.25">
      <c r="A166" s="2" t="s">
        <v>262</v>
      </c>
      <c r="B166" s="6" t="s">
        <v>38</v>
      </c>
      <c r="C166" s="6">
        <v>2</v>
      </c>
      <c r="D166" s="7">
        <v>42556</v>
      </c>
      <c r="E166" s="8">
        <v>2016</v>
      </c>
      <c r="F166" s="6" t="s">
        <v>13</v>
      </c>
      <c r="G166" s="6" t="s">
        <v>14</v>
      </c>
      <c r="H166" s="6"/>
      <c r="I166" s="6" t="s">
        <v>44</v>
      </c>
      <c r="J166" s="6" t="s">
        <v>45</v>
      </c>
      <c r="K166" s="6" t="s">
        <v>252</v>
      </c>
      <c r="L166" s="6"/>
      <c r="M166" s="6" t="str">
        <f t="shared" si="4"/>
        <v>II</v>
      </c>
      <c r="N166"/>
      <c r="O166" s="1">
        <v>1363.635</v>
      </c>
      <c r="P166" s="10">
        <f t="shared" si="5"/>
        <v>30.303000000000001</v>
      </c>
      <c r="Q166" s="18" t="s">
        <v>503</v>
      </c>
      <c r="R166" s="17" t="s">
        <v>478</v>
      </c>
      <c r="S166" s="17">
        <v>2</v>
      </c>
    </row>
    <row r="167" spans="1:19" s="9" customFormat="1" ht="15" customHeight="1" x14ac:dyDescent="0.25">
      <c r="A167" s="2" t="s">
        <v>262</v>
      </c>
      <c r="B167" s="6" t="s">
        <v>38</v>
      </c>
      <c r="C167" s="6">
        <v>2</v>
      </c>
      <c r="D167" s="7">
        <v>42556</v>
      </c>
      <c r="E167" s="8">
        <v>2016</v>
      </c>
      <c r="F167" s="6" t="s">
        <v>13</v>
      </c>
      <c r="G167" s="6" t="s">
        <v>14</v>
      </c>
      <c r="H167" s="6" t="s">
        <v>24</v>
      </c>
      <c r="I167" s="6" t="s">
        <v>25</v>
      </c>
      <c r="J167" s="6" t="s">
        <v>26</v>
      </c>
      <c r="K167" s="6" t="s">
        <v>255</v>
      </c>
      <c r="L167" s="6"/>
      <c r="M167" s="6" t="str">
        <f t="shared" si="4"/>
        <v>IV</v>
      </c>
      <c r="N167"/>
      <c r="O167" s="1">
        <v>90.909000000000006</v>
      </c>
      <c r="P167" s="10">
        <f t="shared" si="5"/>
        <v>2.0202</v>
      </c>
      <c r="Q167" s="18" t="s">
        <v>491</v>
      </c>
      <c r="R167" s="17" t="s">
        <v>478</v>
      </c>
      <c r="S167" s="17">
        <v>2</v>
      </c>
    </row>
    <row r="168" spans="1:19" s="9" customFormat="1" ht="15" customHeight="1" x14ac:dyDescent="0.25">
      <c r="A168" s="2" t="s">
        <v>262</v>
      </c>
      <c r="B168" s="6" t="s">
        <v>38</v>
      </c>
      <c r="C168" s="6">
        <v>2</v>
      </c>
      <c r="D168" s="7">
        <v>42556</v>
      </c>
      <c r="E168" s="8">
        <v>2016</v>
      </c>
      <c r="F168" s="6" t="s">
        <v>9</v>
      </c>
      <c r="G168" s="6" t="s">
        <v>10</v>
      </c>
      <c r="H168" s="6"/>
      <c r="I168" s="6" t="s">
        <v>58</v>
      </c>
      <c r="J168" s="6" t="s">
        <v>59</v>
      </c>
      <c r="K168" s="6" t="s">
        <v>252</v>
      </c>
      <c r="L168" s="6"/>
      <c r="M168" s="6" t="str">
        <f t="shared" si="4"/>
        <v>II</v>
      </c>
      <c r="N168"/>
      <c r="O168" s="1">
        <v>45.454500000000003</v>
      </c>
      <c r="P168" s="10">
        <f t="shared" si="5"/>
        <v>1.0101</v>
      </c>
      <c r="Q168" s="12"/>
      <c r="R168" s="13" t="s">
        <v>480</v>
      </c>
      <c r="S168" s="13">
        <v>3</v>
      </c>
    </row>
    <row r="169" spans="1:19" s="9" customFormat="1" ht="15" customHeight="1" x14ac:dyDescent="0.25">
      <c r="A169" s="2" t="s">
        <v>288</v>
      </c>
      <c r="B169" s="6" t="s">
        <v>38</v>
      </c>
      <c r="C169" s="6">
        <v>1</v>
      </c>
      <c r="D169" s="7">
        <v>42647</v>
      </c>
      <c r="E169" s="8">
        <v>2016</v>
      </c>
      <c r="F169" s="6" t="s">
        <v>9</v>
      </c>
      <c r="G169" s="6" t="s">
        <v>10</v>
      </c>
      <c r="H169" s="6"/>
      <c r="I169" s="6" t="s">
        <v>11</v>
      </c>
      <c r="J169" s="6" t="s">
        <v>12</v>
      </c>
      <c r="K169" s="6" t="s">
        <v>251</v>
      </c>
      <c r="L169" s="6"/>
      <c r="M169" s="6" t="str">
        <f t="shared" si="4"/>
        <v>III</v>
      </c>
      <c r="N169"/>
      <c r="O169" s="1">
        <v>45.454500000000003</v>
      </c>
      <c r="P169" s="10">
        <f t="shared" si="5"/>
        <v>1.0101</v>
      </c>
      <c r="Q169" s="12" t="s">
        <v>500</v>
      </c>
      <c r="R169" s="13" t="s">
        <v>480</v>
      </c>
      <c r="S169" s="13">
        <v>3</v>
      </c>
    </row>
    <row r="170" spans="1:19" s="9" customFormat="1" ht="15" customHeight="1" x14ac:dyDescent="0.25">
      <c r="A170" s="2" t="s">
        <v>288</v>
      </c>
      <c r="B170" s="6" t="s">
        <v>38</v>
      </c>
      <c r="C170" s="6">
        <v>1</v>
      </c>
      <c r="D170" s="7">
        <v>42647</v>
      </c>
      <c r="E170" s="8">
        <v>2016</v>
      </c>
      <c r="F170" s="6" t="s">
        <v>9</v>
      </c>
      <c r="G170" s="6" t="s">
        <v>10</v>
      </c>
      <c r="H170" s="6"/>
      <c r="I170" s="6" t="s">
        <v>11</v>
      </c>
      <c r="J170" s="6" t="s">
        <v>42</v>
      </c>
      <c r="K170" s="6" t="s">
        <v>252</v>
      </c>
      <c r="L170" s="6"/>
      <c r="M170" s="6" t="str">
        <f t="shared" si="4"/>
        <v>II</v>
      </c>
      <c r="N170"/>
      <c r="O170" s="1">
        <v>45.454500000000003</v>
      </c>
      <c r="P170" s="10">
        <f t="shared" si="5"/>
        <v>1.0101</v>
      </c>
      <c r="Q170" s="12" t="s">
        <v>500</v>
      </c>
      <c r="R170" s="13" t="s">
        <v>480</v>
      </c>
      <c r="S170" s="13">
        <v>3</v>
      </c>
    </row>
    <row r="171" spans="1:19" s="9" customFormat="1" ht="15" customHeight="1" x14ac:dyDescent="0.25">
      <c r="A171" s="2" t="s">
        <v>288</v>
      </c>
      <c r="B171" s="6" t="s">
        <v>38</v>
      </c>
      <c r="C171" s="6">
        <v>1</v>
      </c>
      <c r="D171" s="7">
        <v>42647</v>
      </c>
      <c r="E171" s="8">
        <v>2016</v>
      </c>
      <c r="F171" s="6" t="s">
        <v>27</v>
      </c>
      <c r="G171" s="6" t="s">
        <v>39</v>
      </c>
      <c r="H171" s="6"/>
      <c r="I171" s="6" t="s">
        <v>40</v>
      </c>
      <c r="J171" s="6" t="s">
        <v>41</v>
      </c>
      <c r="K171" s="6" t="s">
        <v>252</v>
      </c>
      <c r="L171" s="6"/>
      <c r="M171" s="6" t="str">
        <f t="shared" si="4"/>
        <v>II</v>
      </c>
      <c r="N171"/>
      <c r="O171" s="1">
        <v>45.454500000000003</v>
      </c>
      <c r="P171" s="10">
        <f t="shared" si="5"/>
        <v>1.0101</v>
      </c>
      <c r="Q171" s="16" t="s">
        <v>479</v>
      </c>
      <c r="R171" s="17" t="s">
        <v>480</v>
      </c>
      <c r="S171" s="17">
        <v>3</v>
      </c>
    </row>
    <row r="172" spans="1:19" s="9" customFormat="1" ht="15" customHeight="1" x14ac:dyDescent="0.25">
      <c r="A172" s="2" t="s">
        <v>288</v>
      </c>
      <c r="B172" s="6" t="s">
        <v>38</v>
      </c>
      <c r="C172" s="6">
        <v>1</v>
      </c>
      <c r="D172" s="7">
        <v>42647</v>
      </c>
      <c r="E172" s="8">
        <v>2016</v>
      </c>
      <c r="F172" s="6" t="s">
        <v>13</v>
      </c>
      <c r="G172" s="6" t="s">
        <v>14</v>
      </c>
      <c r="H172" s="6" t="s">
        <v>15</v>
      </c>
      <c r="I172" s="6" t="s">
        <v>16</v>
      </c>
      <c r="J172" s="6" t="s">
        <v>17</v>
      </c>
      <c r="K172" s="6" t="s">
        <v>252</v>
      </c>
      <c r="L172" s="6"/>
      <c r="M172" s="6" t="str">
        <f t="shared" si="4"/>
        <v>II</v>
      </c>
      <c r="N172"/>
      <c r="O172" s="1">
        <v>181.81800000000001</v>
      </c>
      <c r="P172" s="10">
        <f t="shared" si="5"/>
        <v>4.0404</v>
      </c>
      <c r="Q172" s="16" t="s">
        <v>479</v>
      </c>
      <c r="R172" s="17" t="s">
        <v>480</v>
      </c>
      <c r="S172" s="17">
        <v>3</v>
      </c>
    </row>
    <row r="173" spans="1:19" s="9" customFormat="1" ht="15" customHeight="1" x14ac:dyDescent="0.25">
      <c r="A173" s="2" t="s">
        <v>288</v>
      </c>
      <c r="B173" s="6" t="s">
        <v>38</v>
      </c>
      <c r="C173" s="6">
        <v>1</v>
      </c>
      <c r="D173" s="7">
        <v>42647</v>
      </c>
      <c r="E173" s="8">
        <v>2016</v>
      </c>
      <c r="F173" s="6" t="s">
        <v>13</v>
      </c>
      <c r="G173" s="6" t="s">
        <v>14</v>
      </c>
      <c r="H173" s="6"/>
      <c r="I173" s="6" t="s">
        <v>18</v>
      </c>
      <c r="J173" s="6" t="s">
        <v>19</v>
      </c>
      <c r="K173" s="6" t="s">
        <v>252</v>
      </c>
      <c r="L173" s="6"/>
      <c r="M173" s="6" t="str">
        <f t="shared" si="4"/>
        <v>II</v>
      </c>
      <c r="N173"/>
      <c r="O173" s="1">
        <v>90.909000000000006</v>
      </c>
      <c r="P173" s="10">
        <f t="shared" si="5"/>
        <v>2.0202</v>
      </c>
      <c r="Q173" s="18" t="s">
        <v>489</v>
      </c>
      <c r="R173" s="17" t="s">
        <v>488</v>
      </c>
      <c r="S173" s="17">
        <v>3</v>
      </c>
    </row>
    <row r="174" spans="1:19" s="9" customFormat="1" ht="15" customHeight="1" x14ac:dyDescent="0.25">
      <c r="A174" s="2" t="s">
        <v>288</v>
      </c>
      <c r="B174" s="6" t="s">
        <v>38</v>
      </c>
      <c r="C174" s="6">
        <v>1</v>
      </c>
      <c r="D174" s="7">
        <v>42647</v>
      </c>
      <c r="E174" s="8">
        <v>2016</v>
      </c>
      <c r="F174" s="6" t="s">
        <v>13</v>
      </c>
      <c r="G174" s="6" t="s">
        <v>14</v>
      </c>
      <c r="H174" s="6"/>
      <c r="I174" s="6" t="s">
        <v>20</v>
      </c>
      <c r="J174" s="6" t="s">
        <v>21</v>
      </c>
      <c r="K174" s="6" t="s">
        <v>255</v>
      </c>
      <c r="L174" s="6"/>
      <c r="M174" s="6" t="str">
        <f t="shared" si="4"/>
        <v>IV</v>
      </c>
      <c r="N174"/>
      <c r="O174" s="1">
        <v>6954.5385000000006</v>
      </c>
      <c r="P174" s="10">
        <f t="shared" si="5"/>
        <v>154.54530000000003</v>
      </c>
      <c r="Q174" s="18" t="s">
        <v>490</v>
      </c>
      <c r="R174" s="17" t="s">
        <v>488</v>
      </c>
      <c r="S174" s="17">
        <v>3</v>
      </c>
    </row>
    <row r="175" spans="1:19" s="9" customFormat="1" ht="15" customHeight="1" x14ac:dyDescent="0.25">
      <c r="A175" s="2" t="s">
        <v>288</v>
      </c>
      <c r="B175" s="6" t="s">
        <v>38</v>
      </c>
      <c r="C175" s="6">
        <v>1</v>
      </c>
      <c r="D175" s="7">
        <v>42647</v>
      </c>
      <c r="E175" s="8">
        <v>2016</v>
      </c>
      <c r="F175" s="6" t="s">
        <v>13</v>
      </c>
      <c r="G175" s="6" t="s">
        <v>14</v>
      </c>
      <c r="H175" s="6" t="s">
        <v>24</v>
      </c>
      <c r="I175" s="6" t="s">
        <v>25</v>
      </c>
      <c r="J175" s="6" t="s">
        <v>55</v>
      </c>
      <c r="K175" s="6" t="s">
        <v>255</v>
      </c>
      <c r="L175" s="6"/>
      <c r="M175" s="6" t="str">
        <f t="shared" si="4"/>
        <v>IV</v>
      </c>
      <c r="N175"/>
      <c r="O175" s="1">
        <v>409.09050000000002</v>
      </c>
      <c r="P175" s="10">
        <f t="shared" si="5"/>
        <v>9.0909000000000013</v>
      </c>
      <c r="Q175" s="18" t="s">
        <v>491</v>
      </c>
      <c r="R175" s="17" t="s">
        <v>478</v>
      </c>
      <c r="S175" s="17">
        <v>2.5</v>
      </c>
    </row>
    <row r="176" spans="1:19" s="9" customFormat="1" ht="15" customHeight="1" x14ac:dyDescent="0.25">
      <c r="A176" s="2" t="s">
        <v>288</v>
      </c>
      <c r="B176" s="6" t="s">
        <v>38</v>
      </c>
      <c r="C176" s="6">
        <v>1</v>
      </c>
      <c r="D176" s="7">
        <v>42647</v>
      </c>
      <c r="E176" s="8">
        <v>2016</v>
      </c>
      <c r="F176" s="6" t="s">
        <v>13</v>
      </c>
      <c r="G176" s="6" t="s">
        <v>14</v>
      </c>
      <c r="H176" s="6" t="s">
        <v>15</v>
      </c>
      <c r="I176" s="6" t="s">
        <v>22</v>
      </c>
      <c r="J176" s="6" t="s">
        <v>43</v>
      </c>
      <c r="K176" s="6" t="s">
        <v>255</v>
      </c>
      <c r="L176" s="6"/>
      <c r="M176" s="6" t="str">
        <f t="shared" si="4"/>
        <v>IV</v>
      </c>
      <c r="N176"/>
      <c r="O176" s="1">
        <v>0</v>
      </c>
      <c r="P176" s="10">
        <f t="shared" si="5"/>
        <v>0</v>
      </c>
      <c r="Q176" s="16" t="s">
        <v>479</v>
      </c>
      <c r="R176" s="17" t="s">
        <v>480</v>
      </c>
      <c r="S176" s="17">
        <v>2</v>
      </c>
    </row>
    <row r="177" spans="1:19" s="9" customFormat="1" ht="15" customHeight="1" x14ac:dyDescent="0.25">
      <c r="A177" s="2" t="s">
        <v>288</v>
      </c>
      <c r="B177" s="6" t="s">
        <v>38</v>
      </c>
      <c r="C177" s="6">
        <v>1</v>
      </c>
      <c r="D177" s="7">
        <v>42647</v>
      </c>
      <c r="E177" s="8">
        <v>2016</v>
      </c>
      <c r="F177" s="6" t="s">
        <v>13</v>
      </c>
      <c r="G177" s="6" t="s">
        <v>14</v>
      </c>
      <c r="H177" s="6"/>
      <c r="I177" s="6" t="s">
        <v>44</v>
      </c>
      <c r="J177" s="6" t="s">
        <v>45</v>
      </c>
      <c r="K177" s="6" t="s">
        <v>252</v>
      </c>
      <c r="L177" s="6"/>
      <c r="M177" s="6" t="str">
        <f t="shared" si="4"/>
        <v>II</v>
      </c>
      <c r="N177"/>
      <c r="O177" s="1">
        <v>45.454500000000003</v>
      </c>
      <c r="P177" s="10">
        <f t="shared" si="5"/>
        <v>1.0101</v>
      </c>
      <c r="Q177" s="18" t="s">
        <v>503</v>
      </c>
      <c r="R177" s="17" t="s">
        <v>478</v>
      </c>
      <c r="S177" s="17">
        <v>2</v>
      </c>
    </row>
    <row r="178" spans="1:19" s="9" customFormat="1" ht="15" customHeight="1" x14ac:dyDescent="0.25">
      <c r="A178" s="2" t="s">
        <v>288</v>
      </c>
      <c r="B178" s="6" t="s">
        <v>38</v>
      </c>
      <c r="C178" s="6">
        <v>1</v>
      </c>
      <c r="D178" s="7">
        <v>42647</v>
      </c>
      <c r="E178" s="8">
        <v>2016</v>
      </c>
      <c r="F178" s="6" t="s">
        <v>13</v>
      </c>
      <c r="G178" s="6" t="s">
        <v>14</v>
      </c>
      <c r="H178" s="6" t="s">
        <v>24</v>
      </c>
      <c r="I178" s="6" t="s">
        <v>25</v>
      </c>
      <c r="J178" s="6" t="s">
        <v>26</v>
      </c>
      <c r="K178" s="6" t="s">
        <v>255</v>
      </c>
      <c r="L178" s="6"/>
      <c r="M178" s="6" t="str">
        <f t="shared" si="4"/>
        <v>IV</v>
      </c>
      <c r="N178"/>
      <c r="O178" s="1">
        <v>1090.9080000000001</v>
      </c>
      <c r="P178" s="10">
        <f t="shared" si="5"/>
        <v>24.242400000000004</v>
      </c>
      <c r="Q178" s="18" t="s">
        <v>491</v>
      </c>
      <c r="R178" s="17" t="s">
        <v>478</v>
      </c>
      <c r="S178" s="17">
        <v>2</v>
      </c>
    </row>
    <row r="179" spans="1:19" s="9" customFormat="1" ht="15" customHeight="1" x14ac:dyDescent="0.25">
      <c r="A179" s="2" t="s">
        <v>289</v>
      </c>
      <c r="B179" s="6" t="s">
        <v>38</v>
      </c>
      <c r="C179" s="6">
        <v>2</v>
      </c>
      <c r="D179" s="7">
        <v>42647</v>
      </c>
      <c r="E179" s="8">
        <v>2016</v>
      </c>
      <c r="F179" s="6" t="s">
        <v>13</v>
      </c>
      <c r="G179" s="6" t="s">
        <v>14</v>
      </c>
      <c r="H179" s="6" t="s">
        <v>15</v>
      </c>
      <c r="I179" s="6" t="s">
        <v>22</v>
      </c>
      <c r="J179" s="6" t="s">
        <v>66</v>
      </c>
      <c r="K179" s="6" t="s">
        <v>251</v>
      </c>
      <c r="L179" s="6"/>
      <c r="M179" s="6" t="str">
        <f t="shared" si="4"/>
        <v>III</v>
      </c>
      <c r="N179"/>
      <c r="O179" s="1">
        <v>45.454500000000003</v>
      </c>
      <c r="P179" s="10">
        <f t="shared" si="5"/>
        <v>1.0101</v>
      </c>
      <c r="Q179" s="16" t="s">
        <v>479</v>
      </c>
      <c r="R179" s="17" t="s">
        <v>480</v>
      </c>
      <c r="S179" s="17">
        <v>4</v>
      </c>
    </row>
    <row r="180" spans="1:19" s="9" customFormat="1" ht="15" customHeight="1" x14ac:dyDescent="0.25">
      <c r="A180" s="2" t="s">
        <v>289</v>
      </c>
      <c r="B180" s="6" t="s">
        <v>38</v>
      </c>
      <c r="C180" s="6">
        <v>2</v>
      </c>
      <c r="D180" s="7">
        <v>42647</v>
      </c>
      <c r="E180" s="8">
        <v>2016</v>
      </c>
      <c r="F180" s="6" t="s">
        <v>9</v>
      </c>
      <c r="G180" s="6" t="s">
        <v>10</v>
      </c>
      <c r="H180" s="6"/>
      <c r="I180" s="6" t="s">
        <v>11</v>
      </c>
      <c r="J180" s="6" t="s">
        <v>12</v>
      </c>
      <c r="K180" s="6" t="s">
        <v>251</v>
      </c>
      <c r="L180" s="6"/>
      <c r="M180" s="6" t="str">
        <f t="shared" si="4"/>
        <v>III</v>
      </c>
      <c r="N180"/>
      <c r="O180" s="1">
        <v>45.454500000000003</v>
      </c>
      <c r="P180" s="10">
        <f t="shared" si="5"/>
        <v>1.0101</v>
      </c>
      <c r="Q180" s="12" t="s">
        <v>500</v>
      </c>
      <c r="R180" s="13" t="s">
        <v>480</v>
      </c>
      <c r="S180" s="13">
        <v>3</v>
      </c>
    </row>
    <row r="181" spans="1:19" s="9" customFormat="1" ht="15" customHeight="1" x14ac:dyDescent="0.25">
      <c r="A181" s="2" t="s">
        <v>289</v>
      </c>
      <c r="B181" s="6" t="s">
        <v>38</v>
      </c>
      <c r="C181" s="6">
        <v>2</v>
      </c>
      <c r="D181" s="7">
        <v>42647</v>
      </c>
      <c r="E181" s="8">
        <v>2016</v>
      </c>
      <c r="F181" s="6" t="s">
        <v>9</v>
      </c>
      <c r="G181" s="6" t="s">
        <v>10</v>
      </c>
      <c r="H181" s="6"/>
      <c r="I181" s="6" t="s">
        <v>11</v>
      </c>
      <c r="J181" s="6" t="s">
        <v>42</v>
      </c>
      <c r="K181" s="6" t="s">
        <v>252</v>
      </c>
      <c r="L181" s="6"/>
      <c r="M181" s="6" t="str">
        <f t="shared" si="4"/>
        <v>II</v>
      </c>
      <c r="N181"/>
      <c r="O181" s="1">
        <v>227.27250000000001</v>
      </c>
      <c r="P181" s="10">
        <f t="shared" si="5"/>
        <v>5.0505000000000004</v>
      </c>
      <c r="Q181" s="12" t="s">
        <v>500</v>
      </c>
      <c r="R181" s="13" t="s">
        <v>480</v>
      </c>
      <c r="S181" s="13">
        <v>3</v>
      </c>
    </row>
    <row r="182" spans="1:19" s="9" customFormat="1" ht="15" customHeight="1" x14ac:dyDescent="0.25">
      <c r="A182" s="2" t="s">
        <v>289</v>
      </c>
      <c r="B182" s="6" t="s">
        <v>38</v>
      </c>
      <c r="C182" s="6">
        <v>2</v>
      </c>
      <c r="D182" s="7">
        <v>42647</v>
      </c>
      <c r="E182" s="8">
        <v>2016</v>
      </c>
      <c r="F182" s="6" t="s">
        <v>50</v>
      </c>
      <c r="G182" s="6" t="s">
        <v>51</v>
      </c>
      <c r="H182" s="6" t="s">
        <v>60</v>
      </c>
      <c r="I182" s="6" t="s">
        <v>61</v>
      </c>
      <c r="J182" s="6" t="s">
        <v>62</v>
      </c>
      <c r="K182" s="6" t="s">
        <v>252</v>
      </c>
      <c r="L182" s="6"/>
      <c r="M182" s="6" t="str">
        <f t="shared" si="4"/>
        <v>II</v>
      </c>
      <c r="N182"/>
      <c r="O182" s="1">
        <v>45.454500000000003</v>
      </c>
      <c r="P182" s="10">
        <f t="shared" si="5"/>
        <v>1.0101</v>
      </c>
      <c r="Q182" s="12"/>
      <c r="R182" s="13"/>
      <c r="S182" s="13">
        <v>2</v>
      </c>
    </row>
    <row r="183" spans="1:19" s="9" customFormat="1" ht="15" customHeight="1" x14ac:dyDescent="0.25">
      <c r="A183" s="2" t="s">
        <v>289</v>
      </c>
      <c r="B183" s="6" t="s">
        <v>38</v>
      </c>
      <c r="C183" s="6">
        <v>2</v>
      </c>
      <c r="D183" s="7">
        <v>42647</v>
      </c>
      <c r="E183" s="8">
        <v>2016</v>
      </c>
      <c r="F183" s="6" t="s">
        <v>27</v>
      </c>
      <c r="G183" s="6" t="s">
        <v>39</v>
      </c>
      <c r="H183" s="6"/>
      <c r="I183" s="6" t="s">
        <v>40</v>
      </c>
      <c r="J183" s="6" t="s">
        <v>41</v>
      </c>
      <c r="K183" s="6" t="s">
        <v>252</v>
      </c>
      <c r="L183" s="6"/>
      <c r="M183" s="6" t="str">
        <f t="shared" si="4"/>
        <v>II</v>
      </c>
      <c r="N183"/>
      <c r="O183" s="1">
        <v>45.454500000000003</v>
      </c>
      <c r="P183" s="10">
        <f t="shared" si="5"/>
        <v>1.0101</v>
      </c>
      <c r="Q183" s="16" t="s">
        <v>479</v>
      </c>
      <c r="R183" s="17" t="s">
        <v>480</v>
      </c>
      <c r="S183" s="17">
        <v>3</v>
      </c>
    </row>
    <row r="184" spans="1:19" s="9" customFormat="1" ht="15" customHeight="1" x14ac:dyDescent="0.25">
      <c r="A184" s="2" t="s">
        <v>289</v>
      </c>
      <c r="B184" s="6" t="s">
        <v>38</v>
      </c>
      <c r="C184" s="6">
        <v>2</v>
      </c>
      <c r="D184" s="7">
        <v>42647</v>
      </c>
      <c r="E184" s="8">
        <v>2016</v>
      </c>
      <c r="F184" s="6" t="s">
        <v>13</v>
      </c>
      <c r="G184" s="6" t="s">
        <v>14</v>
      </c>
      <c r="H184" s="6"/>
      <c r="I184" s="6" t="s">
        <v>18</v>
      </c>
      <c r="J184" s="6" t="s">
        <v>19</v>
      </c>
      <c r="K184" s="6" t="s">
        <v>252</v>
      </c>
      <c r="L184" s="6"/>
      <c r="M184" s="6" t="str">
        <f t="shared" si="4"/>
        <v>II</v>
      </c>
      <c r="N184"/>
      <c r="O184" s="1">
        <v>90.909000000000006</v>
      </c>
      <c r="P184" s="10">
        <f t="shared" si="5"/>
        <v>2.0202</v>
      </c>
      <c r="Q184" s="18" t="s">
        <v>489</v>
      </c>
      <c r="R184" s="17" t="s">
        <v>488</v>
      </c>
      <c r="S184" s="17">
        <v>3</v>
      </c>
    </row>
    <row r="185" spans="1:19" s="9" customFormat="1" ht="15" customHeight="1" x14ac:dyDescent="0.25">
      <c r="A185" s="2" t="s">
        <v>289</v>
      </c>
      <c r="B185" s="6" t="s">
        <v>38</v>
      </c>
      <c r="C185" s="6">
        <v>2</v>
      </c>
      <c r="D185" s="7">
        <v>42647</v>
      </c>
      <c r="E185" s="8">
        <v>2016</v>
      </c>
      <c r="F185" s="6" t="s">
        <v>13</v>
      </c>
      <c r="G185" s="6" t="s">
        <v>14</v>
      </c>
      <c r="H185" s="6"/>
      <c r="I185" s="6" t="s">
        <v>20</v>
      </c>
      <c r="J185" s="6" t="s">
        <v>21</v>
      </c>
      <c r="K185" s="6" t="s">
        <v>255</v>
      </c>
      <c r="L185" s="6"/>
      <c r="M185" s="6" t="str">
        <f t="shared" si="4"/>
        <v>IV</v>
      </c>
      <c r="N185"/>
      <c r="O185" s="1">
        <v>6863.6295</v>
      </c>
      <c r="P185" s="10">
        <f t="shared" si="5"/>
        <v>152.52510000000001</v>
      </c>
      <c r="Q185" s="18" t="s">
        <v>490</v>
      </c>
      <c r="R185" s="17" t="s">
        <v>488</v>
      </c>
      <c r="S185" s="17">
        <v>3</v>
      </c>
    </row>
    <row r="186" spans="1:19" s="9" customFormat="1" ht="15" customHeight="1" x14ac:dyDescent="0.25">
      <c r="A186" s="2" t="s">
        <v>289</v>
      </c>
      <c r="B186" s="6" t="s">
        <v>38</v>
      </c>
      <c r="C186" s="6">
        <v>2</v>
      </c>
      <c r="D186" s="7">
        <v>42647</v>
      </c>
      <c r="E186" s="8">
        <v>2016</v>
      </c>
      <c r="F186" s="6" t="s">
        <v>13</v>
      </c>
      <c r="G186" s="6" t="s">
        <v>14</v>
      </c>
      <c r="H186" s="6" t="s">
        <v>24</v>
      </c>
      <c r="I186" s="6" t="s">
        <v>25</v>
      </c>
      <c r="J186" s="6" t="s">
        <v>55</v>
      </c>
      <c r="K186" s="6" t="s">
        <v>255</v>
      </c>
      <c r="L186" s="6"/>
      <c r="M186" s="6" t="str">
        <f t="shared" si="4"/>
        <v>IV</v>
      </c>
      <c r="N186"/>
      <c r="O186" s="1">
        <v>136.36350000000002</v>
      </c>
      <c r="P186" s="10">
        <f t="shared" si="5"/>
        <v>3.0303000000000004</v>
      </c>
      <c r="Q186" s="18" t="s">
        <v>491</v>
      </c>
      <c r="R186" s="17" t="s">
        <v>478</v>
      </c>
      <c r="S186" s="17">
        <v>2.5</v>
      </c>
    </row>
    <row r="187" spans="1:19" s="9" customFormat="1" ht="15" customHeight="1" x14ac:dyDescent="0.25">
      <c r="A187" s="2" t="s">
        <v>289</v>
      </c>
      <c r="B187" s="6" t="s">
        <v>38</v>
      </c>
      <c r="C187" s="6">
        <v>2</v>
      </c>
      <c r="D187" s="7">
        <v>42647</v>
      </c>
      <c r="E187" s="8">
        <v>2016</v>
      </c>
      <c r="F187" s="6" t="s">
        <v>13</v>
      </c>
      <c r="G187" s="6" t="s">
        <v>14</v>
      </c>
      <c r="H187" s="6" t="s">
        <v>15</v>
      </c>
      <c r="I187" s="6" t="s">
        <v>56</v>
      </c>
      <c r="J187" s="6" t="s">
        <v>57</v>
      </c>
      <c r="K187" s="6" t="s">
        <v>252</v>
      </c>
      <c r="L187" s="6"/>
      <c r="M187" s="6" t="str">
        <f t="shared" si="4"/>
        <v>II</v>
      </c>
      <c r="N187"/>
      <c r="O187" s="1">
        <v>90.909000000000006</v>
      </c>
      <c r="P187" s="10">
        <f t="shared" si="5"/>
        <v>2.0202</v>
      </c>
      <c r="Q187" s="16" t="s">
        <v>479</v>
      </c>
      <c r="R187" s="17" t="s">
        <v>480</v>
      </c>
      <c r="S187" s="17">
        <v>4</v>
      </c>
    </row>
    <row r="188" spans="1:19" s="9" customFormat="1" ht="15" customHeight="1" x14ac:dyDescent="0.25">
      <c r="A188" s="2" t="s">
        <v>289</v>
      </c>
      <c r="B188" s="6" t="s">
        <v>38</v>
      </c>
      <c r="C188" s="6">
        <v>2</v>
      </c>
      <c r="D188" s="7">
        <v>42647</v>
      </c>
      <c r="E188" s="8">
        <v>2016</v>
      </c>
      <c r="F188" s="6" t="s">
        <v>13</v>
      </c>
      <c r="G188" s="6" t="s">
        <v>14</v>
      </c>
      <c r="H188" s="6" t="s">
        <v>15</v>
      </c>
      <c r="I188" s="6" t="s">
        <v>22</v>
      </c>
      <c r="J188" s="6" t="s">
        <v>43</v>
      </c>
      <c r="K188" s="6" t="s">
        <v>255</v>
      </c>
      <c r="L188" s="6"/>
      <c r="M188" s="6" t="str">
        <f t="shared" si="4"/>
        <v>IV</v>
      </c>
      <c r="N188"/>
      <c r="O188" s="1">
        <v>45.454500000000003</v>
      </c>
      <c r="P188" s="10">
        <f t="shared" si="5"/>
        <v>1.0101</v>
      </c>
      <c r="Q188" s="16" t="s">
        <v>479</v>
      </c>
      <c r="R188" s="17" t="s">
        <v>480</v>
      </c>
      <c r="S188" s="17">
        <v>2</v>
      </c>
    </row>
    <row r="189" spans="1:19" s="9" customFormat="1" ht="15" customHeight="1" x14ac:dyDescent="0.25">
      <c r="A189" s="2" t="s">
        <v>289</v>
      </c>
      <c r="B189" s="6" t="s">
        <v>38</v>
      </c>
      <c r="C189" s="6">
        <v>2</v>
      </c>
      <c r="D189" s="7">
        <v>42647</v>
      </c>
      <c r="E189" s="8">
        <v>2016</v>
      </c>
      <c r="F189" s="6" t="s">
        <v>13</v>
      </c>
      <c r="G189" s="6" t="s">
        <v>14</v>
      </c>
      <c r="H189" s="6" t="s">
        <v>24</v>
      </c>
      <c r="I189" s="6" t="s">
        <v>25</v>
      </c>
      <c r="J189" s="6" t="s">
        <v>26</v>
      </c>
      <c r="K189" s="6" t="s">
        <v>255</v>
      </c>
      <c r="L189" s="6"/>
      <c r="M189" s="6" t="str">
        <f t="shared" si="4"/>
        <v>IV</v>
      </c>
      <c r="N189"/>
      <c r="O189" s="1">
        <v>545.45400000000006</v>
      </c>
      <c r="P189" s="10">
        <f t="shared" si="5"/>
        <v>12.121200000000002</v>
      </c>
      <c r="Q189" s="18" t="s">
        <v>491</v>
      </c>
      <c r="R189" s="17" t="s">
        <v>478</v>
      </c>
      <c r="S189" s="17">
        <v>2</v>
      </c>
    </row>
    <row r="190" spans="1:19" s="9" customFormat="1" ht="15" customHeight="1" x14ac:dyDescent="0.25">
      <c r="A190" s="2" t="s">
        <v>308</v>
      </c>
      <c r="B190" s="6" t="s">
        <v>38</v>
      </c>
      <c r="C190" s="6">
        <v>1</v>
      </c>
      <c r="D190" s="7">
        <v>42684</v>
      </c>
      <c r="E190" s="8">
        <v>2016</v>
      </c>
      <c r="F190" s="6" t="s">
        <v>9</v>
      </c>
      <c r="G190" s="6" t="s">
        <v>10</v>
      </c>
      <c r="H190" s="6"/>
      <c r="I190" s="6" t="s">
        <v>11</v>
      </c>
      <c r="J190" s="6" t="s">
        <v>12</v>
      </c>
      <c r="K190" s="6" t="s">
        <v>251</v>
      </c>
      <c r="L190" s="6"/>
      <c r="M190" s="6" t="str">
        <f t="shared" si="4"/>
        <v>III</v>
      </c>
      <c r="N190"/>
      <c r="O190" s="1">
        <v>45.454500000000003</v>
      </c>
      <c r="P190" s="10">
        <f t="shared" si="5"/>
        <v>1.0101</v>
      </c>
      <c r="Q190" s="12" t="s">
        <v>500</v>
      </c>
      <c r="R190" s="13" t="s">
        <v>480</v>
      </c>
      <c r="S190" s="13">
        <v>3</v>
      </c>
    </row>
    <row r="191" spans="1:19" s="9" customFormat="1" ht="15" customHeight="1" x14ac:dyDescent="0.25">
      <c r="A191" s="2" t="s">
        <v>308</v>
      </c>
      <c r="B191" s="6" t="s">
        <v>38</v>
      </c>
      <c r="C191" s="6">
        <v>1</v>
      </c>
      <c r="D191" s="7">
        <v>42684</v>
      </c>
      <c r="E191" s="8">
        <v>2016</v>
      </c>
      <c r="F191" s="6" t="s">
        <v>9</v>
      </c>
      <c r="G191" s="6" t="s">
        <v>10</v>
      </c>
      <c r="H191" s="6"/>
      <c r="I191" s="6" t="s">
        <v>11</v>
      </c>
      <c r="J191" s="6" t="s">
        <v>42</v>
      </c>
      <c r="K191" s="6" t="s">
        <v>252</v>
      </c>
      <c r="L191" s="6"/>
      <c r="M191" s="6" t="str">
        <f t="shared" si="4"/>
        <v>II</v>
      </c>
      <c r="N191"/>
      <c r="O191" s="1">
        <v>272.72700000000003</v>
      </c>
      <c r="P191" s="10">
        <f t="shared" si="5"/>
        <v>6.0606000000000009</v>
      </c>
      <c r="Q191" s="12" t="s">
        <v>500</v>
      </c>
      <c r="R191" s="13" t="s">
        <v>480</v>
      </c>
      <c r="S191" s="13">
        <v>3</v>
      </c>
    </row>
    <row r="192" spans="1:19" s="9" customFormat="1" ht="15" customHeight="1" x14ac:dyDescent="0.25">
      <c r="A192" s="2" t="s">
        <v>308</v>
      </c>
      <c r="B192" s="6" t="s">
        <v>38</v>
      </c>
      <c r="C192" s="6">
        <v>1</v>
      </c>
      <c r="D192" s="7">
        <v>42684</v>
      </c>
      <c r="E192" s="8">
        <v>2016</v>
      </c>
      <c r="F192" s="6" t="s">
        <v>13</v>
      </c>
      <c r="G192" s="6" t="s">
        <v>14</v>
      </c>
      <c r="H192" s="6" t="s">
        <v>15</v>
      </c>
      <c r="I192" s="6" t="s">
        <v>16</v>
      </c>
      <c r="J192" s="6" t="s">
        <v>17</v>
      </c>
      <c r="K192" s="6" t="s">
        <v>252</v>
      </c>
      <c r="L192" s="6"/>
      <c r="M192" s="6" t="str">
        <f t="shared" si="4"/>
        <v>II</v>
      </c>
      <c r="N192"/>
      <c r="O192" s="1">
        <v>181.81800000000001</v>
      </c>
      <c r="P192" s="10">
        <f t="shared" si="5"/>
        <v>4.0404</v>
      </c>
      <c r="Q192" s="16" t="s">
        <v>479</v>
      </c>
      <c r="R192" s="17" t="s">
        <v>480</v>
      </c>
      <c r="S192" s="17">
        <v>3</v>
      </c>
    </row>
    <row r="193" spans="1:19" s="9" customFormat="1" ht="15" customHeight="1" x14ac:dyDescent="0.25">
      <c r="A193" s="2" t="s">
        <v>308</v>
      </c>
      <c r="B193" s="6" t="s">
        <v>38</v>
      </c>
      <c r="C193" s="6">
        <v>1</v>
      </c>
      <c r="D193" s="7">
        <v>42684</v>
      </c>
      <c r="E193" s="8">
        <v>2016</v>
      </c>
      <c r="F193" s="6" t="s">
        <v>27</v>
      </c>
      <c r="G193" s="6" t="s">
        <v>39</v>
      </c>
      <c r="H193" s="6" t="s">
        <v>73</v>
      </c>
      <c r="I193" s="6" t="s">
        <v>140</v>
      </c>
      <c r="J193" s="6" t="s">
        <v>141</v>
      </c>
      <c r="K193" s="6" t="s">
        <v>252</v>
      </c>
      <c r="L193" s="6"/>
      <c r="M193" s="6" t="str">
        <f t="shared" si="4"/>
        <v>II</v>
      </c>
      <c r="N193"/>
      <c r="O193" s="1">
        <v>45.454500000000003</v>
      </c>
      <c r="P193" s="10">
        <f t="shared" si="5"/>
        <v>1.0101</v>
      </c>
      <c r="Q193" s="12"/>
      <c r="R193" s="13" t="s">
        <v>478</v>
      </c>
      <c r="S193" s="13">
        <v>2</v>
      </c>
    </row>
    <row r="194" spans="1:19" s="9" customFormat="1" ht="15" customHeight="1" x14ac:dyDescent="0.25">
      <c r="A194" s="2" t="s">
        <v>308</v>
      </c>
      <c r="B194" s="6" t="s">
        <v>38</v>
      </c>
      <c r="C194" s="6">
        <v>1</v>
      </c>
      <c r="D194" s="7">
        <v>42684</v>
      </c>
      <c r="E194" s="8">
        <v>2016</v>
      </c>
      <c r="F194" s="6" t="s">
        <v>13</v>
      </c>
      <c r="G194" s="6" t="s">
        <v>14</v>
      </c>
      <c r="H194" s="6"/>
      <c r="I194" s="6" t="s">
        <v>18</v>
      </c>
      <c r="J194" s="6" t="s">
        <v>19</v>
      </c>
      <c r="K194" s="6" t="s">
        <v>252</v>
      </c>
      <c r="L194" s="6"/>
      <c r="M194" s="6" t="str">
        <f t="shared" ref="M194:M257" si="6">IF(L194="",K194,L194)</f>
        <v>II</v>
      </c>
      <c r="N194"/>
      <c r="O194" s="1">
        <v>954.54450000000008</v>
      </c>
      <c r="P194" s="10">
        <f t="shared" ref="P194:P257" si="7">O194/45</f>
        <v>21.212100000000003</v>
      </c>
      <c r="Q194" s="18" t="s">
        <v>489</v>
      </c>
      <c r="R194" s="17" t="s">
        <v>488</v>
      </c>
      <c r="S194" s="17">
        <v>3</v>
      </c>
    </row>
    <row r="195" spans="1:19" s="9" customFormat="1" ht="15" customHeight="1" x14ac:dyDescent="0.25">
      <c r="A195" s="2" t="s">
        <v>308</v>
      </c>
      <c r="B195" s="6" t="s">
        <v>38</v>
      </c>
      <c r="C195" s="6">
        <v>1</v>
      </c>
      <c r="D195" s="7">
        <v>42684</v>
      </c>
      <c r="E195" s="8">
        <v>2016</v>
      </c>
      <c r="F195" s="6" t="s">
        <v>13</v>
      </c>
      <c r="G195" s="6" t="s">
        <v>14</v>
      </c>
      <c r="H195" s="6"/>
      <c r="I195" s="6" t="s">
        <v>20</v>
      </c>
      <c r="J195" s="6" t="s">
        <v>21</v>
      </c>
      <c r="K195" s="6" t="s">
        <v>255</v>
      </c>
      <c r="L195" s="6"/>
      <c r="M195" s="6" t="str">
        <f t="shared" si="6"/>
        <v>IV</v>
      </c>
      <c r="N195"/>
      <c r="O195" s="1">
        <v>4272.723</v>
      </c>
      <c r="P195" s="10">
        <f t="shared" si="7"/>
        <v>94.949399999999997</v>
      </c>
      <c r="Q195" s="18" t="s">
        <v>490</v>
      </c>
      <c r="R195" s="17" t="s">
        <v>488</v>
      </c>
      <c r="S195" s="17">
        <v>3</v>
      </c>
    </row>
    <row r="196" spans="1:19" s="9" customFormat="1" ht="15" customHeight="1" x14ac:dyDescent="0.25">
      <c r="A196" s="2" t="s">
        <v>308</v>
      </c>
      <c r="B196" s="6" t="s">
        <v>38</v>
      </c>
      <c r="C196" s="6">
        <v>1</v>
      </c>
      <c r="D196" s="7">
        <v>42684</v>
      </c>
      <c r="E196" s="8">
        <v>2016</v>
      </c>
      <c r="F196" s="6" t="s">
        <v>13</v>
      </c>
      <c r="G196" s="6" t="s">
        <v>14</v>
      </c>
      <c r="H196" s="6" t="s">
        <v>24</v>
      </c>
      <c r="I196" s="6" t="s">
        <v>25</v>
      </c>
      <c r="J196" s="6" t="s">
        <v>55</v>
      </c>
      <c r="K196" s="6" t="s">
        <v>255</v>
      </c>
      <c r="L196" s="6"/>
      <c r="M196" s="6" t="str">
        <f t="shared" si="6"/>
        <v>IV</v>
      </c>
      <c r="N196"/>
      <c r="O196" s="1">
        <v>181.81800000000001</v>
      </c>
      <c r="P196" s="10">
        <f t="shared" si="7"/>
        <v>4.0404</v>
      </c>
      <c r="Q196" s="18" t="s">
        <v>491</v>
      </c>
      <c r="R196" s="17" t="s">
        <v>478</v>
      </c>
      <c r="S196" s="17">
        <v>2.5</v>
      </c>
    </row>
    <row r="197" spans="1:19" s="9" customFormat="1" ht="15" customHeight="1" x14ac:dyDescent="0.25">
      <c r="A197" s="2" t="s">
        <v>308</v>
      </c>
      <c r="B197" s="6" t="s">
        <v>38</v>
      </c>
      <c r="C197" s="6">
        <v>1</v>
      </c>
      <c r="D197" s="7">
        <v>42684</v>
      </c>
      <c r="E197" s="8">
        <v>2016</v>
      </c>
      <c r="F197" s="6" t="s">
        <v>13</v>
      </c>
      <c r="G197" s="6" t="s">
        <v>14</v>
      </c>
      <c r="H197" s="6" t="s">
        <v>24</v>
      </c>
      <c r="I197" s="6" t="s">
        <v>25</v>
      </c>
      <c r="J197" s="6" t="s">
        <v>26</v>
      </c>
      <c r="K197" s="6" t="s">
        <v>255</v>
      </c>
      <c r="L197" s="6"/>
      <c r="M197" s="6" t="str">
        <f t="shared" si="6"/>
        <v>IV</v>
      </c>
      <c r="N197"/>
      <c r="O197" s="1">
        <v>45.454500000000003</v>
      </c>
      <c r="P197" s="10">
        <f t="shared" si="7"/>
        <v>1.0101</v>
      </c>
      <c r="Q197" s="18" t="s">
        <v>491</v>
      </c>
      <c r="R197" s="17" t="s">
        <v>478</v>
      </c>
      <c r="S197" s="17">
        <v>2</v>
      </c>
    </row>
    <row r="198" spans="1:19" s="9" customFormat="1" ht="15" customHeight="1" x14ac:dyDescent="0.25">
      <c r="A198" s="2" t="s">
        <v>308</v>
      </c>
      <c r="B198" s="6" t="s">
        <v>38</v>
      </c>
      <c r="C198" s="6">
        <v>1</v>
      </c>
      <c r="D198" s="7">
        <v>42684</v>
      </c>
      <c r="E198" s="8">
        <v>2016</v>
      </c>
      <c r="F198" s="6" t="s">
        <v>9</v>
      </c>
      <c r="G198" s="6" t="s">
        <v>10</v>
      </c>
      <c r="H198" s="6"/>
      <c r="I198" s="6" t="s">
        <v>58</v>
      </c>
      <c r="J198" s="6" t="s">
        <v>59</v>
      </c>
      <c r="K198" s="6" t="s">
        <v>252</v>
      </c>
      <c r="L198" s="6"/>
      <c r="M198" s="6" t="str">
        <f t="shared" si="6"/>
        <v>II</v>
      </c>
      <c r="N198"/>
      <c r="O198" s="1">
        <v>45.454500000000003</v>
      </c>
      <c r="P198" s="10">
        <f t="shared" si="7"/>
        <v>1.0101</v>
      </c>
      <c r="Q198" s="12"/>
      <c r="R198" s="13" t="s">
        <v>480</v>
      </c>
      <c r="S198" s="13">
        <v>3</v>
      </c>
    </row>
    <row r="199" spans="1:19" s="9" customFormat="1" ht="15" customHeight="1" x14ac:dyDescent="0.25">
      <c r="A199" s="2" t="s">
        <v>309</v>
      </c>
      <c r="B199" s="6" t="s">
        <v>38</v>
      </c>
      <c r="C199" s="6">
        <v>2</v>
      </c>
      <c r="D199" s="7">
        <v>42684</v>
      </c>
      <c r="E199" s="8">
        <v>2016</v>
      </c>
      <c r="F199" s="6" t="s">
        <v>9</v>
      </c>
      <c r="G199" s="6" t="s">
        <v>10</v>
      </c>
      <c r="H199" s="6"/>
      <c r="I199" s="6" t="s">
        <v>11</v>
      </c>
      <c r="J199" s="6" t="s">
        <v>12</v>
      </c>
      <c r="K199" s="6" t="s">
        <v>251</v>
      </c>
      <c r="L199" s="6"/>
      <c r="M199" s="6" t="str">
        <f t="shared" si="6"/>
        <v>III</v>
      </c>
      <c r="N199"/>
      <c r="O199" s="1">
        <v>90.909000000000006</v>
      </c>
      <c r="P199" s="10">
        <f t="shared" si="7"/>
        <v>2.0202</v>
      </c>
      <c r="Q199" s="12" t="s">
        <v>500</v>
      </c>
      <c r="R199" s="13" t="s">
        <v>480</v>
      </c>
      <c r="S199" s="13">
        <v>3</v>
      </c>
    </row>
    <row r="200" spans="1:19" s="9" customFormat="1" ht="15" customHeight="1" x14ac:dyDescent="0.25">
      <c r="A200" s="2" t="s">
        <v>309</v>
      </c>
      <c r="B200" s="6" t="s">
        <v>38</v>
      </c>
      <c r="C200" s="6">
        <v>2</v>
      </c>
      <c r="D200" s="7">
        <v>42684</v>
      </c>
      <c r="E200" s="8">
        <v>2016</v>
      </c>
      <c r="F200" s="6" t="s">
        <v>9</v>
      </c>
      <c r="G200" s="6" t="s">
        <v>10</v>
      </c>
      <c r="H200" s="6"/>
      <c r="I200" s="6" t="s">
        <v>11</v>
      </c>
      <c r="J200" s="6" t="s">
        <v>42</v>
      </c>
      <c r="K200" s="6" t="s">
        <v>252</v>
      </c>
      <c r="L200" s="6"/>
      <c r="M200" s="6" t="str">
        <f t="shared" si="6"/>
        <v>II</v>
      </c>
      <c r="N200"/>
      <c r="O200" s="1">
        <v>181.81800000000001</v>
      </c>
      <c r="P200" s="10">
        <f t="shared" si="7"/>
        <v>4.0404</v>
      </c>
      <c r="Q200" s="12" t="s">
        <v>500</v>
      </c>
      <c r="R200" s="13" t="s">
        <v>480</v>
      </c>
      <c r="S200" s="13">
        <v>3</v>
      </c>
    </row>
    <row r="201" spans="1:19" s="9" customFormat="1" ht="15" customHeight="1" x14ac:dyDescent="0.25">
      <c r="A201" s="2" t="s">
        <v>309</v>
      </c>
      <c r="B201" s="6" t="s">
        <v>38</v>
      </c>
      <c r="C201" s="6">
        <v>2</v>
      </c>
      <c r="D201" s="7">
        <v>42684</v>
      </c>
      <c r="E201" s="8">
        <v>2016</v>
      </c>
      <c r="F201" s="6" t="s">
        <v>13</v>
      </c>
      <c r="G201" s="6" t="s">
        <v>14</v>
      </c>
      <c r="H201" s="6" t="s">
        <v>15</v>
      </c>
      <c r="I201" s="6" t="s">
        <v>16</v>
      </c>
      <c r="J201" s="6" t="s">
        <v>17</v>
      </c>
      <c r="K201" s="6" t="s">
        <v>252</v>
      </c>
      <c r="L201" s="6"/>
      <c r="M201" s="6" t="str">
        <f t="shared" si="6"/>
        <v>II</v>
      </c>
      <c r="N201"/>
      <c r="O201" s="1">
        <v>136.36350000000002</v>
      </c>
      <c r="P201" s="10">
        <f t="shared" si="7"/>
        <v>3.0303000000000004</v>
      </c>
      <c r="Q201" s="16" t="s">
        <v>479</v>
      </c>
      <c r="R201" s="17" t="s">
        <v>480</v>
      </c>
      <c r="S201" s="17">
        <v>3</v>
      </c>
    </row>
    <row r="202" spans="1:19" s="9" customFormat="1" ht="15" customHeight="1" x14ac:dyDescent="0.25">
      <c r="A202" s="2" t="s">
        <v>309</v>
      </c>
      <c r="B202" s="6" t="s">
        <v>38</v>
      </c>
      <c r="C202" s="6">
        <v>2</v>
      </c>
      <c r="D202" s="7">
        <v>42684</v>
      </c>
      <c r="E202" s="8">
        <v>2016</v>
      </c>
      <c r="F202" s="6" t="s">
        <v>13</v>
      </c>
      <c r="G202" s="6" t="s">
        <v>14</v>
      </c>
      <c r="H202" s="6"/>
      <c r="I202" s="6" t="s">
        <v>18</v>
      </c>
      <c r="J202" s="6" t="s">
        <v>19</v>
      </c>
      <c r="K202" s="6" t="s">
        <v>252</v>
      </c>
      <c r="L202" s="6"/>
      <c r="M202" s="6" t="str">
        <f t="shared" si="6"/>
        <v>II</v>
      </c>
      <c r="N202"/>
      <c r="O202" s="1">
        <v>454.54500000000002</v>
      </c>
      <c r="P202" s="10">
        <f t="shared" si="7"/>
        <v>10.101000000000001</v>
      </c>
      <c r="Q202" s="18" t="s">
        <v>489</v>
      </c>
      <c r="R202" s="17" t="s">
        <v>488</v>
      </c>
      <c r="S202" s="17">
        <v>3</v>
      </c>
    </row>
    <row r="203" spans="1:19" s="9" customFormat="1" ht="15" customHeight="1" x14ac:dyDescent="0.25">
      <c r="A203" s="2" t="s">
        <v>309</v>
      </c>
      <c r="B203" s="6" t="s">
        <v>38</v>
      </c>
      <c r="C203" s="6">
        <v>2</v>
      </c>
      <c r="D203" s="7">
        <v>42684</v>
      </c>
      <c r="E203" s="8">
        <v>2016</v>
      </c>
      <c r="F203" s="6" t="s">
        <v>13</v>
      </c>
      <c r="G203" s="6" t="s">
        <v>14</v>
      </c>
      <c r="H203" s="6"/>
      <c r="I203" s="6" t="s">
        <v>20</v>
      </c>
      <c r="J203" s="6" t="s">
        <v>21</v>
      </c>
      <c r="K203" s="6" t="s">
        <v>255</v>
      </c>
      <c r="L203" s="6"/>
      <c r="M203" s="6" t="str">
        <f t="shared" si="6"/>
        <v>IV</v>
      </c>
      <c r="N203"/>
      <c r="O203" s="1">
        <v>3772.7235000000001</v>
      </c>
      <c r="P203" s="10">
        <f t="shared" si="7"/>
        <v>83.838300000000004</v>
      </c>
      <c r="Q203" s="18" t="s">
        <v>490</v>
      </c>
      <c r="R203" s="17" t="s">
        <v>488</v>
      </c>
      <c r="S203" s="17">
        <v>3</v>
      </c>
    </row>
    <row r="204" spans="1:19" s="9" customFormat="1" ht="15" customHeight="1" x14ac:dyDescent="0.25">
      <c r="A204" s="2" t="s">
        <v>309</v>
      </c>
      <c r="B204" s="6" t="s">
        <v>38</v>
      </c>
      <c r="C204" s="6">
        <v>2</v>
      </c>
      <c r="D204" s="7">
        <v>42684</v>
      </c>
      <c r="E204" s="8">
        <v>2016</v>
      </c>
      <c r="F204" s="6" t="s">
        <v>13</v>
      </c>
      <c r="G204" s="6" t="s">
        <v>14</v>
      </c>
      <c r="H204" s="6" t="s">
        <v>24</v>
      </c>
      <c r="I204" s="6" t="s">
        <v>25</v>
      </c>
      <c r="J204" s="6" t="s">
        <v>55</v>
      </c>
      <c r="K204" s="6" t="s">
        <v>255</v>
      </c>
      <c r="L204" s="6"/>
      <c r="M204" s="6" t="str">
        <f t="shared" si="6"/>
        <v>IV</v>
      </c>
      <c r="N204"/>
      <c r="O204" s="1">
        <v>181.81800000000001</v>
      </c>
      <c r="P204" s="10">
        <f t="shared" si="7"/>
        <v>4.0404</v>
      </c>
      <c r="Q204" s="18" t="s">
        <v>491</v>
      </c>
      <c r="R204" s="17" t="s">
        <v>478</v>
      </c>
      <c r="S204" s="17">
        <v>2.5</v>
      </c>
    </row>
    <row r="205" spans="1:19" s="9" customFormat="1" ht="15" customHeight="1" x14ac:dyDescent="0.25">
      <c r="A205" s="2" t="s">
        <v>309</v>
      </c>
      <c r="B205" s="6" t="s">
        <v>38</v>
      </c>
      <c r="C205" s="6">
        <v>2</v>
      </c>
      <c r="D205" s="7">
        <v>42684</v>
      </c>
      <c r="E205" s="8">
        <v>2016</v>
      </c>
      <c r="F205" s="6" t="s">
        <v>13</v>
      </c>
      <c r="G205" s="6" t="s">
        <v>14</v>
      </c>
      <c r="H205" s="6" t="s">
        <v>15</v>
      </c>
      <c r="I205" s="6" t="s">
        <v>22</v>
      </c>
      <c r="J205" s="6" t="s">
        <v>43</v>
      </c>
      <c r="K205" s="6" t="s">
        <v>255</v>
      </c>
      <c r="L205" s="6"/>
      <c r="M205" s="6" t="str">
        <f t="shared" si="6"/>
        <v>IV</v>
      </c>
      <c r="N205"/>
      <c r="O205" s="1">
        <v>45.454500000000003</v>
      </c>
      <c r="P205" s="10">
        <f t="shared" si="7"/>
        <v>1.0101</v>
      </c>
      <c r="Q205" s="16" t="s">
        <v>479</v>
      </c>
      <c r="R205" s="17" t="s">
        <v>480</v>
      </c>
      <c r="S205" s="17">
        <v>2</v>
      </c>
    </row>
    <row r="206" spans="1:19" s="9" customFormat="1" ht="15" customHeight="1" x14ac:dyDescent="0.25">
      <c r="A206" s="2" t="s">
        <v>309</v>
      </c>
      <c r="B206" s="6" t="s">
        <v>38</v>
      </c>
      <c r="C206" s="6">
        <v>2</v>
      </c>
      <c r="D206" s="7">
        <v>42684</v>
      </c>
      <c r="E206" s="8">
        <v>2016</v>
      </c>
      <c r="F206" s="6" t="s">
        <v>13</v>
      </c>
      <c r="G206" s="6" t="s">
        <v>14</v>
      </c>
      <c r="H206" s="6" t="s">
        <v>15</v>
      </c>
      <c r="I206" s="6" t="s">
        <v>22</v>
      </c>
      <c r="J206" s="6" t="s">
        <v>23</v>
      </c>
      <c r="K206" s="6" t="s">
        <v>255</v>
      </c>
      <c r="L206" s="6"/>
      <c r="M206" s="6" t="str">
        <f t="shared" si="6"/>
        <v>IV</v>
      </c>
      <c r="N206"/>
      <c r="O206" s="1">
        <v>45.454500000000003</v>
      </c>
      <c r="P206" s="10">
        <f t="shared" si="7"/>
        <v>1.0101</v>
      </c>
      <c r="Q206" s="16" t="s">
        <v>479</v>
      </c>
      <c r="R206" s="17" t="s">
        <v>480</v>
      </c>
      <c r="S206" s="17">
        <v>2</v>
      </c>
    </row>
    <row r="207" spans="1:19" s="9" customFormat="1" ht="15" customHeight="1" x14ac:dyDescent="0.25">
      <c r="A207" s="2" t="s">
        <v>309</v>
      </c>
      <c r="B207" s="6" t="s">
        <v>38</v>
      </c>
      <c r="C207" s="6">
        <v>2</v>
      </c>
      <c r="D207" s="7">
        <v>42684</v>
      </c>
      <c r="E207" s="8">
        <v>2016</v>
      </c>
      <c r="F207" s="6" t="s">
        <v>13</v>
      </c>
      <c r="G207" s="6" t="s">
        <v>14</v>
      </c>
      <c r="H207" s="6"/>
      <c r="I207" s="6" t="s">
        <v>44</v>
      </c>
      <c r="J207" s="6" t="s">
        <v>45</v>
      </c>
      <c r="K207" s="6" t="s">
        <v>252</v>
      </c>
      <c r="L207" s="6"/>
      <c r="M207" s="6" t="str">
        <f t="shared" si="6"/>
        <v>II</v>
      </c>
      <c r="N207"/>
      <c r="O207" s="1">
        <v>45.454500000000003</v>
      </c>
      <c r="P207" s="10">
        <f t="shared" si="7"/>
        <v>1.0101</v>
      </c>
      <c r="Q207" s="18" t="s">
        <v>503</v>
      </c>
      <c r="R207" s="17" t="s">
        <v>478</v>
      </c>
      <c r="S207" s="17">
        <v>2</v>
      </c>
    </row>
    <row r="208" spans="1:19" s="9" customFormat="1" ht="15" customHeight="1" x14ac:dyDescent="0.25">
      <c r="A208" s="2" t="s">
        <v>309</v>
      </c>
      <c r="B208" s="6" t="s">
        <v>38</v>
      </c>
      <c r="C208" s="6">
        <v>2</v>
      </c>
      <c r="D208" s="7">
        <v>42684</v>
      </c>
      <c r="E208" s="8">
        <v>2016</v>
      </c>
      <c r="F208" s="6" t="s">
        <v>9</v>
      </c>
      <c r="G208" s="6" t="s">
        <v>10</v>
      </c>
      <c r="H208" s="6"/>
      <c r="I208" s="6" t="s">
        <v>58</v>
      </c>
      <c r="J208" s="6" t="s">
        <v>59</v>
      </c>
      <c r="K208" s="6" t="s">
        <v>252</v>
      </c>
      <c r="L208" s="6"/>
      <c r="M208" s="6" t="str">
        <f t="shared" si="6"/>
        <v>II</v>
      </c>
      <c r="N208"/>
      <c r="O208" s="1">
        <v>45.454500000000003</v>
      </c>
      <c r="P208" s="10">
        <f t="shared" si="7"/>
        <v>1.0101</v>
      </c>
      <c r="Q208" s="12"/>
      <c r="R208" s="13" t="s">
        <v>480</v>
      </c>
      <c r="S208" s="13">
        <v>3</v>
      </c>
    </row>
    <row r="209" spans="1:19" s="9" customFormat="1" ht="15" customHeight="1" x14ac:dyDescent="0.25">
      <c r="A209" s="2" t="s">
        <v>322</v>
      </c>
      <c r="B209" s="6" t="s">
        <v>38</v>
      </c>
      <c r="C209" s="6">
        <v>1</v>
      </c>
      <c r="D209" s="7">
        <v>42856</v>
      </c>
      <c r="E209" s="8">
        <v>2017</v>
      </c>
      <c r="F209" s="6" t="s">
        <v>13</v>
      </c>
      <c r="G209" s="6" t="s">
        <v>14</v>
      </c>
      <c r="H209" s="6" t="s">
        <v>15</v>
      </c>
      <c r="I209" s="6" t="s">
        <v>22</v>
      </c>
      <c r="J209" s="6" t="s">
        <v>66</v>
      </c>
      <c r="K209" s="6" t="s">
        <v>251</v>
      </c>
      <c r="L209" s="6"/>
      <c r="M209" s="6" t="str">
        <f t="shared" si="6"/>
        <v>III</v>
      </c>
      <c r="N209"/>
      <c r="O209" s="1">
        <v>90.909000000000006</v>
      </c>
      <c r="P209" s="10">
        <f t="shared" si="7"/>
        <v>2.0202</v>
      </c>
      <c r="Q209" s="16" t="s">
        <v>479</v>
      </c>
      <c r="R209" s="17" t="s">
        <v>480</v>
      </c>
      <c r="S209" s="17">
        <v>4</v>
      </c>
    </row>
    <row r="210" spans="1:19" s="9" customFormat="1" ht="15" customHeight="1" x14ac:dyDescent="0.25">
      <c r="A210" s="2" t="s">
        <v>322</v>
      </c>
      <c r="B210" s="6" t="s">
        <v>38</v>
      </c>
      <c r="C210" s="6">
        <v>1</v>
      </c>
      <c r="D210" s="7">
        <v>42856</v>
      </c>
      <c r="E210" s="8">
        <v>2017</v>
      </c>
      <c r="F210" s="6" t="s">
        <v>9</v>
      </c>
      <c r="G210" s="6" t="s">
        <v>10</v>
      </c>
      <c r="H210" s="6"/>
      <c r="I210" s="6" t="s">
        <v>11</v>
      </c>
      <c r="J210" s="6" t="s">
        <v>42</v>
      </c>
      <c r="K210" s="6" t="s">
        <v>252</v>
      </c>
      <c r="L210" s="6"/>
      <c r="M210" s="6" t="str">
        <f t="shared" si="6"/>
        <v>II</v>
      </c>
      <c r="N210"/>
      <c r="O210" s="1">
        <v>90.909000000000006</v>
      </c>
      <c r="P210" s="10">
        <f t="shared" si="7"/>
        <v>2.0202</v>
      </c>
      <c r="Q210" s="12" t="s">
        <v>500</v>
      </c>
      <c r="R210" s="13" t="s">
        <v>480</v>
      </c>
      <c r="S210" s="13">
        <v>3</v>
      </c>
    </row>
    <row r="211" spans="1:19" s="9" customFormat="1" ht="15" customHeight="1" x14ac:dyDescent="0.25">
      <c r="A211" s="2" t="s">
        <v>322</v>
      </c>
      <c r="B211" s="6" t="s">
        <v>38</v>
      </c>
      <c r="C211" s="6">
        <v>1</v>
      </c>
      <c r="D211" s="7">
        <v>42856</v>
      </c>
      <c r="E211" s="8">
        <v>2017</v>
      </c>
      <c r="F211" s="6" t="s">
        <v>50</v>
      </c>
      <c r="G211" s="6" t="s">
        <v>51</v>
      </c>
      <c r="H211" s="6" t="s">
        <v>60</v>
      </c>
      <c r="I211" s="6" t="s">
        <v>61</v>
      </c>
      <c r="J211" s="6" t="s">
        <v>62</v>
      </c>
      <c r="K211" s="6" t="s">
        <v>252</v>
      </c>
      <c r="L211" s="6"/>
      <c r="M211" s="6" t="str">
        <f t="shared" si="6"/>
        <v>II</v>
      </c>
      <c r="N211"/>
      <c r="O211" s="1">
        <v>45.454500000000003</v>
      </c>
      <c r="P211" s="10">
        <f t="shared" si="7"/>
        <v>1.0101</v>
      </c>
      <c r="Q211" s="12"/>
      <c r="R211" s="13"/>
      <c r="S211" s="13">
        <v>2</v>
      </c>
    </row>
    <row r="212" spans="1:19" s="9" customFormat="1" ht="15" customHeight="1" x14ac:dyDescent="0.25">
      <c r="A212" s="2" t="s">
        <v>322</v>
      </c>
      <c r="B212" s="6" t="s">
        <v>38</v>
      </c>
      <c r="C212" s="6">
        <v>1</v>
      </c>
      <c r="D212" s="7">
        <v>42856</v>
      </c>
      <c r="E212" s="8">
        <v>2017</v>
      </c>
      <c r="F212" s="6" t="s">
        <v>13</v>
      </c>
      <c r="G212" s="6" t="s">
        <v>14</v>
      </c>
      <c r="H212" s="6" t="s">
        <v>15</v>
      </c>
      <c r="I212" s="6" t="s">
        <v>34</v>
      </c>
      <c r="J212" s="6" t="s">
        <v>35</v>
      </c>
      <c r="K212" s="6" t="s">
        <v>251</v>
      </c>
      <c r="L212" s="6"/>
      <c r="M212" s="6" t="str">
        <f t="shared" si="6"/>
        <v>III</v>
      </c>
      <c r="N212"/>
      <c r="O212" s="1">
        <v>45.454500000000003</v>
      </c>
      <c r="P212" s="10">
        <f t="shared" si="7"/>
        <v>1.0101</v>
      </c>
      <c r="Q212" s="16" t="s">
        <v>479</v>
      </c>
      <c r="R212" s="17" t="s">
        <v>480</v>
      </c>
      <c r="S212" s="17">
        <v>3</v>
      </c>
    </row>
    <row r="213" spans="1:19" s="9" customFormat="1" ht="15" customHeight="1" x14ac:dyDescent="0.25">
      <c r="A213" s="2" t="s">
        <v>322</v>
      </c>
      <c r="B213" s="6" t="s">
        <v>38</v>
      </c>
      <c r="C213" s="6">
        <v>1</v>
      </c>
      <c r="D213" s="7">
        <v>42856</v>
      </c>
      <c r="E213" s="8">
        <v>2017</v>
      </c>
      <c r="F213" s="6" t="s">
        <v>13</v>
      </c>
      <c r="G213" s="6" t="s">
        <v>14</v>
      </c>
      <c r="H213" s="6"/>
      <c r="I213" s="6" t="s">
        <v>18</v>
      </c>
      <c r="J213" s="6" t="s">
        <v>19</v>
      </c>
      <c r="K213" s="6" t="s">
        <v>252</v>
      </c>
      <c r="L213" s="6"/>
      <c r="M213" s="6" t="str">
        <f t="shared" si="6"/>
        <v>II</v>
      </c>
      <c r="N213"/>
      <c r="O213" s="1">
        <v>181.81800000000001</v>
      </c>
      <c r="P213" s="10">
        <f t="shared" si="7"/>
        <v>4.0404</v>
      </c>
      <c r="Q213" s="18" t="s">
        <v>489</v>
      </c>
      <c r="R213" s="17" t="s">
        <v>488</v>
      </c>
      <c r="S213" s="17">
        <v>3</v>
      </c>
    </row>
    <row r="214" spans="1:19" s="9" customFormat="1" ht="15" customHeight="1" x14ac:dyDescent="0.25">
      <c r="A214" s="2" t="s">
        <v>322</v>
      </c>
      <c r="B214" s="6" t="s">
        <v>38</v>
      </c>
      <c r="C214" s="6">
        <v>1</v>
      </c>
      <c r="D214" s="7">
        <v>42856</v>
      </c>
      <c r="E214" s="8">
        <v>2017</v>
      </c>
      <c r="F214" s="6" t="s">
        <v>13</v>
      </c>
      <c r="G214" s="6" t="s">
        <v>14</v>
      </c>
      <c r="H214" s="6"/>
      <c r="I214" s="6" t="s">
        <v>20</v>
      </c>
      <c r="J214" s="6" t="s">
        <v>21</v>
      </c>
      <c r="K214" s="6" t="s">
        <v>255</v>
      </c>
      <c r="L214" s="6"/>
      <c r="M214" s="6" t="str">
        <f t="shared" si="6"/>
        <v>IV</v>
      </c>
      <c r="N214"/>
      <c r="O214" s="1">
        <v>1681.8165000000001</v>
      </c>
      <c r="P214" s="10">
        <f t="shared" si="7"/>
        <v>37.373699999999999</v>
      </c>
      <c r="Q214" s="18" t="s">
        <v>490</v>
      </c>
      <c r="R214" s="17" t="s">
        <v>488</v>
      </c>
      <c r="S214" s="17">
        <v>3</v>
      </c>
    </row>
    <row r="215" spans="1:19" s="9" customFormat="1" ht="15" customHeight="1" x14ac:dyDescent="0.25">
      <c r="A215" s="2" t="s">
        <v>322</v>
      </c>
      <c r="B215" s="6" t="s">
        <v>38</v>
      </c>
      <c r="C215" s="6">
        <v>1</v>
      </c>
      <c r="D215" s="7">
        <v>42856</v>
      </c>
      <c r="E215" s="8">
        <v>2017</v>
      </c>
      <c r="F215" s="6" t="s">
        <v>13</v>
      </c>
      <c r="G215" s="6" t="s">
        <v>14</v>
      </c>
      <c r="H215" s="6" t="s">
        <v>24</v>
      </c>
      <c r="I215" s="6" t="s">
        <v>25</v>
      </c>
      <c r="J215" s="6" t="s">
        <v>55</v>
      </c>
      <c r="K215" s="6" t="s">
        <v>255</v>
      </c>
      <c r="L215" s="6"/>
      <c r="M215" s="6" t="str">
        <f t="shared" si="6"/>
        <v>IV</v>
      </c>
      <c r="N215"/>
      <c r="O215" s="1">
        <v>90.909000000000006</v>
      </c>
      <c r="P215" s="10">
        <f t="shared" si="7"/>
        <v>2.0202</v>
      </c>
      <c r="Q215" s="18" t="s">
        <v>491</v>
      </c>
      <c r="R215" s="17" t="s">
        <v>478</v>
      </c>
      <c r="S215" s="17">
        <v>2.5</v>
      </c>
    </row>
    <row r="216" spans="1:19" s="9" customFormat="1" ht="15" customHeight="1" x14ac:dyDescent="0.25">
      <c r="A216" s="2" t="s">
        <v>322</v>
      </c>
      <c r="B216" s="6" t="s">
        <v>38</v>
      </c>
      <c r="C216" s="6">
        <v>1</v>
      </c>
      <c r="D216" s="7">
        <v>42856</v>
      </c>
      <c r="E216" s="8">
        <v>2017</v>
      </c>
      <c r="F216" s="6" t="s">
        <v>13</v>
      </c>
      <c r="G216" s="6" t="s">
        <v>14</v>
      </c>
      <c r="H216" s="6" t="s">
        <v>15</v>
      </c>
      <c r="I216" s="6" t="s">
        <v>22</v>
      </c>
      <c r="J216" s="6" t="s">
        <v>43</v>
      </c>
      <c r="K216" s="6" t="s">
        <v>255</v>
      </c>
      <c r="L216" s="6"/>
      <c r="M216" s="6" t="str">
        <f t="shared" si="6"/>
        <v>IV</v>
      </c>
      <c r="N216"/>
      <c r="O216" s="1">
        <v>90.909000000000006</v>
      </c>
      <c r="P216" s="10">
        <f t="shared" si="7"/>
        <v>2.0202</v>
      </c>
      <c r="Q216" s="16" t="s">
        <v>479</v>
      </c>
      <c r="R216" s="17" t="s">
        <v>480</v>
      </c>
      <c r="S216" s="17">
        <v>2</v>
      </c>
    </row>
    <row r="217" spans="1:19" s="9" customFormat="1" ht="15" customHeight="1" x14ac:dyDescent="0.25">
      <c r="A217" s="2" t="s">
        <v>322</v>
      </c>
      <c r="B217" s="6" t="s">
        <v>38</v>
      </c>
      <c r="C217" s="6">
        <v>1</v>
      </c>
      <c r="D217" s="7">
        <v>42856</v>
      </c>
      <c r="E217" s="8">
        <v>2017</v>
      </c>
      <c r="F217" s="6" t="s">
        <v>13</v>
      </c>
      <c r="G217" s="6" t="s">
        <v>14</v>
      </c>
      <c r="H217" s="6" t="s">
        <v>24</v>
      </c>
      <c r="I217" s="6" t="s">
        <v>25</v>
      </c>
      <c r="J217" s="6" t="s">
        <v>26</v>
      </c>
      <c r="K217" s="6" t="s">
        <v>255</v>
      </c>
      <c r="L217" s="6"/>
      <c r="M217" s="6" t="str">
        <f t="shared" si="6"/>
        <v>IV</v>
      </c>
      <c r="N217"/>
      <c r="O217" s="1">
        <v>772.7265000000001</v>
      </c>
      <c r="P217" s="10">
        <f t="shared" si="7"/>
        <v>17.171700000000001</v>
      </c>
      <c r="Q217" s="18" t="s">
        <v>491</v>
      </c>
      <c r="R217" s="17" t="s">
        <v>478</v>
      </c>
      <c r="S217" s="17">
        <v>2</v>
      </c>
    </row>
    <row r="218" spans="1:19" s="9" customFormat="1" ht="15" customHeight="1" x14ac:dyDescent="0.25">
      <c r="A218" s="2" t="s">
        <v>322</v>
      </c>
      <c r="B218" s="6" t="s">
        <v>38</v>
      </c>
      <c r="C218" s="6">
        <v>1</v>
      </c>
      <c r="D218" s="7">
        <v>42856</v>
      </c>
      <c r="E218" s="8">
        <v>2017</v>
      </c>
      <c r="F218" s="6" t="s">
        <v>9</v>
      </c>
      <c r="G218" s="6" t="s">
        <v>10</v>
      </c>
      <c r="H218" s="6"/>
      <c r="I218" s="6" t="s">
        <v>58</v>
      </c>
      <c r="J218" s="6" t="s">
        <v>59</v>
      </c>
      <c r="K218" s="6" t="s">
        <v>252</v>
      </c>
      <c r="L218" s="6"/>
      <c r="M218" s="6" t="str">
        <f t="shared" si="6"/>
        <v>II</v>
      </c>
      <c r="N218"/>
      <c r="O218" s="1">
        <v>45.454500000000003</v>
      </c>
      <c r="P218" s="10">
        <f t="shared" si="7"/>
        <v>1.0101</v>
      </c>
      <c r="Q218" s="12"/>
      <c r="R218" s="13" t="s">
        <v>480</v>
      </c>
      <c r="S218" s="13">
        <v>3</v>
      </c>
    </row>
    <row r="219" spans="1:19" s="9" customFormat="1" ht="15" customHeight="1" x14ac:dyDescent="0.25">
      <c r="A219" s="2" t="s">
        <v>463</v>
      </c>
      <c r="B219" s="6" t="s">
        <v>38</v>
      </c>
      <c r="C219" s="6">
        <v>1</v>
      </c>
      <c r="D219" s="7">
        <v>42856</v>
      </c>
      <c r="E219" s="8">
        <v>2017</v>
      </c>
      <c r="F219" s="6" t="s">
        <v>9</v>
      </c>
      <c r="G219" s="6" t="s">
        <v>92</v>
      </c>
      <c r="H219" s="6"/>
      <c r="I219" s="6" t="s">
        <v>93</v>
      </c>
      <c r="J219" s="6" t="s">
        <v>191</v>
      </c>
      <c r="K219" s="6" t="s">
        <v>256</v>
      </c>
      <c r="L219" s="6"/>
      <c r="M219" s="6" t="str">
        <f t="shared" si="6"/>
        <v>NA</v>
      </c>
      <c r="N219" s="11"/>
      <c r="O219" s="1">
        <v>45.454500000000003</v>
      </c>
      <c r="P219" s="10">
        <f t="shared" si="7"/>
        <v>1.0101</v>
      </c>
      <c r="Q219" s="13"/>
      <c r="R219" s="13"/>
      <c r="S219" s="13"/>
    </row>
    <row r="220" spans="1:19" s="9" customFormat="1" ht="15" customHeight="1" x14ac:dyDescent="0.25">
      <c r="A220" s="2" t="s">
        <v>323</v>
      </c>
      <c r="B220" s="6" t="s">
        <v>38</v>
      </c>
      <c r="C220" s="6">
        <v>2</v>
      </c>
      <c r="D220" s="7">
        <v>42856</v>
      </c>
      <c r="E220" s="8">
        <v>2017</v>
      </c>
      <c r="F220" s="6" t="s">
        <v>13</v>
      </c>
      <c r="G220" s="6" t="s">
        <v>14</v>
      </c>
      <c r="H220" s="6" t="s">
        <v>15</v>
      </c>
      <c r="I220" s="6" t="s">
        <v>22</v>
      </c>
      <c r="J220" s="6" t="s">
        <v>66</v>
      </c>
      <c r="K220" s="6" t="s">
        <v>251</v>
      </c>
      <c r="L220" s="6"/>
      <c r="M220" s="6" t="str">
        <f t="shared" si="6"/>
        <v>III</v>
      </c>
      <c r="N220"/>
      <c r="O220" s="1">
        <v>45.454500000000003</v>
      </c>
      <c r="P220" s="10">
        <f t="shared" si="7"/>
        <v>1.0101</v>
      </c>
      <c r="Q220" s="16" t="s">
        <v>479</v>
      </c>
      <c r="R220" s="17" t="s">
        <v>480</v>
      </c>
      <c r="S220" s="17">
        <v>4</v>
      </c>
    </row>
    <row r="221" spans="1:19" s="9" customFormat="1" ht="15" customHeight="1" x14ac:dyDescent="0.25">
      <c r="A221" s="2" t="s">
        <v>323</v>
      </c>
      <c r="B221" s="6" t="s">
        <v>38</v>
      </c>
      <c r="C221" s="6">
        <v>2</v>
      </c>
      <c r="D221" s="7">
        <v>42856</v>
      </c>
      <c r="E221" s="8">
        <v>2017</v>
      </c>
      <c r="F221" s="6" t="s">
        <v>9</v>
      </c>
      <c r="G221" s="6" t="s">
        <v>10</v>
      </c>
      <c r="H221" s="6"/>
      <c r="I221" s="6" t="s">
        <v>11</v>
      </c>
      <c r="J221" s="6" t="s">
        <v>12</v>
      </c>
      <c r="K221" s="6" t="s">
        <v>251</v>
      </c>
      <c r="L221" s="6"/>
      <c r="M221" s="6" t="str">
        <f t="shared" si="6"/>
        <v>III</v>
      </c>
      <c r="N221"/>
      <c r="O221" s="1">
        <v>136.36350000000002</v>
      </c>
      <c r="P221" s="10">
        <f t="shared" si="7"/>
        <v>3.0303000000000004</v>
      </c>
      <c r="Q221" s="12" t="s">
        <v>500</v>
      </c>
      <c r="R221" s="13" t="s">
        <v>480</v>
      </c>
      <c r="S221" s="13">
        <v>3</v>
      </c>
    </row>
    <row r="222" spans="1:19" s="9" customFormat="1" ht="15" customHeight="1" x14ac:dyDescent="0.25">
      <c r="A222" s="2" t="s">
        <v>323</v>
      </c>
      <c r="B222" s="6" t="s">
        <v>38</v>
      </c>
      <c r="C222" s="6">
        <v>2</v>
      </c>
      <c r="D222" s="7">
        <v>42856</v>
      </c>
      <c r="E222" s="8">
        <v>2017</v>
      </c>
      <c r="F222" s="6" t="s">
        <v>9</v>
      </c>
      <c r="G222" s="6" t="s">
        <v>10</v>
      </c>
      <c r="H222" s="6"/>
      <c r="I222" s="6" t="s">
        <v>11</v>
      </c>
      <c r="J222" s="6" t="s">
        <v>42</v>
      </c>
      <c r="K222" s="6" t="s">
        <v>252</v>
      </c>
      <c r="L222" s="6"/>
      <c r="M222" s="6" t="str">
        <f t="shared" si="6"/>
        <v>II</v>
      </c>
      <c r="N222"/>
      <c r="O222" s="1">
        <v>90.909000000000006</v>
      </c>
      <c r="P222" s="10">
        <f t="shared" si="7"/>
        <v>2.0202</v>
      </c>
      <c r="Q222" s="12" t="s">
        <v>500</v>
      </c>
      <c r="R222" s="13" t="s">
        <v>480</v>
      </c>
      <c r="S222" s="13">
        <v>3</v>
      </c>
    </row>
    <row r="223" spans="1:19" s="9" customFormat="1" ht="15" customHeight="1" x14ac:dyDescent="0.25">
      <c r="A223" s="2" t="s">
        <v>323</v>
      </c>
      <c r="B223" s="6" t="s">
        <v>38</v>
      </c>
      <c r="C223" s="6">
        <v>2</v>
      </c>
      <c r="D223" s="7">
        <v>42856</v>
      </c>
      <c r="E223" s="8">
        <v>2017</v>
      </c>
      <c r="F223" s="6" t="s">
        <v>13</v>
      </c>
      <c r="G223" s="6" t="s">
        <v>14</v>
      </c>
      <c r="H223" s="6"/>
      <c r="I223" s="6" t="s">
        <v>18</v>
      </c>
      <c r="J223" s="6" t="s">
        <v>19</v>
      </c>
      <c r="K223" s="6" t="s">
        <v>252</v>
      </c>
      <c r="L223" s="6"/>
      <c r="M223" s="6" t="str">
        <f t="shared" si="6"/>
        <v>II</v>
      </c>
      <c r="N223"/>
      <c r="O223" s="1">
        <v>272.72700000000003</v>
      </c>
      <c r="P223" s="10">
        <f t="shared" si="7"/>
        <v>6.0606000000000009</v>
      </c>
      <c r="Q223" s="18" t="s">
        <v>489</v>
      </c>
      <c r="R223" s="17" t="s">
        <v>488</v>
      </c>
      <c r="S223" s="17">
        <v>3</v>
      </c>
    </row>
    <row r="224" spans="1:19" s="9" customFormat="1" ht="15" customHeight="1" x14ac:dyDescent="0.25">
      <c r="A224" s="2" t="s">
        <v>323</v>
      </c>
      <c r="B224" s="6" t="s">
        <v>38</v>
      </c>
      <c r="C224" s="6">
        <v>2</v>
      </c>
      <c r="D224" s="7">
        <v>42856</v>
      </c>
      <c r="E224" s="8">
        <v>2017</v>
      </c>
      <c r="F224" s="6" t="s">
        <v>13</v>
      </c>
      <c r="G224" s="6" t="s">
        <v>14</v>
      </c>
      <c r="H224" s="6"/>
      <c r="I224" s="6" t="s">
        <v>20</v>
      </c>
      <c r="J224" s="6" t="s">
        <v>21</v>
      </c>
      <c r="K224" s="6" t="s">
        <v>255</v>
      </c>
      <c r="L224" s="6"/>
      <c r="M224" s="6" t="str">
        <f t="shared" si="6"/>
        <v>IV</v>
      </c>
      <c r="N224"/>
      <c r="O224" s="1">
        <v>1272.7260000000001</v>
      </c>
      <c r="P224" s="10">
        <f t="shared" si="7"/>
        <v>28.282800000000002</v>
      </c>
      <c r="Q224" s="18" t="s">
        <v>490</v>
      </c>
      <c r="R224" s="17" t="s">
        <v>488</v>
      </c>
      <c r="S224" s="17">
        <v>3</v>
      </c>
    </row>
    <row r="225" spans="1:19" s="9" customFormat="1" ht="15" customHeight="1" x14ac:dyDescent="0.25">
      <c r="A225" s="2" t="s">
        <v>323</v>
      </c>
      <c r="B225" s="6" t="s">
        <v>38</v>
      </c>
      <c r="C225" s="6">
        <v>2</v>
      </c>
      <c r="D225" s="7">
        <v>42856</v>
      </c>
      <c r="E225" s="8">
        <v>2017</v>
      </c>
      <c r="F225" s="6" t="s">
        <v>13</v>
      </c>
      <c r="G225" s="6" t="s">
        <v>14</v>
      </c>
      <c r="H225" s="6" t="s">
        <v>24</v>
      </c>
      <c r="I225" s="6" t="s">
        <v>25</v>
      </c>
      <c r="J225" s="6" t="s">
        <v>55</v>
      </c>
      <c r="K225" s="6" t="s">
        <v>255</v>
      </c>
      <c r="L225" s="6"/>
      <c r="M225" s="6" t="str">
        <f t="shared" si="6"/>
        <v>IV</v>
      </c>
      <c r="N225"/>
      <c r="O225" s="1">
        <v>45.454500000000003</v>
      </c>
      <c r="P225" s="10">
        <f t="shared" si="7"/>
        <v>1.0101</v>
      </c>
      <c r="Q225" s="18" t="s">
        <v>491</v>
      </c>
      <c r="R225" s="17" t="s">
        <v>478</v>
      </c>
      <c r="S225" s="17">
        <v>2.5</v>
      </c>
    </row>
    <row r="226" spans="1:19" s="9" customFormat="1" ht="15" customHeight="1" x14ac:dyDescent="0.25">
      <c r="A226" s="2" t="s">
        <v>323</v>
      </c>
      <c r="B226" s="6" t="s">
        <v>38</v>
      </c>
      <c r="C226" s="6">
        <v>2</v>
      </c>
      <c r="D226" s="7">
        <v>42856</v>
      </c>
      <c r="E226" s="8">
        <v>2017</v>
      </c>
      <c r="F226" s="6" t="s">
        <v>13</v>
      </c>
      <c r="G226" s="6" t="s">
        <v>14</v>
      </c>
      <c r="H226" s="6" t="s">
        <v>15</v>
      </c>
      <c r="I226" s="6" t="s">
        <v>22</v>
      </c>
      <c r="J226" s="6" t="s">
        <v>43</v>
      </c>
      <c r="K226" s="6" t="s">
        <v>255</v>
      </c>
      <c r="L226" s="6"/>
      <c r="M226" s="6" t="str">
        <f t="shared" si="6"/>
        <v>IV</v>
      </c>
      <c r="N226"/>
      <c r="O226" s="1">
        <v>45.454500000000003</v>
      </c>
      <c r="P226" s="10">
        <f t="shared" si="7"/>
        <v>1.0101</v>
      </c>
      <c r="Q226" s="16" t="s">
        <v>479</v>
      </c>
      <c r="R226" s="17" t="s">
        <v>480</v>
      </c>
      <c r="S226" s="17">
        <v>2</v>
      </c>
    </row>
    <row r="227" spans="1:19" s="9" customFormat="1" ht="15" customHeight="1" x14ac:dyDescent="0.25">
      <c r="A227" s="2" t="s">
        <v>323</v>
      </c>
      <c r="B227" s="6" t="s">
        <v>38</v>
      </c>
      <c r="C227" s="6">
        <v>2</v>
      </c>
      <c r="D227" s="7">
        <v>42856</v>
      </c>
      <c r="E227" s="8">
        <v>2017</v>
      </c>
      <c r="F227" s="6" t="s">
        <v>13</v>
      </c>
      <c r="G227" s="6" t="s">
        <v>14</v>
      </c>
      <c r="H227" s="6" t="s">
        <v>15</v>
      </c>
      <c r="I227" s="6" t="s">
        <v>22</v>
      </c>
      <c r="J227" s="6" t="s">
        <v>43</v>
      </c>
      <c r="K227" s="6" t="s">
        <v>255</v>
      </c>
      <c r="L227" s="6"/>
      <c r="M227" s="6" t="str">
        <f t="shared" si="6"/>
        <v>IV</v>
      </c>
      <c r="N227"/>
      <c r="O227" s="1">
        <v>45.454500000000003</v>
      </c>
      <c r="P227" s="10">
        <f t="shared" si="7"/>
        <v>1.0101</v>
      </c>
      <c r="Q227" s="16" t="s">
        <v>479</v>
      </c>
      <c r="R227" s="17" t="s">
        <v>480</v>
      </c>
      <c r="S227" s="17">
        <v>2</v>
      </c>
    </row>
    <row r="228" spans="1:19" s="9" customFormat="1" ht="15" customHeight="1" x14ac:dyDescent="0.25">
      <c r="A228" s="2" t="s">
        <v>323</v>
      </c>
      <c r="B228" s="6" t="s">
        <v>38</v>
      </c>
      <c r="C228" s="6">
        <v>2</v>
      </c>
      <c r="D228" s="7">
        <v>42856</v>
      </c>
      <c r="E228" s="8">
        <v>2017</v>
      </c>
      <c r="F228" s="6" t="s">
        <v>13</v>
      </c>
      <c r="G228" s="6" t="s">
        <v>14</v>
      </c>
      <c r="H228" s="6" t="s">
        <v>15</v>
      </c>
      <c r="I228" s="6" t="s">
        <v>22</v>
      </c>
      <c r="J228" s="6" t="s">
        <v>23</v>
      </c>
      <c r="K228" s="6" t="s">
        <v>255</v>
      </c>
      <c r="L228" s="6"/>
      <c r="M228" s="6" t="str">
        <f t="shared" si="6"/>
        <v>IV</v>
      </c>
      <c r="N228"/>
      <c r="O228" s="1">
        <v>45.454500000000003</v>
      </c>
      <c r="P228" s="10">
        <f t="shared" si="7"/>
        <v>1.0101</v>
      </c>
      <c r="Q228" s="16" t="s">
        <v>479</v>
      </c>
      <c r="R228" s="17" t="s">
        <v>480</v>
      </c>
      <c r="S228" s="17">
        <v>2</v>
      </c>
    </row>
    <row r="229" spans="1:19" s="9" customFormat="1" ht="15" customHeight="1" x14ac:dyDescent="0.25">
      <c r="A229" s="2" t="s">
        <v>323</v>
      </c>
      <c r="B229" s="6" t="s">
        <v>38</v>
      </c>
      <c r="C229" s="6">
        <v>2</v>
      </c>
      <c r="D229" s="7">
        <v>42856</v>
      </c>
      <c r="E229" s="8">
        <v>2017</v>
      </c>
      <c r="F229" s="6" t="s">
        <v>13</v>
      </c>
      <c r="G229" s="6" t="s">
        <v>14</v>
      </c>
      <c r="H229" s="6" t="s">
        <v>24</v>
      </c>
      <c r="I229" s="6" t="s">
        <v>25</v>
      </c>
      <c r="J229" s="6" t="s">
        <v>26</v>
      </c>
      <c r="K229" s="6" t="s">
        <v>255</v>
      </c>
      <c r="L229" s="6"/>
      <c r="M229" s="6" t="str">
        <f t="shared" si="6"/>
        <v>IV</v>
      </c>
      <c r="N229"/>
      <c r="O229" s="1">
        <v>909.09</v>
      </c>
      <c r="P229" s="10">
        <f t="shared" si="7"/>
        <v>20.202000000000002</v>
      </c>
      <c r="Q229" s="18" t="s">
        <v>491</v>
      </c>
      <c r="R229" s="17" t="s">
        <v>478</v>
      </c>
      <c r="S229" s="17">
        <v>2</v>
      </c>
    </row>
    <row r="230" spans="1:19" s="9" customFormat="1" ht="15" customHeight="1" x14ac:dyDescent="0.25">
      <c r="A230" s="2" t="s">
        <v>374</v>
      </c>
      <c r="B230" s="6" t="s">
        <v>38</v>
      </c>
      <c r="C230" s="6">
        <v>1</v>
      </c>
      <c r="D230" s="7">
        <v>42894</v>
      </c>
      <c r="E230" s="8">
        <v>2017</v>
      </c>
      <c r="F230" s="6" t="s">
        <v>27</v>
      </c>
      <c r="G230" s="6" t="s">
        <v>39</v>
      </c>
      <c r="H230" s="6" t="s">
        <v>73</v>
      </c>
      <c r="I230" s="6" t="s">
        <v>74</v>
      </c>
      <c r="J230" s="6" t="s">
        <v>75</v>
      </c>
      <c r="K230" s="6" t="s">
        <v>252</v>
      </c>
      <c r="L230" s="6"/>
      <c r="M230" s="6" t="str">
        <f t="shared" si="6"/>
        <v>II</v>
      </c>
      <c r="N230"/>
      <c r="O230" s="1">
        <v>45.454500000000003</v>
      </c>
      <c r="P230" s="10">
        <f t="shared" si="7"/>
        <v>1.0101</v>
      </c>
      <c r="Q230" s="16" t="s">
        <v>479</v>
      </c>
      <c r="R230" s="17" t="s">
        <v>480</v>
      </c>
      <c r="S230" s="17">
        <v>1</v>
      </c>
    </row>
    <row r="231" spans="1:19" s="9" customFormat="1" ht="15" customHeight="1" x14ac:dyDescent="0.25">
      <c r="A231" s="2" t="s">
        <v>374</v>
      </c>
      <c r="B231" s="6" t="s">
        <v>38</v>
      </c>
      <c r="C231" s="6">
        <v>1</v>
      </c>
      <c r="D231" s="7">
        <v>42894</v>
      </c>
      <c r="E231" s="8">
        <v>2017</v>
      </c>
      <c r="F231" s="6" t="s">
        <v>13</v>
      </c>
      <c r="G231" s="6" t="s">
        <v>14</v>
      </c>
      <c r="H231" s="6" t="s">
        <v>15</v>
      </c>
      <c r="I231" s="6" t="s">
        <v>22</v>
      </c>
      <c r="J231" s="6" t="s">
        <v>66</v>
      </c>
      <c r="K231" s="6" t="s">
        <v>251</v>
      </c>
      <c r="L231" s="6"/>
      <c r="M231" s="6" t="str">
        <f t="shared" si="6"/>
        <v>III</v>
      </c>
      <c r="N231"/>
      <c r="O231" s="1">
        <v>136.36350000000002</v>
      </c>
      <c r="P231" s="10">
        <f t="shared" si="7"/>
        <v>3.0303000000000004</v>
      </c>
      <c r="Q231" s="16" t="s">
        <v>479</v>
      </c>
      <c r="R231" s="17" t="s">
        <v>480</v>
      </c>
      <c r="S231" s="17">
        <v>4</v>
      </c>
    </row>
    <row r="232" spans="1:19" s="9" customFormat="1" ht="15" customHeight="1" x14ac:dyDescent="0.25">
      <c r="A232" s="2" t="s">
        <v>374</v>
      </c>
      <c r="B232" s="6" t="s">
        <v>38</v>
      </c>
      <c r="C232" s="6">
        <v>1</v>
      </c>
      <c r="D232" s="7">
        <v>42894</v>
      </c>
      <c r="E232" s="8">
        <v>2017</v>
      </c>
      <c r="F232" s="6" t="s">
        <v>13</v>
      </c>
      <c r="G232" s="6" t="s">
        <v>14</v>
      </c>
      <c r="H232" s="6"/>
      <c r="I232" s="6" t="s">
        <v>64</v>
      </c>
      <c r="J232" s="6" t="s">
        <v>65</v>
      </c>
      <c r="K232" s="6" t="s">
        <v>255</v>
      </c>
      <c r="L232" s="6"/>
      <c r="M232" s="6" t="str">
        <f t="shared" si="6"/>
        <v>IV</v>
      </c>
      <c r="N232"/>
      <c r="O232" s="1">
        <v>1045.4535000000001</v>
      </c>
      <c r="P232" s="10">
        <f t="shared" si="7"/>
        <v>23.232300000000002</v>
      </c>
      <c r="Q232" s="18" t="s">
        <v>477</v>
      </c>
      <c r="R232" s="17" t="s">
        <v>478</v>
      </c>
      <c r="S232" s="17">
        <v>4</v>
      </c>
    </row>
    <row r="233" spans="1:19" s="9" customFormat="1" ht="15" customHeight="1" x14ac:dyDescent="0.25">
      <c r="A233" s="2" t="s">
        <v>374</v>
      </c>
      <c r="B233" s="6" t="s">
        <v>38</v>
      </c>
      <c r="C233" s="6">
        <v>1</v>
      </c>
      <c r="D233" s="7">
        <v>42894</v>
      </c>
      <c r="E233" s="8">
        <v>2017</v>
      </c>
      <c r="F233" s="6" t="s">
        <v>13</v>
      </c>
      <c r="G233" s="6" t="s">
        <v>14</v>
      </c>
      <c r="H233" s="6"/>
      <c r="I233" s="6" t="s">
        <v>18</v>
      </c>
      <c r="J233" s="6" t="s">
        <v>19</v>
      </c>
      <c r="K233" s="6" t="s">
        <v>252</v>
      </c>
      <c r="L233" s="6"/>
      <c r="M233" s="6" t="str">
        <f t="shared" si="6"/>
        <v>II</v>
      </c>
      <c r="N233"/>
      <c r="O233" s="1">
        <v>727.27200000000005</v>
      </c>
      <c r="P233" s="10">
        <f t="shared" si="7"/>
        <v>16.1616</v>
      </c>
      <c r="Q233" s="18" t="s">
        <v>489</v>
      </c>
      <c r="R233" s="17" t="s">
        <v>488</v>
      </c>
      <c r="S233" s="17">
        <v>3</v>
      </c>
    </row>
    <row r="234" spans="1:19" s="9" customFormat="1" ht="15" customHeight="1" x14ac:dyDescent="0.25">
      <c r="A234" s="2" t="s">
        <v>374</v>
      </c>
      <c r="B234" s="6" t="s">
        <v>38</v>
      </c>
      <c r="C234" s="6">
        <v>1</v>
      </c>
      <c r="D234" s="7">
        <v>42894</v>
      </c>
      <c r="E234" s="8">
        <v>2017</v>
      </c>
      <c r="F234" s="6" t="s">
        <v>13</v>
      </c>
      <c r="G234" s="6" t="s">
        <v>14</v>
      </c>
      <c r="H234" s="6"/>
      <c r="I234" s="6" t="s">
        <v>20</v>
      </c>
      <c r="J234" s="6" t="s">
        <v>21</v>
      </c>
      <c r="K234" s="6" t="s">
        <v>255</v>
      </c>
      <c r="L234" s="6"/>
      <c r="M234" s="6" t="str">
        <f t="shared" si="6"/>
        <v>IV</v>
      </c>
      <c r="N234"/>
      <c r="O234" s="1">
        <v>90.909000000000006</v>
      </c>
      <c r="P234" s="10">
        <f t="shared" si="7"/>
        <v>2.0202</v>
      </c>
      <c r="Q234" s="18" t="s">
        <v>490</v>
      </c>
      <c r="R234" s="17" t="s">
        <v>488</v>
      </c>
      <c r="S234" s="17">
        <v>3</v>
      </c>
    </row>
    <row r="235" spans="1:19" s="9" customFormat="1" ht="15" customHeight="1" x14ac:dyDescent="0.25">
      <c r="A235" s="2" t="s">
        <v>374</v>
      </c>
      <c r="B235" s="6" t="s">
        <v>38</v>
      </c>
      <c r="C235" s="6">
        <v>1</v>
      </c>
      <c r="D235" s="7">
        <v>42894</v>
      </c>
      <c r="E235" s="8">
        <v>2017</v>
      </c>
      <c r="F235" s="6" t="s">
        <v>13</v>
      </c>
      <c r="G235" s="6" t="s">
        <v>14</v>
      </c>
      <c r="H235" s="6" t="s">
        <v>24</v>
      </c>
      <c r="I235" s="6" t="s">
        <v>25</v>
      </c>
      <c r="J235" s="6" t="s">
        <v>55</v>
      </c>
      <c r="K235" s="6" t="s">
        <v>255</v>
      </c>
      <c r="L235" s="6"/>
      <c r="M235" s="6" t="str">
        <f t="shared" si="6"/>
        <v>IV</v>
      </c>
      <c r="N235"/>
      <c r="O235" s="1">
        <v>45.454500000000003</v>
      </c>
      <c r="P235" s="10">
        <f t="shared" si="7"/>
        <v>1.0101</v>
      </c>
      <c r="Q235" s="18" t="s">
        <v>491</v>
      </c>
      <c r="R235" s="17" t="s">
        <v>478</v>
      </c>
      <c r="S235" s="17">
        <v>2.5</v>
      </c>
    </row>
    <row r="236" spans="1:19" s="9" customFormat="1" ht="15" customHeight="1" x14ac:dyDescent="0.25">
      <c r="A236" s="2" t="s">
        <v>374</v>
      </c>
      <c r="B236" s="6" t="s">
        <v>38</v>
      </c>
      <c r="C236" s="6">
        <v>1</v>
      </c>
      <c r="D236" s="7">
        <v>42894</v>
      </c>
      <c r="E236" s="8">
        <v>2017</v>
      </c>
      <c r="F236" s="6" t="s">
        <v>13</v>
      </c>
      <c r="G236" s="6" t="s">
        <v>14</v>
      </c>
      <c r="H236" s="6" t="s">
        <v>15</v>
      </c>
      <c r="I236" s="6" t="s">
        <v>22</v>
      </c>
      <c r="J236" s="6" t="s">
        <v>43</v>
      </c>
      <c r="K236" s="6" t="s">
        <v>255</v>
      </c>
      <c r="L236" s="6"/>
      <c r="M236" s="6" t="str">
        <f t="shared" si="6"/>
        <v>IV</v>
      </c>
      <c r="N236"/>
      <c r="O236" s="1">
        <v>2227.2705000000001</v>
      </c>
      <c r="P236" s="10">
        <f t="shared" si="7"/>
        <v>49.494900000000001</v>
      </c>
      <c r="Q236" s="16" t="s">
        <v>479</v>
      </c>
      <c r="R236" s="17" t="s">
        <v>480</v>
      </c>
      <c r="S236" s="17">
        <v>2</v>
      </c>
    </row>
    <row r="237" spans="1:19" s="9" customFormat="1" ht="15" customHeight="1" x14ac:dyDescent="0.25">
      <c r="A237" s="2" t="s">
        <v>374</v>
      </c>
      <c r="B237" s="6" t="s">
        <v>38</v>
      </c>
      <c r="C237" s="6">
        <v>1</v>
      </c>
      <c r="D237" s="7">
        <v>42894</v>
      </c>
      <c r="E237" s="8">
        <v>2017</v>
      </c>
      <c r="F237" s="6" t="s">
        <v>13</v>
      </c>
      <c r="G237" s="6" t="s">
        <v>14</v>
      </c>
      <c r="H237" s="6" t="s">
        <v>24</v>
      </c>
      <c r="I237" s="6" t="s">
        <v>25</v>
      </c>
      <c r="J237" s="6" t="s">
        <v>26</v>
      </c>
      <c r="K237" s="6" t="s">
        <v>255</v>
      </c>
      <c r="L237" s="6"/>
      <c r="M237" s="6" t="str">
        <f t="shared" si="6"/>
        <v>IV</v>
      </c>
      <c r="N237"/>
      <c r="O237" s="1">
        <v>136.36350000000002</v>
      </c>
      <c r="P237" s="10">
        <f t="shared" si="7"/>
        <v>3.0303000000000004</v>
      </c>
      <c r="Q237" s="18" t="s">
        <v>491</v>
      </c>
      <c r="R237" s="17" t="s">
        <v>478</v>
      </c>
      <c r="S237" s="17">
        <v>2</v>
      </c>
    </row>
    <row r="238" spans="1:19" s="9" customFormat="1" ht="15" customHeight="1" x14ac:dyDescent="0.25">
      <c r="A238" s="2" t="s">
        <v>374</v>
      </c>
      <c r="B238" s="6" t="s">
        <v>38</v>
      </c>
      <c r="C238" s="6">
        <v>1</v>
      </c>
      <c r="D238" s="7">
        <v>42894</v>
      </c>
      <c r="E238" s="8">
        <v>2017</v>
      </c>
      <c r="F238" s="6" t="s">
        <v>9</v>
      </c>
      <c r="G238" s="6" t="s">
        <v>10</v>
      </c>
      <c r="H238" s="6"/>
      <c r="I238" s="6" t="s">
        <v>58</v>
      </c>
      <c r="J238" s="6" t="s">
        <v>59</v>
      </c>
      <c r="K238" s="6" t="s">
        <v>252</v>
      </c>
      <c r="L238" s="6"/>
      <c r="M238" s="6" t="str">
        <f t="shared" si="6"/>
        <v>II</v>
      </c>
      <c r="N238"/>
      <c r="O238" s="1">
        <v>1863.6345000000001</v>
      </c>
      <c r="P238" s="10">
        <f t="shared" si="7"/>
        <v>41.414100000000005</v>
      </c>
      <c r="Q238" s="12"/>
      <c r="R238" s="13" t="s">
        <v>480</v>
      </c>
      <c r="S238" s="13">
        <v>3</v>
      </c>
    </row>
    <row r="239" spans="1:19" s="9" customFormat="1" ht="15" customHeight="1" x14ac:dyDescent="0.25">
      <c r="A239" s="2" t="s">
        <v>375</v>
      </c>
      <c r="B239" s="6" t="s">
        <v>38</v>
      </c>
      <c r="C239" s="6">
        <v>2</v>
      </c>
      <c r="D239" s="7">
        <v>42894</v>
      </c>
      <c r="E239" s="8">
        <v>2017</v>
      </c>
      <c r="F239" s="6" t="s">
        <v>27</v>
      </c>
      <c r="G239" s="6" t="s">
        <v>39</v>
      </c>
      <c r="H239" s="6" t="s">
        <v>73</v>
      </c>
      <c r="I239" s="6" t="s">
        <v>74</v>
      </c>
      <c r="J239" s="6" t="s">
        <v>75</v>
      </c>
      <c r="K239" s="6" t="s">
        <v>252</v>
      </c>
      <c r="L239" s="6"/>
      <c r="M239" s="6" t="str">
        <f t="shared" si="6"/>
        <v>II</v>
      </c>
      <c r="N239"/>
      <c r="O239" s="1">
        <v>45.454500000000003</v>
      </c>
      <c r="P239" s="10">
        <f t="shared" si="7"/>
        <v>1.0101</v>
      </c>
      <c r="Q239" s="16" t="s">
        <v>479</v>
      </c>
      <c r="R239" s="17" t="s">
        <v>480</v>
      </c>
      <c r="S239" s="17">
        <v>1</v>
      </c>
    </row>
    <row r="240" spans="1:19" s="9" customFormat="1" ht="15" customHeight="1" x14ac:dyDescent="0.25">
      <c r="A240" s="2" t="s">
        <v>375</v>
      </c>
      <c r="B240" s="6" t="s">
        <v>38</v>
      </c>
      <c r="C240" s="6">
        <v>2</v>
      </c>
      <c r="D240" s="7">
        <v>42894</v>
      </c>
      <c r="E240" s="8">
        <v>2017</v>
      </c>
      <c r="F240" s="6" t="s">
        <v>13</v>
      </c>
      <c r="G240" s="6" t="s">
        <v>14</v>
      </c>
      <c r="H240" s="6" t="s">
        <v>15</v>
      </c>
      <c r="I240" s="6" t="s">
        <v>22</v>
      </c>
      <c r="J240" s="6" t="s">
        <v>66</v>
      </c>
      <c r="K240" s="6" t="s">
        <v>251</v>
      </c>
      <c r="L240" s="6"/>
      <c r="M240" s="6" t="str">
        <f t="shared" si="6"/>
        <v>III</v>
      </c>
      <c r="N240"/>
      <c r="O240" s="1">
        <v>45.454500000000003</v>
      </c>
      <c r="P240" s="10">
        <f t="shared" si="7"/>
        <v>1.0101</v>
      </c>
      <c r="Q240" s="16" t="s">
        <v>479</v>
      </c>
      <c r="R240" s="17" t="s">
        <v>480</v>
      </c>
      <c r="S240" s="17">
        <v>4</v>
      </c>
    </row>
    <row r="241" spans="1:19" s="9" customFormat="1" ht="15" customHeight="1" x14ac:dyDescent="0.25">
      <c r="A241" s="2" t="s">
        <v>375</v>
      </c>
      <c r="B241" s="6" t="s">
        <v>38</v>
      </c>
      <c r="C241" s="6">
        <v>2</v>
      </c>
      <c r="D241" s="7">
        <v>42894</v>
      </c>
      <c r="E241" s="8">
        <v>2017</v>
      </c>
      <c r="F241" s="6" t="s">
        <v>13</v>
      </c>
      <c r="G241" s="6" t="s">
        <v>14</v>
      </c>
      <c r="H241" s="6"/>
      <c r="I241" s="6" t="s">
        <v>64</v>
      </c>
      <c r="J241" s="6" t="s">
        <v>65</v>
      </c>
      <c r="K241" s="6" t="s">
        <v>255</v>
      </c>
      <c r="L241" s="6"/>
      <c r="M241" s="6" t="str">
        <f t="shared" si="6"/>
        <v>IV</v>
      </c>
      <c r="N241"/>
      <c r="O241" s="1">
        <v>45.454500000000003</v>
      </c>
      <c r="P241" s="10">
        <f t="shared" si="7"/>
        <v>1.0101</v>
      </c>
      <c r="Q241" s="18" t="s">
        <v>477</v>
      </c>
      <c r="R241" s="17" t="s">
        <v>478</v>
      </c>
      <c r="S241" s="17">
        <v>4</v>
      </c>
    </row>
    <row r="242" spans="1:19" s="9" customFormat="1" ht="15" customHeight="1" x14ac:dyDescent="0.25">
      <c r="A242" s="2" t="s">
        <v>375</v>
      </c>
      <c r="B242" s="6" t="s">
        <v>38</v>
      </c>
      <c r="C242" s="6">
        <v>2</v>
      </c>
      <c r="D242" s="7">
        <v>42894</v>
      </c>
      <c r="E242" s="8">
        <v>2017</v>
      </c>
      <c r="F242" s="6" t="s">
        <v>27</v>
      </c>
      <c r="G242" s="6" t="s">
        <v>39</v>
      </c>
      <c r="H242" s="6"/>
      <c r="I242" s="6" t="s">
        <v>40</v>
      </c>
      <c r="J242" s="6" t="s">
        <v>41</v>
      </c>
      <c r="K242" s="6" t="s">
        <v>252</v>
      </c>
      <c r="L242" s="6"/>
      <c r="M242" s="6" t="str">
        <f t="shared" si="6"/>
        <v>II</v>
      </c>
      <c r="N242"/>
      <c r="O242" s="1">
        <v>45.454500000000003</v>
      </c>
      <c r="P242" s="10">
        <f t="shared" si="7"/>
        <v>1.0101</v>
      </c>
      <c r="Q242" s="16" t="s">
        <v>479</v>
      </c>
      <c r="R242" s="17" t="s">
        <v>480</v>
      </c>
      <c r="S242" s="17">
        <v>3</v>
      </c>
    </row>
    <row r="243" spans="1:19" s="9" customFormat="1" ht="15" customHeight="1" x14ac:dyDescent="0.25">
      <c r="A243" s="2" t="s">
        <v>375</v>
      </c>
      <c r="B243" s="6" t="s">
        <v>38</v>
      </c>
      <c r="C243" s="6">
        <v>2</v>
      </c>
      <c r="D243" s="7">
        <v>42894</v>
      </c>
      <c r="E243" s="8">
        <v>2017</v>
      </c>
      <c r="F243" s="6" t="s">
        <v>13</v>
      </c>
      <c r="G243" s="6" t="s">
        <v>14</v>
      </c>
      <c r="H243" s="6" t="s">
        <v>15</v>
      </c>
      <c r="I243" s="6" t="s">
        <v>16</v>
      </c>
      <c r="J243" s="6" t="s">
        <v>17</v>
      </c>
      <c r="K243" s="6" t="s">
        <v>252</v>
      </c>
      <c r="L243" s="6"/>
      <c r="M243" s="6" t="str">
        <f t="shared" si="6"/>
        <v>II</v>
      </c>
      <c r="N243"/>
      <c r="O243" s="1">
        <v>2181.8160000000003</v>
      </c>
      <c r="P243" s="10">
        <f t="shared" si="7"/>
        <v>48.484800000000007</v>
      </c>
      <c r="Q243" s="16" t="s">
        <v>479</v>
      </c>
      <c r="R243" s="17" t="s">
        <v>480</v>
      </c>
      <c r="S243" s="17">
        <v>3</v>
      </c>
    </row>
    <row r="244" spans="1:19" s="9" customFormat="1" ht="15" customHeight="1" x14ac:dyDescent="0.25">
      <c r="A244" s="2" t="s">
        <v>375</v>
      </c>
      <c r="B244" s="6" t="s">
        <v>38</v>
      </c>
      <c r="C244" s="6">
        <v>2</v>
      </c>
      <c r="D244" s="7">
        <v>42894</v>
      </c>
      <c r="E244" s="8">
        <v>2017</v>
      </c>
      <c r="F244" s="6" t="s">
        <v>13</v>
      </c>
      <c r="G244" s="6" t="s">
        <v>14</v>
      </c>
      <c r="H244" s="6"/>
      <c r="I244" s="6" t="s">
        <v>20</v>
      </c>
      <c r="J244" s="6" t="s">
        <v>21</v>
      </c>
      <c r="K244" s="6" t="s">
        <v>255</v>
      </c>
      <c r="L244" s="6"/>
      <c r="M244" s="6" t="str">
        <f t="shared" si="6"/>
        <v>IV</v>
      </c>
      <c r="N244"/>
      <c r="O244" s="1">
        <v>90.909000000000006</v>
      </c>
      <c r="P244" s="10">
        <f t="shared" si="7"/>
        <v>2.0202</v>
      </c>
      <c r="Q244" s="18" t="s">
        <v>490</v>
      </c>
      <c r="R244" s="17" t="s">
        <v>488</v>
      </c>
      <c r="S244" s="17">
        <v>3</v>
      </c>
    </row>
    <row r="245" spans="1:19" s="9" customFormat="1" ht="15" customHeight="1" x14ac:dyDescent="0.25">
      <c r="A245" s="2" t="s">
        <v>375</v>
      </c>
      <c r="B245" s="6" t="s">
        <v>38</v>
      </c>
      <c r="C245" s="6">
        <v>2</v>
      </c>
      <c r="D245" s="7">
        <v>42894</v>
      </c>
      <c r="E245" s="8">
        <v>2017</v>
      </c>
      <c r="F245" s="6" t="s">
        <v>13</v>
      </c>
      <c r="G245" s="6" t="s">
        <v>14</v>
      </c>
      <c r="H245" s="6" t="s">
        <v>15</v>
      </c>
      <c r="I245" s="6" t="s">
        <v>22</v>
      </c>
      <c r="J245" s="6" t="s">
        <v>43</v>
      </c>
      <c r="K245" s="6" t="s">
        <v>255</v>
      </c>
      <c r="L245" s="6"/>
      <c r="M245" s="6" t="str">
        <f t="shared" si="6"/>
        <v>IV</v>
      </c>
      <c r="N245"/>
      <c r="O245" s="1">
        <v>90.909000000000006</v>
      </c>
      <c r="P245" s="10">
        <f t="shared" si="7"/>
        <v>2.0202</v>
      </c>
      <c r="Q245" s="16" t="s">
        <v>479</v>
      </c>
      <c r="R245" s="17" t="s">
        <v>480</v>
      </c>
      <c r="S245" s="17">
        <v>2</v>
      </c>
    </row>
    <row r="246" spans="1:19" s="9" customFormat="1" ht="15" customHeight="1" x14ac:dyDescent="0.25">
      <c r="A246" s="2" t="s">
        <v>375</v>
      </c>
      <c r="B246" s="6" t="s">
        <v>38</v>
      </c>
      <c r="C246" s="6">
        <v>2</v>
      </c>
      <c r="D246" s="7">
        <v>42894</v>
      </c>
      <c r="E246" s="8">
        <v>2017</v>
      </c>
      <c r="F246" s="6" t="s">
        <v>13</v>
      </c>
      <c r="G246" s="6" t="s">
        <v>14</v>
      </c>
      <c r="H246" s="6" t="s">
        <v>15</v>
      </c>
      <c r="I246" s="6" t="s">
        <v>22</v>
      </c>
      <c r="J246" s="6" t="s">
        <v>23</v>
      </c>
      <c r="K246" s="6" t="s">
        <v>255</v>
      </c>
      <c r="L246" s="6"/>
      <c r="M246" s="6" t="str">
        <f t="shared" si="6"/>
        <v>IV</v>
      </c>
      <c r="N246"/>
      <c r="O246" s="1">
        <v>181.81800000000001</v>
      </c>
      <c r="P246" s="10">
        <f t="shared" si="7"/>
        <v>4.0404</v>
      </c>
      <c r="Q246" s="16" t="s">
        <v>479</v>
      </c>
      <c r="R246" s="17" t="s">
        <v>480</v>
      </c>
      <c r="S246" s="17">
        <v>2</v>
      </c>
    </row>
    <row r="247" spans="1:19" s="9" customFormat="1" ht="15" customHeight="1" x14ac:dyDescent="0.25">
      <c r="A247" s="2" t="s">
        <v>375</v>
      </c>
      <c r="B247" s="6" t="s">
        <v>38</v>
      </c>
      <c r="C247" s="6">
        <v>2</v>
      </c>
      <c r="D247" s="7">
        <v>42894</v>
      </c>
      <c r="E247" s="8">
        <v>2017</v>
      </c>
      <c r="F247" s="6" t="s">
        <v>13</v>
      </c>
      <c r="G247" s="6" t="s">
        <v>14</v>
      </c>
      <c r="H247" s="6" t="s">
        <v>24</v>
      </c>
      <c r="I247" s="6" t="s">
        <v>25</v>
      </c>
      <c r="J247" s="6" t="s">
        <v>26</v>
      </c>
      <c r="K247" s="6" t="s">
        <v>255</v>
      </c>
      <c r="L247" s="6"/>
      <c r="M247" s="6" t="str">
        <f t="shared" si="6"/>
        <v>IV</v>
      </c>
      <c r="N247"/>
      <c r="O247" s="1">
        <v>272.72700000000003</v>
      </c>
      <c r="P247" s="10">
        <f t="shared" si="7"/>
        <v>6.0606000000000009</v>
      </c>
      <c r="Q247" s="18" t="s">
        <v>491</v>
      </c>
      <c r="R247" s="17" t="s">
        <v>478</v>
      </c>
      <c r="S247" s="17">
        <v>2</v>
      </c>
    </row>
    <row r="248" spans="1:19" s="9" customFormat="1" ht="15" customHeight="1" x14ac:dyDescent="0.25">
      <c r="A248" s="2" t="s">
        <v>375</v>
      </c>
      <c r="B248" s="6" t="s">
        <v>38</v>
      </c>
      <c r="C248" s="6">
        <v>2</v>
      </c>
      <c r="D248" s="7">
        <v>42894</v>
      </c>
      <c r="E248" s="8">
        <v>2017</v>
      </c>
      <c r="F248" s="6" t="s">
        <v>9</v>
      </c>
      <c r="G248" s="6" t="s">
        <v>10</v>
      </c>
      <c r="H248" s="6"/>
      <c r="I248" s="6" t="s">
        <v>58</v>
      </c>
      <c r="J248" s="6" t="s">
        <v>59</v>
      </c>
      <c r="K248" s="6" t="s">
        <v>252</v>
      </c>
      <c r="L248" s="6"/>
      <c r="M248" s="6" t="str">
        <f t="shared" si="6"/>
        <v>II</v>
      </c>
      <c r="N248"/>
      <c r="O248" s="1">
        <v>45.454500000000003</v>
      </c>
      <c r="P248" s="10">
        <f t="shared" si="7"/>
        <v>1.0101</v>
      </c>
      <c r="Q248" s="12"/>
      <c r="R248" s="13" t="s">
        <v>480</v>
      </c>
      <c r="S248" s="13">
        <v>3</v>
      </c>
    </row>
    <row r="249" spans="1:19" s="9" customFormat="1" ht="15" customHeight="1" x14ac:dyDescent="0.25">
      <c r="A249" s="2" t="s">
        <v>320</v>
      </c>
      <c r="B249" s="6" t="s">
        <v>38</v>
      </c>
      <c r="C249" s="6">
        <v>1</v>
      </c>
      <c r="D249" s="7">
        <v>42921</v>
      </c>
      <c r="E249" s="8">
        <v>2017</v>
      </c>
      <c r="F249" s="6" t="s">
        <v>27</v>
      </c>
      <c r="G249" s="6" t="s">
        <v>28</v>
      </c>
      <c r="H249" s="6" t="s">
        <v>29</v>
      </c>
      <c r="I249" s="6" t="s">
        <v>30</v>
      </c>
      <c r="J249" s="6" t="s">
        <v>31</v>
      </c>
      <c r="K249" s="6" t="s">
        <v>256</v>
      </c>
      <c r="L249" s="6" t="s">
        <v>253</v>
      </c>
      <c r="M249" s="6" t="str">
        <f t="shared" si="6"/>
        <v>I</v>
      </c>
      <c r="N249" s="27" t="s">
        <v>512</v>
      </c>
      <c r="O249" s="1">
        <v>45.454500000000003</v>
      </c>
      <c r="P249" s="10">
        <f t="shared" si="7"/>
        <v>1.0101</v>
      </c>
      <c r="Q249" s="12" t="s">
        <v>477</v>
      </c>
      <c r="R249" s="13" t="s">
        <v>478</v>
      </c>
      <c r="S249" s="13">
        <v>3</v>
      </c>
    </row>
    <row r="250" spans="1:19" s="9" customFormat="1" ht="15" customHeight="1" x14ac:dyDescent="0.25">
      <c r="A250" s="2" t="s">
        <v>424</v>
      </c>
      <c r="B250" s="6" t="s">
        <v>38</v>
      </c>
      <c r="C250" s="6">
        <v>1</v>
      </c>
      <c r="D250" s="7">
        <v>42921</v>
      </c>
      <c r="E250" s="8">
        <v>2017</v>
      </c>
      <c r="F250" s="6" t="s">
        <v>13</v>
      </c>
      <c r="G250" s="6" t="s">
        <v>14</v>
      </c>
      <c r="H250" s="6"/>
      <c r="I250" s="6" t="s">
        <v>20</v>
      </c>
      <c r="J250" s="6" t="s">
        <v>218</v>
      </c>
      <c r="K250" s="6" t="s">
        <v>254</v>
      </c>
      <c r="L250" s="6"/>
      <c r="M250" s="6" t="str">
        <f t="shared" si="6"/>
        <v>V</v>
      </c>
      <c r="N250"/>
      <c r="O250" s="1">
        <v>45.454500000000003</v>
      </c>
      <c r="P250" s="10">
        <f t="shared" si="7"/>
        <v>1.0101</v>
      </c>
      <c r="Q250" s="18" t="s">
        <v>489</v>
      </c>
      <c r="R250" s="17" t="s">
        <v>488</v>
      </c>
      <c r="S250" s="17">
        <v>3</v>
      </c>
    </row>
    <row r="251" spans="1:19" s="9" customFormat="1" ht="15" customHeight="1" x14ac:dyDescent="0.25">
      <c r="A251" s="2" t="s">
        <v>424</v>
      </c>
      <c r="B251" s="6" t="s">
        <v>38</v>
      </c>
      <c r="C251" s="6">
        <v>1</v>
      </c>
      <c r="D251" s="7">
        <v>42921</v>
      </c>
      <c r="E251" s="8">
        <v>2017</v>
      </c>
      <c r="F251" s="6" t="s">
        <v>9</v>
      </c>
      <c r="G251" s="6" t="s">
        <v>10</v>
      </c>
      <c r="H251" s="6"/>
      <c r="I251" s="6" t="s">
        <v>11</v>
      </c>
      <c r="J251" s="6" t="s">
        <v>12</v>
      </c>
      <c r="K251" s="6" t="s">
        <v>251</v>
      </c>
      <c r="L251" s="6"/>
      <c r="M251" s="6" t="str">
        <f t="shared" si="6"/>
        <v>III</v>
      </c>
      <c r="N251"/>
      <c r="O251" s="1">
        <v>90.909000000000006</v>
      </c>
      <c r="P251" s="10">
        <f t="shared" si="7"/>
        <v>2.0202</v>
      </c>
      <c r="Q251" s="12" t="s">
        <v>500</v>
      </c>
      <c r="R251" s="13" t="s">
        <v>480</v>
      </c>
      <c r="S251" s="13">
        <v>3</v>
      </c>
    </row>
    <row r="252" spans="1:19" s="9" customFormat="1" ht="15" customHeight="1" x14ac:dyDescent="0.25">
      <c r="A252" s="2" t="s">
        <v>424</v>
      </c>
      <c r="B252" s="6" t="s">
        <v>38</v>
      </c>
      <c r="C252" s="6">
        <v>1</v>
      </c>
      <c r="D252" s="7">
        <v>42921</v>
      </c>
      <c r="E252" s="8">
        <v>2017</v>
      </c>
      <c r="F252" s="6" t="s">
        <v>13</v>
      </c>
      <c r="G252" s="6" t="s">
        <v>14</v>
      </c>
      <c r="H252" s="6"/>
      <c r="I252" s="6" t="s">
        <v>64</v>
      </c>
      <c r="J252" s="6" t="s">
        <v>65</v>
      </c>
      <c r="K252" s="6" t="s">
        <v>255</v>
      </c>
      <c r="L252" s="6"/>
      <c r="M252" s="6" t="str">
        <f t="shared" si="6"/>
        <v>IV</v>
      </c>
      <c r="N252"/>
      <c r="O252" s="1">
        <v>45.454500000000003</v>
      </c>
      <c r="P252" s="10">
        <f t="shared" si="7"/>
        <v>1.0101</v>
      </c>
      <c r="Q252" s="18" t="s">
        <v>477</v>
      </c>
      <c r="R252" s="17" t="s">
        <v>478</v>
      </c>
      <c r="S252" s="17">
        <v>4</v>
      </c>
    </row>
    <row r="253" spans="1:19" s="9" customFormat="1" ht="15" customHeight="1" x14ac:dyDescent="0.25">
      <c r="A253" s="2" t="s">
        <v>424</v>
      </c>
      <c r="B253" s="6" t="s">
        <v>38</v>
      </c>
      <c r="C253" s="6">
        <v>1</v>
      </c>
      <c r="D253" s="7">
        <v>42921</v>
      </c>
      <c r="E253" s="8">
        <v>2017</v>
      </c>
      <c r="F253" s="6" t="s">
        <v>13</v>
      </c>
      <c r="G253" s="6" t="s">
        <v>14</v>
      </c>
      <c r="H253" s="6"/>
      <c r="I253" s="6" t="s">
        <v>20</v>
      </c>
      <c r="J253" s="6" t="s">
        <v>21</v>
      </c>
      <c r="K253" s="6" t="s">
        <v>255</v>
      </c>
      <c r="L253" s="6"/>
      <c r="M253" s="6" t="str">
        <f t="shared" si="6"/>
        <v>IV</v>
      </c>
      <c r="N253"/>
      <c r="O253" s="1">
        <v>2999.9970000000003</v>
      </c>
      <c r="P253" s="10">
        <f t="shared" si="7"/>
        <v>66.666600000000003</v>
      </c>
      <c r="Q253" s="18" t="s">
        <v>490</v>
      </c>
      <c r="R253" s="17" t="s">
        <v>488</v>
      </c>
      <c r="S253" s="17">
        <v>3</v>
      </c>
    </row>
    <row r="254" spans="1:19" s="9" customFormat="1" ht="15" customHeight="1" x14ac:dyDescent="0.25">
      <c r="A254" s="2" t="s">
        <v>424</v>
      </c>
      <c r="B254" s="6" t="s">
        <v>38</v>
      </c>
      <c r="C254" s="6">
        <v>1</v>
      </c>
      <c r="D254" s="7">
        <v>42921</v>
      </c>
      <c r="E254" s="8">
        <v>2017</v>
      </c>
      <c r="F254" s="6" t="s">
        <v>13</v>
      </c>
      <c r="G254" s="6" t="s">
        <v>14</v>
      </c>
      <c r="H254" s="6" t="s">
        <v>15</v>
      </c>
      <c r="I254" s="6" t="s">
        <v>22</v>
      </c>
      <c r="J254" s="6" t="s">
        <v>43</v>
      </c>
      <c r="K254" s="6" t="s">
        <v>255</v>
      </c>
      <c r="L254" s="6"/>
      <c r="M254" s="6" t="str">
        <f t="shared" si="6"/>
        <v>IV</v>
      </c>
      <c r="N254"/>
      <c r="O254" s="1">
        <v>45.454500000000003</v>
      </c>
      <c r="P254" s="10">
        <f t="shared" si="7"/>
        <v>1.0101</v>
      </c>
      <c r="Q254" s="16" t="s">
        <v>479</v>
      </c>
      <c r="R254" s="17" t="s">
        <v>480</v>
      </c>
      <c r="S254" s="17">
        <v>2</v>
      </c>
    </row>
    <row r="255" spans="1:19" s="9" customFormat="1" ht="15" customHeight="1" x14ac:dyDescent="0.25">
      <c r="A255" s="2" t="s">
        <v>424</v>
      </c>
      <c r="B255" s="6" t="s">
        <v>38</v>
      </c>
      <c r="C255" s="6">
        <v>1</v>
      </c>
      <c r="D255" s="7">
        <v>42921</v>
      </c>
      <c r="E255" s="8">
        <v>2017</v>
      </c>
      <c r="F255" s="6" t="s">
        <v>13</v>
      </c>
      <c r="G255" s="6" t="s">
        <v>14</v>
      </c>
      <c r="H255" s="6" t="s">
        <v>15</v>
      </c>
      <c r="I255" s="6" t="s">
        <v>22</v>
      </c>
      <c r="J255" s="6" t="s">
        <v>23</v>
      </c>
      <c r="K255" s="6" t="s">
        <v>255</v>
      </c>
      <c r="L255" s="6"/>
      <c r="M255" s="6" t="str">
        <f t="shared" si="6"/>
        <v>IV</v>
      </c>
      <c r="N255"/>
      <c r="O255" s="1">
        <v>45.454500000000003</v>
      </c>
      <c r="P255" s="10">
        <f t="shared" si="7"/>
        <v>1.0101</v>
      </c>
      <c r="Q255" s="16" t="s">
        <v>479</v>
      </c>
      <c r="R255" s="17" t="s">
        <v>480</v>
      </c>
      <c r="S255" s="17">
        <v>2</v>
      </c>
    </row>
    <row r="256" spans="1:19" s="9" customFormat="1" ht="15" customHeight="1" x14ac:dyDescent="0.25">
      <c r="A256" s="2" t="s">
        <v>424</v>
      </c>
      <c r="B256" s="6" t="s">
        <v>38</v>
      </c>
      <c r="C256" s="6">
        <v>1</v>
      </c>
      <c r="D256" s="7">
        <v>42921</v>
      </c>
      <c r="E256" s="8">
        <v>2017</v>
      </c>
      <c r="F256" s="6" t="s">
        <v>13</v>
      </c>
      <c r="G256" s="6" t="s">
        <v>14</v>
      </c>
      <c r="H256" s="6" t="s">
        <v>24</v>
      </c>
      <c r="I256" s="6" t="s">
        <v>25</v>
      </c>
      <c r="J256" s="6" t="s">
        <v>26</v>
      </c>
      <c r="K256" s="6" t="s">
        <v>255</v>
      </c>
      <c r="L256" s="6"/>
      <c r="M256" s="6" t="str">
        <f t="shared" si="6"/>
        <v>IV</v>
      </c>
      <c r="N256"/>
      <c r="O256" s="1">
        <v>272.72700000000003</v>
      </c>
      <c r="P256" s="10">
        <f t="shared" si="7"/>
        <v>6.0606000000000009</v>
      </c>
      <c r="Q256" s="18" t="s">
        <v>491</v>
      </c>
      <c r="R256" s="17" t="s">
        <v>478</v>
      </c>
      <c r="S256" s="17">
        <v>2</v>
      </c>
    </row>
    <row r="257" spans="1:19" s="9" customFormat="1" ht="15" customHeight="1" x14ac:dyDescent="0.25">
      <c r="A257" s="2" t="s">
        <v>425</v>
      </c>
      <c r="B257" s="6" t="s">
        <v>38</v>
      </c>
      <c r="C257" s="6">
        <v>2</v>
      </c>
      <c r="D257" s="7">
        <v>42921</v>
      </c>
      <c r="E257" s="8">
        <v>2017</v>
      </c>
      <c r="F257" s="6" t="s">
        <v>13</v>
      </c>
      <c r="G257" s="6" t="s">
        <v>14</v>
      </c>
      <c r="H257" s="6" t="s">
        <v>15</v>
      </c>
      <c r="I257" s="6" t="s">
        <v>22</v>
      </c>
      <c r="J257" s="6" t="s">
        <v>66</v>
      </c>
      <c r="K257" s="6" t="s">
        <v>251</v>
      </c>
      <c r="L257" s="6"/>
      <c r="M257" s="6" t="str">
        <f t="shared" si="6"/>
        <v>III</v>
      </c>
      <c r="N257"/>
      <c r="O257" s="1">
        <v>136.36350000000002</v>
      </c>
      <c r="P257" s="10">
        <f t="shared" si="7"/>
        <v>3.0303000000000004</v>
      </c>
      <c r="Q257" s="16" t="s">
        <v>479</v>
      </c>
      <c r="R257" s="17" t="s">
        <v>480</v>
      </c>
      <c r="S257" s="17">
        <v>4</v>
      </c>
    </row>
    <row r="258" spans="1:19" s="9" customFormat="1" ht="15" customHeight="1" x14ac:dyDescent="0.25">
      <c r="A258" s="2" t="s">
        <v>425</v>
      </c>
      <c r="B258" s="6" t="s">
        <v>38</v>
      </c>
      <c r="C258" s="6">
        <v>2</v>
      </c>
      <c r="D258" s="7">
        <v>42921</v>
      </c>
      <c r="E258" s="8">
        <v>2017</v>
      </c>
      <c r="F258" s="6" t="s">
        <v>13</v>
      </c>
      <c r="G258" s="6" t="s">
        <v>14</v>
      </c>
      <c r="H258" s="6"/>
      <c r="I258" s="6" t="s">
        <v>20</v>
      </c>
      <c r="J258" s="6" t="s">
        <v>218</v>
      </c>
      <c r="K258" s="6" t="s">
        <v>254</v>
      </c>
      <c r="L258" s="6"/>
      <c r="M258" s="6" t="str">
        <f t="shared" ref="M258:M321" si="8">IF(L258="",K258,L258)</f>
        <v>V</v>
      </c>
      <c r="N258"/>
      <c r="O258" s="1">
        <v>45.454500000000003</v>
      </c>
      <c r="P258" s="10">
        <f t="shared" ref="P258:P321" si="9">O258/45</f>
        <v>1.0101</v>
      </c>
      <c r="Q258" s="18" t="s">
        <v>489</v>
      </c>
      <c r="R258" s="17" t="s">
        <v>488</v>
      </c>
      <c r="S258" s="17">
        <v>3</v>
      </c>
    </row>
    <row r="259" spans="1:19" s="9" customFormat="1" ht="15" customHeight="1" x14ac:dyDescent="0.25">
      <c r="A259" s="2" t="s">
        <v>425</v>
      </c>
      <c r="B259" s="6" t="s">
        <v>38</v>
      </c>
      <c r="C259" s="6">
        <v>2</v>
      </c>
      <c r="D259" s="7">
        <v>42921</v>
      </c>
      <c r="E259" s="8">
        <v>2017</v>
      </c>
      <c r="F259" s="6" t="s">
        <v>13</v>
      </c>
      <c r="G259" s="6" t="s">
        <v>14</v>
      </c>
      <c r="H259" s="6"/>
      <c r="I259" s="6" t="s">
        <v>64</v>
      </c>
      <c r="J259" s="6" t="s">
        <v>65</v>
      </c>
      <c r="K259" s="6" t="s">
        <v>255</v>
      </c>
      <c r="L259" s="6"/>
      <c r="M259" s="6" t="str">
        <f t="shared" si="8"/>
        <v>IV</v>
      </c>
      <c r="N259"/>
      <c r="O259" s="1">
        <v>45.454500000000003</v>
      </c>
      <c r="P259" s="10">
        <f t="shared" si="9"/>
        <v>1.0101</v>
      </c>
      <c r="Q259" s="18" t="s">
        <v>477</v>
      </c>
      <c r="R259" s="17" t="s">
        <v>478</v>
      </c>
      <c r="S259" s="17">
        <v>4</v>
      </c>
    </row>
    <row r="260" spans="1:19" s="9" customFormat="1" ht="15" customHeight="1" x14ac:dyDescent="0.25">
      <c r="A260" s="2" t="s">
        <v>425</v>
      </c>
      <c r="B260" s="6" t="s">
        <v>38</v>
      </c>
      <c r="C260" s="6">
        <v>2</v>
      </c>
      <c r="D260" s="7">
        <v>42921</v>
      </c>
      <c r="E260" s="8">
        <v>2017</v>
      </c>
      <c r="F260" s="6" t="s">
        <v>13</v>
      </c>
      <c r="G260" s="6" t="s">
        <v>14</v>
      </c>
      <c r="H260" s="6"/>
      <c r="I260" s="6" t="s">
        <v>20</v>
      </c>
      <c r="J260" s="6" t="s">
        <v>21</v>
      </c>
      <c r="K260" s="6" t="s">
        <v>255</v>
      </c>
      <c r="L260" s="6"/>
      <c r="M260" s="6" t="str">
        <f t="shared" si="8"/>
        <v>IV</v>
      </c>
      <c r="N260"/>
      <c r="O260" s="1">
        <v>45.454500000000003</v>
      </c>
      <c r="P260" s="10">
        <f t="shared" si="9"/>
        <v>1.0101</v>
      </c>
      <c r="Q260" s="18" t="s">
        <v>490</v>
      </c>
      <c r="R260" s="17" t="s">
        <v>488</v>
      </c>
      <c r="S260" s="17">
        <v>3</v>
      </c>
    </row>
    <row r="261" spans="1:19" s="9" customFormat="1" ht="15" customHeight="1" x14ac:dyDescent="0.25">
      <c r="A261" s="2" t="s">
        <v>425</v>
      </c>
      <c r="B261" s="6" t="s">
        <v>38</v>
      </c>
      <c r="C261" s="6">
        <v>2</v>
      </c>
      <c r="D261" s="7">
        <v>42921</v>
      </c>
      <c r="E261" s="8">
        <v>2017</v>
      </c>
      <c r="F261" s="6" t="s">
        <v>13</v>
      </c>
      <c r="G261" s="6" t="s">
        <v>14</v>
      </c>
      <c r="H261" s="6" t="s">
        <v>24</v>
      </c>
      <c r="I261" s="6" t="s">
        <v>25</v>
      </c>
      <c r="J261" s="6" t="s">
        <v>26</v>
      </c>
      <c r="K261" s="6" t="s">
        <v>255</v>
      </c>
      <c r="L261" s="6"/>
      <c r="M261" s="6" t="str">
        <f t="shared" si="8"/>
        <v>IV</v>
      </c>
      <c r="N261"/>
      <c r="O261" s="1">
        <v>90.909000000000006</v>
      </c>
      <c r="P261" s="10">
        <f t="shared" si="9"/>
        <v>2.0202</v>
      </c>
      <c r="Q261" s="18" t="s">
        <v>491</v>
      </c>
      <c r="R261" s="17" t="s">
        <v>478</v>
      </c>
      <c r="S261" s="17">
        <v>2</v>
      </c>
    </row>
    <row r="262" spans="1:19" s="9" customFormat="1" ht="15" customHeight="1" x14ac:dyDescent="0.25">
      <c r="A262" s="2" t="s">
        <v>436</v>
      </c>
      <c r="B262" s="6" t="s">
        <v>38</v>
      </c>
      <c r="C262" s="6">
        <v>1</v>
      </c>
      <c r="D262" s="7">
        <v>42948</v>
      </c>
      <c r="E262" s="8">
        <v>2017</v>
      </c>
      <c r="F262" s="6" t="s">
        <v>9</v>
      </c>
      <c r="G262" s="6" t="s">
        <v>10</v>
      </c>
      <c r="H262" s="6"/>
      <c r="I262" s="6" t="s">
        <v>11</v>
      </c>
      <c r="J262" s="6" t="s">
        <v>12</v>
      </c>
      <c r="K262" s="6" t="s">
        <v>251</v>
      </c>
      <c r="L262" s="6"/>
      <c r="M262" s="6" t="str">
        <f t="shared" si="8"/>
        <v>III</v>
      </c>
      <c r="N262"/>
      <c r="O262" s="1">
        <v>3136.3605000000002</v>
      </c>
      <c r="P262" s="10">
        <f t="shared" si="9"/>
        <v>69.696899999999999</v>
      </c>
      <c r="Q262" s="12" t="s">
        <v>500</v>
      </c>
      <c r="R262" s="13" t="s">
        <v>480</v>
      </c>
      <c r="S262" s="13">
        <v>3</v>
      </c>
    </row>
    <row r="263" spans="1:19" s="9" customFormat="1" ht="15" customHeight="1" x14ac:dyDescent="0.25">
      <c r="A263" s="2" t="s">
        <v>436</v>
      </c>
      <c r="B263" s="6" t="s">
        <v>38</v>
      </c>
      <c r="C263" s="6">
        <v>1</v>
      </c>
      <c r="D263" s="7">
        <v>42948</v>
      </c>
      <c r="E263" s="8">
        <v>2017</v>
      </c>
      <c r="F263" s="6" t="s">
        <v>13</v>
      </c>
      <c r="G263" s="6" t="s">
        <v>14</v>
      </c>
      <c r="H263" s="6"/>
      <c r="I263" s="6" t="s">
        <v>20</v>
      </c>
      <c r="J263" s="6" t="s">
        <v>21</v>
      </c>
      <c r="K263" s="6" t="s">
        <v>255</v>
      </c>
      <c r="L263" s="6"/>
      <c r="M263" s="6" t="str">
        <f t="shared" si="8"/>
        <v>IV</v>
      </c>
      <c r="N263"/>
      <c r="O263" s="1">
        <v>45.454500000000003</v>
      </c>
      <c r="P263" s="10">
        <f t="shared" si="9"/>
        <v>1.0101</v>
      </c>
      <c r="Q263" s="18" t="s">
        <v>490</v>
      </c>
      <c r="R263" s="17" t="s">
        <v>488</v>
      </c>
      <c r="S263" s="17">
        <v>3</v>
      </c>
    </row>
    <row r="264" spans="1:19" s="9" customFormat="1" ht="15" customHeight="1" x14ac:dyDescent="0.25">
      <c r="A264" s="2" t="s">
        <v>436</v>
      </c>
      <c r="B264" s="6" t="s">
        <v>38</v>
      </c>
      <c r="C264" s="6">
        <v>1</v>
      </c>
      <c r="D264" s="7">
        <v>42948</v>
      </c>
      <c r="E264" s="8">
        <v>2017</v>
      </c>
      <c r="F264" s="6" t="s">
        <v>13</v>
      </c>
      <c r="G264" s="6" t="s">
        <v>14</v>
      </c>
      <c r="H264" s="6" t="s">
        <v>24</v>
      </c>
      <c r="I264" s="6" t="s">
        <v>25</v>
      </c>
      <c r="J264" s="6" t="s">
        <v>26</v>
      </c>
      <c r="K264" s="6" t="s">
        <v>255</v>
      </c>
      <c r="L264" s="6"/>
      <c r="M264" s="6" t="str">
        <f t="shared" si="8"/>
        <v>IV</v>
      </c>
      <c r="N264"/>
      <c r="O264" s="1">
        <v>45.454500000000003</v>
      </c>
      <c r="P264" s="10">
        <f t="shared" si="9"/>
        <v>1.0101</v>
      </c>
      <c r="Q264" s="18" t="s">
        <v>491</v>
      </c>
      <c r="R264" s="17" t="s">
        <v>478</v>
      </c>
      <c r="S264" s="17">
        <v>2</v>
      </c>
    </row>
    <row r="265" spans="1:19" s="9" customFormat="1" ht="15" customHeight="1" x14ac:dyDescent="0.25">
      <c r="A265" s="2" t="s">
        <v>437</v>
      </c>
      <c r="B265" s="6" t="s">
        <v>38</v>
      </c>
      <c r="C265" s="6">
        <v>2</v>
      </c>
      <c r="D265" s="7">
        <v>42948</v>
      </c>
      <c r="E265" s="8">
        <v>2017</v>
      </c>
      <c r="F265" s="6" t="s">
        <v>13</v>
      </c>
      <c r="G265" s="6" t="s">
        <v>14</v>
      </c>
      <c r="H265" s="6"/>
      <c r="I265" s="6" t="s">
        <v>20</v>
      </c>
      <c r="J265" s="6" t="s">
        <v>21</v>
      </c>
      <c r="K265" s="6" t="s">
        <v>255</v>
      </c>
      <c r="L265" s="6"/>
      <c r="M265" s="6" t="str">
        <f t="shared" si="8"/>
        <v>IV</v>
      </c>
      <c r="N265"/>
      <c r="O265" s="1">
        <v>90.909000000000006</v>
      </c>
      <c r="P265" s="10">
        <f t="shared" si="9"/>
        <v>2.0202</v>
      </c>
      <c r="Q265" s="18" t="s">
        <v>490</v>
      </c>
      <c r="R265" s="17" t="s">
        <v>488</v>
      </c>
      <c r="S265" s="17">
        <v>3</v>
      </c>
    </row>
    <row r="266" spans="1:19" s="9" customFormat="1" ht="15" customHeight="1" x14ac:dyDescent="0.25">
      <c r="A266" s="2" t="s">
        <v>437</v>
      </c>
      <c r="B266" s="6" t="s">
        <v>38</v>
      </c>
      <c r="C266" s="6">
        <v>2</v>
      </c>
      <c r="D266" s="7">
        <v>42948</v>
      </c>
      <c r="E266" s="8">
        <v>2017</v>
      </c>
      <c r="F266" s="6" t="s">
        <v>13</v>
      </c>
      <c r="G266" s="6" t="s">
        <v>14</v>
      </c>
      <c r="H266" s="6" t="s">
        <v>24</v>
      </c>
      <c r="I266" s="6" t="s">
        <v>25</v>
      </c>
      <c r="J266" s="6" t="s">
        <v>26</v>
      </c>
      <c r="K266" s="6" t="s">
        <v>255</v>
      </c>
      <c r="L266" s="6"/>
      <c r="M266" s="6" t="str">
        <f t="shared" si="8"/>
        <v>IV</v>
      </c>
      <c r="N266"/>
      <c r="O266" s="1">
        <v>45.454500000000003</v>
      </c>
      <c r="P266" s="10">
        <f t="shared" si="9"/>
        <v>1.0101</v>
      </c>
      <c r="Q266" s="18" t="s">
        <v>491</v>
      </c>
      <c r="R266" s="17" t="s">
        <v>478</v>
      </c>
      <c r="S266" s="17">
        <v>2</v>
      </c>
    </row>
    <row r="267" spans="1:19" s="9" customFormat="1" ht="15" customHeight="1" x14ac:dyDescent="0.25">
      <c r="A267" s="2" t="s">
        <v>386</v>
      </c>
      <c r="B267" s="6" t="s">
        <v>38</v>
      </c>
      <c r="C267" s="6">
        <v>1</v>
      </c>
      <c r="D267" s="7">
        <v>42983</v>
      </c>
      <c r="E267" s="8">
        <v>2017</v>
      </c>
      <c r="F267" s="6" t="s">
        <v>13</v>
      </c>
      <c r="G267" s="6" t="s">
        <v>14</v>
      </c>
      <c r="H267" s="6" t="s">
        <v>15</v>
      </c>
      <c r="I267" s="6" t="s">
        <v>22</v>
      </c>
      <c r="J267" s="6" t="s">
        <v>66</v>
      </c>
      <c r="K267" s="6" t="s">
        <v>251</v>
      </c>
      <c r="L267" s="6"/>
      <c r="M267" s="6" t="str">
        <f t="shared" si="8"/>
        <v>III</v>
      </c>
      <c r="N267"/>
      <c r="O267" s="1">
        <v>45.454500000000003</v>
      </c>
      <c r="P267" s="10">
        <f t="shared" si="9"/>
        <v>1.0101</v>
      </c>
      <c r="Q267" s="16" t="s">
        <v>479</v>
      </c>
      <c r="R267" s="17" t="s">
        <v>480</v>
      </c>
      <c r="S267" s="17">
        <v>4</v>
      </c>
    </row>
    <row r="268" spans="1:19" s="9" customFormat="1" ht="15" customHeight="1" x14ac:dyDescent="0.25">
      <c r="A268" s="2" t="s">
        <v>386</v>
      </c>
      <c r="B268" s="6" t="s">
        <v>38</v>
      </c>
      <c r="C268" s="6">
        <v>1</v>
      </c>
      <c r="D268" s="7">
        <v>42983</v>
      </c>
      <c r="E268" s="8">
        <v>2017</v>
      </c>
      <c r="F268" s="6" t="s">
        <v>9</v>
      </c>
      <c r="G268" s="6" t="s">
        <v>10</v>
      </c>
      <c r="H268" s="6"/>
      <c r="I268" s="6" t="s">
        <v>11</v>
      </c>
      <c r="J268" s="6" t="s">
        <v>12</v>
      </c>
      <c r="K268" s="6" t="s">
        <v>251</v>
      </c>
      <c r="L268" s="6"/>
      <c r="M268" s="6" t="str">
        <f t="shared" si="8"/>
        <v>III</v>
      </c>
      <c r="N268"/>
      <c r="O268" s="1">
        <v>45.454500000000003</v>
      </c>
      <c r="P268" s="10">
        <f t="shared" si="9"/>
        <v>1.0101</v>
      </c>
      <c r="Q268" s="12" t="s">
        <v>500</v>
      </c>
      <c r="R268" s="13" t="s">
        <v>480</v>
      </c>
      <c r="S268" s="13">
        <v>3</v>
      </c>
    </row>
    <row r="269" spans="1:19" s="9" customFormat="1" ht="15" customHeight="1" x14ac:dyDescent="0.25">
      <c r="A269" s="2" t="s">
        <v>386</v>
      </c>
      <c r="B269" s="6" t="s">
        <v>38</v>
      </c>
      <c r="C269" s="6">
        <v>1</v>
      </c>
      <c r="D269" s="7">
        <v>42983</v>
      </c>
      <c r="E269" s="8">
        <v>2017</v>
      </c>
      <c r="F269" s="6" t="s">
        <v>13</v>
      </c>
      <c r="G269" s="6" t="s">
        <v>14</v>
      </c>
      <c r="H269" s="6"/>
      <c r="I269" s="6" t="s">
        <v>20</v>
      </c>
      <c r="J269" s="6" t="s">
        <v>21</v>
      </c>
      <c r="K269" s="6" t="s">
        <v>255</v>
      </c>
      <c r="L269" s="6"/>
      <c r="M269" s="6" t="str">
        <f t="shared" si="8"/>
        <v>IV</v>
      </c>
      <c r="N269"/>
      <c r="O269" s="1">
        <v>3772.7235000000001</v>
      </c>
      <c r="P269" s="10">
        <f t="shared" si="9"/>
        <v>83.838300000000004</v>
      </c>
      <c r="Q269" s="18" t="s">
        <v>490</v>
      </c>
      <c r="R269" s="17" t="s">
        <v>488</v>
      </c>
      <c r="S269" s="17">
        <v>3</v>
      </c>
    </row>
    <row r="270" spans="1:19" s="9" customFormat="1" ht="15" customHeight="1" x14ac:dyDescent="0.25">
      <c r="A270" s="2" t="s">
        <v>386</v>
      </c>
      <c r="B270" s="6" t="s">
        <v>38</v>
      </c>
      <c r="C270" s="6">
        <v>1</v>
      </c>
      <c r="D270" s="7">
        <v>42983</v>
      </c>
      <c r="E270" s="8">
        <v>2017</v>
      </c>
      <c r="F270" s="6" t="s">
        <v>13</v>
      </c>
      <c r="G270" s="6" t="s">
        <v>14</v>
      </c>
      <c r="H270" s="6" t="s">
        <v>24</v>
      </c>
      <c r="I270" s="6" t="s">
        <v>25</v>
      </c>
      <c r="J270" s="6" t="s">
        <v>26</v>
      </c>
      <c r="K270" s="6" t="s">
        <v>255</v>
      </c>
      <c r="L270" s="6"/>
      <c r="M270" s="6" t="str">
        <f t="shared" si="8"/>
        <v>IV</v>
      </c>
      <c r="N270"/>
      <c r="O270" s="1">
        <v>181.81800000000001</v>
      </c>
      <c r="P270" s="10">
        <f t="shared" si="9"/>
        <v>4.0404</v>
      </c>
      <c r="Q270" s="18" t="s">
        <v>491</v>
      </c>
      <c r="R270" s="17" t="s">
        <v>478</v>
      </c>
      <c r="S270" s="17">
        <v>2</v>
      </c>
    </row>
    <row r="271" spans="1:19" s="9" customFormat="1" ht="15" customHeight="1" x14ac:dyDescent="0.25">
      <c r="A271" s="2" t="s">
        <v>387</v>
      </c>
      <c r="B271" s="6" t="s">
        <v>38</v>
      </c>
      <c r="C271" s="6">
        <v>2</v>
      </c>
      <c r="D271" s="7">
        <v>42983</v>
      </c>
      <c r="E271" s="8">
        <v>2017</v>
      </c>
      <c r="F271" s="6" t="s">
        <v>9</v>
      </c>
      <c r="G271" s="6" t="s">
        <v>10</v>
      </c>
      <c r="H271" s="6"/>
      <c r="I271" s="6" t="s">
        <v>11</v>
      </c>
      <c r="J271" s="6" t="s">
        <v>12</v>
      </c>
      <c r="K271" s="6" t="s">
        <v>251</v>
      </c>
      <c r="L271" s="6"/>
      <c r="M271" s="6" t="str">
        <f t="shared" si="8"/>
        <v>III</v>
      </c>
      <c r="N271"/>
      <c r="O271" s="1">
        <v>45.454500000000003</v>
      </c>
      <c r="P271" s="10">
        <f t="shared" si="9"/>
        <v>1.0101</v>
      </c>
      <c r="Q271" s="12" t="s">
        <v>500</v>
      </c>
      <c r="R271" s="13" t="s">
        <v>480</v>
      </c>
      <c r="S271" s="13">
        <v>3</v>
      </c>
    </row>
    <row r="272" spans="1:19" s="9" customFormat="1" ht="15" customHeight="1" x14ac:dyDescent="0.25">
      <c r="A272" s="2" t="s">
        <v>387</v>
      </c>
      <c r="B272" s="6" t="s">
        <v>38</v>
      </c>
      <c r="C272" s="6">
        <v>2</v>
      </c>
      <c r="D272" s="7">
        <v>42983</v>
      </c>
      <c r="E272" s="8">
        <v>2017</v>
      </c>
      <c r="F272" s="6" t="s">
        <v>13</v>
      </c>
      <c r="G272" s="6" t="s">
        <v>14</v>
      </c>
      <c r="H272" s="6"/>
      <c r="I272" s="6" t="s">
        <v>64</v>
      </c>
      <c r="J272" s="6" t="s">
        <v>65</v>
      </c>
      <c r="K272" s="6" t="s">
        <v>255</v>
      </c>
      <c r="L272" s="6"/>
      <c r="M272" s="6" t="str">
        <f t="shared" si="8"/>
        <v>IV</v>
      </c>
      <c r="N272"/>
      <c r="O272" s="1">
        <v>4909.0860000000002</v>
      </c>
      <c r="P272" s="10">
        <f t="shared" si="9"/>
        <v>109.0908</v>
      </c>
      <c r="Q272" s="18" t="s">
        <v>477</v>
      </c>
      <c r="R272" s="17" t="s">
        <v>478</v>
      </c>
      <c r="S272" s="17">
        <v>4</v>
      </c>
    </row>
    <row r="273" spans="1:19" s="9" customFormat="1" ht="15" customHeight="1" x14ac:dyDescent="0.25">
      <c r="A273" s="2" t="s">
        <v>387</v>
      </c>
      <c r="B273" s="6" t="s">
        <v>38</v>
      </c>
      <c r="C273" s="6">
        <v>2</v>
      </c>
      <c r="D273" s="7">
        <v>42983</v>
      </c>
      <c r="E273" s="8">
        <v>2017</v>
      </c>
      <c r="F273" s="6" t="s">
        <v>13</v>
      </c>
      <c r="G273" s="6" t="s">
        <v>14</v>
      </c>
      <c r="H273" s="6"/>
      <c r="I273" s="6" t="s">
        <v>20</v>
      </c>
      <c r="J273" s="6" t="s">
        <v>21</v>
      </c>
      <c r="K273" s="6" t="s">
        <v>255</v>
      </c>
      <c r="L273" s="6"/>
      <c r="M273" s="6" t="str">
        <f t="shared" si="8"/>
        <v>IV</v>
      </c>
      <c r="N273"/>
      <c r="O273" s="1">
        <v>227.27250000000001</v>
      </c>
      <c r="P273" s="10">
        <f t="shared" si="9"/>
        <v>5.0505000000000004</v>
      </c>
      <c r="Q273" s="18" t="s">
        <v>490</v>
      </c>
      <c r="R273" s="17" t="s">
        <v>488</v>
      </c>
      <c r="S273" s="17">
        <v>3</v>
      </c>
    </row>
    <row r="274" spans="1:19" s="9" customFormat="1" ht="15" customHeight="1" x14ac:dyDescent="0.25">
      <c r="A274" s="2" t="s">
        <v>387</v>
      </c>
      <c r="B274" s="6" t="s">
        <v>38</v>
      </c>
      <c r="C274" s="6">
        <v>2</v>
      </c>
      <c r="D274" s="7">
        <v>42983</v>
      </c>
      <c r="E274" s="8">
        <v>2017</v>
      </c>
      <c r="F274" s="6" t="s">
        <v>13</v>
      </c>
      <c r="G274" s="6" t="s">
        <v>14</v>
      </c>
      <c r="H274" s="6" t="s">
        <v>24</v>
      </c>
      <c r="I274" s="6" t="s">
        <v>25</v>
      </c>
      <c r="J274" s="6" t="s">
        <v>55</v>
      </c>
      <c r="K274" s="6" t="s">
        <v>255</v>
      </c>
      <c r="L274" s="6"/>
      <c r="M274" s="6" t="str">
        <f t="shared" si="8"/>
        <v>IV</v>
      </c>
      <c r="N274"/>
      <c r="O274" s="1">
        <v>6318.1755000000003</v>
      </c>
      <c r="P274" s="10">
        <f t="shared" si="9"/>
        <v>140.40389999999999</v>
      </c>
      <c r="Q274" s="18" t="s">
        <v>491</v>
      </c>
      <c r="R274" s="17" t="s">
        <v>478</v>
      </c>
      <c r="S274" s="17">
        <v>2.5</v>
      </c>
    </row>
    <row r="275" spans="1:19" s="9" customFormat="1" ht="15" customHeight="1" x14ac:dyDescent="0.25">
      <c r="A275" s="2" t="s">
        <v>387</v>
      </c>
      <c r="B275" s="6" t="s">
        <v>38</v>
      </c>
      <c r="C275" s="6">
        <v>2</v>
      </c>
      <c r="D275" s="7">
        <v>42983</v>
      </c>
      <c r="E275" s="8">
        <v>2017</v>
      </c>
      <c r="F275" s="6" t="s">
        <v>13</v>
      </c>
      <c r="G275" s="6" t="s">
        <v>14</v>
      </c>
      <c r="H275" s="6" t="s">
        <v>24</v>
      </c>
      <c r="I275" s="6" t="s">
        <v>25</v>
      </c>
      <c r="J275" s="6" t="s">
        <v>26</v>
      </c>
      <c r="K275" s="6" t="s">
        <v>255</v>
      </c>
      <c r="L275" s="6"/>
      <c r="M275" s="6" t="str">
        <f t="shared" si="8"/>
        <v>IV</v>
      </c>
      <c r="N275"/>
      <c r="O275" s="1">
        <v>681.8175</v>
      </c>
      <c r="P275" s="10">
        <f t="shared" si="9"/>
        <v>15.1515</v>
      </c>
      <c r="Q275" s="18" t="s">
        <v>491</v>
      </c>
      <c r="R275" s="17" t="s">
        <v>478</v>
      </c>
      <c r="S275" s="17">
        <v>2</v>
      </c>
    </row>
    <row r="276" spans="1:19" s="9" customFormat="1" ht="15" customHeight="1" x14ac:dyDescent="0.25">
      <c r="A276" s="2" t="s">
        <v>448</v>
      </c>
      <c r="B276" s="6" t="s">
        <v>38</v>
      </c>
      <c r="C276" s="6">
        <v>1</v>
      </c>
      <c r="D276" s="7">
        <v>43026</v>
      </c>
      <c r="E276" s="8">
        <v>2017</v>
      </c>
      <c r="F276" s="6" t="s">
        <v>27</v>
      </c>
      <c r="G276" s="6" t="s">
        <v>39</v>
      </c>
      <c r="H276" s="6" t="s">
        <v>73</v>
      </c>
      <c r="I276" s="6" t="s">
        <v>74</v>
      </c>
      <c r="J276" s="6" t="s">
        <v>75</v>
      </c>
      <c r="K276" s="6" t="s">
        <v>252</v>
      </c>
      <c r="L276" s="6"/>
      <c r="M276" s="6" t="str">
        <f t="shared" si="8"/>
        <v>II</v>
      </c>
      <c r="N276"/>
      <c r="O276" s="1">
        <v>45.454500000000003</v>
      </c>
      <c r="P276" s="10">
        <f t="shared" si="9"/>
        <v>1.0101</v>
      </c>
      <c r="Q276" s="16" t="s">
        <v>479</v>
      </c>
      <c r="R276" s="17" t="s">
        <v>480</v>
      </c>
      <c r="S276" s="17">
        <v>1</v>
      </c>
    </row>
    <row r="277" spans="1:19" s="9" customFormat="1" ht="15" customHeight="1" x14ac:dyDescent="0.25">
      <c r="A277" s="2" t="s">
        <v>448</v>
      </c>
      <c r="B277" s="6" t="s">
        <v>38</v>
      </c>
      <c r="C277" s="6">
        <v>1</v>
      </c>
      <c r="D277" s="7">
        <v>43026</v>
      </c>
      <c r="E277" s="8">
        <v>2017</v>
      </c>
      <c r="F277" s="6" t="s">
        <v>9</v>
      </c>
      <c r="G277" s="6" t="s">
        <v>10</v>
      </c>
      <c r="H277" s="6"/>
      <c r="I277" s="6" t="s">
        <v>11</v>
      </c>
      <c r="J277" s="6" t="s">
        <v>12</v>
      </c>
      <c r="K277" s="6" t="s">
        <v>251</v>
      </c>
      <c r="L277" s="6"/>
      <c r="M277" s="6" t="str">
        <f t="shared" si="8"/>
        <v>III</v>
      </c>
      <c r="N277"/>
      <c r="O277" s="1">
        <v>45.454500000000003</v>
      </c>
      <c r="P277" s="10">
        <f t="shared" si="9"/>
        <v>1.0101</v>
      </c>
      <c r="Q277" s="12" t="s">
        <v>500</v>
      </c>
      <c r="R277" s="13" t="s">
        <v>480</v>
      </c>
      <c r="S277" s="13">
        <v>3</v>
      </c>
    </row>
    <row r="278" spans="1:19" s="9" customFormat="1" ht="15" customHeight="1" x14ac:dyDescent="0.25">
      <c r="A278" s="2" t="s">
        <v>448</v>
      </c>
      <c r="B278" s="6" t="s">
        <v>38</v>
      </c>
      <c r="C278" s="6">
        <v>1</v>
      </c>
      <c r="D278" s="7">
        <v>43026</v>
      </c>
      <c r="E278" s="8">
        <v>2017</v>
      </c>
      <c r="F278" s="6" t="s">
        <v>13</v>
      </c>
      <c r="G278" s="6" t="s">
        <v>14</v>
      </c>
      <c r="H278" s="6"/>
      <c r="I278" s="6" t="s">
        <v>64</v>
      </c>
      <c r="J278" s="6" t="s">
        <v>65</v>
      </c>
      <c r="K278" s="6" t="s">
        <v>255</v>
      </c>
      <c r="L278" s="6"/>
      <c r="M278" s="6" t="str">
        <f t="shared" si="8"/>
        <v>IV</v>
      </c>
      <c r="N278"/>
      <c r="O278" s="1">
        <v>45.454500000000003</v>
      </c>
      <c r="P278" s="10">
        <f t="shared" si="9"/>
        <v>1.0101</v>
      </c>
      <c r="Q278" s="18" t="s">
        <v>477</v>
      </c>
      <c r="R278" s="17" t="s">
        <v>478</v>
      </c>
      <c r="S278" s="17">
        <v>4</v>
      </c>
    </row>
    <row r="279" spans="1:19" s="9" customFormat="1" ht="15" customHeight="1" x14ac:dyDescent="0.25">
      <c r="A279" s="2" t="s">
        <v>448</v>
      </c>
      <c r="B279" s="6" t="s">
        <v>38</v>
      </c>
      <c r="C279" s="6">
        <v>1</v>
      </c>
      <c r="D279" s="7">
        <v>43026</v>
      </c>
      <c r="E279" s="8">
        <v>2017</v>
      </c>
      <c r="F279" s="6" t="s">
        <v>13</v>
      </c>
      <c r="G279" s="6" t="s">
        <v>14</v>
      </c>
      <c r="H279" s="6" t="s">
        <v>15</v>
      </c>
      <c r="I279" s="6" t="s">
        <v>16</v>
      </c>
      <c r="J279" s="6" t="s">
        <v>17</v>
      </c>
      <c r="K279" s="6" t="s">
        <v>252</v>
      </c>
      <c r="L279" s="6"/>
      <c r="M279" s="6" t="str">
        <f t="shared" si="8"/>
        <v>II</v>
      </c>
      <c r="N279"/>
      <c r="O279" s="1">
        <v>90.909000000000006</v>
      </c>
      <c r="P279" s="10">
        <f t="shared" si="9"/>
        <v>2.0202</v>
      </c>
      <c r="Q279" s="16" t="s">
        <v>479</v>
      </c>
      <c r="R279" s="17" t="s">
        <v>480</v>
      </c>
      <c r="S279" s="17">
        <v>3</v>
      </c>
    </row>
    <row r="280" spans="1:19" s="9" customFormat="1" ht="15" customHeight="1" x14ac:dyDescent="0.25">
      <c r="A280" s="2" t="s">
        <v>448</v>
      </c>
      <c r="B280" s="6" t="s">
        <v>38</v>
      </c>
      <c r="C280" s="6">
        <v>1</v>
      </c>
      <c r="D280" s="7">
        <v>43026</v>
      </c>
      <c r="E280" s="8">
        <v>2017</v>
      </c>
      <c r="F280" s="6" t="s">
        <v>13</v>
      </c>
      <c r="G280" s="6" t="s">
        <v>14</v>
      </c>
      <c r="H280" s="6"/>
      <c r="I280" s="6" t="s">
        <v>20</v>
      </c>
      <c r="J280" s="6" t="s">
        <v>21</v>
      </c>
      <c r="K280" s="6" t="s">
        <v>255</v>
      </c>
      <c r="L280" s="6"/>
      <c r="M280" s="6" t="str">
        <f t="shared" si="8"/>
        <v>IV</v>
      </c>
      <c r="N280"/>
      <c r="O280" s="1">
        <v>1090.9080000000001</v>
      </c>
      <c r="P280" s="10">
        <f t="shared" si="9"/>
        <v>24.242400000000004</v>
      </c>
      <c r="Q280" s="18" t="s">
        <v>490</v>
      </c>
      <c r="R280" s="17" t="s">
        <v>488</v>
      </c>
      <c r="S280" s="17">
        <v>3</v>
      </c>
    </row>
    <row r="281" spans="1:19" s="9" customFormat="1" ht="15" customHeight="1" x14ac:dyDescent="0.25">
      <c r="A281" s="2" t="s">
        <v>448</v>
      </c>
      <c r="B281" s="6" t="s">
        <v>38</v>
      </c>
      <c r="C281" s="6">
        <v>1</v>
      </c>
      <c r="D281" s="7">
        <v>43026</v>
      </c>
      <c r="E281" s="8">
        <v>2017</v>
      </c>
      <c r="F281" s="6" t="s">
        <v>13</v>
      </c>
      <c r="G281" s="6" t="s">
        <v>14</v>
      </c>
      <c r="H281" s="6" t="s">
        <v>24</v>
      </c>
      <c r="I281" s="6" t="s">
        <v>25</v>
      </c>
      <c r="J281" s="6" t="s">
        <v>55</v>
      </c>
      <c r="K281" s="6" t="s">
        <v>255</v>
      </c>
      <c r="L281" s="6"/>
      <c r="M281" s="6" t="str">
        <f t="shared" si="8"/>
        <v>IV</v>
      </c>
      <c r="N281"/>
      <c r="O281" s="1">
        <v>90.909000000000006</v>
      </c>
      <c r="P281" s="10">
        <f t="shared" si="9"/>
        <v>2.0202</v>
      </c>
      <c r="Q281" s="18" t="s">
        <v>491</v>
      </c>
      <c r="R281" s="17" t="s">
        <v>478</v>
      </c>
      <c r="S281" s="17">
        <v>2.5</v>
      </c>
    </row>
    <row r="282" spans="1:19" s="9" customFormat="1" ht="15" customHeight="1" x14ac:dyDescent="0.25">
      <c r="A282" s="2" t="s">
        <v>448</v>
      </c>
      <c r="B282" s="6" t="s">
        <v>38</v>
      </c>
      <c r="C282" s="6">
        <v>1</v>
      </c>
      <c r="D282" s="7">
        <v>43026</v>
      </c>
      <c r="E282" s="8">
        <v>2017</v>
      </c>
      <c r="F282" s="6" t="s">
        <v>13</v>
      </c>
      <c r="G282" s="6" t="s">
        <v>14</v>
      </c>
      <c r="H282" s="6" t="s">
        <v>24</v>
      </c>
      <c r="I282" s="6" t="s">
        <v>25</v>
      </c>
      <c r="J282" s="6" t="s">
        <v>26</v>
      </c>
      <c r="K282" s="6" t="s">
        <v>255</v>
      </c>
      <c r="L282" s="6"/>
      <c r="M282" s="6" t="str">
        <f t="shared" si="8"/>
        <v>IV</v>
      </c>
      <c r="N282"/>
      <c r="O282" s="1">
        <v>136.36350000000002</v>
      </c>
      <c r="P282" s="10">
        <f t="shared" si="9"/>
        <v>3.0303000000000004</v>
      </c>
      <c r="Q282" s="18" t="s">
        <v>491</v>
      </c>
      <c r="R282" s="17" t="s">
        <v>478</v>
      </c>
      <c r="S282" s="17">
        <v>2</v>
      </c>
    </row>
    <row r="283" spans="1:19" s="9" customFormat="1" ht="15" customHeight="1" x14ac:dyDescent="0.25">
      <c r="A283" s="2" t="s">
        <v>449</v>
      </c>
      <c r="B283" s="6" t="s">
        <v>38</v>
      </c>
      <c r="C283" s="6">
        <v>2</v>
      </c>
      <c r="D283" s="7">
        <v>43026</v>
      </c>
      <c r="E283" s="8">
        <v>2017</v>
      </c>
      <c r="F283" s="6" t="s">
        <v>50</v>
      </c>
      <c r="G283" s="6" t="s">
        <v>51</v>
      </c>
      <c r="H283" s="6" t="s">
        <v>67</v>
      </c>
      <c r="I283" s="6" t="s">
        <v>68</v>
      </c>
      <c r="J283" s="6" t="s">
        <v>139</v>
      </c>
      <c r="K283" s="6" t="s">
        <v>256</v>
      </c>
      <c r="L283" s="6" t="s">
        <v>252</v>
      </c>
      <c r="M283" s="6" t="str">
        <f t="shared" si="8"/>
        <v>II</v>
      </c>
      <c r="N283" s="6" t="s">
        <v>530</v>
      </c>
      <c r="O283" s="1">
        <v>90.909000000000006</v>
      </c>
      <c r="P283" s="10">
        <f t="shared" si="9"/>
        <v>2.0202</v>
      </c>
      <c r="Q283" s="18" t="s">
        <v>484</v>
      </c>
      <c r="R283" s="17" t="s">
        <v>478</v>
      </c>
      <c r="S283" s="17">
        <v>3</v>
      </c>
    </row>
    <row r="284" spans="1:19" s="9" customFormat="1" ht="15" customHeight="1" x14ac:dyDescent="0.25">
      <c r="A284" s="2" t="s">
        <v>449</v>
      </c>
      <c r="B284" s="6" t="s">
        <v>38</v>
      </c>
      <c r="C284" s="6">
        <v>2</v>
      </c>
      <c r="D284" s="7">
        <v>43026</v>
      </c>
      <c r="E284" s="8">
        <v>2017</v>
      </c>
      <c r="F284" s="6" t="s">
        <v>9</v>
      </c>
      <c r="G284" s="6" t="s">
        <v>10</v>
      </c>
      <c r="H284" s="6"/>
      <c r="I284" s="6" t="s">
        <v>11</v>
      </c>
      <c r="J284" s="6" t="s">
        <v>12</v>
      </c>
      <c r="K284" s="6" t="s">
        <v>251</v>
      </c>
      <c r="L284" s="6"/>
      <c r="M284" s="6" t="str">
        <f t="shared" si="8"/>
        <v>III</v>
      </c>
      <c r="N284"/>
      <c r="O284" s="1">
        <v>90.909000000000006</v>
      </c>
      <c r="P284" s="10">
        <f t="shared" si="9"/>
        <v>2.0202</v>
      </c>
      <c r="Q284" s="12" t="s">
        <v>500</v>
      </c>
      <c r="R284" s="13" t="s">
        <v>480</v>
      </c>
      <c r="S284" s="13">
        <v>3</v>
      </c>
    </row>
    <row r="285" spans="1:19" s="9" customFormat="1" ht="15" customHeight="1" x14ac:dyDescent="0.25">
      <c r="A285" s="2" t="s">
        <v>449</v>
      </c>
      <c r="B285" s="6" t="s">
        <v>38</v>
      </c>
      <c r="C285" s="6">
        <v>2</v>
      </c>
      <c r="D285" s="7">
        <v>43026</v>
      </c>
      <c r="E285" s="8">
        <v>2017</v>
      </c>
      <c r="F285" s="6" t="s">
        <v>13</v>
      </c>
      <c r="G285" s="6" t="s">
        <v>14</v>
      </c>
      <c r="H285" s="6" t="s">
        <v>15</v>
      </c>
      <c r="I285" s="6" t="s">
        <v>16</v>
      </c>
      <c r="J285" s="6" t="s">
        <v>17</v>
      </c>
      <c r="K285" s="6" t="s">
        <v>252</v>
      </c>
      <c r="L285" s="6"/>
      <c r="M285" s="6" t="str">
        <f t="shared" si="8"/>
        <v>II</v>
      </c>
      <c r="N285"/>
      <c r="O285" s="1">
        <v>272.72700000000003</v>
      </c>
      <c r="P285" s="10">
        <f t="shared" si="9"/>
        <v>6.0606000000000009</v>
      </c>
      <c r="Q285" s="16" t="s">
        <v>479</v>
      </c>
      <c r="R285" s="17" t="s">
        <v>480</v>
      </c>
      <c r="S285" s="17">
        <v>3</v>
      </c>
    </row>
    <row r="286" spans="1:19" s="9" customFormat="1" ht="15" customHeight="1" x14ac:dyDescent="0.25">
      <c r="A286" s="2" t="s">
        <v>449</v>
      </c>
      <c r="B286" s="6" t="s">
        <v>38</v>
      </c>
      <c r="C286" s="6">
        <v>2</v>
      </c>
      <c r="D286" s="7">
        <v>43026</v>
      </c>
      <c r="E286" s="8">
        <v>2017</v>
      </c>
      <c r="F286" s="6" t="s">
        <v>13</v>
      </c>
      <c r="G286" s="6" t="s">
        <v>14</v>
      </c>
      <c r="H286" s="6"/>
      <c r="I286" s="6" t="s">
        <v>20</v>
      </c>
      <c r="J286" s="6" t="s">
        <v>21</v>
      </c>
      <c r="K286" s="6" t="s">
        <v>255</v>
      </c>
      <c r="L286" s="6"/>
      <c r="M286" s="6" t="str">
        <f t="shared" si="8"/>
        <v>IV</v>
      </c>
      <c r="N286"/>
      <c r="O286" s="1">
        <v>1181.817</v>
      </c>
      <c r="P286" s="10">
        <f t="shared" si="9"/>
        <v>26.262599999999999</v>
      </c>
      <c r="Q286" s="18" t="s">
        <v>490</v>
      </c>
      <c r="R286" s="17" t="s">
        <v>488</v>
      </c>
      <c r="S286" s="17">
        <v>3</v>
      </c>
    </row>
    <row r="287" spans="1:19" s="9" customFormat="1" ht="15" customHeight="1" x14ac:dyDescent="0.25">
      <c r="A287" s="2" t="s">
        <v>449</v>
      </c>
      <c r="B287" s="6" t="s">
        <v>38</v>
      </c>
      <c r="C287" s="6">
        <v>2</v>
      </c>
      <c r="D287" s="7">
        <v>43026</v>
      </c>
      <c r="E287" s="8">
        <v>2017</v>
      </c>
      <c r="F287" s="6" t="s">
        <v>13</v>
      </c>
      <c r="G287" s="6" t="s">
        <v>14</v>
      </c>
      <c r="H287" s="6" t="s">
        <v>24</v>
      </c>
      <c r="I287" s="6" t="s">
        <v>25</v>
      </c>
      <c r="J287" s="6" t="s">
        <v>26</v>
      </c>
      <c r="K287" s="6" t="s">
        <v>255</v>
      </c>
      <c r="L287" s="6"/>
      <c r="M287" s="6" t="str">
        <f t="shared" si="8"/>
        <v>IV</v>
      </c>
      <c r="N287"/>
      <c r="O287" s="1">
        <v>136.36350000000002</v>
      </c>
      <c r="P287" s="10">
        <f t="shared" si="9"/>
        <v>3.0303000000000004</v>
      </c>
      <c r="Q287" s="18" t="s">
        <v>491</v>
      </c>
      <c r="R287" s="17" t="s">
        <v>478</v>
      </c>
      <c r="S287" s="17">
        <v>2</v>
      </c>
    </row>
    <row r="288" spans="1:19" s="9" customFormat="1" ht="15" customHeight="1" x14ac:dyDescent="0.25">
      <c r="A288" s="2" t="s">
        <v>449</v>
      </c>
      <c r="B288" s="6" t="s">
        <v>38</v>
      </c>
      <c r="C288" s="6">
        <v>2</v>
      </c>
      <c r="D288" s="7">
        <v>43026</v>
      </c>
      <c r="E288" s="8">
        <v>2017</v>
      </c>
      <c r="F288" s="6" t="s">
        <v>9</v>
      </c>
      <c r="G288" s="6" t="s">
        <v>10</v>
      </c>
      <c r="H288" s="6"/>
      <c r="I288" s="6" t="s">
        <v>58</v>
      </c>
      <c r="J288" s="6" t="s">
        <v>59</v>
      </c>
      <c r="K288" s="6" t="s">
        <v>252</v>
      </c>
      <c r="L288" s="6"/>
      <c r="M288" s="6" t="str">
        <f t="shared" si="8"/>
        <v>II</v>
      </c>
      <c r="N288"/>
      <c r="O288" s="1">
        <v>45.454500000000003</v>
      </c>
      <c r="P288" s="10">
        <f t="shared" si="9"/>
        <v>1.0101</v>
      </c>
      <c r="Q288" s="12"/>
      <c r="R288" s="13" t="s">
        <v>480</v>
      </c>
      <c r="S288" s="13">
        <v>3</v>
      </c>
    </row>
    <row r="289" spans="1:19" s="9" customFormat="1" ht="15" customHeight="1" x14ac:dyDescent="0.25">
      <c r="A289" s="2" t="s">
        <v>454</v>
      </c>
      <c r="B289" s="6" t="s">
        <v>38</v>
      </c>
      <c r="C289" s="6">
        <v>1</v>
      </c>
      <c r="D289" s="7">
        <v>43052</v>
      </c>
      <c r="E289" s="8">
        <v>2017</v>
      </c>
      <c r="F289" s="6" t="s">
        <v>9</v>
      </c>
      <c r="G289" s="6" t="s">
        <v>10</v>
      </c>
      <c r="H289" s="6"/>
      <c r="I289" s="6" t="s">
        <v>11</v>
      </c>
      <c r="J289" s="6" t="s">
        <v>12</v>
      </c>
      <c r="K289" s="6" t="s">
        <v>251</v>
      </c>
      <c r="L289" s="6"/>
      <c r="M289" s="6" t="str">
        <f t="shared" si="8"/>
        <v>III</v>
      </c>
      <c r="N289"/>
      <c r="O289" s="1">
        <v>45.454500000000003</v>
      </c>
      <c r="P289" s="10">
        <f t="shared" si="9"/>
        <v>1.0101</v>
      </c>
      <c r="Q289" s="12" t="s">
        <v>500</v>
      </c>
      <c r="R289" s="13" t="s">
        <v>480</v>
      </c>
      <c r="S289" s="13">
        <v>3</v>
      </c>
    </row>
    <row r="290" spans="1:19" s="9" customFormat="1" ht="15" customHeight="1" x14ac:dyDescent="0.25">
      <c r="A290" s="2" t="s">
        <v>454</v>
      </c>
      <c r="B290" s="6" t="s">
        <v>38</v>
      </c>
      <c r="C290" s="6">
        <v>1</v>
      </c>
      <c r="D290" s="7">
        <v>43052</v>
      </c>
      <c r="E290" s="8">
        <v>2017</v>
      </c>
      <c r="F290" s="6" t="s">
        <v>13</v>
      </c>
      <c r="G290" s="6" t="s">
        <v>14</v>
      </c>
      <c r="H290" s="6" t="s">
        <v>15</v>
      </c>
      <c r="I290" s="6" t="s">
        <v>16</v>
      </c>
      <c r="J290" s="6" t="s">
        <v>17</v>
      </c>
      <c r="K290" s="6" t="s">
        <v>252</v>
      </c>
      <c r="L290" s="6"/>
      <c r="M290" s="6" t="str">
        <f t="shared" si="8"/>
        <v>II</v>
      </c>
      <c r="N290"/>
      <c r="O290" s="1">
        <v>136.36350000000002</v>
      </c>
      <c r="P290" s="10">
        <f t="shared" si="9"/>
        <v>3.0303000000000004</v>
      </c>
      <c r="Q290" s="16" t="s">
        <v>479</v>
      </c>
      <c r="R290" s="17" t="s">
        <v>480</v>
      </c>
      <c r="S290" s="17">
        <v>3</v>
      </c>
    </row>
    <row r="291" spans="1:19" s="9" customFormat="1" ht="15" customHeight="1" x14ac:dyDescent="0.25">
      <c r="A291" s="2" t="s">
        <v>454</v>
      </c>
      <c r="B291" s="6" t="s">
        <v>38</v>
      </c>
      <c r="C291" s="6">
        <v>1</v>
      </c>
      <c r="D291" s="7">
        <v>43052</v>
      </c>
      <c r="E291" s="8">
        <v>2017</v>
      </c>
      <c r="F291" s="6" t="s">
        <v>13</v>
      </c>
      <c r="G291" s="6" t="s">
        <v>14</v>
      </c>
      <c r="H291" s="6"/>
      <c r="I291" s="6" t="s">
        <v>20</v>
      </c>
      <c r="J291" s="6" t="s">
        <v>21</v>
      </c>
      <c r="K291" s="6" t="s">
        <v>255</v>
      </c>
      <c r="L291" s="6"/>
      <c r="M291" s="6" t="str">
        <f t="shared" si="8"/>
        <v>IV</v>
      </c>
      <c r="N291"/>
      <c r="O291" s="1">
        <v>3363.6330000000003</v>
      </c>
      <c r="P291" s="10">
        <f t="shared" si="9"/>
        <v>74.747399999999999</v>
      </c>
      <c r="Q291" s="18" t="s">
        <v>490</v>
      </c>
      <c r="R291" s="17" t="s">
        <v>488</v>
      </c>
      <c r="S291" s="17">
        <v>3</v>
      </c>
    </row>
    <row r="292" spans="1:19" s="9" customFormat="1" ht="15" customHeight="1" x14ac:dyDescent="0.25">
      <c r="A292" s="2" t="s">
        <v>454</v>
      </c>
      <c r="B292" s="6" t="s">
        <v>38</v>
      </c>
      <c r="C292" s="6">
        <v>1</v>
      </c>
      <c r="D292" s="7">
        <v>43052</v>
      </c>
      <c r="E292" s="8">
        <v>2017</v>
      </c>
      <c r="F292" s="6" t="s">
        <v>27</v>
      </c>
      <c r="G292" s="6" t="s">
        <v>28</v>
      </c>
      <c r="H292" s="6"/>
      <c r="I292" s="6" t="s">
        <v>36</v>
      </c>
      <c r="J292" s="6" t="s">
        <v>37</v>
      </c>
      <c r="K292" s="6" t="s">
        <v>251</v>
      </c>
      <c r="L292" s="6"/>
      <c r="M292" s="6" t="str">
        <f t="shared" si="8"/>
        <v>III</v>
      </c>
      <c r="N292"/>
      <c r="O292" s="1">
        <v>45.454500000000003</v>
      </c>
      <c r="P292" s="10">
        <f t="shared" si="9"/>
        <v>1.0101</v>
      </c>
      <c r="Q292" s="18" t="s">
        <v>498</v>
      </c>
      <c r="R292" s="17" t="s">
        <v>478</v>
      </c>
      <c r="S292" s="17">
        <v>3</v>
      </c>
    </row>
    <row r="293" spans="1:19" s="9" customFormat="1" ht="15" customHeight="1" x14ac:dyDescent="0.25">
      <c r="A293" s="2" t="s">
        <v>454</v>
      </c>
      <c r="B293" s="6" t="s">
        <v>38</v>
      </c>
      <c r="C293" s="6">
        <v>1</v>
      </c>
      <c r="D293" s="7">
        <v>43052</v>
      </c>
      <c r="E293" s="8">
        <v>2017</v>
      </c>
      <c r="F293" s="6" t="s">
        <v>13</v>
      </c>
      <c r="G293" s="6" t="s">
        <v>14</v>
      </c>
      <c r="H293" s="6" t="s">
        <v>24</v>
      </c>
      <c r="I293" s="6" t="s">
        <v>25</v>
      </c>
      <c r="J293" s="6" t="s">
        <v>55</v>
      </c>
      <c r="K293" s="6" t="s">
        <v>255</v>
      </c>
      <c r="L293" s="6"/>
      <c r="M293" s="6" t="str">
        <f t="shared" si="8"/>
        <v>IV</v>
      </c>
      <c r="N293"/>
      <c r="O293" s="1">
        <v>90.909000000000006</v>
      </c>
      <c r="P293" s="10">
        <f t="shared" si="9"/>
        <v>2.0202</v>
      </c>
      <c r="Q293" s="18" t="s">
        <v>491</v>
      </c>
      <c r="R293" s="17" t="s">
        <v>478</v>
      </c>
      <c r="S293" s="17">
        <v>2.5</v>
      </c>
    </row>
    <row r="294" spans="1:19" s="9" customFormat="1" ht="15" customHeight="1" x14ac:dyDescent="0.25">
      <c r="A294" s="2" t="s">
        <v>454</v>
      </c>
      <c r="B294" s="6" t="s">
        <v>38</v>
      </c>
      <c r="C294" s="6">
        <v>1</v>
      </c>
      <c r="D294" s="7">
        <v>43052</v>
      </c>
      <c r="E294" s="8">
        <v>2017</v>
      </c>
      <c r="F294" s="6" t="s">
        <v>13</v>
      </c>
      <c r="G294" s="6" t="s">
        <v>14</v>
      </c>
      <c r="H294" s="6" t="s">
        <v>24</v>
      </c>
      <c r="I294" s="6" t="s">
        <v>25</v>
      </c>
      <c r="J294" s="6" t="s">
        <v>26</v>
      </c>
      <c r="K294" s="6" t="s">
        <v>255</v>
      </c>
      <c r="L294" s="6"/>
      <c r="M294" s="6" t="str">
        <f t="shared" si="8"/>
        <v>IV</v>
      </c>
      <c r="N294"/>
      <c r="O294" s="1">
        <v>136.36350000000002</v>
      </c>
      <c r="P294" s="10">
        <f t="shared" si="9"/>
        <v>3.0303000000000004</v>
      </c>
      <c r="Q294" s="18" t="s">
        <v>491</v>
      </c>
      <c r="R294" s="17" t="s">
        <v>478</v>
      </c>
      <c r="S294" s="17">
        <v>2</v>
      </c>
    </row>
    <row r="295" spans="1:19" s="9" customFormat="1" ht="15" customHeight="1" x14ac:dyDescent="0.25">
      <c r="A295" s="2" t="s">
        <v>454</v>
      </c>
      <c r="B295" s="6" t="s">
        <v>38</v>
      </c>
      <c r="C295" s="6">
        <v>1</v>
      </c>
      <c r="D295" s="7">
        <v>43052</v>
      </c>
      <c r="E295" s="8">
        <v>2017</v>
      </c>
      <c r="F295" s="6" t="s">
        <v>9</v>
      </c>
      <c r="G295" s="6" t="s">
        <v>10</v>
      </c>
      <c r="H295" s="6"/>
      <c r="I295" s="6" t="s">
        <v>58</v>
      </c>
      <c r="J295" s="6" t="s">
        <v>59</v>
      </c>
      <c r="K295" s="6" t="s">
        <v>252</v>
      </c>
      <c r="L295" s="6"/>
      <c r="M295" s="6" t="str">
        <f t="shared" si="8"/>
        <v>II</v>
      </c>
      <c r="N295"/>
      <c r="O295" s="1">
        <v>45.454500000000003</v>
      </c>
      <c r="P295" s="10">
        <f t="shared" si="9"/>
        <v>1.0101</v>
      </c>
      <c r="Q295" s="12"/>
      <c r="R295" s="13" t="s">
        <v>480</v>
      </c>
      <c r="S295" s="13">
        <v>3</v>
      </c>
    </row>
    <row r="296" spans="1:19" s="9" customFormat="1" ht="15" customHeight="1" x14ac:dyDescent="0.25">
      <c r="A296" s="2" t="s">
        <v>303</v>
      </c>
      <c r="B296" s="6" t="s">
        <v>38</v>
      </c>
      <c r="C296" s="6">
        <v>2</v>
      </c>
      <c r="D296" s="7">
        <v>43052</v>
      </c>
      <c r="E296" s="8">
        <v>2017</v>
      </c>
      <c r="F296" s="6" t="s">
        <v>13</v>
      </c>
      <c r="G296" s="6" t="s">
        <v>14</v>
      </c>
      <c r="H296" s="6" t="s">
        <v>78</v>
      </c>
      <c r="I296" s="6" t="s">
        <v>79</v>
      </c>
      <c r="J296" s="6" t="s">
        <v>79</v>
      </c>
      <c r="K296" s="6" t="s">
        <v>256</v>
      </c>
      <c r="L296" s="6"/>
      <c r="M296" s="6" t="str">
        <f t="shared" si="8"/>
        <v>NA</v>
      </c>
      <c r="N296" s="15" t="s">
        <v>531</v>
      </c>
      <c r="O296" s="1">
        <v>45.454500000000003</v>
      </c>
      <c r="P296" s="10">
        <f t="shared" si="9"/>
        <v>1.0101</v>
      </c>
      <c r="Q296" s="12"/>
      <c r="R296" s="13"/>
      <c r="S296" s="13">
        <v>4</v>
      </c>
    </row>
    <row r="297" spans="1:19" s="9" customFormat="1" ht="15" customHeight="1" x14ac:dyDescent="0.25">
      <c r="A297" s="2" t="s">
        <v>455</v>
      </c>
      <c r="B297" s="6" t="s">
        <v>38</v>
      </c>
      <c r="C297" s="6">
        <v>2</v>
      </c>
      <c r="D297" s="7">
        <v>43052</v>
      </c>
      <c r="E297" s="8">
        <v>2017</v>
      </c>
      <c r="F297" s="6" t="s">
        <v>13</v>
      </c>
      <c r="G297" s="6" t="s">
        <v>14</v>
      </c>
      <c r="H297" s="6" t="s">
        <v>15</v>
      </c>
      <c r="I297" s="6" t="s">
        <v>16</v>
      </c>
      <c r="J297" s="6" t="s">
        <v>17</v>
      </c>
      <c r="K297" s="6" t="s">
        <v>252</v>
      </c>
      <c r="L297" s="6"/>
      <c r="M297" s="6" t="str">
        <f t="shared" si="8"/>
        <v>II</v>
      </c>
      <c r="N297"/>
      <c r="O297" s="1">
        <v>45.454500000000003</v>
      </c>
      <c r="P297" s="10">
        <f t="shared" si="9"/>
        <v>1.0101</v>
      </c>
      <c r="Q297" s="16" t="s">
        <v>479</v>
      </c>
      <c r="R297" s="17" t="s">
        <v>480</v>
      </c>
      <c r="S297" s="17">
        <v>3</v>
      </c>
    </row>
    <row r="298" spans="1:19" s="9" customFormat="1" ht="15" customHeight="1" x14ac:dyDescent="0.25">
      <c r="A298" s="2" t="s">
        <v>455</v>
      </c>
      <c r="B298" s="6" t="s">
        <v>38</v>
      </c>
      <c r="C298" s="6">
        <v>2</v>
      </c>
      <c r="D298" s="7">
        <v>43052</v>
      </c>
      <c r="E298" s="8">
        <v>2017</v>
      </c>
      <c r="F298" s="6" t="s">
        <v>13</v>
      </c>
      <c r="G298" s="6" t="s">
        <v>14</v>
      </c>
      <c r="H298" s="6"/>
      <c r="I298" s="6" t="s">
        <v>20</v>
      </c>
      <c r="J298" s="6" t="s">
        <v>21</v>
      </c>
      <c r="K298" s="6" t="s">
        <v>255</v>
      </c>
      <c r="L298" s="6"/>
      <c r="M298" s="6" t="str">
        <f t="shared" si="8"/>
        <v>IV</v>
      </c>
      <c r="N298"/>
      <c r="O298" s="1">
        <v>4227.2685000000001</v>
      </c>
      <c r="P298" s="10">
        <f t="shared" si="9"/>
        <v>93.939300000000003</v>
      </c>
      <c r="Q298" s="18" t="s">
        <v>490</v>
      </c>
      <c r="R298" s="17" t="s">
        <v>488</v>
      </c>
      <c r="S298" s="17">
        <v>3</v>
      </c>
    </row>
    <row r="299" spans="1:19" s="9" customFormat="1" ht="15" customHeight="1" x14ac:dyDescent="0.25">
      <c r="A299" s="2" t="s">
        <v>455</v>
      </c>
      <c r="B299" s="6" t="s">
        <v>38</v>
      </c>
      <c r="C299" s="6">
        <v>2</v>
      </c>
      <c r="D299" s="7">
        <v>43052</v>
      </c>
      <c r="E299" s="8">
        <v>2017</v>
      </c>
      <c r="F299" s="6" t="s">
        <v>13</v>
      </c>
      <c r="G299" s="6" t="s">
        <v>14</v>
      </c>
      <c r="H299" s="6" t="s">
        <v>24</v>
      </c>
      <c r="I299" s="6" t="s">
        <v>25</v>
      </c>
      <c r="J299" s="6" t="s">
        <v>55</v>
      </c>
      <c r="K299" s="6" t="s">
        <v>255</v>
      </c>
      <c r="L299" s="6"/>
      <c r="M299" s="6" t="str">
        <f t="shared" si="8"/>
        <v>IV</v>
      </c>
      <c r="N299"/>
      <c r="O299" s="1">
        <v>227.27250000000001</v>
      </c>
      <c r="P299" s="10">
        <f t="shared" si="9"/>
        <v>5.0505000000000004</v>
      </c>
      <c r="Q299" s="18" t="s">
        <v>491</v>
      </c>
      <c r="R299" s="17" t="s">
        <v>478</v>
      </c>
      <c r="S299" s="17">
        <v>2.5</v>
      </c>
    </row>
    <row r="300" spans="1:19" s="9" customFormat="1" ht="15" customHeight="1" x14ac:dyDescent="0.25">
      <c r="A300" s="2" t="s">
        <v>455</v>
      </c>
      <c r="B300" s="6" t="s">
        <v>38</v>
      </c>
      <c r="C300" s="6">
        <v>2</v>
      </c>
      <c r="D300" s="7">
        <v>43052</v>
      </c>
      <c r="E300" s="8">
        <v>2017</v>
      </c>
      <c r="F300" s="6" t="s">
        <v>13</v>
      </c>
      <c r="G300" s="6" t="s">
        <v>14</v>
      </c>
      <c r="H300" s="6" t="s">
        <v>24</v>
      </c>
      <c r="I300" s="6" t="s">
        <v>25</v>
      </c>
      <c r="J300" s="6" t="s">
        <v>26</v>
      </c>
      <c r="K300" s="6" t="s">
        <v>255</v>
      </c>
      <c r="L300" s="6"/>
      <c r="M300" s="6" t="str">
        <f t="shared" si="8"/>
        <v>IV</v>
      </c>
      <c r="N300"/>
      <c r="O300" s="1">
        <v>136.36350000000002</v>
      </c>
      <c r="P300" s="10">
        <f t="shared" si="9"/>
        <v>3.0303000000000004</v>
      </c>
      <c r="Q300" s="18" t="s">
        <v>491</v>
      </c>
      <c r="R300" s="17" t="s">
        <v>478</v>
      </c>
      <c r="S300" s="17">
        <v>2</v>
      </c>
    </row>
    <row r="301" spans="1:19" s="9" customFormat="1" ht="15" customHeight="1" x14ac:dyDescent="0.25">
      <c r="A301" s="2" t="s">
        <v>321</v>
      </c>
      <c r="B301" s="6" t="s">
        <v>63</v>
      </c>
      <c r="C301" s="6">
        <v>1</v>
      </c>
      <c r="D301" s="7">
        <v>42557</v>
      </c>
      <c r="E301" s="8">
        <v>2016</v>
      </c>
      <c r="F301" s="6" t="s">
        <v>27</v>
      </c>
      <c r="G301" s="6" t="s">
        <v>28</v>
      </c>
      <c r="H301" s="6" t="s">
        <v>29</v>
      </c>
      <c r="I301" s="6" t="s">
        <v>30</v>
      </c>
      <c r="J301" s="6" t="s">
        <v>31</v>
      </c>
      <c r="K301" s="6" t="s">
        <v>256</v>
      </c>
      <c r="L301" s="6" t="s">
        <v>253</v>
      </c>
      <c r="M301" s="6" t="str">
        <f t="shared" si="8"/>
        <v>I</v>
      </c>
      <c r="N301" s="27" t="s">
        <v>512</v>
      </c>
      <c r="O301" s="1">
        <v>136.36350000000002</v>
      </c>
      <c r="P301" s="10">
        <f t="shared" si="9"/>
        <v>3.0303000000000004</v>
      </c>
      <c r="Q301" s="12" t="s">
        <v>477</v>
      </c>
      <c r="R301" s="13" t="s">
        <v>478</v>
      </c>
      <c r="S301" s="13">
        <v>3</v>
      </c>
    </row>
    <row r="302" spans="1:19" s="9" customFormat="1" ht="15" customHeight="1" x14ac:dyDescent="0.25">
      <c r="A302" s="2" t="s">
        <v>264</v>
      </c>
      <c r="B302" s="6" t="s">
        <v>63</v>
      </c>
      <c r="C302" s="6">
        <v>1</v>
      </c>
      <c r="D302" s="7">
        <v>42557</v>
      </c>
      <c r="E302" s="8">
        <v>2016</v>
      </c>
      <c r="F302" s="6" t="s">
        <v>13</v>
      </c>
      <c r="G302" s="6" t="s">
        <v>14</v>
      </c>
      <c r="H302" s="6"/>
      <c r="I302" s="6" t="s">
        <v>64</v>
      </c>
      <c r="J302" s="6" t="s">
        <v>65</v>
      </c>
      <c r="K302" s="6" t="s">
        <v>255</v>
      </c>
      <c r="L302" s="6"/>
      <c r="M302" s="6" t="str">
        <f t="shared" si="8"/>
        <v>IV</v>
      </c>
      <c r="N302"/>
      <c r="O302" s="1">
        <v>90.909000000000006</v>
      </c>
      <c r="P302" s="10">
        <f t="shared" si="9"/>
        <v>2.0202</v>
      </c>
      <c r="Q302" s="18" t="s">
        <v>477</v>
      </c>
      <c r="R302" s="17" t="s">
        <v>478</v>
      </c>
      <c r="S302" s="17">
        <v>4</v>
      </c>
    </row>
    <row r="303" spans="1:19" s="9" customFormat="1" ht="15" customHeight="1" x14ac:dyDescent="0.25">
      <c r="A303" s="2" t="s">
        <v>264</v>
      </c>
      <c r="B303" s="6" t="s">
        <v>63</v>
      </c>
      <c r="C303" s="6">
        <v>1</v>
      </c>
      <c r="D303" s="7">
        <v>42557</v>
      </c>
      <c r="E303" s="8">
        <v>2016</v>
      </c>
      <c r="F303" s="6" t="s">
        <v>27</v>
      </c>
      <c r="G303" s="6" t="s">
        <v>39</v>
      </c>
      <c r="H303" s="6"/>
      <c r="I303" s="6" t="s">
        <v>40</v>
      </c>
      <c r="J303" s="6" t="s">
        <v>41</v>
      </c>
      <c r="K303" s="6" t="s">
        <v>252</v>
      </c>
      <c r="L303" s="6"/>
      <c r="M303" s="6" t="str">
        <f t="shared" si="8"/>
        <v>II</v>
      </c>
      <c r="N303"/>
      <c r="O303" s="1">
        <v>45.454500000000003</v>
      </c>
      <c r="P303" s="10">
        <f t="shared" si="9"/>
        <v>1.0101</v>
      </c>
      <c r="Q303" s="16" t="s">
        <v>479</v>
      </c>
      <c r="R303" s="17" t="s">
        <v>480</v>
      </c>
      <c r="S303" s="17">
        <v>3</v>
      </c>
    </row>
    <row r="304" spans="1:19" s="9" customFormat="1" ht="15" customHeight="1" x14ac:dyDescent="0.25">
      <c r="A304" s="2" t="s">
        <v>264</v>
      </c>
      <c r="B304" s="6" t="s">
        <v>63</v>
      </c>
      <c r="C304" s="6">
        <v>1</v>
      </c>
      <c r="D304" s="7">
        <v>42557</v>
      </c>
      <c r="E304" s="8">
        <v>2016</v>
      </c>
      <c r="F304" s="6" t="s">
        <v>13</v>
      </c>
      <c r="G304" s="6" t="s">
        <v>14</v>
      </c>
      <c r="H304" s="6" t="s">
        <v>15</v>
      </c>
      <c r="I304" s="6" t="s">
        <v>16</v>
      </c>
      <c r="J304" s="6" t="s">
        <v>17</v>
      </c>
      <c r="K304" s="6" t="s">
        <v>252</v>
      </c>
      <c r="L304" s="6"/>
      <c r="M304" s="6" t="str">
        <f t="shared" si="8"/>
        <v>II</v>
      </c>
      <c r="N304"/>
      <c r="O304" s="1">
        <v>45.454500000000003</v>
      </c>
      <c r="P304" s="10">
        <f t="shared" si="9"/>
        <v>1.0101</v>
      </c>
      <c r="Q304" s="16" t="s">
        <v>479</v>
      </c>
      <c r="R304" s="17" t="s">
        <v>480</v>
      </c>
      <c r="S304" s="17">
        <v>3</v>
      </c>
    </row>
    <row r="305" spans="1:19" s="9" customFormat="1" ht="15" customHeight="1" x14ac:dyDescent="0.25">
      <c r="A305" s="2" t="s">
        <v>264</v>
      </c>
      <c r="B305" s="6" t="s">
        <v>63</v>
      </c>
      <c r="C305" s="6">
        <v>1</v>
      </c>
      <c r="D305" s="7">
        <v>42557</v>
      </c>
      <c r="E305" s="8">
        <v>2016</v>
      </c>
      <c r="F305" s="6" t="s">
        <v>13</v>
      </c>
      <c r="G305" s="6" t="s">
        <v>14</v>
      </c>
      <c r="H305" s="6"/>
      <c r="I305" s="6" t="s">
        <v>18</v>
      </c>
      <c r="J305" s="6" t="s">
        <v>19</v>
      </c>
      <c r="K305" s="6" t="s">
        <v>252</v>
      </c>
      <c r="L305" s="6"/>
      <c r="M305" s="6" t="str">
        <f t="shared" si="8"/>
        <v>II</v>
      </c>
      <c r="N305"/>
      <c r="O305" s="1">
        <v>1954.5435000000002</v>
      </c>
      <c r="P305" s="10">
        <f t="shared" si="9"/>
        <v>43.434300000000007</v>
      </c>
      <c r="Q305" s="18" t="s">
        <v>489</v>
      </c>
      <c r="R305" s="17" t="s">
        <v>488</v>
      </c>
      <c r="S305" s="17">
        <v>3</v>
      </c>
    </row>
    <row r="306" spans="1:19" s="9" customFormat="1" ht="15" customHeight="1" x14ac:dyDescent="0.25">
      <c r="A306" s="2" t="s">
        <v>264</v>
      </c>
      <c r="B306" s="6" t="s">
        <v>63</v>
      </c>
      <c r="C306" s="6">
        <v>1</v>
      </c>
      <c r="D306" s="7">
        <v>42557</v>
      </c>
      <c r="E306" s="8">
        <v>2016</v>
      </c>
      <c r="F306" s="6" t="s">
        <v>13</v>
      </c>
      <c r="G306" s="6" t="s">
        <v>14</v>
      </c>
      <c r="H306" s="6"/>
      <c r="I306" s="6" t="s">
        <v>20</v>
      </c>
      <c r="J306" s="6" t="s">
        <v>21</v>
      </c>
      <c r="K306" s="6" t="s">
        <v>255</v>
      </c>
      <c r="L306" s="6"/>
      <c r="M306" s="6" t="str">
        <f t="shared" si="8"/>
        <v>IV</v>
      </c>
      <c r="N306"/>
      <c r="O306" s="1">
        <v>45.454500000000003</v>
      </c>
      <c r="P306" s="10">
        <f t="shared" si="9"/>
        <v>1.0101</v>
      </c>
      <c r="Q306" s="18" t="s">
        <v>490</v>
      </c>
      <c r="R306" s="17" t="s">
        <v>488</v>
      </c>
      <c r="S306" s="17">
        <v>3</v>
      </c>
    </row>
    <row r="307" spans="1:19" s="9" customFormat="1" ht="15" customHeight="1" x14ac:dyDescent="0.25">
      <c r="A307" s="2" t="s">
        <v>264</v>
      </c>
      <c r="B307" s="6" t="s">
        <v>63</v>
      </c>
      <c r="C307" s="6">
        <v>1</v>
      </c>
      <c r="D307" s="7">
        <v>42557</v>
      </c>
      <c r="E307" s="8">
        <v>2016</v>
      </c>
      <c r="F307" s="6" t="s">
        <v>13</v>
      </c>
      <c r="G307" s="6" t="s">
        <v>14</v>
      </c>
      <c r="H307" s="6"/>
      <c r="I307" s="6" t="s">
        <v>44</v>
      </c>
      <c r="J307" s="6" t="s">
        <v>45</v>
      </c>
      <c r="K307" s="6" t="s">
        <v>252</v>
      </c>
      <c r="L307" s="6"/>
      <c r="M307" s="6" t="str">
        <f t="shared" si="8"/>
        <v>II</v>
      </c>
      <c r="N307"/>
      <c r="O307" s="1">
        <v>454.54500000000002</v>
      </c>
      <c r="P307" s="10">
        <f t="shared" si="9"/>
        <v>10.101000000000001</v>
      </c>
      <c r="Q307" s="18" t="s">
        <v>503</v>
      </c>
      <c r="R307" s="17" t="s">
        <v>478</v>
      </c>
      <c r="S307" s="17">
        <v>2</v>
      </c>
    </row>
    <row r="308" spans="1:19" s="9" customFormat="1" ht="15" customHeight="1" x14ac:dyDescent="0.25">
      <c r="A308" s="2" t="s">
        <v>264</v>
      </c>
      <c r="B308" s="6" t="s">
        <v>63</v>
      </c>
      <c r="C308" s="6">
        <v>1</v>
      </c>
      <c r="D308" s="7">
        <v>42557</v>
      </c>
      <c r="E308" s="8">
        <v>2016</v>
      </c>
      <c r="F308" s="6" t="s">
        <v>13</v>
      </c>
      <c r="G308" s="6" t="s">
        <v>14</v>
      </c>
      <c r="H308" s="6" t="s">
        <v>24</v>
      </c>
      <c r="I308" s="6" t="s">
        <v>25</v>
      </c>
      <c r="J308" s="6" t="s">
        <v>26</v>
      </c>
      <c r="K308" s="6" t="s">
        <v>255</v>
      </c>
      <c r="L308" s="6"/>
      <c r="M308" s="6" t="str">
        <f t="shared" si="8"/>
        <v>IV</v>
      </c>
      <c r="N308"/>
      <c r="O308" s="1">
        <v>45.454500000000003</v>
      </c>
      <c r="P308" s="10">
        <f t="shared" si="9"/>
        <v>1.0101</v>
      </c>
      <c r="Q308" s="18" t="s">
        <v>491</v>
      </c>
      <c r="R308" s="17" t="s">
        <v>478</v>
      </c>
      <c r="S308" s="17">
        <v>2</v>
      </c>
    </row>
    <row r="309" spans="1:19" s="9" customFormat="1" ht="15" customHeight="1" x14ac:dyDescent="0.25">
      <c r="A309" s="2" t="s">
        <v>265</v>
      </c>
      <c r="B309" s="6" t="s">
        <v>63</v>
      </c>
      <c r="C309" s="6">
        <v>2</v>
      </c>
      <c r="D309" s="7">
        <v>42557</v>
      </c>
      <c r="E309" s="8">
        <v>2016</v>
      </c>
      <c r="F309" s="6" t="s">
        <v>13</v>
      </c>
      <c r="G309" s="6" t="s">
        <v>14</v>
      </c>
      <c r="H309" s="6" t="s">
        <v>15</v>
      </c>
      <c r="I309" s="6" t="s">
        <v>22</v>
      </c>
      <c r="J309" s="6" t="s">
        <v>66</v>
      </c>
      <c r="K309" s="6" t="s">
        <v>251</v>
      </c>
      <c r="L309" s="6"/>
      <c r="M309" s="6" t="str">
        <f t="shared" si="8"/>
        <v>III</v>
      </c>
      <c r="N309"/>
      <c r="O309" s="1">
        <v>45.454500000000003</v>
      </c>
      <c r="P309" s="10">
        <f t="shared" si="9"/>
        <v>1.0101</v>
      </c>
      <c r="Q309" s="16" t="s">
        <v>479</v>
      </c>
      <c r="R309" s="17" t="s">
        <v>480</v>
      </c>
      <c r="S309" s="17">
        <v>4</v>
      </c>
    </row>
    <row r="310" spans="1:19" s="9" customFormat="1" ht="15" customHeight="1" x14ac:dyDescent="0.25">
      <c r="A310" s="2" t="s">
        <v>265</v>
      </c>
      <c r="B310" s="6" t="s">
        <v>63</v>
      </c>
      <c r="C310" s="6">
        <v>2</v>
      </c>
      <c r="D310" s="7">
        <v>42557</v>
      </c>
      <c r="E310" s="8">
        <v>2016</v>
      </c>
      <c r="F310" s="6" t="s">
        <v>9</v>
      </c>
      <c r="G310" s="6" t="s">
        <v>10</v>
      </c>
      <c r="H310" s="6"/>
      <c r="I310" s="6" t="s">
        <v>11</v>
      </c>
      <c r="J310" s="6" t="s">
        <v>12</v>
      </c>
      <c r="K310" s="6" t="s">
        <v>251</v>
      </c>
      <c r="L310" s="6"/>
      <c r="M310" s="6" t="str">
        <f t="shared" si="8"/>
        <v>III</v>
      </c>
      <c r="N310"/>
      <c r="O310" s="1">
        <v>90.909000000000006</v>
      </c>
      <c r="P310" s="10">
        <f t="shared" si="9"/>
        <v>2.0202</v>
      </c>
      <c r="Q310" s="12" t="s">
        <v>500</v>
      </c>
      <c r="R310" s="13" t="s">
        <v>480</v>
      </c>
      <c r="S310" s="13">
        <v>3</v>
      </c>
    </row>
    <row r="311" spans="1:19" s="9" customFormat="1" ht="15" customHeight="1" x14ac:dyDescent="0.25">
      <c r="A311" s="2" t="s">
        <v>265</v>
      </c>
      <c r="B311" s="6" t="s">
        <v>63</v>
      </c>
      <c r="C311" s="6">
        <v>2</v>
      </c>
      <c r="D311" s="7">
        <v>42557</v>
      </c>
      <c r="E311" s="8">
        <v>2016</v>
      </c>
      <c r="F311" s="6" t="s">
        <v>13</v>
      </c>
      <c r="G311" s="6" t="s">
        <v>14</v>
      </c>
      <c r="H311" s="6"/>
      <c r="I311" s="6" t="s">
        <v>64</v>
      </c>
      <c r="J311" s="6" t="s">
        <v>65</v>
      </c>
      <c r="K311" s="6" t="s">
        <v>255</v>
      </c>
      <c r="L311" s="6"/>
      <c r="M311" s="6" t="str">
        <f t="shared" si="8"/>
        <v>IV</v>
      </c>
      <c r="N311"/>
      <c r="O311" s="1">
        <v>45.454500000000003</v>
      </c>
      <c r="P311" s="10">
        <f t="shared" si="9"/>
        <v>1.0101</v>
      </c>
      <c r="Q311" s="18" t="s">
        <v>477</v>
      </c>
      <c r="R311" s="17" t="s">
        <v>478</v>
      </c>
      <c r="S311" s="17">
        <v>4</v>
      </c>
    </row>
    <row r="312" spans="1:19" s="9" customFormat="1" ht="15" customHeight="1" x14ac:dyDescent="0.25">
      <c r="A312" s="2" t="s">
        <v>265</v>
      </c>
      <c r="B312" s="6" t="s">
        <v>63</v>
      </c>
      <c r="C312" s="6">
        <v>2</v>
      </c>
      <c r="D312" s="7">
        <v>42557</v>
      </c>
      <c r="E312" s="8">
        <v>2016</v>
      </c>
      <c r="F312" s="6" t="s">
        <v>13</v>
      </c>
      <c r="G312" s="6" t="s">
        <v>14</v>
      </c>
      <c r="H312" s="6"/>
      <c r="I312" s="6" t="s">
        <v>18</v>
      </c>
      <c r="J312" s="6" t="s">
        <v>19</v>
      </c>
      <c r="K312" s="6" t="s">
        <v>252</v>
      </c>
      <c r="L312" s="6"/>
      <c r="M312" s="6" t="str">
        <f t="shared" si="8"/>
        <v>II</v>
      </c>
      <c r="N312"/>
      <c r="O312" s="1">
        <v>181.81800000000001</v>
      </c>
      <c r="P312" s="10">
        <f t="shared" si="9"/>
        <v>4.0404</v>
      </c>
      <c r="Q312" s="18" t="s">
        <v>489</v>
      </c>
      <c r="R312" s="17" t="s">
        <v>488</v>
      </c>
      <c r="S312" s="17">
        <v>3</v>
      </c>
    </row>
    <row r="313" spans="1:19" s="9" customFormat="1" ht="15" customHeight="1" x14ac:dyDescent="0.25">
      <c r="A313" s="2" t="s">
        <v>265</v>
      </c>
      <c r="B313" s="6" t="s">
        <v>63</v>
      </c>
      <c r="C313" s="6">
        <v>2</v>
      </c>
      <c r="D313" s="7">
        <v>42557</v>
      </c>
      <c r="E313" s="8">
        <v>2016</v>
      </c>
      <c r="F313" s="6" t="s">
        <v>13</v>
      </c>
      <c r="G313" s="6" t="s">
        <v>14</v>
      </c>
      <c r="H313" s="6"/>
      <c r="I313" s="6" t="s">
        <v>20</v>
      </c>
      <c r="J313" s="6" t="s">
        <v>21</v>
      </c>
      <c r="K313" s="6" t="s">
        <v>255</v>
      </c>
      <c r="L313" s="6"/>
      <c r="M313" s="6" t="str">
        <f t="shared" si="8"/>
        <v>IV</v>
      </c>
      <c r="N313"/>
      <c r="O313" s="1">
        <v>1227.2715000000001</v>
      </c>
      <c r="P313" s="10">
        <f t="shared" si="9"/>
        <v>27.2727</v>
      </c>
      <c r="Q313" s="18" t="s">
        <v>490</v>
      </c>
      <c r="R313" s="17" t="s">
        <v>488</v>
      </c>
      <c r="S313" s="17">
        <v>3</v>
      </c>
    </row>
    <row r="314" spans="1:19" s="9" customFormat="1" ht="15" customHeight="1" x14ac:dyDescent="0.25">
      <c r="A314" s="2" t="s">
        <v>265</v>
      </c>
      <c r="B314" s="6" t="s">
        <v>63</v>
      </c>
      <c r="C314" s="6">
        <v>2</v>
      </c>
      <c r="D314" s="7">
        <v>42557</v>
      </c>
      <c r="E314" s="8">
        <v>2016</v>
      </c>
      <c r="F314" s="6" t="s">
        <v>13</v>
      </c>
      <c r="G314" s="6" t="s">
        <v>14</v>
      </c>
      <c r="H314" s="6" t="s">
        <v>15</v>
      </c>
      <c r="I314" s="6" t="s">
        <v>56</v>
      </c>
      <c r="J314" s="6" t="s">
        <v>57</v>
      </c>
      <c r="K314" s="6" t="s">
        <v>252</v>
      </c>
      <c r="L314" s="6"/>
      <c r="M314" s="6" t="str">
        <f t="shared" si="8"/>
        <v>II</v>
      </c>
      <c r="N314"/>
      <c r="O314" s="1">
        <v>90.909000000000006</v>
      </c>
      <c r="P314" s="10">
        <f t="shared" si="9"/>
        <v>2.0202</v>
      </c>
      <c r="Q314" s="16" t="s">
        <v>479</v>
      </c>
      <c r="R314" s="17" t="s">
        <v>480</v>
      </c>
      <c r="S314" s="17">
        <v>4</v>
      </c>
    </row>
    <row r="315" spans="1:19" s="9" customFormat="1" ht="15" customHeight="1" x14ac:dyDescent="0.25">
      <c r="A315" s="2" t="s">
        <v>265</v>
      </c>
      <c r="B315" s="6" t="s">
        <v>63</v>
      </c>
      <c r="C315" s="6">
        <v>2</v>
      </c>
      <c r="D315" s="7">
        <v>42557</v>
      </c>
      <c r="E315" s="8">
        <v>2016</v>
      </c>
      <c r="F315" s="6" t="s">
        <v>13</v>
      </c>
      <c r="G315" s="6" t="s">
        <v>14</v>
      </c>
      <c r="H315" s="6"/>
      <c r="I315" s="6" t="s">
        <v>44</v>
      </c>
      <c r="J315" s="6" t="s">
        <v>45</v>
      </c>
      <c r="K315" s="6" t="s">
        <v>252</v>
      </c>
      <c r="L315" s="6"/>
      <c r="M315" s="6" t="str">
        <f t="shared" si="8"/>
        <v>II</v>
      </c>
      <c r="N315"/>
      <c r="O315" s="1">
        <v>90.909000000000006</v>
      </c>
      <c r="P315" s="10">
        <f t="shared" si="9"/>
        <v>2.0202</v>
      </c>
      <c r="Q315" s="18" t="s">
        <v>503</v>
      </c>
      <c r="R315" s="17" t="s">
        <v>478</v>
      </c>
      <c r="S315" s="17">
        <v>2</v>
      </c>
    </row>
    <row r="316" spans="1:19" s="9" customFormat="1" ht="15" customHeight="1" x14ac:dyDescent="0.25">
      <c r="A316" s="2" t="s">
        <v>265</v>
      </c>
      <c r="B316" s="6" t="s">
        <v>63</v>
      </c>
      <c r="C316" s="6">
        <v>2</v>
      </c>
      <c r="D316" s="7">
        <v>42557</v>
      </c>
      <c r="E316" s="8">
        <v>2016</v>
      </c>
      <c r="F316" s="6" t="s">
        <v>13</v>
      </c>
      <c r="G316" s="6" t="s">
        <v>14</v>
      </c>
      <c r="H316" s="6" t="s">
        <v>24</v>
      </c>
      <c r="I316" s="6" t="s">
        <v>25</v>
      </c>
      <c r="J316" s="6" t="s">
        <v>26</v>
      </c>
      <c r="K316" s="6" t="s">
        <v>255</v>
      </c>
      <c r="L316" s="6"/>
      <c r="M316" s="6" t="str">
        <f t="shared" si="8"/>
        <v>IV</v>
      </c>
      <c r="N316"/>
      <c r="O316" s="1">
        <v>409.09050000000002</v>
      </c>
      <c r="P316" s="10">
        <f t="shared" si="9"/>
        <v>9.0909000000000013</v>
      </c>
      <c r="Q316" s="18" t="s">
        <v>491</v>
      </c>
      <c r="R316" s="17" t="s">
        <v>478</v>
      </c>
      <c r="S316" s="17">
        <v>2</v>
      </c>
    </row>
    <row r="317" spans="1:19" s="9" customFormat="1" ht="15" customHeight="1" x14ac:dyDescent="0.25">
      <c r="A317" s="2" t="s">
        <v>265</v>
      </c>
      <c r="B317" s="6" t="s">
        <v>63</v>
      </c>
      <c r="C317" s="6">
        <v>2</v>
      </c>
      <c r="D317" s="7">
        <v>42557</v>
      </c>
      <c r="E317" s="8">
        <v>2016</v>
      </c>
      <c r="F317" s="6" t="s">
        <v>9</v>
      </c>
      <c r="G317" s="6" t="s">
        <v>10</v>
      </c>
      <c r="H317" s="6"/>
      <c r="I317" s="6" t="s">
        <v>58</v>
      </c>
      <c r="J317" s="6" t="s">
        <v>59</v>
      </c>
      <c r="K317" s="6" t="s">
        <v>252</v>
      </c>
      <c r="L317" s="6"/>
      <c r="M317" s="6" t="str">
        <f t="shared" si="8"/>
        <v>II</v>
      </c>
      <c r="N317"/>
      <c r="O317" s="1">
        <v>45.454500000000003</v>
      </c>
      <c r="P317" s="10">
        <f t="shared" si="9"/>
        <v>1.0101</v>
      </c>
      <c r="Q317" s="12"/>
      <c r="R317" s="13" t="s">
        <v>480</v>
      </c>
      <c r="S317" s="13">
        <v>3</v>
      </c>
    </row>
    <row r="318" spans="1:19" s="9" customFormat="1" ht="15" customHeight="1" x14ac:dyDescent="0.25">
      <c r="A318" s="2" t="s">
        <v>290</v>
      </c>
      <c r="B318" s="6" t="s">
        <v>63</v>
      </c>
      <c r="C318" s="6">
        <v>1</v>
      </c>
      <c r="D318" s="7">
        <v>42647</v>
      </c>
      <c r="E318" s="8">
        <v>2016</v>
      </c>
      <c r="F318" s="6" t="s">
        <v>50</v>
      </c>
      <c r="G318" s="6" t="s">
        <v>51</v>
      </c>
      <c r="H318" s="6" t="s">
        <v>67</v>
      </c>
      <c r="I318" s="6" t="s">
        <v>68</v>
      </c>
      <c r="J318" s="6" t="s">
        <v>139</v>
      </c>
      <c r="K318" s="6" t="s">
        <v>256</v>
      </c>
      <c r="L318" s="6" t="s">
        <v>252</v>
      </c>
      <c r="M318" s="6" t="str">
        <f t="shared" si="8"/>
        <v>II</v>
      </c>
      <c r="N318" s="6" t="s">
        <v>530</v>
      </c>
      <c r="O318" s="1">
        <v>45.454500000000003</v>
      </c>
      <c r="P318" s="10">
        <f t="shared" si="9"/>
        <v>1.0101</v>
      </c>
      <c r="Q318" s="18" t="s">
        <v>484</v>
      </c>
      <c r="R318" s="17" t="s">
        <v>478</v>
      </c>
      <c r="S318" s="17">
        <v>3</v>
      </c>
    </row>
    <row r="319" spans="1:19" s="9" customFormat="1" ht="15" customHeight="1" x14ac:dyDescent="0.25">
      <c r="A319" s="2" t="s">
        <v>290</v>
      </c>
      <c r="B319" s="6" t="s">
        <v>63</v>
      </c>
      <c r="C319" s="6">
        <v>1</v>
      </c>
      <c r="D319" s="7">
        <v>42647</v>
      </c>
      <c r="E319" s="8">
        <v>2016</v>
      </c>
      <c r="F319" s="6" t="s">
        <v>9</v>
      </c>
      <c r="G319" s="6" t="s">
        <v>10</v>
      </c>
      <c r="H319" s="6"/>
      <c r="I319" s="6" t="s">
        <v>11</v>
      </c>
      <c r="J319" s="6" t="s">
        <v>42</v>
      </c>
      <c r="K319" s="6" t="s">
        <v>252</v>
      </c>
      <c r="L319" s="6"/>
      <c r="M319" s="6" t="str">
        <f t="shared" si="8"/>
        <v>II</v>
      </c>
      <c r="N319"/>
      <c r="O319" s="1">
        <v>90.909000000000006</v>
      </c>
      <c r="P319" s="10">
        <f t="shared" si="9"/>
        <v>2.0202</v>
      </c>
      <c r="Q319" s="12" t="s">
        <v>500</v>
      </c>
      <c r="R319" s="13" t="s">
        <v>480</v>
      </c>
      <c r="S319" s="13">
        <v>3</v>
      </c>
    </row>
    <row r="320" spans="1:19" s="9" customFormat="1" ht="15" customHeight="1" x14ac:dyDescent="0.25">
      <c r="A320" s="2" t="s">
        <v>290</v>
      </c>
      <c r="B320" s="6" t="s">
        <v>63</v>
      </c>
      <c r="C320" s="6">
        <v>1</v>
      </c>
      <c r="D320" s="7">
        <v>42647</v>
      </c>
      <c r="E320" s="8">
        <v>2016</v>
      </c>
      <c r="F320" s="6" t="s">
        <v>27</v>
      </c>
      <c r="G320" s="6" t="s">
        <v>39</v>
      </c>
      <c r="H320" s="6"/>
      <c r="I320" s="6" t="s">
        <v>40</v>
      </c>
      <c r="J320" s="6" t="s">
        <v>41</v>
      </c>
      <c r="K320" s="6" t="s">
        <v>252</v>
      </c>
      <c r="L320" s="6"/>
      <c r="M320" s="6" t="str">
        <f t="shared" si="8"/>
        <v>II</v>
      </c>
      <c r="N320"/>
      <c r="O320" s="1">
        <v>90.909000000000006</v>
      </c>
      <c r="P320" s="10">
        <f t="shared" si="9"/>
        <v>2.0202</v>
      </c>
      <c r="Q320" s="16" t="s">
        <v>479</v>
      </c>
      <c r="R320" s="17" t="s">
        <v>480</v>
      </c>
      <c r="S320" s="17">
        <v>3</v>
      </c>
    </row>
    <row r="321" spans="1:19" s="9" customFormat="1" ht="15" customHeight="1" x14ac:dyDescent="0.25">
      <c r="A321" s="2" t="s">
        <v>290</v>
      </c>
      <c r="B321" s="6" t="s">
        <v>63</v>
      </c>
      <c r="C321" s="6">
        <v>1</v>
      </c>
      <c r="D321" s="7">
        <v>42647</v>
      </c>
      <c r="E321" s="8">
        <v>2016</v>
      </c>
      <c r="F321" s="6" t="s">
        <v>13</v>
      </c>
      <c r="G321" s="6" t="s">
        <v>14</v>
      </c>
      <c r="H321" s="6" t="s">
        <v>15</v>
      </c>
      <c r="I321" s="6" t="s">
        <v>16</v>
      </c>
      <c r="J321" s="6" t="s">
        <v>17</v>
      </c>
      <c r="K321" s="6" t="s">
        <v>252</v>
      </c>
      <c r="L321" s="6"/>
      <c r="M321" s="6" t="str">
        <f t="shared" si="8"/>
        <v>II</v>
      </c>
      <c r="N321"/>
      <c r="O321" s="1">
        <v>90.909000000000006</v>
      </c>
      <c r="P321" s="10">
        <f t="shared" si="9"/>
        <v>2.0202</v>
      </c>
      <c r="Q321" s="16" t="s">
        <v>479</v>
      </c>
      <c r="R321" s="17" t="s">
        <v>480</v>
      </c>
      <c r="S321" s="17">
        <v>3</v>
      </c>
    </row>
    <row r="322" spans="1:19" s="9" customFormat="1" ht="15" customHeight="1" x14ac:dyDescent="0.25">
      <c r="A322" s="2" t="s">
        <v>290</v>
      </c>
      <c r="B322" s="6" t="s">
        <v>63</v>
      </c>
      <c r="C322" s="6">
        <v>1</v>
      </c>
      <c r="D322" s="7">
        <v>42647</v>
      </c>
      <c r="E322" s="8">
        <v>2016</v>
      </c>
      <c r="F322" s="6" t="s">
        <v>13</v>
      </c>
      <c r="G322" s="6" t="s">
        <v>14</v>
      </c>
      <c r="H322" s="6"/>
      <c r="I322" s="6" t="s">
        <v>20</v>
      </c>
      <c r="J322" s="6" t="s">
        <v>21</v>
      </c>
      <c r="K322" s="6" t="s">
        <v>255</v>
      </c>
      <c r="L322" s="6"/>
      <c r="M322" s="6" t="str">
        <f t="shared" ref="M322:M385" si="10">IF(L322="",K322,L322)</f>
        <v>IV</v>
      </c>
      <c r="N322"/>
      <c r="O322" s="1">
        <v>3499.9965000000002</v>
      </c>
      <c r="P322" s="10">
        <f t="shared" ref="P322:P385" si="11">O322/45</f>
        <v>77.77770000000001</v>
      </c>
      <c r="Q322" s="18" t="s">
        <v>490</v>
      </c>
      <c r="R322" s="17" t="s">
        <v>488</v>
      </c>
      <c r="S322" s="17">
        <v>3</v>
      </c>
    </row>
    <row r="323" spans="1:19" s="9" customFormat="1" ht="15" customHeight="1" x14ac:dyDescent="0.25">
      <c r="A323" s="2" t="s">
        <v>290</v>
      </c>
      <c r="B323" s="6" t="s">
        <v>63</v>
      </c>
      <c r="C323" s="6">
        <v>1</v>
      </c>
      <c r="D323" s="7">
        <v>42647</v>
      </c>
      <c r="E323" s="8">
        <v>2016</v>
      </c>
      <c r="F323" s="6" t="s">
        <v>13</v>
      </c>
      <c r="G323" s="6" t="s">
        <v>14</v>
      </c>
      <c r="H323" s="6" t="s">
        <v>24</v>
      </c>
      <c r="I323" s="6" t="s">
        <v>25</v>
      </c>
      <c r="J323" s="6" t="s">
        <v>55</v>
      </c>
      <c r="K323" s="6" t="s">
        <v>255</v>
      </c>
      <c r="L323" s="6"/>
      <c r="M323" s="6" t="str">
        <f t="shared" si="10"/>
        <v>IV</v>
      </c>
      <c r="N323"/>
      <c r="O323" s="1">
        <v>136.36350000000002</v>
      </c>
      <c r="P323" s="10">
        <f t="shared" si="11"/>
        <v>3.0303000000000004</v>
      </c>
      <c r="Q323" s="18" t="s">
        <v>491</v>
      </c>
      <c r="R323" s="17" t="s">
        <v>478</v>
      </c>
      <c r="S323" s="17">
        <v>2.5</v>
      </c>
    </row>
    <row r="324" spans="1:19" s="9" customFormat="1" ht="15" customHeight="1" x14ac:dyDescent="0.25">
      <c r="A324" s="2" t="s">
        <v>290</v>
      </c>
      <c r="B324" s="6" t="s">
        <v>63</v>
      </c>
      <c r="C324" s="6">
        <v>1</v>
      </c>
      <c r="D324" s="7">
        <v>42647</v>
      </c>
      <c r="E324" s="8">
        <v>2016</v>
      </c>
      <c r="F324" s="6" t="s">
        <v>13</v>
      </c>
      <c r="G324" s="6" t="s">
        <v>14</v>
      </c>
      <c r="H324" s="6" t="s">
        <v>24</v>
      </c>
      <c r="I324" s="6" t="s">
        <v>25</v>
      </c>
      <c r="J324" s="6" t="s">
        <v>26</v>
      </c>
      <c r="K324" s="6" t="s">
        <v>255</v>
      </c>
      <c r="L324" s="6"/>
      <c r="M324" s="6" t="str">
        <f t="shared" si="10"/>
        <v>IV</v>
      </c>
      <c r="N324"/>
      <c r="O324" s="1">
        <v>90.909000000000006</v>
      </c>
      <c r="P324" s="10">
        <f t="shared" si="11"/>
        <v>2.0202</v>
      </c>
      <c r="Q324" s="18" t="s">
        <v>491</v>
      </c>
      <c r="R324" s="17" t="s">
        <v>478</v>
      </c>
      <c r="S324" s="17">
        <v>2</v>
      </c>
    </row>
    <row r="325" spans="1:19" s="9" customFormat="1" ht="15" customHeight="1" x14ac:dyDescent="0.25">
      <c r="A325" s="2" t="s">
        <v>290</v>
      </c>
      <c r="B325" s="6" t="s">
        <v>63</v>
      </c>
      <c r="C325" s="6">
        <v>1</v>
      </c>
      <c r="D325" s="7">
        <v>42647</v>
      </c>
      <c r="E325" s="8">
        <v>2016</v>
      </c>
      <c r="F325" s="6" t="s">
        <v>9</v>
      </c>
      <c r="G325" s="6" t="s">
        <v>10</v>
      </c>
      <c r="H325" s="6"/>
      <c r="I325" s="6" t="s">
        <v>58</v>
      </c>
      <c r="J325" s="6" t="s">
        <v>59</v>
      </c>
      <c r="K325" s="6" t="s">
        <v>252</v>
      </c>
      <c r="L325" s="6"/>
      <c r="M325" s="6" t="str">
        <f t="shared" si="10"/>
        <v>II</v>
      </c>
      <c r="N325"/>
      <c r="O325" s="1">
        <v>45.454500000000003</v>
      </c>
      <c r="P325" s="10">
        <f t="shared" si="11"/>
        <v>1.0101</v>
      </c>
      <c r="Q325" s="12"/>
      <c r="R325" s="13" t="s">
        <v>480</v>
      </c>
      <c r="S325" s="13">
        <v>3</v>
      </c>
    </row>
    <row r="326" spans="1:19" s="9" customFormat="1" ht="15" customHeight="1" x14ac:dyDescent="0.25">
      <c r="A326" s="2" t="s">
        <v>291</v>
      </c>
      <c r="B326" s="6" t="s">
        <v>63</v>
      </c>
      <c r="C326" s="6">
        <v>2</v>
      </c>
      <c r="D326" s="7">
        <v>42647</v>
      </c>
      <c r="E326" s="8">
        <v>2016</v>
      </c>
      <c r="F326" s="6" t="s">
        <v>13</v>
      </c>
      <c r="G326" s="6" t="s">
        <v>14</v>
      </c>
      <c r="H326" s="6" t="s">
        <v>15</v>
      </c>
      <c r="I326" s="6" t="s">
        <v>22</v>
      </c>
      <c r="J326" s="6" t="s">
        <v>66</v>
      </c>
      <c r="K326" s="6" t="s">
        <v>251</v>
      </c>
      <c r="L326" s="6"/>
      <c r="M326" s="6" t="str">
        <f t="shared" si="10"/>
        <v>III</v>
      </c>
      <c r="N326"/>
      <c r="O326" s="1">
        <v>45.454500000000003</v>
      </c>
      <c r="P326" s="10">
        <f t="shared" si="11"/>
        <v>1.0101</v>
      </c>
      <c r="Q326" s="16" t="s">
        <v>479</v>
      </c>
      <c r="R326" s="17" t="s">
        <v>480</v>
      </c>
      <c r="S326" s="17">
        <v>4</v>
      </c>
    </row>
    <row r="327" spans="1:19" s="9" customFormat="1" ht="15" customHeight="1" x14ac:dyDescent="0.25">
      <c r="A327" s="2" t="s">
        <v>291</v>
      </c>
      <c r="B327" s="6" t="s">
        <v>63</v>
      </c>
      <c r="C327" s="6">
        <v>2</v>
      </c>
      <c r="D327" s="7">
        <v>42647</v>
      </c>
      <c r="E327" s="8">
        <v>2016</v>
      </c>
      <c r="F327" s="6" t="s">
        <v>27</v>
      </c>
      <c r="G327" s="6" t="s">
        <v>39</v>
      </c>
      <c r="H327" s="6"/>
      <c r="I327" s="6" t="s">
        <v>40</v>
      </c>
      <c r="J327" s="6" t="s">
        <v>41</v>
      </c>
      <c r="K327" s="6" t="s">
        <v>252</v>
      </c>
      <c r="L327" s="6"/>
      <c r="M327" s="6" t="str">
        <f t="shared" si="10"/>
        <v>II</v>
      </c>
      <c r="N327"/>
      <c r="O327" s="1">
        <v>136.36350000000002</v>
      </c>
      <c r="P327" s="10">
        <f t="shared" si="11"/>
        <v>3.0303000000000004</v>
      </c>
      <c r="Q327" s="16" t="s">
        <v>479</v>
      </c>
      <c r="R327" s="17" t="s">
        <v>480</v>
      </c>
      <c r="S327" s="17">
        <v>3</v>
      </c>
    </row>
    <row r="328" spans="1:19" s="9" customFormat="1" ht="15" customHeight="1" x14ac:dyDescent="0.25">
      <c r="A328" s="2" t="s">
        <v>291</v>
      </c>
      <c r="B328" s="6" t="s">
        <v>63</v>
      </c>
      <c r="C328" s="6">
        <v>2</v>
      </c>
      <c r="D328" s="7">
        <v>42647</v>
      </c>
      <c r="E328" s="8">
        <v>2016</v>
      </c>
      <c r="F328" s="6" t="s">
        <v>13</v>
      </c>
      <c r="G328" s="6" t="s">
        <v>14</v>
      </c>
      <c r="H328" s="6" t="s">
        <v>15</v>
      </c>
      <c r="I328" s="6" t="s">
        <v>16</v>
      </c>
      <c r="J328" s="6" t="s">
        <v>17</v>
      </c>
      <c r="K328" s="6" t="s">
        <v>252</v>
      </c>
      <c r="L328" s="6"/>
      <c r="M328" s="6" t="str">
        <f t="shared" si="10"/>
        <v>II</v>
      </c>
      <c r="N328"/>
      <c r="O328" s="1">
        <v>45.454500000000003</v>
      </c>
      <c r="P328" s="10">
        <f t="shared" si="11"/>
        <v>1.0101</v>
      </c>
      <c r="Q328" s="16" t="s">
        <v>479</v>
      </c>
      <c r="R328" s="17" t="s">
        <v>480</v>
      </c>
      <c r="S328" s="17">
        <v>3</v>
      </c>
    </row>
    <row r="329" spans="1:19" s="9" customFormat="1" ht="15" customHeight="1" x14ac:dyDescent="0.25">
      <c r="A329" s="2" t="s">
        <v>291</v>
      </c>
      <c r="B329" s="6" t="s">
        <v>63</v>
      </c>
      <c r="C329" s="6">
        <v>2</v>
      </c>
      <c r="D329" s="7">
        <v>42647</v>
      </c>
      <c r="E329" s="8">
        <v>2016</v>
      </c>
      <c r="F329" s="6" t="s">
        <v>13</v>
      </c>
      <c r="G329" s="6" t="s">
        <v>14</v>
      </c>
      <c r="H329" s="6"/>
      <c r="I329" s="6" t="s">
        <v>18</v>
      </c>
      <c r="J329" s="6" t="s">
        <v>19</v>
      </c>
      <c r="K329" s="6" t="s">
        <v>252</v>
      </c>
      <c r="L329" s="6"/>
      <c r="M329" s="6" t="str">
        <f t="shared" si="10"/>
        <v>II</v>
      </c>
      <c r="N329"/>
      <c r="O329" s="1">
        <v>45.454500000000003</v>
      </c>
      <c r="P329" s="10">
        <f t="shared" si="11"/>
        <v>1.0101</v>
      </c>
      <c r="Q329" s="18" t="s">
        <v>489</v>
      </c>
      <c r="R329" s="17" t="s">
        <v>488</v>
      </c>
      <c r="S329" s="17">
        <v>3</v>
      </c>
    </row>
    <row r="330" spans="1:19" s="9" customFormat="1" ht="15" customHeight="1" x14ac:dyDescent="0.25">
      <c r="A330" s="2" t="s">
        <v>291</v>
      </c>
      <c r="B330" s="6" t="s">
        <v>63</v>
      </c>
      <c r="C330" s="6">
        <v>2</v>
      </c>
      <c r="D330" s="7">
        <v>42647</v>
      </c>
      <c r="E330" s="8">
        <v>2016</v>
      </c>
      <c r="F330" s="6" t="s">
        <v>13</v>
      </c>
      <c r="G330" s="6" t="s">
        <v>14</v>
      </c>
      <c r="H330" s="6"/>
      <c r="I330" s="6" t="s">
        <v>20</v>
      </c>
      <c r="J330" s="6" t="s">
        <v>21</v>
      </c>
      <c r="K330" s="6" t="s">
        <v>255</v>
      </c>
      <c r="L330" s="6"/>
      <c r="M330" s="6" t="str">
        <f t="shared" si="10"/>
        <v>IV</v>
      </c>
      <c r="N330"/>
      <c r="O330" s="1">
        <v>3318.1785000000004</v>
      </c>
      <c r="P330" s="10">
        <f t="shared" si="11"/>
        <v>73.737300000000005</v>
      </c>
      <c r="Q330" s="18" t="s">
        <v>490</v>
      </c>
      <c r="R330" s="17" t="s">
        <v>488</v>
      </c>
      <c r="S330" s="17">
        <v>3</v>
      </c>
    </row>
    <row r="331" spans="1:19" s="9" customFormat="1" ht="15" customHeight="1" x14ac:dyDescent="0.25">
      <c r="A331" s="2" t="s">
        <v>291</v>
      </c>
      <c r="B331" s="6" t="s">
        <v>63</v>
      </c>
      <c r="C331" s="6">
        <v>2</v>
      </c>
      <c r="D331" s="7">
        <v>42647</v>
      </c>
      <c r="E331" s="8">
        <v>2016</v>
      </c>
      <c r="F331" s="6" t="s">
        <v>13</v>
      </c>
      <c r="G331" s="6" t="s">
        <v>14</v>
      </c>
      <c r="H331" s="6" t="s">
        <v>24</v>
      </c>
      <c r="I331" s="6" t="s">
        <v>25</v>
      </c>
      <c r="J331" s="6" t="s">
        <v>55</v>
      </c>
      <c r="K331" s="6" t="s">
        <v>255</v>
      </c>
      <c r="L331" s="6"/>
      <c r="M331" s="6" t="str">
        <f t="shared" si="10"/>
        <v>IV</v>
      </c>
      <c r="N331"/>
      <c r="O331" s="1">
        <v>181.81800000000001</v>
      </c>
      <c r="P331" s="10">
        <f t="shared" si="11"/>
        <v>4.0404</v>
      </c>
      <c r="Q331" s="18" t="s">
        <v>491</v>
      </c>
      <c r="R331" s="17" t="s">
        <v>478</v>
      </c>
      <c r="S331" s="17">
        <v>2.5</v>
      </c>
    </row>
    <row r="332" spans="1:19" s="9" customFormat="1" ht="15" customHeight="1" x14ac:dyDescent="0.25">
      <c r="A332" s="2" t="s">
        <v>291</v>
      </c>
      <c r="B332" s="6" t="s">
        <v>63</v>
      </c>
      <c r="C332" s="6">
        <v>2</v>
      </c>
      <c r="D332" s="7">
        <v>42647</v>
      </c>
      <c r="E332" s="8">
        <v>2016</v>
      </c>
      <c r="F332" s="6" t="s">
        <v>13</v>
      </c>
      <c r="G332" s="6" t="s">
        <v>14</v>
      </c>
      <c r="H332" s="6" t="s">
        <v>15</v>
      </c>
      <c r="I332" s="6" t="s">
        <v>22</v>
      </c>
      <c r="J332" s="6" t="s">
        <v>43</v>
      </c>
      <c r="K332" s="6" t="s">
        <v>255</v>
      </c>
      <c r="L332" s="6"/>
      <c r="M332" s="6" t="str">
        <f t="shared" si="10"/>
        <v>IV</v>
      </c>
      <c r="N332"/>
      <c r="O332" s="1">
        <v>136.36350000000002</v>
      </c>
      <c r="P332" s="10">
        <f t="shared" si="11"/>
        <v>3.0303000000000004</v>
      </c>
      <c r="Q332" s="16" t="s">
        <v>479</v>
      </c>
      <c r="R332" s="17" t="s">
        <v>480</v>
      </c>
      <c r="S332" s="17">
        <v>2</v>
      </c>
    </row>
    <row r="333" spans="1:19" s="9" customFormat="1" ht="15" customHeight="1" x14ac:dyDescent="0.25">
      <c r="A333" s="2" t="s">
        <v>291</v>
      </c>
      <c r="B333" s="6" t="s">
        <v>63</v>
      </c>
      <c r="C333" s="6">
        <v>2</v>
      </c>
      <c r="D333" s="7">
        <v>42647</v>
      </c>
      <c r="E333" s="8">
        <v>2016</v>
      </c>
      <c r="F333" s="6" t="s">
        <v>13</v>
      </c>
      <c r="G333" s="6" t="s">
        <v>14</v>
      </c>
      <c r="H333" s="6" t="s">
        <v>24</v>
      </c>
      <c r="I333" s="6" t="s">
        <v>25</v>
      </c>
      <c r="J333" s="6" t="s">
        <v>26</v>
      </c>
      <c r="K333" s="6" t="s">
        <v>255</v>
      </c>
      <c r="L333" s="6"/>
      <c r="M333" s="6" t="str">
        <f t="shared" si="10"/>
        <v>IV</v>
      </c>
      <c r="N333"/>
      <c r="O333" s="1">
        <v>136.36350000000002</v>
      </c>
      <c r="P333" s="10">
        <f t="shared" si="11"/>
        <v>3.0303000000000004</v>
      </c>
      <c r="Q333" s="18" t="s">
        <v>491</v>
      </c>
      <c r="R333" s="17" t="s">
        <v>478</v>
      </c>
      <c r="S333" s="17">
        <v>2</v>
      </c>
    </row>
    <row r="334" spans="1:19" s="9" customFormat="1" ht="15" customHeight="1" x14ac:dyDescent="0.25">
      <c r="A334" s="2" t="s">
        <v>310</v>
      </c>
      <c r="B334" s="6" t="s">
        <v>63</v>
      </c>
      <c r="C334" s="6">
        <v>1</v>
      </c>
      <c r="D334" s="7">
        <v>42684</v>
      </c>
      <c r="E334" s="8">
        <v>2016</v>
      </c>
      <c r="F334" s="6" t="s">
        <v>50</v>
      </c>
      <c r="G334" s="6" t="s">
        <v>51</v>
      </c>
      <c r="H334" s="6" t="s">
        <v>67</v>
      </c>
      <c r="I334" s="6" t="s">
        <v>68</v>
      </c>
      <c r="J334" s="6" t="s">
        <v>139</v>
      </c>
      <c r="K334" s="6" t="s">
        <v>256</v>
      </c>
      <c r="L334" s="6" t="s">
        <v>252</v>
      </c>
      <c r="M334" s="6" t="str">
        <f t="shared" si="10"/>
        <v>II</v>
      </c>
      <c r="N334" s="6" t="s">
        <v>530</v>
      </c>
      <c r="O334" s="1">
        <v>45.454500000000003</v>
      </c>
      <c r="P334" s="10">
        <f t="shared" si="11"/>
        <v>1.0101</v>
      </c>
      <c r="Q334" s="18" t="s">
        <v>484</v>
      </c>
      <c r="R334" s="17" t="s">
        <v>478</v>
      </c>
      <c r="S334" s="17">
        <v>3</v>
      </c>
    </row>
    <row r="335" spans="1:19" s="9" customFormat="1" ht="15" customHeight="1" x14ac:dyDescent="0.25">
      <c r="A335" s="2" t="s">
        <v>310</v>
      </c>
      <c r="B335" s="6" t="s">
        <v>63</v>
      </c>
      <c r="C335" s="6">
        <v>1</v>
      </c>
      <c r="D335" s="7">
        <v>42684</v>
      </c>
      <c r="E335" s="8">
        <v>2016</v>
      </c>
      <c r="F335" s="6" t="s">
        <v>13</v>
      </c>
      <c r="G335" s="6" t="s">
        <v>14</v>
      </c>
      <c r="H335" s="6" t="s">
        <v>15</v>
      </c>
      <c r="I335" s="6" t="s">
        <v>22</v>
      </c>
      <c r="J335" s="6" t="s">
        <v>66</v>
      </c>
      <c r="K335" s="6" t="s">
        <v>251</v>
      </c>
      <c r="L335" s="6"/>
      <c r="M335" s="6" t="str">
        <f t="shared" si="10"/>
        <v>III</v>
      </c>
      <c r="N335"/>
      <c r="O335" s="1">
        <v>45.454500000000003</v>
      </c>
      <c r="P335" s="10">
        <f t="shared" si="11"/>
        <v>1.0101</v>
      </c>
      <c r="Q335" s="16" t="s">
        <v>479</v>
      </c>
      <c r="R335" s="17" t="s">
        <v>480</v>
      </c>
      <c r="S335" s="17">
        <v>4</v>
      </c>
    </row>
    <row r="336" spans="1:19" s="9" customFormat="1" ht="15" customHeight="1" x14ac:dyDescent="0.25">
      <c r="A336" s="2" t="s">
        <v>310</v>
      </c>
      <c r="B336" s="6" t="s">
        <v>63</v>
      </c>
      <c r="C336" s="6">
        <v>1</v>
      </c>
      <c r="D336" s="7">
        <v>42684</v>
      </c>
      <c r="E336" s="8">
        <v>2016</v>
      </c>
      <c r="F336" s="6" t="s">
        <v>9</v>
      </c>
      <c r="G336" s="6" t="s">
        <v>10</v>
      </c>
      <c r="H336" s="6"/>
      <c r="I336" s="6" t="s">
        <v>11</v>
      </c>
      <c r="J336" s="6" t="s">
        <v>12</v>
      </c>
      <c r="K336" s="6" t="s">
        <v>251</v>
      </c>
      <c r="L336" s="6"/>
      <c r="M336" s="6" t="str">
        <f t="shared" si="10"/>
        <v>III</v>
      </c>
      <c r="N336"/>
      <c r="O336" s="1">
        <v>45.454500000000003</v>
      </c>
      <c r="P336" s="10">
        <f t="shared" si="11"/>
        <v>1.0101</v>
      </c>
      <c r="Q336" s="12" t="s">
        <v>500</v>
      </c>
      <c r="R336" s="13" t="s">
        <v>480</v>
      </c>
      <c r="S336" s="13">
        <v>3</v>
      </c>
    </row>
    <row r="337" spans="1:19" s="9" customFormat="1" ht="15" customHeight="1" x14ac:dyDescent="0.25">
      <c r="A337" s="2" t="s">
        <v>310</v>
      </c>
      <c r="B337" s="6" t="s">
        <v>63</v>
      </c>
      <c r="C337" s="6">
        <v>1</v>
      </c>
      <c r="D337" s="7">
        <v>42684</v>
      </c>
      <c r="E337" s="8">
        <v>2016</v>
      </c>
      <c r="F337" s="6" t="s">
        <v>9</v>
      </c>
      <c r="G337" s="6" t="s">
        <v>10</v>
      </c>
      <c r="H337" s="6"/>
      <c r="I337" s="6" t="s">
        <v>11</v>
      </c>
      <c r="J337" s="6" t="s">
        <v>42</v>
      </c>
      <c r="K337" s="6" t="s">
        <v>252</v>
      </c>
      <c r="L337" s="6"/>
      <c r="M337" s="6" t="str">
        <f t="shared" si="10"/>
        <v>II</v>
      </c>
      <c r="N337"/>
      <c r="O337" s="1">
        <v>90.909000000000006</v>
      </c>
      <c r="P337" s="10">
        <f t="shared" si="11"/>
        <v>2.0202</v>
      </c>
      <c r="Q337" s="12" t="s">
        <v>500</v>
      </c>
      <c r="R337" s="13" t="s">
        <v>480</v>
      </c>
      <c r="S337" s="13">
        <v>3</v>
      </c>
    </row>
    <row r="338" spans="1:19" s="9" customFormat="1" ht="15" customHeight="1" x14ac:dyDescent="0.25">
      <c r="A338" s="2" t="s">
        <v>310</v>
      </c>
      <c r="B338" s="6" t="s">
        <v>63</v>
      </c>
      <c r="C338" s="6">
        <v>1</v>
      </c>
      <c r="D338" s="7">
        <v>42684</v>
      </c>
      <c r="E338" s="8">
        <v>2016</v>
      </c>
      <c r="F338" s="6" t="s">
        <v>13</v>
      </c>
      <c r="G338" s="6" t="s">
        <v>14</v>
      </c>
      <c r="H338" s="6"/>
      <c r="I338" s="6" t="s">
        <v>64</v>
      </c>
      <c r="J338" s="6" t="s">
        <v>65</v>
      </c>
      <c r="K338" s="6" t="s">
        <v>255</v>
      </c>
      <c r="L338" s="6"/>
      <c r="M338" s="6" t="str">
        <f t="shared" si="10"/>
        <v>IV</v>
      </c>
      <c r="N338"/>
      <c r="O338" s="1">
        <v>45.454500000000003</v>
      </c>
      <c r="P338" s="10">
        <f t="shared" si="11"/>
        <v>1.0101</v>
      </c>
      <c r="Q338" s="18" t="s">
        <v>477</v>
      </c>
      <c r="R338" s="17" t="s">
        <v>478</v>
      </c>
      <c r="S338" s="17">
        <v>4</v>
      </c>
    </row>
    <row r="339" spans="1:19" s="9" customFormat="1" ht="15" customHeight="1" x14ac:dyDescent="0.25">
      <c r="A339" s="2" t="s">
        <v>310</v>
      </c>
      <c r="B339" s="6" t="s">
        <v>63</v>
      </c>
      <c r="C339" s="6">
        <v>1</v>
      </c>
      <c r="D339" s="7">
        <v>42684</v>
      </c>
      <c r="E339" s="8">
        <v>2016</v>
      </c>
      <c r="F339" s="6" t="s">
        <v>13</v>
      </c>
      <c r="G339" s="6" t="s">
        <v>14</v>
      </c>
      <c r="H339" s="6" t="s">
        <v>15</v>
      </c>
      <c r="I339" s="6" t="s">
        <v>16</v>
      </c>
      <c r="J339" s="6" t="s">
        <v>17</v>
      </c>
      <c r="K339" s="6" t="s">
        <v>252</v>
      </c>
      <c r="L339" s="6"/>
      <c r="M339" s="6" t="str">
        <f t="shared" si="10"/>
        <v>II</v>
      </c>
      <c r="N339"/>
      <c r="O339" s="1">
        <v>45.454500000000003</v>
      </c>
      <c r="P339" s="10">
        <f t="shared" si="11"/>
        <v>1.0101</v>
      </c>
      <c r="Q339" s="16" t="s">
        <v>479</v>
      </c>
      <c r="R339" s="17" t="s">
        <v>480</v>
      </c>
      <c r="S339" s="17">
        <v>3</v>
      </c>
    </row>
    <row r="340" spans="1:19" s="9" customFormat="1" ht="15" customHeight="1" x14ac:dyDescent="0.25">
      <c r="A340" s="2" t="s">
        <v>310</v>
      </c>
      <c r="B340" s="6" t="s">
        <v>63</v>
      </c>
      <c r="C340" s="6">
        <v>1</v>
      </c>
      <c r="D340" s="7">
        <v>42684</v>
      </c>
      <c r="E340" s="8">
        <v>2016</v>
      </c>
      <c r="F340" s="6" t="s">
        <v>27</v>
      </c>
      <c r="G340" s="6" t="s">
        <v>39</v>
      </c>
      <c r="H340" s="6" t="s">
        <v>73</v>
      </c>
      <c r="I340" s="6" t="s">
        <v>140</v>
      </c>
      <c r="J340" s="6" t="s">
        <v>141</v>
      </c>
      <c r="K340" s="6" t="s">
        <v>252</v>
      </c>
      <c r="L340" s="6"/>
      <c r="M340" s="6" t="str">
        <f t="shared" si="10"/>
        <v>II</v>
      </c>
      <c r="N340"/>
      <c r="O340" s="1">
        <v>45.454500000000003</v>
      </c>
      <c r="P340" s="10">
        <f t="shared" si="11"/>
        <v>1.0101</v>
      </c>
      <c r="Q340" s="12"/>
      <c r="R340" s="13" t="s">
        <v>478</v>
      </c>
      <c r="S340" s="13">
        <v>2</v>
      </c>
    </row>
    <row r="341" spans="1:19" s="9" customFormat="1" ht="15" customHeight="1" x14ac:dyDescent="0.25">
      <c r="A341" s="2" t="s">
        <v>310</v>
      </c>
      <c r="B341" s="6" t="s">
        <v>63</v>
      </c>
      <c r="C341" s="6">
        <v>1</v>
      </c>
      <c r="D341" s="7">
        <v>42684</v>
      </c>
      <c r="E341" s="8">
        <v>2016</v>
      </c>
      <c r="F341" s="6" t="s">
        <v>13</v>
      </c>
      <c r="G341" s="6" t="s">
        <v>14</v>
      </c>
      <c r="H341" s="6"/>
      <c r="I341" s="6" t="s">
        <v>18</v>
      </c>
      <c r="J341" s="6" t="s">
        <v>19</v>
      </c>
      <c r="K341" s="6" t="s">
        <v>252</v>
      </c>
      <c r="L341" s="6"/>
      <c r="M341" s="6" t="str">
        <f t="shared" si="10"/>
        <v>II</v>
      </c>
      <c r="N341"/>
      <c r="O341" s="1">
        <v>1499.9985000000001</v>
      </c>
      <c r="P341" s="10">
        <f t="shared" si="11"/>
        <v>33.333300000000001</v>
      </c>
      <c r="Q341" s="18" t="s">
        <v>489</v>
      </c>
      <c r="R341" s="17" t="s">
        <v>488</v>
      </c>
      <c r="S341" s="17">
        <v>3</v>
      </c>
    </row>
    <row r="342" spans="1:19" s="9" customFormat="1" ht="15" customHeight="1" x14ac:dyDescent="0.25">
      <c r="A342" s="2" t="s">
        <v>310</v>
      </c>
      <c r="B342" s="6" t="s">
        <v>63</v>
      </c>
      <c r="C342" s="6">
        <v>1</v>
      </c>
      <c r="D342" s="7">
        <v>42684</v>
      </c>
      <c r="E342" s="8">
        <v>2016</v>
      </c>
      <c r="F342" s="6" t="s">
        <v>13</v>
      </c>
      <c r="G342" s="6" t="s">
        <v>14</v>
      </c>
      <c r="H342" s="6"/>
      <c r="I342" s="6" t="s">
        <v>20</v>
      </c>
      <c r="J342" s="6" t="s">
        <v>21</v>
      </c>
      <c r="K342" s="6" t="s">
        <v>255</v>
      </c>
      <c r="L342" s="6"/>
      <c r="M342" s="6" t="str">
        <f t="shared" si="10"/>
        <v>IV</v>
      </c>
      <c r="N342"/>
      <c r="O342" s="1">
        <v>1681.8165000000001</v>
      </c>
      <c r="P342" s="10">
        <f t="shared" si="11"/>
        <v>37.373699999999999</v>
      </c>
      <c r="Q342" s="18" t="s">
        <v>490</v>
      </c>
      <c r="R342" s="17" t="s">
        <v>488</v>
      </c>
      <c r="S342" s="17">
        <v>3</v>
      </c>
    </row>
    <row r="343" spans="1:19" s="9" customFormat="1" ht="15" customHeight="1" x14ac:dyDescent="0.25">
      <c r="A343" s="2" t="s">
        <v>310</v>
      </c>
      <c r="B343" s="6" t="s">
        <v>63</v>
      </c>
      <c r="C343" s="6">
        <v>1</v>
      </c>
      <c r="D343" s="7">
        <v>42684</v>
      </c>
      <c r="E343" s="8">
        <v>2016</v>
      </c>
      <c r="F343" s="6" t="s">
        <v>13</v>
      </c>
      <c r="G343" s="6" t="s">
        <v>14</v>
      </c>
      <c r="H343" s="6" t="s">
        <v>24</v>
      </c>
      <c r="I343" s="6" t="s">
        <v>25</v>
      </c>
      <c r="J343" s="6" t="s">
        <v>55</v>
      </c>
      <c r="K343" s="6" t="s">
        <v>255</v>
      </c>
      <c r="L343" s="6"/>
      <c r="M343" s="6" t="str">
        <f t="shared" si="10"/>
        <v>IV</v>
      </c>
      <c r="N343"/>
      <c r="O343" s="1">
        <v>90.909000000000006</v>
      </c>
      <c r="P343" s="10">
        <f t="shared" si="11"/>
        <v>2.0202</v>
      </c>
      <c r="Q343" s="18" t="s">
        <v>491</v>
      </c>
      <c r="R343" s="17" t="s">
        <v>478</v>
      </c>
      <c r="S343" s="17">
        <v>2.5</v>
      </c>
    </row>
    <row r="344" spans="1:19" s="9" customFormat="1" ht="15" customHeight="1" x14ac:dyDescent="0.25">
      <c r="A344" s="2" t="s">
        <v>310</v>
      </c>
      <c r="B344" s="6" t="s">
        <v>63</v>
      </c>
      <c r="C344" s="6">
        <v>1</v>
      </c>
      <c r="D344" s="7">
        <v>42684</v>
      </c>
      <c r="E344" s="8">
        <v>2016</v>
      </c>
      <c r="F344" s="6" t="s">
        <v>13</v>
      </c>
      <c r="G344" s="6" t="s">
        <v>14</v>
      </c>
      <c r="H344" s="6" t="s">
        <v>15</v>
      </c>
      <c r="I344" s="6" t="s">
        <v>56</v>
      </c>
      <c r="J344" s="6" t="s">
        <v>57</v>
      </c>
      <c r="K344" s="6" t="s">
        <v>252</v>
      </c>
      <c r="L344" s="6"/>
      <c r="M344" s="6" t="str">
        <f t="shared" si="10"/>
        <v>II</v>
      </c>
      <c r="N344"/>
      <c r="O344" s="1">
        <v>45.454500000000003</v>
      </c>
      <c r="P344" s="10">
        <f t="shared" si="11"/>
        <v>1.0101</v>
      </c>
      <c r="Q344" s="16" t="s">
        <v>479</v>
      </c>
      <c r="R344" s="17" t="s">
        <v>480</v>
      </c>
      <c r="S344" s="17">
        <v>4</v>
      </c>
    </row>
    <row r="345" spans="1:19" s="9" customFormat="1" ht="15" customHeight="1" x14ac:dyDescent="0.25">
      <c r="A345" s="2" t="s">
        <v>310</v>
      </c>
      <c r="B345" s="6" t="s">
        <v>63</v>
      </c>
      <c r="C345" s="6">
        <v>1</v>
      </c>
      <c r="D345" s="7">
        <v>42684</v>
      </c>
      <c r="E345" s="8">
        <v>2016</v>
      </c>
      <c r="F345" s="6" t="s">
        <v>13</v>
      </c>
      <c r="G345" s="6" t="s">
        <v>14</v>
      </c>
      <c r="H345" s="6"/>
      <c r="I345" s="6" t="s">
        <v>44</v>
      </c>
      <c r="J345" s="6" t="s">
        <v>45</v>
      </c>
      <c r="K345" s="6" t="s">
        <v>252</v>
      </c>
      <c r="L345" s="6"/>
      <c r="M345" s="6" t="str">
        <f t="shared" si="10"/>
        <v>II</v>
      </c>
      <c r="N345"/>
      <c r="O345" s="1">
        <v>45.454500000000003</v>
      </c>
      <c r="P345" s="10">
        <f t="shared" si="11"/>
        <v>1.0101</v>
      </c>
      <c r="Q345" s="18" t="s">
        <v>503</v>
      </c>
      <c r="R345" s="17" t="s">
        <v>478</v>
      </c>
      <c r="S345" s="17">
        <v>2</v>
      </c>
    </row>
    <row r="346" spans="1:19" s="9" customFormat="1" ht="15" customHeight="1" x14ac:dyDescent="0.25">
      <c r="A346" s="2" t="s">
        <v>310</v>
      </c>
      <c r="B346" s="6" t="s">
        <v>63</v>
      </c>
      <c r="C346" s="6">
        <v>1</v>
      </c>
      <c r="D346" s="7">
        <v>42684</v>
      </c>
      <c r="E346" s="8">
        <v>2016</v>
      </c>
      <c r="F346" s="6" t="s">
        <v>13</v>
      </c>
      <c r="G346" s="6" t="s">
        <v>14</v>
      </c>
      <c r="H346" s="6" t="s">
        <v>24</v>
      </c>
      <c r="I346" s="6" t="s">
        <v>25</v>
      </c>
      <c r="J346" s="6" t="s">
        <v>26</v>
      </c>
      <c r="K346" s="6" t="s">
        <v>255</v>
      </c>
      <c r="L346" s="6"/>
      <c r="M346" s="6" t="str">
        <f t="shared" si="10"/>
        <v>IV</v>
      </c>
      <c r="N346"/>
      <c r="O346" s="1">
        <v>454.54500000000002</v>
      </c>
      <c r="P346" s="10">
        <f t="shared" si="11"/>
        <v>10.101000000000001</v>
      </c>
      <c r="Q346" s="18" t="s">
        <v>491</v>
      </c>
      <c r="R346" s="17" t="s">
        <v>478</v>
      </c>
      <c r="S346" s="17">
        <v>2</v>
      </c>
    </row>
    <row r="347" spans="1:19" s="9" customFormat="1" ht="15" customHeight="1" x14ac:dyDescent="0.25">
      <c r="A347" s="2" t="s">
        <v>310</v>
      </c>
      <c r="B347" s="6" t="s">
        <v>63</v>
      </c>
      <c r="C347" s="6">
        <v>1</v>
      </c>
      <c r="D347" s="7">
        <v>42684</v>
      </c>
      <c r="E347" s="8">
        <v>2016</v>
      </c>
      <c r="F347" s="6" t="s">
        <v>9</v>
      </c>
      <c r="G347" s="6" t="s">
        <v>10</v>
      </c>
      <c r="H347" s="6"/>
      <c r="I347" s="6" t="s">
        <v>58</v>
      </c>
      <c r="J347" s="6" t="s">
        <v>59</v>
      </c>
      <c r="K347" s="6" t="s">
        <v>252</v>
      </c>
      <c r="L347" s="6"/>
      <c r="M347" s="6" t="str">
        <f t="shared" si="10"/>
        <v>II</v>
      </c>
      <c r="N347"/>
      <c r="O347" s="1">
        <v>45.454500000000003</v>
      </c>
      <c r="P347" s="10">
        <f t="shared" si="11"/>
        <v>1.0101</v>
      </c>
      <c r="Q347" s="12"/>
      <c r="R347" s="13" t="s">
        <v>480</v>
      </c>
      <c r="S347" s="13">
        <v>3</v>
      </c>
    </row>
    <row r="348" spans="1:19" s="9" customFormat="1" ht="15" customHeight="1" x14ac:dyDescent="0.25">
      <c r="A348" s="2" t="s">
        <v>311</v>
      </c>
      <c r="B348" s="6" t="s">
        <v>63</v>
      </c>
      <c r="C348" s="6">
        <v>2</v>
      </c>
      <c r="D348" s="7">
        <v>42684</v>
      </c>
      <c r="E348" s="8">
        <v>2016</v>
      </c>
      <c r="F348" s="6" t="s">
        <v>9</v>
      </c>
      <c r="G348" s="6" t="s">
        <v>10</v>
      </c>
      <c r="H348" s="6"/>
      <c r="I348" s="6" t="s">
        <v>11</v>
      </c>
      <c r="J348" s="6" t="s">
        <v>42</v>
      </c>
      <c r="K348" s="6" t="s">
        <v>252</v>
      </c>
      <c r="L348" s="6"/>
      <c r="M348" s="6" t="str">
        <f t="shared" si="10"/>
        <v>II</v>
      </c>
      <c r="N348"/>
      <c r="O348" s="1">
        <v>90.909000000000006</v>
      </c>
      <c r="P348" s="10">
        <f t="shared" si="11"/>
        <v>2.0202</v>
      </c>
      <c r="Q348" s="12" t="s">
        <v>500</v>
      </c>
      <c r="R348" s="13" t="s">
        <v>480</v>
      </c>
      <c r="S348" s="13">
        <v>3</v>
      </c>
    </row>
    <row r="349" spans="1:19" s="9" customFormat="1" ht="15" customHeight="1" x14ac:dyDescent="0.25">
      <c r="A349" s="2" t="s">
        <v>311</v>
      </c>
      <c r="B349" s="6" t="s">
        <v>63</v>
      </c>
      <c r="C349" s="6">
        <v>2</v>
      </c>
      <c r="D349" s="7">
        <v>42684</v>
      </c>
      <c r="E349" s="8">
        <v>2016</v>
      </c>
      <c r="F349" s="6" t="s">
        <v>13</v>
      </c>
      <c r="G349" s="6" t="s">
        <v>14</v>
      </c>
      <c r="H349" s="6" t="s">
        <v>15</v>
      </c>
      <c r="I349" s="6" t="s">
        <v>16</v>
      </c>
      <c r="J349" s="6" t="s">
        <v>17</v>
      </c>
      <c r="K349" s="6" t="s">
        <v>252</v>
      </c>
      <c r="L349" s="6"/>
      <c r="M349" s="6" t="str">
        <f t="shared" si="10"/>
        <v>II</v>
      </c>
      <c r="N349"/>
      <c r="O349" s="1">
        <v>45.454500000000003</v>
      </c>
      <c r="P349" s="10">
        <f t="shared" si="11"/>
        <v>1.0101</v>
      </c>
      <c r="Q349" s="16" t="s">
        <v>479</v>
      </c>
      <c r="R349" s="17" t="s">
        <v>480</v>
      </c>
      <c r="S349" s="17">
        <v>3</v>
      </c>
    </row>
    <row r="350" spans="1:19" s="9" customFormat="1" ht="15" customHeight="1" x14ac:dyDescent="0.25">
      <c r="A350" s="2" t="s">
        <v>311</v>
      </c>
      <c r="B350" s="6" t="s">
        <v>63</v>
      </c>
      <c r="C350" s="6">
        <v>2</v>
      </c>
      <c r="D350" s="7">
        <v>42684</v>
      </c>
      <c r="E350" s="8">
        <v>2016</v>
      </c>
      <c r="F350" s="6" t="s">
        <v>13</v>
      </c>
      <c r="G350" s="6" t="s">
        <v>14</v>
      </c>
      <c r="H350" s="6"/>
      <c r="I350" s="6" t="s">
        <v>18</v>
      </c>
      <c r="J350" s="6" t="s">
        <v>19</v>
      </c>
      <c r="K350" s="6" t="s">
        <v>252</v>
      </c>
      <c r="L350" s="6"/>
      <c r="M350" s="6" t="str">
        <f t="shared" si="10"/>
        <v>II</v>
      </c>
      <c r="N350"/>
      <c r="O350" s="1">
        <v>1318.1805000000002</v>
      </c>
      <c r="P350" s="10">
        <f t="shared" si="11"/>
        <v>29.292900000000003</v>
      </c>
      <c r="Q350" s="18" t="s">
        <v>489</v>
      </c>
      <c r="R350" s="17" t="s">
        <v>488</v>
      </c>
      <c r="S350" s="17">
        <v>3</v>
      </c>
    </row>
    <row r="351" spans="1:19" s="9" customFormat="1" ht="15" customHeight="1" x14ac:dyDescent="0.25">
      <c r="A351" s="2" t="s">
        <v>311</v>
      </c>
      <c r="B351" s="6" t="s">
        <v>63</v>
      </c>
      <c r="C351" s="6">
        <v>2</v>
      </c>
      <c r="D351" s="7">
        <v>42684</v>
      </c>
      <c r="E351" s="8">
        <v>2016</v>
      </c>
      <c r="F351" s="6" t="s">
        <v>13</v>
      </c>
      <c r="G351" s="6" t="s">
        <v>14</v>
      </c>
      <c r="H351" s="6"/>
      <c r="I351" s="6" t="s">
        <v>20</v>
      </c>
      <c r="J351" s="6" t="s">
        <v>21</v>
      </c>
      <c r="K351" s="6" t="s">
        <v>255</v>
      </c>
      <c r="L351" s="6"/>
      <c r="M351" s="6" t="str">
        <f t="shared" si="10"/>
        <v>IV</v>
      </c>
      <c r="N351"/>
      <c r="O351" s="1">
        <v>1772.7255</v>
      </c>
      <c r="P351" s="10">
        <f t="shared" si="11"/>
        <v>39.393900000000002</v>
      </c>
      <c r="Q351" s="18" t="s">
        <v>490</v>
      </c>
      <c r="R351" s="17" t="s">
        <v>488</v>
      </c>
      <c r="S351" s="17">
        <v>3</v>
      </c>
    </row>
    <row r="352" spans="1:19" s="9" customFormat="1" ht="15" customHeight="1" x14ac:dyDescent="0.25">
      <c r="A352" s="2" t="s">
        <v>311</v>
      </c>
      <c r="B352" s="6" t="s">
        <v>63</v>
      </c>
      <c r="C352" s="6">
        <v>2</v>
      </c>
      <c r="D352" s="7">
        <v>42684</v>
      </c>
      <c r="E352" s="8">
        <v>2016</v>
      </c>
      <c r="F352" s="6" t="s">
        <v>13</v>
      </c>
      <c r="G352" s="6" t="s">
        <v>14</v>
      </c>
      <c r="H352" s="6" t="s">
        <v>24</v>
      </c>
      <c r="I352" s="6" t="s">
        <v>25</v>
      </c>
      <c r="J352" s="6" t="s">
        <v>55</v>
      </c>
      <c r="K352" s="6" t="s">
        <v>255</v>
      </c>
      <c r="L352" s="6"/>
      <c r="M352" s="6" t="str">
        <f t="shared" si="10"/>
        <v>IV</v>
      </c>
      <c r="N352"/>
      <c r="O352" s="1">
        <v>136.36350000000002</v>
      </c>
      <c r="P352" s="10">
        <f t="shared" si="11"/>
        <v>3.0303000000000004</v>
      </c>
      <c r="Q352" s="18" t="s">
        <v>491</v>
      </c>
      <c r="R352" s="17" t="s">
        <v>478</v>
      </c>
      <c r="S352" s="17">
        <v>2.5</v>
      </c>
    </row>
    <row r="353" spans="1:19" s="9" customFormat="1" ht="15" customHeight="1" x14ac:dyDescent="0.25">
      <c r="A353" s="2" t="s">
        <v>311</v>
      </c>
      <c r="B353" s="6" t="s">
        <v>63</v>
      </c>
      <c r="C353" s="6">
        <v>2</v>
      </c>
      <c r="D353" s="7">
        <v>42684</v>
      </c>
      <c r="E353" s="8">
        <v>2016</v>
      </c>
      <c r="F353" s="6" t="s">
        <v>13</v>
      </c>
      <c r="G353" s="6" t="s">
        <v>14</v>
      </c>
      <c r="H353" s="6" t="s">
        <v>15</v>
      </c>
      <c r="I353" s="6" t="s">
        <v>56</v>
      </c>
      <c r="J353" s="6" t="s">
        <v>57</v>
      </c>
      <c r="K353" s="6" t="s">
        <v>252</v>
      </c>
      <c r="L353" s="6"/>
      <c r="M353" s="6" t="str">
        <f t="shared" si="10"/>
        <v>II</v>
      </c>
      <c r="N353"/>
      <c r="O353" s="1">
        <v>45.454500000000003</v>
      </c>
      <c r="P353" s="10">
        <f t="shared" si="11"/>
        <v>1.0101</v>
      </c>
      <c r="Q353" s="16" t="s">
        <v>479</v>
      </c>
      <c r="R353" s="17" t="s">
        <v>480</v>
      </c>
      <c r="S353" s="17">
        <v>4</v>
      </c>
    </row>
    <row r="354" spans="1:19" s="9" customFormat="1" ht="15" customHeight="1" x14ac:dyDescent="0.25">
      <c r="A354" s="2" t="s">
        <v>311</v>
      </c>
      <c r="B354" s="6" t="s">
        <v>63</v>
      </c>
      <c r="C354" s="6">
        <v>2</v>
      </c>
      <c r="D354" s="7">
        <v>42684</v>
      </c>
      <c r="E354" s="8">
        <v>2016</v>
      </c>
      <c r="F354" s="6" t="s">
        <v>13</v>
      </c>
      <c r="G354" s="6" t="s">
        <v>14</v>
      </c>
      <c r="H354" s="6" t="s">
        <v>15</v>
      </c>
      <c r="I354" s="6" t="s">
        <v>22</v>
      </c>
      <c r="J354" s="6" t="s">
        <v>23</v>
      </c>
      <c r="K354" s="6" t="s">
        <v>255</v>
      </c>
      <c r="L354" s="6"/>
      <c r="M354" s="6" t="str">
        <f t="shared" si="10"/>
        <v>IV</v>
      </c>
      <c r="N354"/>
      <c r="O354" s="1">
        <v>45.454500000000003</v>
      </c>
      <c r="P354" s="10">
        <f t="shared" si="11"/>
        <v>1.0101</v>
      </c>
      <c r="Q354" s="16" t="s">
        <v>479</v>
      </c>
      <c r="R354" s="17" t="s">
        <v>480</v>
      </c>
      <c r="S354" s="17">
        <v>2</v>
      </c>
    </row>
    <row r="355" spans="1:19" s="9" customFormat="1" ht="15" customHeight="1" x14ac:dyDescent="0.25">
      <c r="A355" s="2" t="s">
        <v>311</v>
      </c>
      <c r="B355" s="6" t="s">
        <v>63</v>
      </c>
      <c r="C355" s="6">
        <v>2</v>
      </c>
      <c r="D355" s="7">
        <v>42684</v>
      </c>
      <c r="E355" s="8">
        <v>2016</v>
      </c>
      <c r="F355" s="6" t="s">
        <v>13</v>
      </c>
      <c r="G355" s="6" t="s">
        <v>14</v>
      </c>
      <c r="H355" s="6" t="s">
        <v>24</v>
      </c>
      <c r="I355" s="6" t="s">
        <v>25</v>
      </c>
      <c r="J355" s="6" t="s">
        <v>26</v>
      </c>
      <c r="K355" s="6" t="s">
        <v>255</v>
      </c>
      <c r="L355" s="6"/>
      <c r="M355" s="6" t="str">
        <f t="shared" si="10"/>
        <v>IV</v>
      </c>
      <c r="N355"/>
      <c r="O355" s="1">
        <v>227.27250000000001</v>
      </c>
      <c r="P355" s="10">
        <f t="shared" si="11"/>
        <v>5.0505000000000004</v>
      </c>
      <c r="Q355" s="18" t="s">
        <v>491</v>
      </c>
      <c r="R355" s="17" t="s">
        <v>478</v>
      </c>
      <c r="S355" s="17">
        <v>2</v>
      </c>
    </row>
    <row r="356" spans="1:19" s="9" customFormat="1" ht="15" customHeight="1" x14ac:dyDescent="0.25">
      <c r="A356" s="2" t="s">
        <v>311</v>
      </c>
      <c r="B356" s="6" t="s">
        <v>63</v>
      </c>
      <c r="C356" s="6">
        <v>2</v>
      </c>
      <c r="D356" s="7">
        <v>42684</v>
      </c>
      <c r="E356" s="8">
        <v>2016</v>
      </c>
      <c r="F356" s="6" t="s">
        <v>9</v>
      </c>
      <c r="G356" s="6" t="s">
        <v>10</v>
      </c>
      <c r="H356" s="6"/>
      <c r="I356" s="6" t="s">
        <v>58</v>
      </c>
      <c r="J356" s="6" t="s">
        <v>59</v>
      </c>
      <c r="K356" s="6" t="s">
        <v>252</v>
      </c>
      <c r="L356" s="6"/>
      <c r="M356" s="6" t="str">
        <f t="shared" si="10"/>
        <v>II</v>
      </c>
      <c r="N356"/>
      <c r="O356" s="1">
        <v>45.454500000000003</v>
      </c>
      <c r="P356" s="10">
        <f t="shared" si="11"/>
        <v>1.0101</v>
      </c>
      <c r="Q356" s="12"/>
      <c r="R356" s="13" t="s">
        <v>480</v>
      </c>
      <c r="S356" s="13">
        <v>3</v>
      </c>
    </row>
    <row r="357" spans="1:19" s="9" customFormat="1" ht="15" customHeight="1" x14ac:dyDescent="0.25">
      <c r="A357" s="2" t="s">
        <v>372</v>
      </c>
      <c r="B357" s="6" t="s">
        <v>63</v>
      </c>
      <c r="C357" s="6">
        <v>1</v>
      </c>
      <c r="D357" s="7">
        <v>42856</v>
      </c>
      <c r="E357" s="8">
        <v>2017</v>
      </c>
      <c r="F357" s="6" t="s">
        <v>27</v>
      </c>
      <c r="G357" s="6" t="s">
        <v>28</v>
      </c>
      <c r="H357" s="6" t="s">
        <v>29</v>
      </c>
      <c r="I357" s="6" t="s">
        <v>30</v>
      </c>
      <c r="J357" s="6" t="s">
        <v>31</v>
      </c>
      <c r="K357" s="6" t="s">
        <v>256</v>
      </c>
      <c r="L357" s="6" t="s">
        <v>253</v>
      </c>
      <c r="M357" s="6" t="str">
        <f t="shared" si="10"/>
        <v>I</v>
      </c>
      <c r="N357" s="27" t="s">
        <v>512</v>
      </c>
      <c r="O357" s="1">
        <v>45.454500000000003</v>
      </c>
      <c r="P357" s="10">
        <f t="shared" si="11"/>
        <v>1.0101</v>
      </c>
      <c r="Q357" s="12" t="s">
        <v>477</v>
      </c>
      <c r="R357" s="13" t="s">
        <v>478</v>
      </c>
      <c r="S357" s="13">
        <v>3</v>
      </c>
    </row>
    <row r="358" spans="1:19" s="9" customFormat="1" ht="15" customHeight="1" x14ac:dyDescent="0.25">
      <c r="A358" s="2" t="s">
        <v>324</v>
      </c>
      <c r="B358" s="6" t="s">
        <v>63</v>
      </c>
      <c r="C358" s="6">
        <v>1</v>
      </c>
      <c r="D358" s="7">
        <v>42856</v>
      </c>
      <c r="E358" s="8">
        <v>2017</v>
      </c>
      <c r="F358" s="6" t="s">
        <v>9</v>
      </c>
      <c r="G358" s="6" t="s">
        <v>10</v>
      </c>
      <c r="H358" s="6"/>
      <c r="I358" s="6" t="s">
        <v>11</v>
      </c>
      <c r="J358" s="6" t="s">
        <v>12</v>
      </c>
      <c r="K358" s="6" t="s">
        <v>251</v>
      </c>
      <c r="L358" s="6"/>
      <c r="M358" s="6" t="str">
        <f t="shared" si="10"/>
        <v>III</v>
      </c>
      <c r="N358"/>
      <c r="O358" s="1">
        <v>318.18150000000003</v>
      </c>
      <c r="P358" s="10">
        <f t="shared" si="11"/>
        <v>7.0707000000000004</v>
      </c>
      <c r="Q358" s="12" t="s">
        <v>500</v>
      </c>
      <c r="R358" s="13" t="s">
        <v>480</v>
      </c>
      <c r="S358" s="13">
        <v>3</v>
      </c>
    </row>
    <row r="359" spans="1:19" s="9" customFormat="1" ht="15" customHeight="1" x14ac:dyDescent="0.25">
      <c r="A359" s="2" t="s">
        <v>324</v>
      </c>
      <c r="B359" s="6" t="s">
        <v>63</v>
      </c>
      <c r="C359" s="6">
        <v>1</v>
      </c>
      <c r="D359" s="7">
        <v>42856</v>
      </c>
      <c r="E359" s="8">
        <v>2017</v>
      </c>
      <c r="F359" s="6" t="s">
        <v>13</v>
      </c>
      <c r="G359" s="6" t="s">
        <v>14</v>
      </c>
      <c r="H359" s="6" t="s">
        <v>15</v>
      </c>
      <c r="I359" s="6" t="s">
        <v>16</v>
      </c>
      <c r="J359" s="6" t="s">
        <v>17</v>
      </c>
      <c r="K359" s="6" t="s">
        <v>252</v>
      </c>
      <c r="L359" s="6"/>
      <c r="M359" s="6" t="str">
        <f t="shared" si="10"/>
        <v>II</v>
      </c>
      <c r="N359"/>
      <c r="O359" s="1">
        <v>272.72700000000003</v>
      </c>
      <c r="P359" s="10">
        <f t="shared" si="11"/>
        <v>6.0606000000000009</v>
      </c>
      <c r="Q359" s="16" t="s">
        <v>479</v>
      </c>
      <c r="R359" s="17" t="s">
        <v>480</v>
      </c>
      <c r="S359" s="17">
        <v>3</v>
      </c>
    </row>
    <row r="360" spans="1:19" s="9" customFormat="1" ht="15" customHeight="1" x14ac:dyDescent="0.25">
      <c r="A360" s="2" t="s">
        <v>324</v>
      </c>
      <c r="B360" s="6" t="s">
        <v>63</v>
      </c>
      <c r="C360" s="6">
        <v>1</v>
      </c>
      <c r="D360" s="7">
        <v>42856</v>
      </c>
      <c r="E360" s="8">
        <v>2017</v>
      </c>
      <c r="F360" s="6" t="s">
        <v>13</v>
      </c>
      <c r="G360" s="6" t="s">
        <v>14</v>
      </c>
      <c r="H360" s="6"/>
      <c r="I360" s="6" t="s">
        <v>18</v>
      </c>
      <c r="J360" s="6" t="s">
        <v>19</v>
      </c>
      <c r="K360" s="6" t="s">
        <v>252</v>
      </c>
      <c r="L360" s="6"/>
      <c r="M360" s="6" t="str">
        <f t="shared" si="10"/>
        <v>II</v>
      </c>
      <c r="N360"/>
      <c r="O360" s="1">
        <v>1181.817</v>
      </c>
      <c r="P360" s="10">
        <f t="shared" si="11"/>
        <v>26.262599999999999</v>
      </c>
      <c r="Q360" s="18" t="s">
        <v>489</v>
      </c>
      <c r="R360" s="17" t="s">
        <v>488</v>
      </c>
      <c r="S360" s="17">
        <v>3</v>
      </c>
    </row>
    <row r="361" spans="1:19" s="9" customFormat="1" ht="15" customHeight="1" x14ac:dyDescent="0.25">
      <c r="A361" s="2" t="s">
        <v>324</v>
      </c>
      <c r="B361" s="6" t="s">
        <v>63</v>
      </c>
      <c r="C361" s="6">
        <v>1</v>
      </c>
      <c r="D361" s="7">
        <v>42856</v>
      </c>
      <c r="E361" s="8">
        <v>2017</v>
      </c>
      <c r="F361" s="6" t="s">
        <v>13</v>
      </c>
      <c r="G361" s="6" t="s">
        <v>14</v>
      </c>
      <c r="H361" s="6"/>
      <c r="I361" s="6" t="s">
        <v>20</v>
      </c>
      <c r="J361" s="6" t="s">
        <v>21</v>
      </c>
      <c r="K361" s="6" t="s">
        <v>255</v>
      </c>
      <c r="L361" s="6"/>
      <c r="M361" s="6" t="str">
        <f t="shared" si="10"/>
        <v>IV</v>
      </c>
      <c r="N361"/>
      <c r="O361" s="1">
        <v>45.454500000000003</v>
      </c>
      <c r="P361" s="10">
        <f t="shared" si="11"/>
        <v>1.0101</v>
      </c>
      <c r="Q361" s="18" t="s">
        <v>490</v>
      </c>
      <c r="R361" s="17" t="s">
        <v>488</v>
      </c>
      <c r="S361" s="17">
        <v>3</v>
      </c>
    </row>
    <row r="362" spans="1:19" s="9" customFormat="1" ht="15" customHeight="1" x14ac:dyDescent="0.25">
      <c r="A362" s="2" t="s">
        <v>324</v>
      </c>
      <c r="B362" s="6" t="s">
        <v>63</v>
      </c>
      <c r="C362" s="6">
        <v>1</v>
      </c>
      <c r="D362" s="7">
        <v>42856</v>
      </c>
      <c r="E362" s="8">
        <v>2017</v>
      </c>
      <c r="F362" s="6" t="s">
        <v>13</v>
      </c>
      <c r="G362" s="6" t="s">
        <v>14</v>
      </c>
      <c r="H362" s="6" t="s">
        <v>15</v>
      </c>
      <c r="I362" s="6" t="s">
        <v>22</v>
      </c>
      <c r="J362" s="6" t="s">
        <v>23</v>
      </c>
      <c r="K362" s="6" t="s">
        <v>255</v>
      </c>
      <c r="L362" s="6"/>
      <c r="M362" s="6" t="str">
        <f t="shared" si="10"/>
        <v>IV</v>
      </c>
      <c r="N362"/>
      <c r="O362" s="1">
        <v>272.72700000000003</v>
      </c>
      <c r="P362" s="10">
        <f t="shared" si="11"/>
        <v>6.0606000000000009</v>
      </c>
      <c r="Q362" s="16" t="s">
        <v>479</v>
      </c>
      <c r="R362" s="17" t="s">
        <v>480</v>
      </c>
      <c r="S362" s="17">
        <v>2</v>
      </c>
    </row>
    <row r="363" spans="1:19" s="9" customFormat="1" ht="15" customHeight="1" x14ac:dyDescent="0.25">
      <c r="A363" s="2" t="s">
        <v>324</v>
      </c>
      <c r="B363" s="6" t="s">
        <v>63</v>
      </c>
      <c r="C363" s="6">
        <v>1</v>
      </c>
      <c r="D363" s="7">
        <v>42856</v>
      </c>
      <c r="E363" s="8">
        <v>2017</v>
      </c>
      <c r="F363" s="6" t="s">
        <v>13</v>
      </c>
      <c r="G363" s="6" t="s">
        <v>14</v>
      </c>
      <c r="H363" s="6" t="s">
        <v>24</v>
      </c>
      <c r="I363" s="6" t="s">
        <v>25</v>
      </c>
      <c r="J363" s="6" t="s">
        <v>26</v>
      </c>
      <c r="K363" s="6" t="s">
        <v>255</v>
      </c>
      <c r="L363" s="6"/>
      <c r="M363" s="6" t="str">
        <f t="shared" si="10"/>
        <v>IV</v>
      </c>
      <c r="N363"/>
      <c r="O363" s="1">
        <v>45.454500000000003</v>
      </c>
      <c r="P363" s="10">
        <f t="shared" si="11"/>
        <v>1.0101</v>
      </c>
      <c r="Q363" s="18" t="s">
        <v>491</v>
      </c>
      <c r="R363" s="17" t="s">
        <v>478</v>
      </c>
      <c r="S363" s="17">
        <v>2</v>
      </c>
    </row>
    <row r="364" spans="1:19" s="9" customFormat="1" ht="15" customHeight="1" x14ac:dyDescent="0.25">
      <c r="A364" s="2" t="s">
        <v>324</v>
      </c>
      <c r="B364" s="6" t="s">
        <v>63</v>
      </c>
      <c r="C364" s="6">
        <v>1</v>
      </c>
      <c r="D364" s="7">
        <v>42856</v>
      </c>
      <c r="E364" s="8">
        <v>2017</v>
      </c>
      <c r="F364" s="6" t="s">
        <v>9</v>
      </c>
      <c r="G364" s="6" t="s">
        <v>10</v>
      </c>
      <c r="H364" s="6"/>
      <c r="I364" s="6" t="s">
        <v>58</v>
      </c>
      <c r="J364" s="6" t="s">
        <v>59</v>
      </c>
      <c r="K364" s="6" t="s">
        <v>252</v>
      </c>
      <c r="L364" s="6"/>
      <c r="M364" s="6" t="str">
        <f t="shared" si="10"/>
        <v>II</v>
      </c>
      <c r="N364"/>
      <c r="O364" s="1">
        <v>90.909000000000006</v>
      </c>
      <c r="P364" s="10">
        <f t="shared" si="11"/>
        <v>2.0202</v>
      </c>
      <c r="Q364" s="12"/>
      <c r="R364" s="13" t="s">
        <v>480</v>
      </c>
      <c r="S364" s="13">
        <v>3</v>
      </c>
    </row>
    <row r="365" spans="1:19" s="9" customFormat="1" ht="15" customHeight="1" x14ac:dyDescent="0.25">
      <c r="A365" s="2" t="s">
        <v>325</v>
      </c>
      <c r="B365" s="6" t="s">
        <v>63</v>
      </c>
      <c r="C365" s="6">
        <v>2</v>
      </c>
      <c r="D365" s="7">
        <v>42856</v>
      </c>
      <c r="E365" s="8">
        <v>2017</v>
      </c>
      <c r="F365" s="6" t="s">
        <v>9</v>
      </c>
      <c r="G365" s="6" t="s">
        <v>10</v>
      </c>
      <c r="H365" s="6"/>
      <c r="I365" s="6" t="s">
        <v>11</v>
      </c>
      <c r="J365" s="6" t="s">
        <v>12</v>
      </c>
      <c r="K365" s="6" t="s">
        <v>251</v>
      </c>
      <c r="L365" s="6"/>
      <c r="M365" s="6" t="str">
        <f t="shared" si="10"/>
        <v>III</v>
      </c>
      <c r="N365" s="11"/>
      <c r="O365" s="1">
        <v>90.909000000000006</v>
      </c>
      <c r="P365" s="10">
        <f t="shared" si="11"/>
        <v>2.0202</v>
      </c>
      <c r="Q365" s="12" t="s">
        <v>500</v>
      </c>
      <c r="R365" s="13" t="s">
        <v>480</v>
      </c>
      <c r="S365" s="13">
        <v>3</v>
      </c>
    </row>
    <row r="366" spans="1:19" s="9" customFormat="1" ht="15" customHeight="1" x14ac:dyDescent="0.25">
      <c r="A366" s="2" t="s">
        <v>325</v>
      </c>
      <c r="B366" s="6" t="s">
        <v>63</v>
      </c>
      <c r="C366" s="6">
        <v>2</v>
      </c>
      <c r="D366" s="7">
        <v>42856</v>
      </c>
      <c r="E366" s="8">
        <v>2017</v>
      </c>
      <c r="F366" s="6" t="s">
        <v>9</v>
      </c>
      <c r="G366" s="6" t="s">
        <v>10</v>
      </c>
      <c r="H366" s="6"/>
      <c r="I366" s="6" t="s">
        <v>11</v>
      </c>
      <c r="J366" s="6" t="s">
        <v>42</v>
      </c>
      <c r="K366" s="6" t="s">
        <v>252</v>
      </c>
      <c r="L366" s="6"/>
      <c r="M366" s="6" t="str">
        <f t="shared" si="10"/>
        <v>II</v>
      </c>
      <c r="N366"/>
      <c r="O366" s="1">
        <v>45.454500000000003</v>
      </c>
      <c r="P366" s="10">
        <f t="shared" si="11"/>
        <v>1.0101</v>
      </c>
      <c r="Q366" s="12" t="s">
        <v>500</v>
      </c>
      <c r="R366" s="13" t="s">
        <v>480</v>
      </c>
      <c r="S366" s="13">
        <v>3</v>
      </c>
    </row>
    <row r="367" spans="1:19" s="9" customFormat="1" ht="15" customHeight="1" x14ac:dyDescent="0.25">
      <c r="A367" s="2" t="s">
        <v>325</v>
      </c>
      <c r="B367" s="6" t="s">
        <v>63</v>
      </c>
      <c r="C367" s="6">
        <v>2</v>
      </c>
      <c r="D367" s="7">
        <v>42856</v>
      </c>
      <c r="E367" s="8">
        <v>2017</v>
      </c>
      <c r="F367" s="6" t="s">
        <v>13</v>
      </c>
      <c r="G367" s="6" t="s">
        <v>14</v>
      </c>
      <c r="H367" s="6"/>
      <c r="I367" s="6" t="s">
        <v>64</v>
      </c>
      <c r="J367" s="6" t="s">
        <v>65</v>
      </c>
      <c r="K367" s="6" t="s">
        <v>255</v>
      </c>
      <c r="L367" s="6"/>
      <c r="M367" s="6" t="str">
        <f t="shared" si="10"/>
        <v>IV</v>
      </c>
      <c r="N367"/>
      <c r="O367" s="1">
        <v>45.454500000000003</v>
      </c>
      <c r="P367" s="10">
        <f t="shared" si="11"/>
        <v>1.0101</v>
      </c>
      <c r="Q367" s="18" t="s">
        <v>477</v>
      </c>
      <c r="R367" s="17" t="s">
        <v>478</v>
      </c>
      <c r="S367" s="17">
        <v>4</v>
      </c>
    </row>
    <row r="368" spans="1:19" s="9" customFormat="1" ht="15" customHeight="1" x14ac:dyDescent="0.25">
      <c r="A368" s="2" t="s">
        <v>325</v>
      </c>
      <c r="B368" s="6" t="s">
        <v>63</v>
      </c>
      <c r="C368" s="6">
        <v>2</v>
      </c>
      <c r="D368" s="7">
        <v>42856</v>
      </c>
      <c r="E368" s="8">
        <v>2017</v>
      </c>
      <c r="F368" s="6" t="s">
        <v>13</v>
      </c>
      <c r="G368" s="6" t="s">
        <v>14</v>
      </c>
      <c r="H368" s="6" t="s">
        <v>15</v>
      </c>
      <c r="I368" s="6" t="s">
        <v>16</v>
      </c>
      <c r="J368" s="6" t="s">
        <v>17</v>
      </c>
      <c r="K368" s="6" t="s">
        <v>252</v>
      </c>
      <c r="L368" s="6"/>
      <c r="M368" s="6" t="str">
        <f t="shared" si="10"/>
        <v>II</v>
      </c>
      <c r="N368"/>
      <c r="O368" s="1">
        <v>45.454500000000003</v>
      </c>
      <c r="P368" s="10">
        <f t="shared" si="11"/>
        <v>1.0101</v>
      </c>
      <c r="Q368" s="16" t="s">
        <v>479</v>
      </c>
      <c r="R368" s="17" t="s">
        <v>480</v>
      </c>
      <c r="S368" s="17">
        <v>3</v>
      </c>
    </row>
    <row r="369" spans="1:19" s="9" customFormat="1" ht="15" customHeight="1" x14ac:dyDescent="0.25">
      <c r="A369" s="2" t="s">
        <v>325</v>
      </c>
      <c r="B369" s="6" t="s">
        <v>63</v>
      </c>
      <c r="C369" s="6">
        <v>2</v>
      </c>
      <c r="D369" s="7">
        <v>42856</v>
      </c>
      <c r="E369" s="8">
        <v>2017</v>
      </c>
      <c r="F369" s="6" t="s">
        <v>13</v>
      </c>
      <c r="G369" s="6" t="s">
        <v>14</v>
      </c>
      <c r="H369" s="6"/>
      <c r="I369" s="6" t="s">
        <v>18</v>
      </c>
      <c r="J369" s="6" t="s">
        <v>19</v>
      </c>
      <c r="K369" s="6" t="s">
        <v>252</v>
      </c>
      <c r="L369" s="6"/>
      <c r="M369" s="6" t="str">
        <f t="shared" si="10"/>
        <v>II</v>
      </c>
      <c r="N369"/>
      <c r="O369" s="1">
        <v>90.909000000000006</v>
      </c>
      <c r="P369" s="10">
        <f t="shared" si="11"/>
        <v>2.0202</v>
      </c>
      <c r="Q369" s="18" t="s">
        <v>489</v>
      </c>
      <c r="R369" s="17" t="s">
        <v>488</v>
      </c>
      <c r="S369" s="17">
        <v>3</v>
      </c>
    </row>
    <row r="370" spans="1:19" s="9" customFormat="1" ht="15" customHeight="1" x14ac:dyDescent="0.25">
      <c r="A370" s="2" t="s">
        <v>325</v>
      </c>
      <c r="B370" s="6" t="s">
        <v>63</v>
      </c>
      <c r="C370" s="6">
        <v>2</v>
      </c>
      <c r="D370" s="7">
        <v>42856</v>
      </c>
      <c r="E370" s="8">
        <v>2017</v>
      </c>
      <c r="F370" s="6" t="s">
        <v>13</v>
      </c>
      <c r="G370" s="6" t="s">
        <v>14</v>
      </c>
      <c r="H370" s="6"/>
      <c r="I370" s="6" t="s">
        <v>20</v>
      </c>
      <c r="J370" s="6" t="s">
        <v>21</v>
      </c>
      <c r="K370" s="6" t="s">
        <v>255</v>
      </c>
      <c r="L370" s="6"/>
      <c r="M370" s="6" t="str">
        <f t="shared" si="10"/>
        <v>IV</v>
      </c>
      <c r="N370"/>
      <c r="O370" s="1">
        <v>363.63600000000002</v>
      </c>
      <c r="P370" s="10">
        <f t="shared" si="11"/>
        <v>8.0808</v>
      </c>
      <c r="Q370" s="18" t="s">
        <v>490</v>
      </c>
      <c r="R370" s="17" t="s">
        <v>488</v>
      </c>
      <c r="S370" s="17">
        <v>3</v>
      </c>
    </row>
    <row r="371" spans="1:19" s="9" customFormat="1" ht="15" customHeight="1" x14ac:dyDescent="0.25">
      <c r="A371" s="2" t="s">
        <v>325</v>
      </c>
      <c r="B371" s="6" t="s">
        <v>63</v>
      </c>
      <c r="C371" s="6">
        <v>2</v>
      </c>
      <c r="D371" s="7">
        <v>42856</v>
      </c>
      <c r="E371" s="8">
        <v>2017</v>
      </c>
      <c r="F371" s="6" t="s">
        <v>13</v>
      </c>
      <c r="G371" s="6" t="s">
        <v>14</v>
      </c>
      <c r="H371" s="6" t="s">
        <v>15</v>
      </c>
      <c r="I371" s="6" t="s">
        <v>22</v>
      </c>
      <c r="J371" s="6" t="s">
        <v>23</v>
      </c>
      <c r="K371" s="6" t="s">
        <v>255</v>
      </c>
      <c r="L371" s="6"/>
      <c r="M371" s="6" t="str">
        <f t="shared" si="10"/>
        <v>IV</v>
      </c>
      <c r="N371"/>
      <c r="O371" s="1">
        <v>45.454500000000003</v>
      </c>
      <c r="P371" s="10">
        <f t="shared" si="11"/>
        <v>1.0101</v>
      </c>
      <c r="Q371" s="16" t="s">
        <v>479</v>
      </c>
      <c r="R371" s="17" t="s">
        <v>480</v>
      </c>
      <c r="S371" s="17">
        <v>2</v>
      </c>
    </row>
    <row r="372" spans="1:19" s="9" customFormat="1" ht="15" customHeight="1" x14ac:dyDescent="0.25">
      <c r="A372" s="2" t="s">
        <v>376</v>
      </c>
      <c r="B372" s="6" t="s">
        <v>63</v>
      </c>
      <c r="C372" s="6">
        <v>1</v>
      </c>
      <c r="D372" s="7">
        <v>42895</v>
      </c>
      <c r="E372" s="8">
        <v>2017</v>
      </c>
      <c r="F372" s="6" t="s">
        <v>13</v>
      </c>
      <c r="G372" s="6" t="s">
        <v>14</v>
      </c>
      <c r="H372" s="6"/>
      <c r="I372" s="6" t="s">
        <v>64</v>
      </c>
      <c r="J372" s="6" t="s">
        <v>65</v>
      </c>
      <c r="K372" s="6" t="s">
        <v>255</v>
      </c>
      <c r="L372" s="6"/>
      <c r="M372" s="6" t="str">
        <f t="shared" si="10"/>
        <v>IV</v>
      </c>
      <c r="N372"/>
      <c r="O372" s="1">
        <v>136.36350000000002</v>
      </c>
      <c r="P372" s="10">
        <f t="shared" si="11"/>
        <v>3.0303000000000004</v>
      </c>
      <c r="Q372" s="18" t="s">
        <v>477</v>
      </c>
      <c r="R372" s="17" t="s">
        <v>478</v>
      </c>
      <c r="S372" s="17">
        <v>4</v>
      </c>
    </row>
    <row r="373" spans="1:19" s="9" customFormat="1" ht="15" customHeight="1" x14ac:dyDescent="0.25">
      <c r="A373" s="2" t="s">
        <v>376</v>
      </c>
      <c r="B373" s="6" t="s">
        <v>63</v>
      </c>
      <c r="C373" s="6">
        <v>1</v>
      </c>
      <c r="D373" s="7">
        <v>42895</v>
      </c>
      <c r="E373" s="8">
        <v>2017</v>
      </c>
      <c r="F373" s="6" t="s">
        <v>13</v>
      </c>
      <c r="G373" s="6" t="s">
        <v>14</v>
      </c>
      <c r="H373" s="6"/>
      <c r="I373" s="6" t="s">
        <v>18</v>
      </c>
      <c r="J373" s="6" t="s">
        <v>19</v>
      </c>
      <c r="K373" s="6" t="s">
        <v>252</v>
      </c>
      <c r="L373" s="6"/>
      <c r="M373" s="6" t="str">
        <f t="shared" si="10"/>
        <v>II</v>
      </c>
      <c r="N373"/>
      <c r="O373" s="1">
        <v>45.454500000000003</v>
      </c>
      <c r="P373" s="10">
        <f t="shared" si="11"/>
        <v>1.0101</v>
      </c>
      <c r="Q373" s="18" t="s">
        <v>489</v>
      </c>
      <c r="R373" s="17" t="s">
        <v>488</v>
      </c>
      <c r="S373" s="17">
        <v>3</v>
      </c>
    </row>
    <row r="374" spans="1:19" s="9" customFormat="1" ht="15" customHeight="1" x14ac:dyDescent="0.25">
      <c r="A374" s="2" t="s">
        <v>376</v>
      </c>
      <c r="B374" s="6" t="s">
        <v>63</v>
      </c>
      <c r="C374" s="6">
        <v>1</v>
      </c>
      <c r="D374" s="7">
        <v>42895</v>
      </c>
      <c r="E374" s="8">
        <v>2017</v>
      </c>
      <c r="F374" s="6" t="s">
        <v>13</v>
      </c>
      <c r="G374" s="6" t="s">
        <v>14</v>
      </c>
      <c r="H374" s="6"/>
      <c r="I374" s="6" t="s">
        <v>20</v>
      </c>
      <c r="J374" s="6" t="s">
        <v>21</v>
      </c>
      <c r="K374" s="6" t="s">
        <v>255</v>
      </c>
      <c r="L374" s="6"/>
      <c r="M374" s="6" t="str">
        <f t="shared" si="10"/>
        <v>IV</v>
      </c>
      <c r="N374"/>
      <c r="O374" s="1">
        <v>227.27250000000001</v>
      </c>
      <c r="P374" s="10">
        <f t="shared" si="11"/>
        <v>5.0505000000000004</v>
      </c>
      <c r="Q374" s="18" t="s">
        <v>490</v>
      </c>
      <c r="R374" s="17" t="s">
        <v>488</v>
      </c>
      <c r="S374" s="17">
        <v>3</v>
      </c>
    </row>
    <row r="375" spans="1:19" s="9" customFormat="1" ht="15" customHeight="1" x14ac:dyDescent="0.25">
      <c r="A375" s="2" t="s">
        <v>376</v>
      </c>
      <c r="B375" s="6" t="s">
        <v>63</v>
      </c>
      <c r="C375" s="6">
        <v>1</v>
      </c>
      <c r="D375" s="7">
        <v>42895</v>
      </c>
      <c r="E375" s="8">
        <v>2017</v>
      </c>
      <c r="F375" s="6" t="s">
        <v>13</v>
      </c>
      <c r="G375" s="6" t="s">
        <v>14</v>
      </c>
      <c r="H375" s="6" t="s">
        <v>24</v>
      </c>
      <c r="I375" s="6" t="s">
        <v>25</v>
      </c>
      <c r="J375" s="6" t="s">
        <v>55</v>
      </c>
      <c r="K375" s="6" t="s">
        <v>255</v>
      </c>
      <c r="L375" s="6"/>
      <c r="M375" s="6" t="str">
        <f t="shared" si="10"/>
        <v>IV</v>
      </c>
      <c r="N375"/>
      <c r="O375" s="1">
        <v>45.454500000000003</v>
      </c>
      <c r="P375" s="10">
        <f t="shared" si="11"/>
        <v>1.0101</v>
      </c>
      <c r="Q375" s="18" t="s">
        <v>491</v>
      </c>
      <c r="R375" s="17" t="s">
        <v>478</v>
      </c>
      <c r="S375" s="17">
        <v>2.5</v>
      </c>
    </row>
    <row r="376" spans="1:19" s="9" customFormat="1" ht="15" customHeight="1" x14ac:dyDescent="0.25">
      <c r="A376" s="2" t="s">
        <v>376</v>
      </c>
      <c r="B376" s="6" t="s">
        <v>63</v>
      </c>
      <c r="C376" s="6">
        <v>1</v>
      </c>
      <c r="D376" s="7">
        <v>42895</v>
      </c>
      <c r="E376" s="8">
        <v>2017</v>
      </c>
      <c r="F376" s="6" t="s">
        <v>13</v>
      </c>
      <c r="G376" s="6" t="s">
        <v>14</v>
      </c>
      <c r="H376" s="6" t="s">
        <v>15</v>
      </c>
      <c r="I376" s="6" t="s">
        <v>56</v>
      </c>
      <c r="J376" s="6" t="s">
        <v>57</v>
      </c>
      <c r="K376" s="6" t="s">
        <v>252</v>
      </c>
      <c r="L376" s="6"/>
      <c r="M376" s="6" t="str">
        <f t="shared" si="10"/>
        <v>II</v>
      </c>
      <c r="N376"/>
      <c r="O376" s="1">
        <v>90.909000000000006</v>
      </c>
      <c r="P376" s="10">
        <f t="shared" si="11"/>
        <v>2.0202</v>
      </c>
      <c r="Q376" s="16" t="s">
        <v>479</v>
      </c>
      <c r="R376" s="17" t="s">
        <v>480</v>
      </c>
      <c r="S376" s="17">
        <v>4</v>
      </c>
    </row>
    <row r="377" spans="1:19" s="9" customFormat="1" ht="15" customHeight="1" x14ac:dyDescent="0.25">
      <c r="A377" s="2" t="s">
        <v>376</v>
      </c>
      <c r="B377" s="6" t="s">
        <v>63</v>
      </c>
      <c r="C377" s="6">
        <v>1</v>
      </c>
      <c r="D377" s="7">
        <v>42895</v>
      </c>
      <c r="E377" s="8">
        <v>2017</v>
      </c>
      <c r="F377" s="6" t="s">
        <v>13</v>
      </c>
      <c r="G377" s="6" t="s">
        <v>14</v>
      </c>
      <c r="H377" s="6" t="s">
        <v>24</v>
      </c>
      <c r="I377" s="6" t="s">
        <v>25</v>
      </c>
      <c r="J377" s="6" t="s">
        <v>26</v>
      </c>
      <c r="K377" s="6" t="s">
        <v>255</v>
      </c>
      <c r="L377" s="6"/>
      <c r="M377" s="6" t="str">
        <f t="shared" si="10"/>
        <v>IV</v>
      </c>
      <c r="N377"/>
      <c r="O377" s="1">
        <v>181.81800000000001</v>
      </c>
      <c r="P377" s="10">
        <f t="shared" si="11"/>
        <v>4.0404</v>
      </c>
      <c r="Q377" s="18" t="s">
        <v>491</v>
      </c>
      <c r="R377" s="17" t="s">
        <v>478</v>
      </c>
      <c r="S377" s="17">
        <v>2</v>
      </c>
    </row>
    <row r="378" spans="1:19" s="9" customFormat="1" ht="15" customHeight="1" x14ac:dyDescent="0.25">
      <c r="A378" s="2" t="s">
        <v>376</v>
      </c>
      <c r="B378" s="6" t="s">
        <v>63</v>
      </c>
      <c r="C378" s="6">
        <v>1</v>
      </c>
      <c r="D378" s="7">
        <v>42895</v>
      </c>
      <c r="E378" s="8">
        <v>2017</v>
      </c>
      <c r="F378" s="6" t="s">
        <v>9</v>
      </c>
      <c r="G378" s="6" t="s">
        <v>10</v>
      </c>
      <c r="H378" s="6"/>
      <c r="I378" s="6" t="s">
        <v>58</v>
      </c>
      <c r="J378" s="6" t="s">
        <v>59</v>
      </c>
      <c r="K378" s="6" t="s">
        <v>252</v>
      </c>
      <c r="L378" s="6"/>
      <c r="M378" s="6" t="str">
        <f t="shared" si="10"/>
        <v>II</v>
      </c>
      <c r="N378"/>
      <c r="O378" s="1">
        <v>45.454500000000003</v>
      </c>
      <c r="P378" s="10">
        <f t="shared" si="11"/>
        <v>1.0101</v>
      </c>
      <c r="Q378" s="12"/>
      <c r="R378" s="13" t="s">
        <v>480</v>
      </c>
      <c r="S378" s="13">
        <v>3</v>
      </c>
    </row>
    <row r="379" spans="1:19" s="9" customFormat="1" ht="15" customHeight="1" x14ac:dyDescent="0.25">
      <c r="A379" s="2" t="s">
        <v>377</v>
      </c>
      <c r="B379" s="6" t="s">
        <v>63</v>
      </c>
      <c r="C379" s="6">
        <v>2</v>
      </c>
      <c r="D379" s="7">
        <v>42895</v>
      </c>
      <c r="E379" s="8">
        <v>2017</v>
      </c>
      <c r="F379" s="6" t="s">
        <v>27</v>
      </c>
      <c r="G379" s="6" t="s">
        <v>39</v>
      </c>
      <c r="H379" s="6"/>
      <c r="I379" s="6" t="s">
        <v>40</v>
      </c>
      <c r="J379" s="6" t="s">
        <v>41</v>
      </c>
      <c r="K379" s="6" t="s">
        <v>252</v>
      </c>
      <c r="L379" s="6"/>
      <c r="M379" s="6" t="str">
        <f t="shared" si="10"/>
        <v>II</v>
      </c>
      <c r="N379"/>
      <c r="O379" s="1">
        <v>181.81800000000001</v>
      </c>
      <c r="P379" s="10">
        <f t="shared" si="11"/>
        <v>4.0404</v>
      </c>
      <c r="Q379" s="16" t="s">
        <v>479</v>
      </c>
      <c r="R379" s="17" t="s">
        <v>480</v>
      </c>
      <c r="S379" s="17">
        <v>3</v>
      </c>
    </row>
    <row r="380" spans="1:19" s="9" customFormat="1" ht="15" customHeight="1" x14ac:dyDescent="0.25">
      <c r="A380" s="2" t="s">
        <v>377</v>
      </c>
      <c r="B380" s="6" t="s">
        <v>63</v>
      </c>
      <c r="C380" s="6">
        <v>2</v>
      </c>
      <c r="D380" s="7">
        <v>42895</v>
      </c>
      <c r="E380" s="8">
        <v>2017</v>
      </c>
      <c r="F380" s="6" t="s">
        <v>13</v>
      </c>
      <c r="G380" s="6" t="s">
        <v>14</v>
      </c>
      <c r="H380" s="6" t="s">
        <v>15</v>
      </c>
      <c r="I380" s="6" t="s">
        <v>16</v>
      </c>
      <c r="J380" s="6" t="s">
        <v>17</v>
      </c>
      <c r="K380" s="6" t="s">
        <v>252</v>
      </c>
      <c r="L380" s="6"/>
      <c r="M380" s="6" t="str">
        <f t="shared" si="10"/>
        <v>II</v>
      </c>
      <c r="N380"/>
      <c r="O380" s="1">
        <v>45.454500000000003</v>
      </c>
      <c r="P380" s="10">
        <f t="shared" si="11"/>
        <v>1.0101</v>
      </c>
      <c r="Q380" s="16" t="s">
        <v>479</v>
      </c>
      <c r="R380" s="17" t="s">
        <v>480</v>
      </c>
      <c r="S380" s="17">
        <v>3</v>
      </c>
    </row>
    <row r="381" spans="1:19" s="9" customFormat="1" ht="15" customHeight="1" x14ac:dyDescent="0.25">
      <c r="A381" s="2" t="s">
        <v>377</v>
      </c>
      <c r="B381" s="6" t="s">
        <v>63</v>
      </c>
      <c r="C381" s="6">
        <v>2</v>
      </c>
      <c r="D381" s="7">
        <v>42895</v>
      </c>
      <c r="E381" s="8">
        <v>2017</v>
      </c>
      <c r="F381" s="6" t="s">
        <v>13</v>
      </c>
      <c r="G381" s="6" t="s">
        <v>14</v>
      </c>
      <c r="H381" s="6"/>
      <c r="I381" s="6" t="s">
        <v>18</v>
      </c>
      <c r="J381" s="6" t="s">
        <v>19</v>
      </c>
      <c r="K381" s="6" t="s">
        <v>252</v>
      </c>
      <c r="L381" s="6"/>
      <c r="M381" s="6" t="str">
        <f t="shared" si="10"/>
        <v>II</v>
      </c>
      <c r="N381"/>
      <c r="O381" s="1">
        <v>181.81800000000001</v>
      </c>
      <c r="P381" s="10">
        <f t="shared" si="11"/>
        <v>4.0404</v>
      </c>
      <c r="Q381" s="18" t="s">
        <v>489</v>
      </c>
      <c r="R381" s="17" t="s">
        <v>488</v>
      </c>
      <c r="S381" s="17">
        <v>3</v>
      </c>
    </row>
    <row r="382" spans="1:19" s="9" customFormat="1" ht="15" customHeight="1" x14ac:dyDescent="0.25">
      <c r="A382" s="2" t="s">
        <v>377</v>
      </c>
      <c r="B382" s="6" t="s">
        <v>63</v>
      </c>
      <c r="C382" s="6">
        <v>2</v>
      </c>
      <c r="D382" s="7">
        <v>42895</v>
      </c>
      <c r="E382" s="8">
        <v>2017</v>
      </c>
      <c r="F382" s="6" t="s">
        <v>13</v>
      </c>
      <c r="G382" s="6" t="s">
        <v>14</v>
      </c>
      <c r="H382" s="6"/>
      <c r="I382" s="6" t="s">
        <v>20</v>
      </c>
      <c r="J382" s="6" t="s">
        <v>21</v>
      </c>
      <c r="K382" s="6" t="s">
        <v>255</v>
      </c>
      <c r="L382" s="6"/>
      <c r="M382" s="6" t="str">
        <f t="shared" si="10"/>
        <v>IV</v>
      </c>
      <c r="N382"/>
      <c r="O382" s="1">
        <v>636.36300000000006</v>
      </c>
      <c r="P382" s="10">
        <f t="shared" si="11"/>
        <v>14.141400000000001</v>
      </c>
      <c r="Q382" s="18" t="s">
        <v>490</v>
      </c>
      <c r="R382" s="17" t="s">
        <v>488</v>
      </c>
      <c r="S382" s="17">
        <v>3</v>
      </c>
    </row>
    <row r="383" spans="1:19" s="9" customFormat="1" ht="15" customHeight="1" x14ac:dyDescent="0.25">
      <c r="A383" s="2" t="s">
        <v>377</v>
      </c>
      <c r="B383" s="6" t="s">
        <v>63</v>
      </c>
      <c r="C383" s="6">
        <v>2</v>
      </c>
      <c r="D383" s="7">
        <v>42895</v>
      </c>
      <c r="E383" s="8">
        <v>2017</v>
      </c>
      <c r="F383" s="6" t="s">
        <v>13</v>
      </c>
      <c r="G383" s="6" t="s">
        <v>14</v>
      </c>
      <c r="H383" s="6" t="s">
        <v>24</v>
      </c>
      <c r="I383" s="6" t="s">
        <v>25</v>
      </c>
      <c r="J383" s="6" t="s">
        <v>55</v>
      </c>
      <c r="K383" s="6" t="s">
        <v>255</v>
      </c>
      <c r="L383" s="6"/>
      <c r="M383" s="6" t="str">
        <f t="shared" si="10"/>
        <v>IV</v>
      </c>
      <c r="N383"/>
      <c r="O383" s="1">
        <v>45.454500000000003</v>
      </c>
      <c r="P383" s="10">
        <f t="shared" si="11"/>
        <v>1.0101</v>
      </c>
      <c r="Q383" s="18" t="s">
        <v>491</v>
      </c>
      <c r="R383" s="17" t="s">
        <v>478</v>
      </c>
      <c r="S383" s="17">
        <v>2.5</v>
      </c>
    </row>
    <row r="384" spans="1:19" s="9" customFormat="1" ht="15" customHeight="1" x14ac:dyDescent="0.25">
      <c r="A384" s="2" t="s">
        <v>377</v>
      </c>
      <c r="B384" s="6" t="s">
        <v>63</v>
      </c>
      <c r="C384" s="6">
        <v>2</v>
      </c>
      <c r="D384" s="7">
        <v>42895</v>
      </c>
      <c r="E384" s="8">
        <v>2017</v>
      </c>
      <c r="F384" s="6" t="s">
        <v>13</v>
      </c>
      <c r="G384" s="6" t="s">
        <v>14</v>
      </c>
      <c r="H384" s="6" t="s">
        <v>24</v>
      </c>
      <c r="I384" s="6" t="s">
        <v>25</v>
      </c>
      <c r="J384" s="6" t="s">
        <v>26</v>
      </c>
      <c r="K384" s="6" t="s">
        <v>255</v>
      </c>
      <c r="L384" s="6"/>
      <c r="M384" s="6" t="str">
        <f t="shared" si="10"/>
        <v>IV</v>
      </c>
      <c r="N384"/>
      <c r="O384" s="1">
        <v>45.454500000000003</v>
      </c>
      <c r="P384" s="10">
        <f t="shared" si="11"/>
        <v>1.0101</v>
      </c>
      <c r="Q384" s="18" t="s">
        <v>491</v>
      </c>
      <c r="R384" s="17" t="s">
        <v>478</v>
      </c>
      <c r="S384" s="17">
        <v>2</v>
      </c>
    </row>
    <row r="385" spans="1:19" s="9" customFormat="1" ht="15" customHeight="1" x14ac:dyDescent="0.25">
      <c r="A385" s="2" t="s">
        <v>377</v>
      </c>
      <c r="B385" s="6" t="s">
        <v>63</v>
      </c>
      <c r="C385" s="6">
        <v>2</v>
      </c>
      <c r="D385" s="7">
        <v>42895</v>
      </c>
      <c r="E385" s="8">
        <v>2017</v>
      </c>
      <c r="F385" s="6" t="s">
        <v>209</v>
      </c>
      <c r="G385" s="6" t="s">
        <v>210</v>
      </c>
      <c r="H385" s="6" t="s">
        <v>211</v>
      </c>
      <c r="I385" s="6" t="s">
        <v>212</v>
      </c>
      <c r="J385" s="6" t="s">
        <v>213</v>
      </c>
      <c r="K385" s="6" t="s">
        <v>252</v>
      </c>
      <c r="L385" s="6"/>
      <c r="M385" s="6" t="str">
        <f t="shared" si="10"/>
        <v>II</v>
      </c>
      <c r="N385"/>
      <c r="O385" s="1">
        <v>590.9085</v>
      </c>
      <c r="P385" s="10">
        <f t="shared" si="11"/>
        <v>13.1313</v>
      </c>
      <c r="Q385" s="13"/>
      <c r="R385" s="13"/>
      <c r="S385" s="13"/>
    </row>
    <row r="386" spans="1:19" s="9" customFormat="1" ht="15" customHeight="1" x14ac:dyDescent="0.25">
      <c r="A386" s="2" t="s">
        <v>426</v>
      </c>
      <c r="B386" s="6" t="s">
        <v>63</v>
      </c>
      <c r="C386" s="6">
        <v>1</v>
      </c>
      <c r="D386" s="7">
        <v>42921</v>
      </c>
      <c r="E386" s="8">
        <v>2017</v>
      </c>
      <c r="F386" s="6" t="s">
        <v>9</v>
      </c>
      <c r="G386" s="6" t="s">
        <v>10</v>
      </c>
      <c r="H386" s="6"/>
      <c r="I386" s="6" t="s">
        <v>11</v>
      </c>
      <c r="J386" s="6" t="s">
        <v>12</v>
      </c>
      <c r="K386" s="6" t="s">
        <v>251</v>
      </c>
      <c r="L386" s="6"/>
      <c r="M386" s="6" t="str">
        <f t="shared" ref="M386:M449" si="12">IF(L386="",K386,L386)</f>
        <v>III</v>
      </c>
      <c r="N386" s="11"/>
      <c r="O386" s="1">
        <v>136.36350000000002</v>
      </c>
      <c r="P386" s="10">
        <f t="shared" ref="P386:P449" si="13">O386/45</f>
        <v>3.0303000000000004</v>
      </c>
      <c r="Q386" s="12" t="s">
        <v>500</v>
      </c>
      <c r="R386" s="13" t="s">
        <v>480</v>
      </c>
      <c r="S386" s="13">
        <v>3</v>
      </c>
    </row>
    <row r="387" spans="1:19" s="9" customFormat="1" ht="15" customHeight="1" x14ac:dyDescent="0.25">
      <c r="A387" s="2" t="s">
        <v>426</v>
      </c>
      <c r="B387" s="6" t="s">
        <v>63</v>
      </c>
      <c r="C387" s="6">
        <v>1</v>
      </c>
      <c r="D387" s="7">
        <v>42921</v>
      </c>
      <c r="E387" s="8">
        <v>2017</v>
      </c>
      <c r="F387" s="6" t="s">
        <v>13</v>
      </c>
      <c r="G387" s="6" t="s">
        <v>14</v>
      </c>
      <c r="H387" s="6"/>
      <c r="I387" s="6" t="s">
        <v>64</v>
      </c>
      <c r="J387" s="6" t="s">
        <v>65</v>
      </c>
      <c r="K387" s="6" t="s">
        <v>255</v>
      </c>
      <c r="L387" s="6"/>
      <c r="M387" s="6" t="str">
        <f t="shared" si="12"/>
        <v>IV</v>
      </c>
      <c r="N387"/>
      <c r="O387" s="1">
        <v>227.27250000000001</v>
      </c>
      <c r="P387" s="10">
        <f t="shared" si="13"/>
        <v>5.0505000000000004</v>
      </c>
      <c r="Q387" s="18" t="s">
        <v>477</v>
      </c>
      <c r="R387" s="17" t="s">
        <v>478</v>
      </c>
      <c r="S387" s="17">
        <v>4</v>
      </c>
    </row>
    <row r="388" spans="1:19" s="9" customFormat="1" ht="15" customHeight="1" x14ac:dyDescent="0.25">
      <c r="A388" s="2" t="s">
        <v>426</v>
      </c>
      <c r="B388" s="6" t="s">
        <v>63</v>
      </c>
      <c r="C388" s="6">
        <v>1</v>
      </c>
      <c r="D388" s="7">
        <v>42921</v>
      </c>
      <c r="E388" s="8">
        <v>2017</v>
      </c>
      <c r="F388" s="6" t="s">
        <v>27</v>
      </c>
      <c r="G388" s="6" t="s">
        <v>39</v>
      </c>
      <c r="H388" s="6"/>
      <c r="I388" s="6" t="s">
        <v>40</v>
      </c>
      <c r="J388" s="6" t="s">
        <v>41</v>
      </c>
      <c r="K388" s="6" t="s">
        <v>252</v>
      </c>
      <c r="L388" s="6"/>
      <c r="M388" s="6" t="str">
        <f t="shared" si="12"/>
        <v>II</v>
      </c>
      <c r="N388"/>
      <c r="O388" s="1">
        <v>45.454500000000003</v>
      </c>
      <c r="P388" s="10">
        <f t="shared" si="13"/>
        <v>1.0101</v>
      </c>
      <c r="Q388" s="16" t="s">
        <v>479</v>
      </c>
      <c r="R388" s="17" t="s">
        <v>480</v>
      </c>
      <c r="S388" s="17">
        <v>3</v>
      </c>
    </row>
    <row r="389" spans="1:19" s="9" customFormat="1" ht="15" customHeight="1" x14ac:dyDescent="0.25">
      <c r="A389" s="2" t="s">
        <v>426</v>
      </c>
      <c r="B389" s="6" t="s">
        <v>63</v>
      </c>
      <c r="C389" s="6">
        <v>1</v>
      </c>
      <c r="D389" s="7">
        <v>42921</v>
      </c>
      <c r="E389" s="8">
        <v>2017</v>
      </c>
      <c r="F389" s="6" t="s">
        <v>13</v>
      </c>
      <c r="G389" s="6" t="s">
        <v>14</v>
      </c>
      <c r="H389" s="6"/>
      <c r="I389" s="6" t="s">
        <v>18</v>
      </c>
      <c r="J389" s="6" t="s">
        <v>19</v>
      </c>
      <c r="K389" s="6" t="s">
        <v>252</v>
      </c>
      <c r="L389" s="6"/>
      <c r="M389" s="6" t="str">
        <f t="shared" si="12"/>
        <v>II</v>
      </c>
      <c r="N389"/>
      <c r="O389" s="1">
        <v>45.454500000000003</v>
      </c>
      <c r="P389" s="10">
        <f t="shared" si="13"/>
        <v>1.0101</v>
      </c>
      <c r="Q389" s="18" t="s">
        <v>489</v>
      </c>
      <c r="R389" s="17" t="s">
        <v>488</v>
      </c>
      <c r="S389" s="17">
        <v>3</v>
      </c>
    </row>
    <row r="390" spans="1:19" s="9" customFormat="1" ht="15" customHeight="1" x14ac:dyDescent="0.25">
      <c r="A390" s="2" t="s">
        <v>426</v>
      </c>
      <c r="B390" s="6" t="s">
        <v>63</v>
      </c>
      <c r="C390" s="6">
        <v>1</v>
      </c>
      <c r="D390" s="7">
        <v>42921</v>
      </c>
      <c r="E390" s="8">
        <v>2017</v>
      </c>
      <c r="F390" s="6" t="s">
        <v>13</v>
      </c>
      <c r="G390" s="6" t="s">
        <v>14</v>
      </c>
      <c r="H390" s="6"/>
      <c r="I390" s="6" t="s">
        <v>20</v>
      </c>
      <c r="J390" s="6" t="s">
        <v>21</v>
      </c>
      <c r="K390" s="6" t="s">
        <v>255</v>
      </c>
      <c r="L390" s="6"/>
      <c r="M390" s="6" t="str">
        <f t="shared" si="12"/>
        <v>IV</v>
      </c>
      <c r="N390"/>
      <c r="O390" s="1">
        <v>1545.4530000000002</v>
      </c>
      <c r="P390" s="10">
        <f t="shared" si="13"/>
        <v>34.343400000000003</v>
      </c>
      <c r="Q390" s="18" t="s">
        <v>490</v>
      </c>
      <c r="R390" s="17" t="s">
        <v>488</v>
      </c>
      <c r="S390" s="17">
        <v>3</v>
      </c>
    </row>
    <row r="391" spans="1:19" s="9" customFormat="1" ht="15" customHeight="1" x14ac:dyDescent="0.25">
      <c r="A391" s="2" t="s">
        <v>426</v>
      </c>
      <c r="B391" s="6" t="s">
        <v>63</v>
      </c>
      <c r="C391" s="6">
        <v>1</v>
      </c>
      <c r="D391" s="7">
        <v>42921</v>
      </c>
      <c r="E391" s="8">
        <v>2017</v>
      </c>
      <c r="F391" s="6" t="s">
        <v>13</v>
      </c>
      <c r="G391" s="6" t="s">
        <v>14</v>
      </c>
      <c r="H391" s="6" t="s">
        <v>24</v>
      </c>
      <c r="I391" s="6" t="s">
        <v>25</v>
      </c>
      <c r="J391" s="6" t="s">
        <v>55</v>
      </c>
      <c r="K391" s="6" t="s">
        <v>255</v>
      </c>
      <c r="L391" s="6"/>
      <c r="M391" s="6" t="str">
        <f t="shared" si="12"/>
        <v>IV</v>
      </c>
      <c r="N391"/>
      <c r="O391" s="1">
        <v>136.36350000000002</v>
      </c>
      <c r="P391" s="10">
        <f t="shared" si="13"/>
        <v>3.0303000000000004</v>
      </c>
      <c r="Q391" s="18" t="s">
        <v>491</v>
      </c>
      <c r="R391" s="17" t="s">
        <v>478</v>
      </c>
      <c r="S391" s="17">
        <v>2.5</v>
      </c>
    </row>
    <row r="392" spans="1:19" s="9" customFormat="1" ht="15" customHeight="1" x14ac:dyDescent="0.25">
      <c r="A392" s="2" t="s">
        <v>427</v>
      </c>
      <c r="B392" s="6" t="s">
        <v>63</v>
      </c>
      <c r="C392" s="6">
        <v>2</v>
      </c>
      <c r="D392" s="7">
        <v>42921</v>
      </c>
      <c r="E392" s="8">
        <v>2017</v>
      </c>
      <c r="F392" s="6" t="s">
        <v>13</v>
      </c>
      <c r="G392" s="6" t="s">
        <v>14</v>
      </c>
      <c r="H392" s="6" t="s">
        <v>15</v>
      </c>
      <c r="I392" s="6" t="s">
        <v>22</v>
      </c>
      <c r="J392" s="6" t="s">
        <v>66</v>
      </c>
      <c r="K392" s="6" t="s">
        <v>251</v>
      </c>
      <c r="L392" s="6"/>
      <c r="M392" s="6" t="str">
        <f t="shared" si="12"/>
        <v>III</v>
      </c>
      <c r="N392" s="15"/>
      <c r="O392" s="1">
        <v>181.81800000000001</v>
      </c>
      <c r="P392" s="10">
        <f t="shared" si="13"/>
        <v>4.0404</v>
      </c>
      <c r="Q392" s="16" t="s">
        <v>479</v>
      </c>
      <c r="R392" s="17" t="s">
        <v>480</v>
      </c>
      <c r="S392" s="17">
        <v>4</v>
      </c>
    </row>
    <row r="393" spans="1:19" s="9" customFormat="1" ht="15" customHeight="1" x14ac:dyDescent="0.25">
      <c r="A393" s="2" t="s">
        <v>427</v>
      </c>
      <c r="B393" s="6" t="s">
        <v>63</v>
      </c>
      <c r="C393" s="6">
        <v>2</v>
      </c>
      <c r="D393" s="7">
        <v>42921</v>
      </c>
      <c r="E393" s="8">
        <v>2017</v>
      </c>
      <c r="F393" s="6" t="s">
        <v>13</v>
      </c>
      <c r="G393" s="6" t="s">
        <v>14</v>
      </c>
      <c r="H393" s="6"/>
      <c r="I393" s="6" t="s">
        <v>20</v>
      </c>
      <c r="J393" s="6" t="s">
        <v>218</v>
      </c>
      <c r="K393" s="6" t="s">
        <v>254</v>
      </c>
      <c r="L393" s="6"/>
      <c r="M393" s="6" t="str">
        <f t="shared" si="12"/>
        <v>V</v>
      </c>
      <c r="N393"/>
      <c r="O393" s="1">
        <v>45.454500000000003</v>
      </c>
      <c r="P393" s="10">
        <f t="shared" si="13"/>
        <v>1.0101</v>
      </c>
      <c r="Q393" s="18" t="s">
        <v>489</v>
      </c>
      <c r="R393" s="17" t="s">
        <v>488</v>
      </c>
      <c r="S393" s="17">
        <v>3</v>
      </c>
    </row>
    <row r="394" spans="1:19" s="9" customFormat="1" ht="15" customHeight="1" x14ac:dyDescent="0.25">
      <c r="A394" s="2" t="s">
        <v>304</v>
      </c>
      <c r="B394" s="6" t="s">
        <v>63</v>
      </c>
      <c r="C394" s="6">
        <v>2</v>
      </c>
      <c r="D394" s="7">
        <v>42921</v>
      </c>
      <c r="E394" s="8">
        <v>2017</v>
      </c>
      <c r="F394" s="6" t="s">
        <v>13</v>
      </c>
      <c r="G394" s="6" t="s">
        <v>14</v>
      </c>
      <c r="H394" s="6" t="s">
        <v>15</v>
      </c>
      <c r="I394" s="6" t="s">
        <v>22</v>
      </c>
      <c r="J394" s="6" t="s">
        <v>33</v>
      </c>
      <c r="K394" s="27" t="s">
        <v>256</v>
      </c>
      <c r="L394" s="28" t="s">
        <v>252</v>
      </c>
      <c r="M394" s="6" t="str">
        <f t="shared" si="12"/>
        <v>II</v>
      </c>
      <c r="N394" s="27" t="s">
        <v>516</v>
      </c>
      <c r="O394" s="1">
        <v>90.909000000000006</v>
      </c>
      <c r="P394" s="10">
        <f t="shared" si="13"/>
        <v>2.0202</v>
      </c>
      <c r="Q394" s="19" t="s">
        <v>479</v>
      </c>
      <c r="R394" s="13" t="s">
        <v>480</v>
      </c>
      <c r="S394" s="13">
        <v>3</v>
      </c>
    </row>
    <row r="395" spans="1:19" s="9" customFormat="1" ht="15" customHeight="1" x14ac:dyDescent="0.25">
      <c r="A395" s="2" t="s">
        <v>427</v>
      </c>
      <c r="B395" s="6" t="s">
        <v>63</v>
      </c>
      <c r="C395" s="6">
        <v>2</v>
      </c>
      <c r="D395" s="7">
        <v>42921</v>
      </c>
      <c r="E395" s="8">
        <v>2017</v>
      </c>
      <c r="F395" s="6" t="s">
        <v>13</v>
      </c>
      <c r="G395" s="6" t="s">
        <v>14</v>
      </c>
      <c r="H395" s="6"/>
      <c r="I395" s="6" t="s">
        <v>18</v>
      </c>
      <c r="J395" s="6" t="s">
        <v>19</v>
      </c>
      <c r="K395" s="6" t="s">
        <v>252</v>
      </c>
      <c r="L395" s="6"/>
      <c r="M395" s="6" t="str">
        <f t="shared" si="12"/>
        <v>II</v>
      </c>
      <c r="N395"/>
      <c r="O395" s="1">
        <v>45.454500000000003</v>
      </c>
      <c r="P395" s="10">
        <f t="shared" si="13"/>
        <v>1.0101</v>
      </c>
      <c r="Q395" s="18" t="s">
        <v>489</v>
      </c>
      <c r="R395" s="17" t="s">
        <v>488</v>
      </c>
      <c r="S395" s="17">
        <v>3</v>
      </c>
    </row>
    <row r="396" spans="1:19" s="9" customFormat="1" ht="15" customHeight="1" x14ac:dyDescent="0.25">
      <c r="A396" s="2" t="s">
        <v>427</v>
      </c>
      <c r="B396" s="6" t="s">
        <v>63</v>
      </c>
      <c r="C396" s="6">
        <v>2</v>
      </c>
      <c r="D396" s="7">
        <v>42921</v>
      </c>
      <c r="E396" s="8">
        <v>2017</v>
      </c>
      <c r="F396" s="6" t="s">
        <v>13</v>
      </c>
      <c r="G396" s="6" t="s">
        <v>14</v>
      </c>
      <c r="H396" s="6"/>
      <c r="I396" s="6" t="s">
        <v>20</v>
      </c>
      <c r="J396" s="6" t="s">
        <v>21</v>
      </c>
      <c r="K396" s="6" t="s">
        <v>255</v>
      </c>
      <c r="L396" s="6"/>
      <c r="M396" s="6" t="str">
        <f t="shared" si="12"/>
        <v>IV</v>
      </c>
      <c r="N396"/>
      <c r="O396" s="1">
        <v>227.27250000000001</v>
      </c>
      <c r="P396" s="10">
        <f t="shared" si="13"/>
        <v>5.0505000000000004</v>
      </c>
      <c r="Q396" s="18" t="s">
        <v>490</v>
      </c>
      <c r="R396" s="17" t="s">
        <v>488</v>
      </c>
      <c r="S396" s="17">
        <v>3</v>
      </c>
    </row>
    <row r="397" spans="1:19" s="9" customFormat="1" ht="15" customHeight="1" x14ac:dyDescent="0.25">
      <c r="A397" s="2" t="s">
        <v>427</v>
      </c>
      <c r="B397" s="6" t="s">
        <v>63</v>
      </c>
      <c r="C397" s="6">
        <v>2</v>
      </c>
      <c r="D397" s="7">
        <v>42921</v>
      </c>
      <c r="E397" s="8">
        <v>2017</v>
      </c>
      <c r="F397" s="6" t="s">
        <v>13</v>
      </c>
      <c r="G397" s="6" t="s">
        <v>14</v>
      </c>
      <c r="H397" s="6" t="s">
        <v>24</v>
      </c>
      <c r="I397" s="6" t="s">
        <v>25</v>
      </c>
      <c r="J397" s="6" t="s">
        <v>55</v>
      </c>
      <c r="K397" s="6" t="s">
        <v>255</v>
      </c>
      <c r="L397" s="6"/>
      <c r="M397" s="6" t="str">
        <f t="shared" si="12"/>
        <v>IV</v>
      </c>
      <c r="N397"/>
      <c r="O397" s="1">
        <v>45.454500000000003</v>
      </c>
      <c r="P397" s="10">
        <f t="shared" si="13"/>
        <v>1.0101</v>
      </c>
      <c r="Q397" s="18" t="s">
        <v>491</v>
      </c>
      <c r="R397" s="17" t="s">
        <v>478</v>
      </c>
      <c r="S397" s="17">
        <v>2.5</v>
      </c>
    </row>
    <row r="398" spans="1:19" s="9" customFormat="1" ht="15" customHeight="1" x14ac:dyDescent="0.25">
      <c r="A398" s="2" t="s">
        <v>427</v>
      </c>
      <c r="B398" s="6" t="s">
        <v>63</v>
      </c>
      <c r="C398" s="6">
        <v>2</v>
      </c>
      <c r="D398" s="7">
        <v>42921</v>
      </c>
      <c r="E398" s="8">
        <v>2017</v>
      </c>
      <c r="F398" s="6" t="s">
        <v>13</v>
      </c>
      <c r="G398" s="6" t="s">
        <v>14</v>
      </c>
      <c r="H398" s="6" t="s">
        <v>24</v>
      </c>
      <c r="I398" s="6" t="s">
        <v>25</v>
      </c>
      <c r="J398" s="6" t="s">
        <v>26</v>
      </c>
      <c r="K398" s="6" t="s">
        <v>255</v>
      </c>
      <c r="L398" s="6"/>
      <c r="M398" s="6" t="str">
        <f t="shared" si="12"/>
        <v>IV</v>
      </c>
      <c r="N398"/>
      <c r="O398" s="1">
        <v>4045.4505000000004</v>
      </c>
      <c r="P398" s="10">
        <f t="shared" si="13"/>
        <v>89.898900000000012</v>
      </c>
      <c r="Q398" s="18" t="s">
        <v>491</v>
      </c>
      <c r="R398" s="17" t="s">
        <v>478</v>
      </c>
      <c r="S398" s="17">
        <v>2</v>
      </c>
    </row>
    <row r="399" spans="1:19" s="9" customFormat="1" ht="15" customHeight="1" x14ac:dyDescent="0.25">
      <c r="A399" s="2" t="s">
        <v>438</v>
      </c>
      <c r="B399" s="6" t="s">
        <v>63</v>
      </c>
      <c r="C399" s="6">
        <v>1</v>
      </c>
      <c r="D399" s="7">
        <v>42948</v>
      </c>
      <c r="E399" s="8">
        <v>2017</v>
      </c>
      <c r="F399" s="6" t="s">
        <v>13</v>
      </c>
      <c r="G399" s="6" t="s">
        <v>14</v>
      </c>
      <c r="H399" s="6"/>
      <c r="I399" s="6" t="s">
        <v>64</v>
      </c>
      <c r="J399" s="6" t="s">
        <v>65</v>
      </c>
      <c r="K399" s="6" t="s">
        <v>255</v>
      </c>
      <c r="L399" s="6"/>
      <c r="M399" s="6" t="str">
        <f t="shared" si="12"/>
        <v>IV</v>
      </c>
      <c r="N399"/>
      <c r="O399" s="1">
        <v>90.909000000000006</v>
      </c>
      <c r="P399" s="10">
        <f t="shared" si="13"/>
        <v>2.0202</v>
      </c>
      <c r="Q399" s="18" t="s">
        <v>477</v>
      </c>
      <c r="R399" s="17" t="s">
        <v>478</v>
      </c>
      <c r="S399" s="17">
        <v>4</v>
      </c>
    </row>
    <row r="400" spans="1:19" s="9" customFormat="1" ht="15" customHeight="1" x14ac:dyDescent="0.25">
      <c r="A400" s="2" t="s">
        <v>438</v>
      </c>
      <c r="B400" s="6" t="s">
        <v>63</v>
      </c>
      <c r="C400" s="6">
        <v>1</v>
      </c>
      <c r="D400" s="7">
        <v>42948</v>
      </c>
      <c r="E400" s="8">
        <v>2017</v>
      </c>
      <c r="F400" s="6" t="s">
        <v>13</v>
      </c>
      <c r="G400" s="6" t="s">
        <v>14</v>
      </c>
      <c r="H400" s="6"/>
      <c r="I400" s="6" t="s">
        <v>20</v>
      </c>
      <c r="J400" s="6" t="s">
        <v>21</v>
      </c>
      <c r="K400" s="6" t="s">
        <v>255</v>
      </c>
      <c r="L400" s="6"/>
      <c r="M400" s="6" t="str">
        <f t="shared" si="12"/>
        <v>IV</v>
      </c>
      <c r="N400"/>
      <c r="O400" s="1">
        <v>136.36350000000002</v>
      </c>
      <c r="P400" s="10">
        <f t="shared" si="13"/>
        <v>3.0303000000000004</v>
      </c>
      <c r="Q400" s="18" t="s">
        <v>490</v>
      </c>
      <c r="R400" s="17" t="s">
        <v>488</v>
      </c>
      <c r="S400" s="17">
        <v>3</v>
      </c>
    </row>
    <row r="401" spans="1:19" s="9" customFormat="1" ht="15" customHeight="1" x14ac:dyDescent="0.25">
      <c r="A401" s="2" t="s">
        <v>439</v>
      </c>
      <c r="B401" s="6" t="s">
        <v>63</v>
      </c>
      <c r="C401" s="6">
        <v>2</v>
      </c>
      <c r="D401" s="7">
        <v>42948</v>
      </c>
      <c r="E401" s="8">
        <v>2017</v>
      </c>
      <c r="F401" s="6" t="s">
        <v>13</v>
      </c>
      <c r="G401" s="6" t="s">
        <v>14</v>
      </c>
      <c r="H401" s="6" t="s">
        <v>15</v>
      </c>
      <c r="I401" s="6" t="s">
        <v>22</v>
      </c>
      <c r="J401" s="6" t="s">
        <v>66</v>
      </c>
      <c r="K401" s="6" t="s">
        <v>251</v>
      </c>
      <c r="L401" s="6"/>
      <c r="M401" s="6" t="str">
        <f t="shared" si="12"/>
        <v>III</v>
      </c>
      <c r="N401" s="15"/>
      <c r="O401" s="1">
        <v>45.454500000000003</v>
      </c>
      <c r="P401" s="10">
        <f t="shared" si="13"/>
        <v>1.0101</v>
      </c>
      <c r="Q401" s="16" t="s">
        <v>479</v>
      </c>
      <c r="R401" s="17" t="s">
        <v>480</v>
      </c>
      <c r="S401" s="17">
        <v>4</v>
      </c>
    </row>
    <row r="402" spans="1:19" s="9" customFormat="1" ht="15" customHeight="1" x14ac:dyDescent="0.25">
      <c r="A402" s="2" t="s">
        <v>439</v>
      </c>
      <c r="B402" s="6" t="s">
        <v>63</v>
      </c>
      <c r="C402" s="6">
        <v>2</v>
      </c>
      <c r="D402" s="7">
        <v>42948</v>
      </c>
      <c r="E402" s="8">
        <v>2017</v>
      </c>
      <c r="F402" s="6" t="s">
        <v>13</v>
      </c>
      <c r="G402" s="6" t="s">
        <v>14</v>
      </c>
      <c r="H402" s="6"/>
      <c r="I402" s="6" t="s">
        <v>20</v>
      </c>
      <c r="J402" s="6" t="s">
        <v>21</v>
      </c>
      <c r="K402" s="6" t="s">
        <v>255</v>
      </c>
      <c r="L402" s="6"/>
      <c r="M402" s="6" t="str">
        <f t="shared" si="12"/>
        <v>IV</v>
      </c>
      <c r="N402"/>
      <c r="O402" s="1">
        <v>45.454500000000003</v>
      </c>
      <c r="P402" s="10">
        <f t="shared" si="13"/>
        <v>1.0101</v>
      </c>
      <c r="Q402" s="18" t="s">
        <v>490</v>
      </c>
      <c r="R402" s="17" t="s">
        <v>488</v>
      </c>
      <c r="S402" s="17">
        <v>3</v>
      </c>
    </row>
    <row r="403" spans="1:19" s="9" customFormat="1" ht="15" customHeight="1" x14ac:dyDescent="0.25">
      <c r="A403" s="2" t="s">
        <v>388</v>
      </c>
      <c r="B403" s="6" t="s">
        <v>63</v>
      </c>
      <c r="C403" s="6">
        <v>1</v>
      </c>
      <c r="D403" s="7">
        <v>42983</v>
      </c>
      <c r="E403" s="8">
        <v>2017</v>
      </c>
      <c r="F403" s="6" t="s">
        <v>13</v>
      </c>
      <c r="G403" s="6" t="s">
        <v>14</v>
      </c>
      <c r="H403" s="6"/>
      <c r="I403" s="6" t="s">
        <v>20</v>
      </c>
      <c r="J403" s="6" t="s">
        <v>21</v>
      </c>
      <c r="K403" s="6" t="s">
        <v>255</v>
      </c>
      <c r="L403" s="6"/>
      <c r="M403" s="6" t="str">
        <f t="shared" si="12"/>
        <v>IV</v>
      </c>
      <c r="N403"/>
      <c r="O403" s="1">
        <v>45.454500000000003</v>
      </c>
      <c r="P403" s="10">
        <f t="shared" si="13"/>
        <v>1.0101</v>
      </c>
      <c r="Q403" s="18" t="s">
        <v>490</v>
      </c>
      <c r="R403" s="17" t="s">
        <v>488</v>
      </c>
      <c r="S403" s="17">
        <v>3</v>
      </c>
    </row>
    <row r="404" spans="1:19" s="9" customFormat="1" ht="15" customHeight="1" x14ac:dyDescent="0.25">
      <c r="A404" s="2" t="s">
        <v>388</v>
      </c>
      <c r="B404" s="6" t="s">
        <v>63</v>
      </c>
      <c r="C404" s="6">
        <v>1</v>
      </c>
      <c r="D404" s="7">
        <v>42983</v>
      </c>
      <c r="E404" s="8">
        <v>2017</v>
      </c>
      <c r="F404" s="6" t="s">
        <v>13</v>
      </c>
      <c r="G404" s="6" t="s">
        <v>14</v>
      </c>
      <c r="H404" s="6" t="s">
        <v>24</v>
      </c>
      <c r="I404" s="6" t="s">
        <v>25</v>
      </c>
      <c r="J404" s="6" t="s">
        <v>55</v>
      </c>
      <c r="K404" s="6" t="s">
        <v>255</v>
      </c>
      <c r="L404" s="6"/>
      <c r="M404" s="6" t="str">
        <f t="shared" si="12"/>
        <v>IV</v>
      </c>
      <c r="N404"/>
      <c r="O404" s="1">
        <v>4136.3595000000005</v>
      </c>
      <c r="P404" s="10">
        <f t="shared" si="13"/>
        <v>91.919100000000014</v>
      </c>
      <c r="Q404" s="18" t="s">
        <v>491</v>
      </c>
      <c r="R404" s="17" t="s">
        <v>478</v>
      </c>
      <c r="S404" s="17">
        <v>2.5</v>
      </c>
    </row>
    <row r="405" spans="1:19" s="9" customFormat="1" ht="15" customHeight="1" x14ac:dyDescent="0.25">
      <c r="A405" s="2" t="s">
        <v>388</v>
      </c>
      <c r="B405" s="6" t="s">
        <v>63</v>
      </c>
      <c r="C405" s="6">
        <v>1</v>
      </c>
      <c r="D405" s="7">
        <v>42983</v>
      </c>
      <c r="E405" s="8">
        <v>2017</v>
      </c>
      <c r="F405" s="6" t="s">
        <v>13</v>
      </c>
      <c r="G405" s="6" t="s">
        <v>14</v>
      </c>
      <c r="H405" s="6" t="s">
        <v>24</v>
      </c>
      <c r="I405" s="6" t="s">
        <v>25</v>
      </c>
      <c r="J405" s="6" t="s">
        <v>26</v>
      </c>
      <c r="K405" s="6" t="s">
        <v>255</v>
      </c>
      <c r="L405" s="6"/>
      <c r="M405" s="6" t="str">
        <f t="shared" si="12"/>
        <v>IV</v>
      </c>
      <c r="N405"/>
      <c r="O405" s="1">
        <v>90.909000000000006</v>
      </c>
      <c r="P405" s="10">
        <f t="shared" si="13"/>
        <v>2.0202</v>
      </c>
      <c r="Q405" s="18" t="s">
        <v>491</v>
      </c>
      <c r="R405" s="17" t="s">
        <v>478</v>
      </c>
      <c r="S405" s="17">
        <v>2</v>
      </c>
    </row>
    <row r="406" spans="1:19" s="9" customFormat="1" ht="15" customHeight="1" x14ac:dyDescent="0.25">
      <c r="A406" s="2" t="s">
        <v>389</v>
      </c>
      <c r="B406" s="6" t="s">
        <v>63</v>
      </c>
      <c r="C406" s="6">
        <v>2</v>
      </c>
      <c r="D406" s="7">
        <v>42983</v>
      </c>
      <c r="E406" s="8">
        <v>2017</v>
      </c>
      <c r="F406" s="6" t="s">
        <v>13</v>
      </c>
      <c r="G406" s="6" t="s">
        <v>14</v>
      </c>
      <c r="H406" s="6" t="s">
        <v>15</v>
      </c>
      <c r="I406" s="6" t="s">
        <v>22</v>
      </c>
      <c r="J406" s="6" t="s">
        <v>66</v>
      </c>
      <c r="K406" s="6" t="s">
        <v>251</v>
      </c>
      <c r="L406" s="6"/>
      <c r="M406" s="6" t="str">
        <f t="shared" si="12"/>
        <v>III</v>
      </c>
      <c r="N406" s="15"/>
      <c r="O406" s="1">
        <v>136.36350000000002</v>
      </c>
      <c r="P406" s="10">
        <f t="shared" si="13"/>
        <v>3.0303000000000004</v>
      </c>
      <c r="Q406" s="16" t="s">
        <v>479</v>
      </c>
      <c r="R406" s="17" t="s">
        <v>480</v>
      </c>
      <c r="S406" s="17">
        <v>4</v>
      </c>
    </row>
    <row r="407" spans="1:19" s="9" customFormat="1" ht="15" customHeight="1" x14ac:dyDescent="0.25">
      <c r="A407" s="2" t="s">
        <v>389</v>
      </c>
      <c r="B407" s="6" t="s">
        <v>63</v>
      </c>
      <c r="C407" s="6">
        <v>2</v>
      </c>
      <c r="D407" s="7">
        <v>42983</v>
      </c>
      <c r="E407" s="8">
        <v>2017</v>
      </c>
      <c r="F407" s="6" t="s">
        <v>13</v>
      </c>
      <c r="G407" s="6" t="s">
        <v>14</v>
      </c>
      <c r="H407" s="6"/>
      <c r="I407" s="6" t="s">
        <v>64</v>
      </c>
      <c r="J407" s="6" t="s">
        <v>65</v>
      </c>
      <c r="K407" s="6" t="s">
        <v>255</v>
      </c>
      <c r="L407" s="6"/>
      <c r="M407" s="6" t="str">
        <f t="shared" si="12"/>
        <v>IV</v>
      </c>
      <c r="N407"/>
      <c r="O407" s="1">
        <v>45.454500000000003</v>
      </c>
      <c r="P407" s="10">
        <f t="shared" si="13"/>
        <v>1.0101</v>
      </c>
      <c r="Q407" s="18" t="s">
        <v>477</v>
      </c>
      <c r="R407" s="17" t="s">
        <v>478</v>
      </c>
      <c r="S407" s="17">
        <v>4</v>
      </c>
    </row>
    <row r="408" spans="1:19" s="9" customFormat="1" ht="15" customHeight="1" x14ac:dyDescent="0.25">
      <c r="A408" s="2" t="s">
        <v>389</v>
      </c>
      <c r="B408" s="6" t="s">
        <v>63</v>
      </c>
      <c r="C408" s="6">
        <v>2</v>
      </c>
      <c r="D408" s="7">
        <v>42983</v>
      </c>
      <c r="E408" s="8">
        <v>2017</v>
      </c>
      <c r="F408" s="6" t="s">
        <v>13</v>
      </c>
      <c r="G408" s="6" t="s">
        <v>14</v>
      </c>
      <c r="H408" s="6"/>
      <c r="I408" s="6" t="s">
        <v>20</v>
      </c>
      <c r="J408" s="6" t="s">
        <v>21</v>
      </c>
      <c r="K408" s="6" t="s">
        <v>255</v>
      </c>
      <c r="L408" s="6"/>
      <c r="M408" s="6" t="str">
        <f t="shared" si="12"/>
        <v>IV</v>
      </c>
      <c r="N408"/>
      <c r="O408" s="1">
        <v>818.18100000000004</v>
      </c>
      <c r="P408" s="10">
        <f t="shared" si="13"/>
        <v>18.181800000000003</v>
      </c>
      <c r="Q408" s="18" t="s">
        <v>490</v>
      </c>
      <c r="R408" s="17" t="s">
        <v>488</v>
      </c>
      <c r="S408" s="17">
        <v>3</v>
      </c>
    </row>
    <row r="409" spans="1:19" s="9" customFormat="1" ht="15" customHeight="1" x14ac:dyDescent="0.25">
      <c r="A409" s="2" t="s">
        <v>389</v>
      </c>
      <c r="B409" s="6" t="s">
        <v>63</v>
      </c>
      <c r="C409" s="6">
        <v>2</v>
      </c>
      <c r="D409" s="7">
        <v>42983</v>
      </c>
      <c r="E409" s="8">
        <v>2017</v>
      </c>
      <c r="F409" s="6" t="s">
        <v>13</v>
      </c>
      <c r="G409" s="6" t="s">
        <v>14</v>
      </c>
      <c r="H409" s="6" t="s">
        <v>15</v>
      </c>
      <c r="I409" s="6" t="s">
        <v>22</v>
      </c>
      <c r="J409" s="6" t="s">
        <v>23</v>
      </c>
      <c r="K409" s="6" t="s">
        <v>255</v>
      </c>
      <c r="L409" s="6"/>
      <c r="M409" s="6" t="str">
        <f t="shared" si="12"/>
        <v>IV</v>
      </c>
      <c r="N409"/>
      <c r="O409" s="1">
        <v>45.454500000000003</v>
      </c>
      <c r="P409" s="10">
        <f t="shared" si="13"/>
        <v>1.0101</v>
      </c>
      <c r="Q409" s="16" t="s">
        <v>479</v>
      </c>
      <c r="R409" s="17" t="s">
        <v>480</v>
      </c>
      <c r="S409" s="17">
        <v>2</v>
      </c>
    </row>
    <row r="410" spans="1:19" s="9" customFormat="1" ht="15" customHeight="1" x14ac:dyDescent="0.25">
      <c r="A410" s="2" t="s">
        <v>389</v>
      </c>
      <c r="B410" s="6" t="s">
        <v>63</v>
      </c>
      <c r="C410" s="6">
        <v>2</v>
      </c>
      <c r="D410" s="7">
        <v>42983</v>
      </c>
      <c r="E410" s="8">
        <v>2017</v>
      </c>
      <c r="F410" s="6" t="s">
        <v>13</v>
      </c>
      <c r="G410" s="6" t="s">
        <v>14</v>
      </c>
      <c r="H410" s="6" t="s">
        <v>24</v>
      </c>
      <c r="I410" s="6" t="s">
        <v>25</v>
      </c>
      <c r="J410" s="6" t="s">
        <v>26</v>
      </c>
      <c r="K410" s="6" t="s">
        <v>255</v>
      </c>
      <c r="L410" s="6"/>
      <c r="M410" s="6" t="str">
        <f t="shared" si="12"/>
        <v>IV</v>
      </c>
      <c r="N410"/>
      <c r="O410" s="1">
        <v>909.09</v>
      </c>
      <c r="P410" s="10">
        <f t="shared" si="13"/>
        <v>20.202000000000002</v>
      </c>
      <c r="Q410" s="18" t="s">
        <v>491</v>
      </c>
      <c r="R410" s="17" t="s">
        <v>478</v>
      </c>
      <c r="S410" s="17">
        <v>2</v>
      </c>
    </row>
    <row r="411" spans="1:19" s="9" customFormat="1" ht="15" customHeight="1" x14ac:dyDescent="0.25">
      <c r="A411" s="2" t="s">
        <v>450</v>
      </c>
      <c r="B411" s="6" t="s">
        <v>63</v>
      </c>
      <c r="C411" s="6">
        <v>1</v>
      </c>
      <c r="D411" s="7">
        <v>43026</v>
      </c>
      <c r="E411" s="8">
        <v>2017</v>
      </c>
      <c r="F411" s="6" t="s">
        <v>13</v>
      </c>
      <c r="G411" s="6" t="s">
        <v>14</v>
      </c>
      <c r="H411" s="6" t="s">
        <v>15</v>
      </c>
      <c r="I411" s="6" t="s">
        <v>22</v>
      </c>
      <c r="J411" s="6" t="s">
        <v>66</v>
      </c>
      <c r="K411" s="6" t="s">
        <v>251</v>
      </c>
      <c r="L411" s="6"/>
      <c r="M411" s="6" t="str">
        <f t="shared" si="12"/>
        <v>III</v>
      </c>
      <c r="N411" s="15"/>
      <c r="O411" s="1">
        <v>90.909000000000006</v>
      </c>
      <c r="P411" s="10">
        <f t="shared" si="13"/>
        <v>2.0202</v>
      </c>
      <c r="Q411" s="16" t="s">
        <v>479</v>
      </c>
      <c r="R411" s="17" t="s">
        <v>480</v>
      </c>
      <c r="S411" s="17">
        <v>4</v>
      </c>
    </row>
    <row r="412" spans="1:19" s="9" customFormat="1" ht="15" customHeight="1" x14ac:dyDescent="0.25">
      <c r="A412" s="2" t="s">
        <v>450</v>
      </c>
      <c r="B412" s="6" t="s">
        <v>63</v>
      </c>
      <c r="C412" s="6">
        <v>1</v>
      </c>
      <c r="D412" s="7">
        <v>43026</v>
      </c>
      <c r="E412" s="8">
        <v>2017</v>
      </c>
      <c r="F412" s="6" t="s">
        <v>9</v>
      </c>
      <c r="G412" s="6" t="s">
        <v>10</v>
      </c>
      <c r="H412" s="6"/>
      <c r="I412" s="6" t="s">
        <v>11</v>
      </c>
      <c r="J412" s="6" t="s">
        <v>12</v>
      </c>
      <c r="K412" s="6" t="s">
        <v>251</v>
      </c>
      <c r="L412" s="6"/>
      <c r="M412" s="6" t="str">
        <f t="shared" si="12"/>
        <v>III</v>
      </c>
      <c r="N412" s="15"/>
      <c r="O412" s="1">
        <v>136.36350000000002</v>
      </c>
      <c r="P412" s="10">
        <f t="shared" si="13"/>
        <v>3.0303000000000004</v>
      </c>
      <c r="Q412" s="12" t="s">
        <v>500</v>
      </c>
      <c r="R412" s="13" t="s">
        <v>480</v>
      </c>
      <c r="S412" s="13">
        <v>3</v>
      </c>
    </row>
    <row r="413" spans="1:19" s="9" customFormat="1" ht="15" customHeight="1" x14ac:dyDescent="0.25">
      <c r="A413" s="2" t="s">
        <v>450</v>
      </c>
      <c r="B413" s="6" t="s">
        <v>63</v>
      </c>
      <c r="C413" s="6">
        <v>1</v>
      </c>
      <c r="D413" s="7">
        <v>43026</v>
      </c>
      <c r="E413" s="8">
        <v>2017</v>
      </c>
      <c r="F413" s="6" t="s">
        <v>27</v>
      </c>
      <c r="G413" s="6" t="s">
        <v>39</v>
      </c>
      <c r="H413" s="6"/>
      <c r="I413" s="6" t="s">
        <v>40</v>
      </c>
      <c r="J413" s="6" t="s">
        <v>41</v>
      </c>
      <c r="K413" s="6" t="s">
        <v>252</v>
      </c>
      <c r="L413" s="6"/>
      <c r="M413" s="6" t="str">
        <f t="shared" si="12"/>
        <v>II</v>
      </c>
      <c r="N413"/>
      <c r="O413" s="1">
        <v>45.454500000000003</v>
      </c>
      <c r="P413" s="10">
        <f t="shared" si="13"/>
        <v>1.0101</v>
      </c>
      <c r="Q413" s="16" t="s">
        <v>479</v>
      </c>
      <c r="R413" s="17" t="s">
        <v>480</v>
      </c>
      <c r="S413" s="17">
        <v>3</v>
      </c>
    </row>
    <row r="414" spans="1:19" s="9" customFormat="1" ht="15" customHeight="1" x14ac:dyDescent="0.25">
      <c r="A414" s="2" t="s">
        <v>450</v>
      </c>
      <c r="B414" s="6" t="s">
        <v>63</v>
      </c>
      <c r="C414" s="6">
        <v>1</v>
      </c>
      <c r="D414" s="7">
        <v>43026</v>
      </c>
      <c r="E414" s="8">
        <v>2017</v>
      </c>
      <c r="F414" s="6" t="s">
        <v>13</v>
      </c>
      <c r="G414" s="6" t="s">
        <v>14</v>
      </c>
      <c r="H414" s="6" t="s">
        <v>15</v>
      </c>
      <c r="I414" s="6" t="s">
        <v>16</v>
      </c>
      <c r="J414" s="6" t="s">
        <v>17</v>
      </c>
      <c r="K414" s="6" t="s">
        <v>252</v>
      </c>
      <c r="L414" s="6"/>
      <c r="M414" s="6" t="str">
        <f t="shared" si="12"/>
        <v>II</v>
      </c>
      <c r="N414"/>
      <c r="O414" s="1">
        <v>363.63600000000002</v>
      </c>
      <c r="P414" s="10">
        <f t="shared" si="13"/>
        <v>8.0808</v>
      </c>
      <c r="Q414" s="16" t="s">
        <v>479</v>
      </c>
      <c r="R414" s="17" t="s">
        <v>480</v>
      </c>
      <c r="S414" s="17">
        <v>3</v>
      </c>
    </row>
    <row r="415" spans="1:19" s="9" customFormat="1" ht="15" customHeight="1" x14ac:dyDescent="0.25">
      <c r="A415" s="2" t="s">
        <v>450</v>
      </c>
      <c r="B415" s="6" t="s">
        <v>63</v>
      </c>
      <c r="C415" s="6">
        <v>1</v>
      </c>
      <c r="D415" s="7">
        <v>43026</v>
      </c>
      <c r="E415" s="8">
        <v>2017</v>
      </c>
      <c r="F415" s="6" t="s">
        <v>13</v>
      </c>
      <c r="G415" s="6" t="s">
        <v>14</v>
      </c>
      <c r="H415" s="6"/>
      <c r="I415" s="6" t="s">
        <v>20</v>
      </c>
      <c r="J415" s="6" t="s">
        <v>21</v>
      </c>
      <c r="K415" s="6" t="s">
        <v>255</v>
      </c>
      <c r="L415" s="6"/>
      <c r="M415" s="6" t="str">
        <f t="shared" si="12"/>
        <v>IV</v>
      </c>
      <c r="N415"/>
      <c r="O415" s="1">
        <v>2136.3615</v>
      </c>
      <c r="P415" s="10">
        <f t="shared" si="13"/>
        <v>47.474699999999999</v>
      </c>
      <c r="Q415" s="18" t="s">
        <v>490</v>
      </c>
      <c r="R415" s="17" t="s">
        <v>488</v>
      </c>
      <c r="S415" s="17">
        <v>3</v>
      </c>
    </row>
    <row r="416" spans="1:19" s="9" customFormat="1" ht="15" customHeight="1" x14ac:dyDescent="0.25">
      <c r="A416" s="2" t="s">
        <v>450</v>
      </c>
      <c r="B416" s="6" t="s">
        <v>63</v>
      </c>
      <c r="C416" s="6">
        <v>1</v>
      </c>
      <c r="D416" s="7">
        <v>43026</v>
      </c>
      <c r="E416" s="8">
        <v>2017</v>
      </c>
      <c r="F416" s="6" t="s">
        <v>27</v>
      </c>
      <c r="G416" s="6" t="s">
        <v>28</v>
      </c>
      <c r="H416" s="6"/>
      <c r="I416" s="6" t="s">
        <v>36</v>
      </c>
      <c r="J416" s="6" t="s">
        <v>37</v>
      </c>
      <c r="K416" s="6" t="s">
        <v>251</v>
      </c>
      <c r="L416" s="6"/>
      <c r="M416" s="6" t="str">
        <f t="shared" si="12"/>
        <v>III</v>
      </c>
      <c r="N416" s="15"/>
      <c r="O416" s="1">
        <v>45.454500000000003</v>
      </c>
      <c r="P416" s="10">
        <f t="shared" si="13"/>
        <v>1.0101</v>
      </c>
      <c r="Q416" s="18" t="s">
        <v>498</v>
      </c>
      <c r="R416" s="17" t="s">
        <v>478</v>
      </c>
      <c r="S416" s="17">
        <v>3</v>
      </c>
    </row>
    <row r="417" spans="1:19" s="9" customFormat="1" ht="15" customHeight="1" x14ac:dyDescent="0.25">
      <c r="A417" s="2" t="s">
        <v>450</v>
      </c>
      <c r="B417" s="6" t="s">
        <v>63</v>
      </c>
      <c r="C417" s="6">
        <v>1</v>
      </c>
      <c r="D417" s="7">
        <v>43026</v>
      </c>
      <c r="E417" s="8">
        <v>2017</v>
      </c>
      <c r="F417" s="6" t="s">
        <v>13</v>
      </c>
      <c r="G417" s="6" t="s">
        <v>14</v>
      </c>
      <c r="H417" s="6" t="s">
        <v>24</v>
      </c>
      <c r="I417" s="6" t="s">
        <v>25</v>
      </c>
      <c r="J417" s="6" t="s">
        <v>55</v>
      </c>
      <c r="K417" s="6" t="s">
        <v>255</v>
      </c>
      <c r="L417" s="6"/>
      <c r="M417" s="6" t="str">
        <f t="shared" si="12"/>
        <v>IV</v>
      </c>
      <c r="N417"/>
      <c r="O417" s="1">
        <v>90.909000000000006</v>
      </c>
      <c r="P417" s="10">
        <f t="shared" si="13"/>
        <v>2.0202</v>
      </c>
      <c r="Q417" s="18" t="s">
        <v>491</v>
      </c>
      <c r="R417" s="17" t="s">
        <v>478</v>
      </c>
      <c r="S417" s="17">
        <v>2.5</v>
      </c>
    </row>
    <row r="418" spans="1:19" s="9" customFormat="1" ht="15" customHeight="1" x14ac:dyDescent="0.25">
      <c r="A418" s="2" t="s">
        <v>450</v>
      </c>
      <c r="B418" s="6" t="s">
        <v>63</v>
      </c>
      <c r="C418" s="6">
        <v>1</v>
      </c>
      <c r="D418" s="7">
        <v>43026</v>
      </c>
      <c r="E418" s="8">
        <v>2017</v>
      </c>
      <c r="F418" s="6" t="s">
        <v>13</v>
      </c>
      <c r="G418" s="6" t="s">
        <v>14</v>
      </c>
      <c r="H418" s="6" t="s">
        <v>15</v>
      </c>
      <c r="I418" s="6" t="s">
        <v>22</v>
      </c>
      <c r="J418" s="6" t="s">
        <v>23</v>
      </c>
      <c r="K418" s="6" t="s">
        <v>255</v>
      </c>
      <c r="L418" s="6"/>
      <c r="M418" s="6" t="str">
        <f t="shared" si="12"/>
        <v>IV</v>
      </c>
      <c r="N418"/>
      <c r="O418" s="1">
        <v>90.909000000000006</v>
      </c>
      <c r="P418" s="10">
        <f t="shared" si="13"/>
        <v>2.0202</v>
      </c>
      <c r="Q418" s="16" t="s">
        <v>479</v>
      </c>
      <c r="R418" s="17" t="s">
        <v>480</v>
      </c>
      <c r="S418" s="17">
        <v>2</v>
      </c>
    </row>
    <row r="419" spans="1:19" s="9" customFormat="1" ht="15" customHeight="1" x14ac:dyDescent="0.25">
      <c r="A419" s="2" t="s">
        <v>450</v>
      </c>
      <c r="B419" s="6" t="s">
        <v>63</v>
      </c>
      <c r="C419" s="6">
        <v>1</v>
      </c>
      <c r="D419" s="7">
        <v>43026</v>
      </c>
      <c r="E419" s="8">
        <v>2017</v>
      </c>
      <c r="F419" s="6" t="s">
        <v>13</v>
      </c>
      <c r="G419" s="6" t="s">
        <v>14</v>
      </c>
      <c r="H419" s="6" t="s">
        <v>24</v>
      </c>
      <c r="I419" s="6" t="s">
        <v>25</v>
      </c>
      <c r="J419" s="6" t="s">
        <v>26</v>
      </c>
      <c r="K419" s="6" t="s">
        <v>255</v>
      </c>
      <c r="L419" s="6"/>
      <c r="M419" s="6" t="str">
        <f t="shared" si="12"/>
        <v>IV</v>
      </c>
      <c r="N419"/>
      <c r="O419" s="1">
        <v>136.36350000000002</v>
      </c>
      <c r="P419" s="10">
        <f t="shared" si="13"/>
        <v>3.0303000000000004</v>
      </c>
      <c r="Q419" s="18" t="s">
        <v>491</v>
      </c>
      <c r="R419" s="17" t="s">
        <v>478</v>
      </c>
      <c r="S419" s="17">
        <v>2</v>
      </c>
    </row>
    <row r="420" spans="1:19" s="9" customFormat="1" ht="15" customHeight="1" x14ac:dyDescent="0.25">
      <c r="A420" s="2" t="s">
        <v>450</v>
      </c>
      <c r="B420" s="6" t="s">
        <v>63</v>
      </c>
      <c r="C420" s="6">
        <v>1</v>
      </c>
      <c r="D420" s="7">
        <v>43026</v>
      </c>
      <c r="E420" s="8">
        <v>2017</v>
      </c>
      <c r="F420" s="6" t="s">
        <v>9</v>
      </c>
      <c r="G420" s="6" t="s">
        <v>10</v>
      </c>
      <c r="H420" s="6"/>
      <c r="I420" s="6" t="s">
        <v>58</v>
      </c>
      <c r="J420" s="6" t="s">
        <v>59</v>
      </c>
      <c r="K420" s="6" t="s">
        <v>252</v>
      </c>
      <c r="L420" s="6"/>
      <c r="M420" s="6" t="str">
        <f t="shared" si="12"/>
        <v>II</v>
      </c>
      <c r="N420"/>
      <c r="O420" s="1">
        <v>45.454500000000003</v>
      </c>
      <c r="P420" s="10">
        <f t="shared" si="13"/>
        <v>1.0101</v>
      </c>
      <c r="Q420" s="12"/>
      <c r="R420" s="13" t="s">
        <v>480</v>
      </c>
      <c r="S420" s="13">
        <v>3</v>
      </c>
    </row>
    <row r="421" spans="1:19" s="9" customFormat="1" ht="15" customHeight="1" x14ac:dyDescent="0.25">
      <c r="A421" s="2" t="s">
        <v>451</v>
      </c>
      <c r="B421" s="6" t="s">
        <v>63</v>
      </c>
      <c r="C421" s="6">
        <v>2</v>
      </c>
      <c r="D421" s="7">
        <v>43026</v>
      </c>
      <c r="E421" s="8">
        <v>2017</v>
      </c>
      <c r="F421" s="6" t="s">
        <v>13</v>
      </c>
      <c r="G421" s="6" t="s">
        <v>14</v>
      </c>
      <c r="H421" s="6"/>
      <c r="I421" s="6" t="s">
        <v>64</v>
      </c>
      <c r="J421" s="6" t="s">
        <v>65</v>
      </c>
      <c r="K421" s="6" t="s">
        <v>255</v>
      </c>
      <c r="L421" s="6"/>
      <c r="M421" s="6" t="str">
        <f t="shared" si="12"/>
        <v>IV</v>
      </c>
      <c r="N421"/>
      <c r="O421" s="1">
        <v>45.454500000000003</v>
      </c>
      <c r="P421" s="10">
        <f t="shared" si="13"/>
        <v>1.0101</v>
      </c>
      <c r="Q421" s="18" t="s">
        <v>477</v>
      </c>
      <c r="R421" s="17" t="s">
        <v>478</v>
      </c>
      <c r="S421" s="17">
        <v>4</v>
      </c>
    </row>
    <row r="422" spans="1:19" s="9" customFormat="1" ht="15" customHeight="1" x14ac:dyDescent="0.25">
      <c r="A422" s="2" t="s">
        <v>451</v>
      </c>
      <c r="B422" s="6" t="s">
        <v>63</v>
      </c>
      <c r="C422" s="6">
        <v>2</v>
      </c>
      <c r="D422" s="7">
        <v>43026</v>
      </c>
      <c r="E422" s="8">
        <v>2017</v>
      </c>
      <c r="F422" s="6" t="s">
        <v>13</v>
      </c>
      <c r="G422" s="6" t="s">
        <v>14</v>
      </c>
      <c r="H422" s="6" t="s">
        <v>15</v>
      </c>
      <c r="I422" s="6" t="s">
        <v>16</v>
      </c>
      <c r="J422" s="6" t="s">
        <v>17</v>
      </c>
      <c r="K422" s="6" t="s">
        <v>252</v>
      </c>
      <c r="L422" s="6"/>
      <c r="M422" s="6" t="str">
        <f t="shared" si="12"/>
        <v>II</v>
      </c>
      <c r="N422"/>
      <c r="O422" s="1">
        <v>227.27250000000001</v>
      </c>
      <c r="P422" s="10">
        <f t="shared" si="13"/>
        <v>5.0505000000000004</v>
      </c>
      <c r="Q422" s="16" t="s">
        <v>479</v>
      </c>
      <c r="R422" s="17" t="s">
        <v>480</v>
      </c>
      <c r="S422" s="17">
        <v>3</v>
      </c>
    </row>
    <row r="423" spans="1:19" s="9" customFormat="1" ht="15" customHeight="1" x14ac:dyDescent="0.25">
      <c r="A423" s="2" t="s">
        <v>451</v>
      </c>
      <c r="B423" s="6" t="s">
        <v>63</v>
      </c>
      <c r="C423" s="6">
        <v>2</v>
      </c>
      <c r="D423" s="7">
        <v>43026</v>
      </c>
      <c r="E423" s="8">
        <v>2017</v>
      </c>
      <c r="F423" s="6" t="s">
        <v>27</v>
      </c>
      <c r="G423" s="6" t="s">
        <v>39</v>
      </c>
      <c r="H423" s="6" t="s">
        <v>73</v>
      </c>
      <c r="I423" s="6" t="s">
        <v>140</v>
      </c>
      <c r="J423" s="6" t="s">
        <v>141</v>
      </c>
      <c r="K423" s="6" t="s">
        <v>252</v>
      </c>
      <c r="L423" s="6"/>
      <c r="M423" s="6" t="str">
        <f t="shared" si="12"/>
        <v>II</v>
      </c>
      <c r="N423"/>
      <c r="O423" s="1">
        <v>45.454500000000003</v>
      </c>
      <c r="P423" s="10">
        <f t="shared" si="13"/>
        <v>1.0101</v>
      </c>
      <c r="Q423" s="12"/>
      <c r="R423" s="13" t="s">
        <v>478</v>
      </c>
      <c r="S423" s="13">
        <v>2</v>
      </c>
    </row>
    <row r="424" spans="1:19" s="9" customFormat="1" ht="15" customHeight="1" x14ac:dyDescent="0.25">
      <c r="A424" s="2" t="s">
        <v>451</v>
      </c>
      <c r="B424" s="6" t="s">
        <v>63</v>
      </c>
      <c r="C424" s="6">
        <v>2</v>
      </c>
      <c r="D424" s="7">
        <v>43026</v>
      </c>
      <c r="E424" s="8">
        <v>2017</v>
      </c>
      <c r="F424" s="6" t="s">
        <v>13</v>
      </c>
      <c r="G424" s="6" t="s">
        <v>14</v>
      </c>
      <c r="H424" s="6"/>
      <c r="I424" s="6" t="s">
        <v>18</v>
      </c>
      <c r="J424" s="6" t="s">
        <v>19</v>
      </c>
      <c r="K424" s="6" t="s">
        <v>252</v>
      </c>
      <c r="L424" s="6"/>
      <c r="M424" s="6" t="str">
        <f t="shared" si="12"/>
        <v>II</v>
      </c>
      <c r="N424"/>
      <c r="O424" s="1">
        <v>45.454500000000003</v>
      </c>
      <c r="P424" s="10">
        <f t="shared" si="13"/>
        <v>1.0101</v>
      </c>
      <c r="Q424" s="18" t="s">
        <v>489</v>
      </c>
      <c r="R424" s="17" t="s">
        <v>488</v>
      </c>
      <c r="S424" s="17">
        <v>3</v>
      </c>
    </row>
    <row r="425" spans="1:19" s="9" customFormat="1" ht="15" customHeight="1" x14ac:dyDescent="0.25">
      <c r="A425" s="2" t="s">
        <v>451</v>
      </c>
      <c r="B425" s="6" t="s">
        <v>63</v>
      </c>
      <c r="C425" s="6">
        <v>2</v>
      </c>
      <c r="D425" s="7">
        <v>43026</v>
      </c>
      <c r="E425" s="8">
        <v>2017</v>
      </c>
      <c r="F425" s="6" t="s">
        <v>13</v>
      </c>
      <c r="G425" s="6" t="s">
        <v>14</v>
      </c>
      <c r="H425" s="6"/>
      <c r="I425" s="6" t="s">
        <v>20</v>
      </c>
      <c r="J425" s="6" t="s">
        <v>21</v>
      </c>
      <c r="K425" s="6" t="s">
        <v>255</v>
      </c>
      <c r="L425" s="6"/>
      <c r="M425" s="6" t="str">
        <f t="shared" si="12"/>
        <v>IV</v>
      </c>
      <c r="N425"/>
      <c r="O425" s="1">
        <v>1454.5440000000001</v>
      </c>
      <c r="P425" s="10">
        <f t="shared" si="13"/>
        <v>32.3232</v>
      </c>
      <c r="Q425" s="18" t="s">
        <v>490</v>
      </c>
      <c r="R425" s="17" t="s">
        <v>488</v>
      </c>
      <c r="S425" s="17">
        <v>3</v>
      </c>
    </row>
    <row r="426" spans="1:19" s="9" customFormat="1" ht="15" customHeight="1" x14ac:dyDescent="0.25">
      <c r="A426" s="2" t="s">
        <v>451</v>
      </c>
      <c r="B426" s="6" t="s">
        <v>63</v>
      </c>
      <c r="C426" s="6">
        <v>2</v>
      </c>
      <c r="D426" s="7">
        <v>43026</v>
      </c>
      <c r="E426" s="8">
        <v>2017</v>
      </c>
      <c r="F426" s="6" t="s">
        <v>27</v>
      </c>
      <c r="G426" s="6" t="s">
        <v>28</v>
      </c>
      <c r="H426" s="6"/>
      <c r="I426" s="6" t="s">
        <v>36</v>
      </c>
      <c r="J426" s="6" t="s">
        <v>37</v>
      </c>
      <c r="K426" s="6" t="s">
        <v>251</v>
      </c>
      <c r="L426" s="6"/>
      <c r="M426" s="6" t="str">
        <f t="shared" si="12"/>
        <v>III</v>
      </c>
      <c r="N426" s="15"/>
      <c r="O426" s="1">
        <v>45.454500000000003</v>
      </c>
      <c r="P426" s="10">
        <f t="shared" si="13"/>
        <v>1.0101</v>
      </c>
      <c r="Q426" s="18" t="s">
        <v>498</v>
      </c>
      <c r="R426" s="17" t="s">
        <v>478</v>
      </c>
      <c r="S426" s="17">
        <v>3</v>
      </c>
    </row>
    <row r="427" spans="1:19" s="9" customFormat="1" ht="15" customHeight="1" x14ac:dyDescent="0.25">
      <c r="A427" s="2" t="s">
        <v>451</v>
      </c>
      <c r="B427" s="6" t="s">
        <v>63</v>
      </c>
      <c r="C427" s="6">
        <v>2</v>
      </c>
      <c r="D427" s="7">
        <v>43026</v>
      </c>
      <c r="E427" s="8">
        <v>2017</v>
      </c>
      <c r="F427" s="6" t="s">
        <v>13</v>
      </c>
      <c r="G427" s="6" t="s">
        <v>14</v>
      </c>
      <c r="H427" s="6" t="s">
        <v>24</v>
      </c>
      <c r="I427" s="6" t="s">
        <v>25</v>
      </c>
      <c r="J427" s="6" t="s">
        <v>55</v>
      </c>
      <c r="K427" s="6" t="s">
        <v>255</v>
      </c>
      <c r="L427" s="6"/>
      <c r="M427" s="6" t="str">
        <f t="shared" si="12"/>
        <v>IV</v>
      </c>
      <c r="N427"/>
      <c r="O427" s="1">
        <v>45.454500000000003</v>
      </c>
      <c r="P427" s="10">
        <f t="shared" si="13"/>
        <v>1.0101</v>
      </c>
      <c r="Q427" s="18" t="s">
        <v>491</v>
      </c>
      <c r="R427" s="17" t="s">
        <v>478</v>
      </c>
      <c r="S427" s="17">
        <v>2.5</v>
      </c>
    </row>
    <row r="428" spans="1:19" s="9" customFormat="1" ht="15" customHeight="1" x14ac:dyDescent="0.25">
      <c r="A428" s="2" t="s">
        <v>451</v>
      </c>
      <c r="B428" s="6" t="s">
        <v>63</v>
      </c>
      <c r="C428" s="6">
        <v>2</v>
      </c>
      <c r="D428" s="7">
        <v>43026</v>
      </c>
      <c r="E428" s="8">
        <v>2017</v>
      </c>
      <c r="F428" s="6" t="s">
        <v>84</v>
      </c>
      <c r="G428" s="6" t="s">
        <v>85</v>
      </c>
      <c r="H428" s="6" t="s">
        <v>86</v>
      </c>
      <c r="I428" s="6" t="s">
        <v>87</v>
      </c>
      <c r="J428" s="6" t="s">
        <v>88</v>
      </c>
      <c r="K428" s="6" t="s">
        <v>253</v>
      </c>
      <c r="L428" s="6"/>
      <c r="M428" s="6" t="str">
        <f t="shared" si="12"/>
        <v>I</v>
      </c>
      <c r="N428"/>
      <c r="O428" s="1">
        <v>45.454500000000003</v>
      </c>
      <c r="P428" s="10">
        <f t="shared" si="13"/>
        <v>1.0101</v>
      </c>
      <c r="Q428" s="13"/>
      <c r="R428" s="13"/>
      <c r="S428" s="13"/>
    </row>
    <row r="429" spans="1:19" s="9" customFormat="1" ht="15" customHeight="1" x14ac:dyDescent="0.25">
      <c r="A429" s="2" t="s">
        <v>451</v>
      </c>
      <c r="B429" s="6" t="s">
        <v>63</v>
      </c>
      <c r="C429" s="6">
        <v>2</v>
      </c>
      <c r="D429" s="7">
        <v>43026</v>
      </c>
      <c r="E429" s="8">
        <v>2017</v>
      </c>
      <c r="F429" s="6" t="s">
        <v>13</v>
      </c>
      <c r="G429" s="6" t="s">
        <v>14</v>
      </c>
      <c r="H429" s="6" t="s">
        <v>24</v>
      </c>
      <c r="I429" s="6" t="s">
        <v>25</v>
      </c>
      <c r="J429" s="6" t="s">
        <v>26</v>
      </c>
      <c r="K429" s="6" t="s">
        <v>255</v>
      </c>
      <c r="L429" s="6"/>
      <c r="M429" s="6" t="str">
        <f t="shared" si="12"/>
        <v>IV</v>
      </c>
      <c r="N429"/>
      <c r="O429" s="1">
        <v>90.909000000000006</v>
      </c>
      <c r="P429" s="10">
        <f t="shared" si="13"/>
        <v>2.0202</v>
      </c>
      <c r="Q429" s="18" t="s">
        <v>491</v>
      </c>
      <c r="R429" s="17" t="s">
        <v>478</v>
      </c>
      <c r="S429" s="17">
        <v>2</v>
      </c>
    </row>
    <row r="430" spans="1:19" s="9" customFormat="1" ht="15" customHeight="1" x14ac:dyDescent="0.25">
      <c r="A430" s="2" t="s">
        <v>456</v>
      </c>
      <c r="B430" s="6" t="s">
        <v>63</v>
      </c>
      <c r="C430" s="6">
        <v>1</v>
      </c>
      <c r="D430" s="7">
        <v>43053</v>
      </c>
      <c r="E430" s="8">
        <v>2017</v>
      </c>
      <c r="F430" s="6" t="s">
        <v>27</v>
      </c>
      <c r="G430" s="6" t="s">
        <v>39</v>
      </c>
      <c r="H430" s="6" t="s">
        <v>73</v>
      </c>
      <c r="I430" s="6" t="s">
        <v>74</v>
      </c>
      <c r="J430" s="6" t="s">
        <v>75</v>
      </c>
      <c r="K430" s="6" t="s">
        <v>252</v>
      </c>
      <c r="L430" s="6"/>
      <c r="M430" s="6" t="str">
        <f t="shared" si="12"/>
        <v>II</v>
      </c>
      <c r="N430"/>
      <c r="O430" s="1">
        <v>45.454500000000003</v>
      </c>
      <c r="P430" s="10">
        <f t="shared" si="13"/>
        <v>1.0101</v>
      </c>
      <c r="Q430" s="16" t="s">
        <v>479</v>
      </c>
      <c r="R430" s="17" t="s">
        <v>480</v>
      </c>
      <c r="S430" s="17">
        <v>1</v>
      </c>
    </row>
    <row r="431" spans="1:19" s="9" customFormat="1" ht="15" customHeight="1" x14ac:dyDescent="0.25">
      <c r="A431" s="2" t="s">
        <v>456</v>
      </c>
      <c r="B431" s="6" t="s">
        <v>63</v>
      </c>
      <c r="C431" s="6">
        <v>1</v>
      </c>
      <c r="D431" s="7">
        <v>43053</v>
      </c>
      <c r="E431" s="8">
        <v>2017</v>
      </c>
      <c r="F431" s="6" t="s">
        <v>9</v>
      </c>
      <c r="G431" s="6" t="s">
        <v>10</v>
      </c>
      <c r="H431" s="6"/>
      <c r="I431" s="6" t="s">
        <v>11</v>
      </c>
      <c r="J431" s="6" t="s">
        <v>42</v>
      </c>
      <c r="K431" s="6" t="s">
        <v>252</v>
      </c>
      <c r="L431" s="6"/>
      <c r="M431" s="6" t="str">
        <f t="shared" si="12"/>
        <v>II</v>
      </c>
      <c r="N431"/>
      <c r="O431" s="1">
        <v>45.454500000000003</v>
      </c>
      <c r="P431" s="10">
        <f t="shared" si="13"/>
        <v>1.0101</v>
      </c>
      <c r="Q431" s="12" t="s">
        <v>500</v>
      </c>
      <c r="R431" s="13" t="s">
        <v>480</v>
      </c>
      <c r="S431" s="13">
        <v>3</v>
      </c>
    </row>
    <row r="432" spans="1:19" s="9" customFormat="1" ht="15" customHeight="1" x14ac:dyDescent="0.25">
      <c r="A432" s="2" t="s">
        <v>456</v>
      </c>
      <c r="B432" s="6" t="s">
        <v>63</v>
      </c>
      <c r="C432" s="6">
        <v>1</v>
      </c>
      <c r="D432" s="7">
        <v>43053</v>
      </c>
      <c r="E432" s="8">
        <v>2017</v>
      </c>
      <c r="F432" s="6" t="s">
        <v>13</v>
      </c>
      <c r="G432" s="6" t="s">
        <v>14</v>
      </c>
      <c r="H432" s="6"/>
      <c r="I432" s="6" t="s">
        <v>64</v>
      </c>
      <c r="J432" s="6" t="s">
        <v>65</v>
      </c>
      <c r="K432" s="6" t="s">
        <v>255</v>
      </c>
      <c r="L432" s="6"/>
      <c r="M432" s="6" t="str">
        <f t="shared" si="12"/>
        <v>IV</v>
      </c>
      <c r="N432"/>
      <c r="O432" s="1">
        <v>90.909000000000006</v>
      </c>
      <c r="P432" s="10">
        <f t="shared" si="13"/>
        <v>2.0202</v>
      </c>
      <c r="Q432" s="18" t="s">
        <v>477</v>
      </c>
      <c r="R432" s="17" t="s">
        <v>478</v>
      </c>
      <c r="S432" s="17">
        <v>4</v>
      </c>
    </row>
    <row r="433" spans="1:19" s="9" customFormat="1" ht="15" customHeight="1" x14ac:dyDescent="0.25">
      <c r="A433" s="2" t="s">
        <v>456</v>
      </c>
      <c r="B433" s="6" t="s">
        <v>63</v>
      </c>
      <c r="C433" s="6">
        <v>1</v>
      </c>
      <c r="D433" s="7">
        <v>43053</v>
      </c>
      <c r="E433" s="8">
        <v>2017</v>
      </c>
      <c r="F433" s="6" t="s">
        <v>27</v>
      </c>
      <c r="G433" s="6" t="s">
        <v>39</v>
      </c>
      <c r="H433" s="6"/>
      <c r="I433" s="6" t="s">
        <v>40</v>
      </c>
      <c r="J433" s="6" t="s">
        <v>41</v>
      </c>
      <c r="K433" s="6" t="s">
        <v>252</v>
      </c>
      <c r="L433" s="6"/>
      <c r="M433" s="6" t="str">
        <f t="shared" si="12"/>
        <v>II</v>
      </c>
      <c r="N433"/>
      <c r="O433" s="1">
        <v>45.454500000000003</v>
      </c>
      <c r="P433" s="10">
        <f t="shared" si="13"/>
        <v>1.0101</v>
      </c>
      <c r="Q433" s="16" t="s">
        <v>479</v>
      </c>
      <c r="R433" s="17" t="s">
        <v>480</v>
      </c>
      <c r="S433" s="17">
        <v>3</v>
      </c>
    </row>
    <row r="434" spans="1:19" s="9" customFormat="1" ht="15" customHeight="1" x14ac:dyDescent="0.25">
      <c r="A434" s="2" t="s">
        <v>456</v>
      </c>
      <c r="B434" s="6" t="s">
        <v>63</v>
      </c>
      <c r="C434" s="6">
        <v>1</v>
      </c>
      <c r="D434" s="7">
        <v>43053</v>
      </c>
      <c r="E434" s="8">
        <v>2017</v>
      </c>
      <c r="F434" s="6" t="s">
        <v>13</v>
      </c>
      <c r="G434" s="6" t="s">
        <v>14</v>
      </c>
      <c r="H434" s="6" t="s">
        <v>15</v>
      </c>
      <c r="I434" s="6" t="s">
        <v>16</v>
      </c>
      <c r="J434" s="6" t="s">
        <v>17</v>
      </c>
      <c r="K434" s="6" t="s">
        <v>252</v>
      </c>
      <c r="L434" s="6"/>
      <c r="M434" s="6" t="str">
        <f t="shared" si="12"/>
        <v>II</v>
      </c>
      <c r="N434"/>
      <c r="O434" s="1">
        <v>227.27250000000001</v>
      </c>
      <c r="P434" s="10">
        <f t="shared" si="13"/>
        <v>5.0505000000000004</v>
      </c>
      <c r="Q434" s="16" t="s">
        <v>479</v>
      </c>
      <c r="R434" s="17" t="s">
        <v>480</v>
      </c>
      <c r="S434" s="17">
        <v>3</v>
      </c>
    </row>
    <row r="435" spans="1:19" s="9" customFormat="1" ht="15" customHeight="1" x14ac:dyDescent="0.25">
      <c r="A435" s="2" t="s">
        <v>456</v>
      </c>
      <c r="B435" s="6" t="s">
        <v>63</v>
      </c>
      <c r="C435" s="6">
        <v>1</v>
      </c>
      <c r="D435" s="7">
        <v>43053</v>
      </c>
      <c r="E435" s="8">
        <v>2017</v>
      </c>
      <c r="F435" s="6" t="s">
        <v>13</v>
      </c>
      <c r="G435" s="6" t="s">
        <v>14</v>
      </c>
      <c r="H435" s="6"/>
      <c r="I435" s="6" t="s">
        <v>20</v>
      </c>
      <c r="J435" s="6" t="s">
        <v>21</v>
      </c>
      <c r="K435" s="6" t="s">
        <v>255</v>
      </c>
      <c r="L435" s="6"/>
      <c r="M435" s="6" t="str">
        <f t="shared" si="12"/>
        <v>IV</v>
      </c>
      <c r="N435"/>
      <c r="O435" s="1">
        <v>1181.817</v>
      </c>
      <c r="P435" s="10">
        <f t="shared" si="13"/>
        <v>26.262599999999999</v>
      </c>
      <c r="Q435" s="18" t="s">
        <v>490</v>
      </c>
      <c r="R435" s="17" t="s">
        <v>488</v>
      </c>
      <c r="S435" s="17">
        <v>3</v>
      </c>
    </row>
    <row r="436" spans="1:19" s="9" customFormat="1" ht="15" customHeight="1" x14ac:dyDescent="0.25">
      <c r="A436" s="2" t="s">
        <v>456</v>
      </c>
      <c r="B436" s="6" t="s">
        <v>63</v>
      </c>
      <c r="C436" s="6">
        <v>1</v>
      </c>
      <c r="D436" s="7">
        <v>43053</v>
      </c>
      <c r="E436" s="8">
        <v>2017</v>
      </c>
      <c r="F436" s="6" t="s">
        <v>13</v>
      </c>
      <c r="G436" s="6" t="s">
        <v>14</v>
      </c>
      <c r="H436" s="6" t="s">
        <v>24</v>
      </c>
      <c r="I436" s="6" t="s">
        <v>25</v>
      </c>
      <c r="J436" s="6" t="s">
        <v>55</v>
      </c>
      <c r="K436" s="6" t="s">
        <v>255</v>
      </c>
      <c r="L436" s="6"/>
      <c r="M436" s="6" t="str">
        <f t="shared" si="12"/>
        <v>IV</v>
      </c>
      <c r="N436"/>
      <c r="O436" s="1">
        <v>136.36350000000002</v>
      </c>
      <c r="P436" s="10">
        <f t="shared" si="13"/>
        <v>3.0303000000000004</v>
      </c>
      <c r="Q436" s="18" t="s">
        <v>491</v>
      </c>
      <c r="R436" s="17" t="s">
        <v>478</v>
      </c>
      <c r="S436" s="17">
        <v>2.5</v>
      </c>
    </row>
    <row r="437" spans="1:19" s="9" customFormat="1" ht="15" customHeight="1" x14ac:dyDescent="0.25">
      <c r="A437" s="2" t="s">
        <v>457</v>
      </c>
      <c r="B437" s="6" t="s">
        <v>63</v>
      </c>
      <c r="C437" s="6">
        <v>2</v>
      </c>
      <c r="D437" s="7">
        <v>43053</v>
      </c>
      <c r="E437" s="8">
        <v>2017</v>
      </c>
      <c r="F437" s="6" t="s">
        <v>27</v>
      </c>
      <c r="G437" s="6" t="s">
        <v>39</v>
      </c>
      <c r="H437" s="6" t="s">
        <v>73</v>
      </c>
      <c r="I437" s="6" t="s">
        <v>74</v>
      </c>
      <c r="J437" s="6" t="s">
        <v>75</v>
      </c>
      <c r="K437" s="6" t="s">
        <v>252</v>
      </c>
      <c r="L437" s="6"/>
      <c r="M437" s="6" t="str">
        <f t="shared" si="12"/>
        <v>II</v>
      </c>
      <c r="N437"/>
      <c r="O437" s="1">
        <v>136.36350000000002</v>
      </c>
      <c r="P437" s="10">
        <f t="shared" si="13"/>
        <v>3.0303000000000004</v>
      </c>
      <c r="Q437" s="16" t="s">
        <v>479</v>
      </c>
      <c r="R437" s="17" t="s">
        <v>480</v>
      </c>
      <c r="S437" s="17">
        <v>1</v>
      </c>
    </row>
    <row r="438" spans="1:19" s="9" customFormat="1" ht="15" customHeight="1" x14ac:dyDescent="0.25">
      <c r="A438" s="2" t="s">
        <v>457</v>
      </c>
      <c r="B438" s="6" t="s">
        <v>63</v>
      </c>
      <c r="C438" s="6">
        <v>2</v>
      </c>
      <c r="D438" s="7">
        <v>43053</v>
      </c>
      <c r="E438" s="8">
        <v>2017</v>
      </c>
      <c r="F438" s="6" t="s">
        <v>9</v>
      </c>
      <c r="G438" s="6" t="s">
        <v>10</v>
      </c>
      <c r="H438" s="6"/>
      <c r="I438" s="6" t="s">
        <v>11</v>
      </c>
      <c r="J438" s="6" t="s">
        <v>12</v>
      </c>
      <c r="K438" s="6" t="s">
        <v>251</v>
      </c>
      <c r="L438" s="6"/>
      <c r="M438" s="6" t="str">
        <f t="shared" si="12"/>
        <v>III</v>
      </c>
      <c r="N438" s="15"/>
      <c r="O438" s="1">
        <v>45.454500000000003</v>
      </c>
      <c r="P438" s="10">
        <f t="shared" si="13"/>
        <v>1.0101</v>
      </c>
      <c r="Q438" s="12" t="s">
        <v>500</v>
      </c>
      <c r="R438" s="13" t="s">
        <v>480</v>
      </c>
      <c r="S438" s="13">
        <v>3</v>
      </c>
    </row>
    <row r="439" spans="1:19" s="9" customFormat="1" ht="15" customHeight="1" x14ac:dyDescent="0.25">
      <c r="A439" s="2" t="s">
        <v>457</v>
      </c>
      <c r="B439" s="6" t="s">
        <v>63</v>
      </c>
      <c r="C439" s="6">
        <v>2</v>
      </c>
      <c r="D439" s="7">
        <v>43053</v>
      </c>
      <c r="E439" s="8">
        <v>2017</v>
      </c>
      <c r="F439" s="6" t="s">
        <v>13</v>
      </c>
      <c r="G439" s="6" t="s">
        <v>14</v>
      </c>
      <c r="H439" s="6"/>
      <c r="I439" s="6" t="s">
        <v>64</v>
      </c>
      <c r="J439" s="6" t="s">
        <v>65</v>
      </c>
      <c r="K439" s="6" t="s">
        <v>255</v>
      </c>
      <c r="L439" s="6"/>
      <c r="M439" s="6" t="str">
        <f t="shared" si="12"/>
        <v>IV</v>
      </c>
      <c r="N439"/>
      <c r="O439" s="1">
        <v>136.36350000000002</v>
      </c>
      <c r="P439" s="10">
        <f t="shared" si="13"/>
        <v>3.0303000000000004</v>
      </c>
      <c r="Q439" s="18" t="s">
        <v>477</v>
      </c>
      <c r="R439" s="17" t="s">
        <v>478</v>
      </c>
      <c r="S439" s="17">
        <v>4</v>
      </c>
    </row>
    <row r="440" spans="1:19" s="9" customFormat="1" ht="15" customHeight="1" x14ac:dyDescent="0.25">
      <c r="A440" s="2" t="s">
        <v>457</v>
      </c>
      <c r="B440" s="6" t="s">
        <v>63</v>
      </c>
      <c r="C440" s="6">
        <v>2</v>
      </c>
      <c r="D440" s="7">
        <v>43053</v>
      </c>
      <c r="E440" s="8">
        <v>2017</v>
      </c>
      <c r="F440" s="6" t="s">
        <v>27</v>
      </c>
      <c r="G440" s="6" t="s">
        <v>39</v>
      </c>
      <c r="H440" s="6"/>
      <c r="I440" s="6" t="s">
        <v>40</v>
      </c>
      <c r="J440" s="6" t="s">
        <v>41</v>
      </c>
      <c r="K440" s="6" t="s">
        <v>252</v>
      </c>
      <c r="L440" s="6"/>
      <c r="M440" s="6" t="str">
        <f t="shared" si="12"/>
        <v>II</v>
      </c>
      <c r="N440"/>
      <c r="O440" s="1">
        <v>136.36350000000002</v>
      </c>
      <c r="P440" s="10">
        <f t="shared" si="13"/>
        <v>3.0303000000000004</v>
      </c>
      <c r="Q440" s="16" t="s">
        <v>479</v>
      </c>
      <c r="R440" s="17" t="s">
        <v>480</v>
      </c>
      <c r="S440" s="17">
        <v>3</v>
      </c>
    </row>
    <row r="441" spans="1:19" s="9" customFormat="1" ht="15" customHeight="1" x14ac:dyDescent="0.25">
      <c r="A441" s="2" t="s">
        <v>457</v>
      </c>
      <c r="B441" s="6" t="s">
        <v>63</v>
      </c>
      <c r="C441" s="6">
        <v>2</v>
      </c>
      <c r="D441" s="7">
        <v>43053</v>
      </c>
      <c r="E441" s="8">
        <v>2017</v>
      </c>
      <c r="F441" s="6" t="s">
        <v>27</v>
      </c>
      <c r="G441" s="6" t="s">
        <v>39</v>
      </c>
      <c r="H441" s="6" t="s">
        <v>73</v>
      </c>
      <c r="I441" s="6" t="s">
        <v>140</v>
      </c>
      <c r="J441" s="6" t="s">
        <v>141</v>
      </c>
      <c r="K441" s="6" t="s">
        <v>252</v>
      </c>
      <c r="L441" s="6"/>
      <c r="M441" s="6" t="str">
        <f t="shared" si="12"/>
        <v>II</v>
      </c>
      <c r="N441"/>
      <c r="O441" s="1">
        <v>45.454500000000003</v>
      </c>
      <c r="P441" s="10">
        <f t="shared" si="13"/>
        <v>1.0101</v>
      </c>
      <c r="Q441" s="12"/>
      <c r="R441" s="13" t="s">
        <v>478</v>
      </c>
      <c r="S441" s="13">
        <v>2</v>
      </c>
    </row>
    <row r="442" spans="1:19" s="9" customFormat="1" ht="15" customHeight="1" x14ac:dyDescent="0.25">
      <c r="A442" s="2" t="s">
        <v>457</v>
      </c>
      <c r="B442" s="6" t="s">
        <v>63</v>
      </c>
      <c r="C442" s="6">
        <v>2</v>
      </c>
      <c r="D442" s="7">
        <v>43053</v>
      </c>
      <c r="E442" s="8">
        <v>2017</v>
      </c>
      <c r="F442" s="6" t="s">
        <v>13</v>
      </c>
      <c r="G442" s="6" t="s">
        <v>14</v>
      </c>
      <c r="H442" s="6"/>
      <c r="I442" s="6" t="s">
        <v>18</v>
      </c>
      <c r="J442" s="6" t="s">
        <v>19</v>
      </c>
      <c r="K442" s="6" t="s">
        <v>252</v>
      </c>
      <c r="L442" s="6"/>
      <c r="M442" s="6" t="str">
        <f t="shared" si="12"/>
        <v>II</v>
      </c>
      <c r="N442"/>
      <c r="O442" s="1">
        <v>45.454500000000003</v>
      </c>
      <c r="P442" s="10">
        <f t="shared" si="13"/>
        <v>1.0101</v>
      </c>
      <c r="Q442" s="18" t="s">
        <v>489</v>
      </c>
      <c r="R442" s="17" t="s">
        <v>488</v>
      </c>
      <c r="S442" s="17">
        <v>3</v>
      </c>
    </row>
    <row r="443" spans="1:19" s="9" customFormat="1" ht="15" customHeight="1" x14ac:dyDescent="0.25">
      <c r="A443" s="2" t="s">
        <v>457</v>
      </c>
      <c r="B443" s="6" t="s">
        <v>63</v>
      </c>
      <c r="C443" s="6">
        <v>2</v>
      </c>
      <c r="D443" s="7">
        <v>43053</v>
      </c>
      <c r="E443" s="8">
        <v>2017</v>
      </c>
      <c r="F443" s="6" t="s">
        <v>13</v>
      </c>
      <c r="G443" s="6" t="s">
        <v>14</v>
      </c>
      <c r="H443" s="6"/>
      <c r="I443" s="6" t="s">
        <v>20</v>
      </c>
      <c r="J443" s="6" t="s">
        <v>21</v>
      </c>
      <c r="K443" s="6" t="s">
        <v>255</v>
      </c>
      <c r="L443" s="6"/>
      <c r="M443" s="6" t="str">
        <f t="shared" si="12"/>
        <v>IV</v>
      </c>
      <c r="N443"/>
      <c r="O443" s="1">
        <v>1045.4535000000001</v>
      </c>
      <c r="P443" s="10">
        <f t="shared" si="13"/>
        <v>23.232300000000002</v>
      </c>
      <c r="Q443" s="18" t="s">
        <v>490</v>
      </c>
      <c r="R443" s="17" t="s">
        <v>488</v>
      </c>
      <c r="S443" s="17">
        <v>3</v>
      </c>
    </row>
    <row r="444" spans="1:19" s="9" customFormat="1" ht="15" customHeight="1" x14ac:dyDescent="0.25">
      <c r="A444" s="2" t="s">
        <v>457</v>
      </c>
      <c r="B444" s="6" t="s">
        <v>63</v>
      </c>
      <c r="C444" s="6">
        <v>2</v>
      </c>
      <c r="D444" s="7">
        <v>43053</v>
      </c>
      <c r="E444" s="8">
        <v>2017</v>
      </c>
      <c r="F444" s="6" t="s">
        <v>13</v>
      </c>
      <c r="G444" s="6" t="s">
        <v>14</v>
      </c>
      <c r="H444" s="6" t="s">
        <v>24</v>
      </c>
      <c r="I444" s="6" t="s">
        <v>25</v>
      </c>
      <c r="J444" s="6" t="s">
        <v>55</v>
      </c>
      <c r="K444" s="6" t="s">
        <v>255</v>
      </c>
      <c r="L444" s="6"/>
      <c r="M444" s="6" t="str">
        <f t="shared" si="12"/>
        <v>IV</v>
      </c>
      <c r="N444"/>
      <c r="O444" s="1">
        <v>90.909000000000006</v>
      </c>
      <c r="P444" s="10">
        <f t="shared" si="13"/>
        <v>2.0202</v>
      </c>
      <c r="Q444" s="18" t="s">
        <v>491</v>
      </c>
      <c r="R444" s="17" t="s">
        <v>478</v>
      </c>
      <c r="S444" s="17">
        <v>2.5</v>
      </c>
    </row>
    <row r="445" spans="1:19" s="9" customFormat="1" ht="15" customHeight="1" x14ac:dyDescent="0.25">
      <c r="A445" s="2" t="s">
        <v>457</v>
      </c>
      <c r="B445" s="6" t="s">
        <v>63</v>
      </c>
      <c r="C445" s="6">
        <v>2</v>
      </c>
      <c r="D445" s="7">
        <v>43053</v>
      </c>
      <c r="E445" s="8">
        <v>2017</v>
      </c>
      <c r="F445" s="6" t="s">
        <v>13</v>
      </c>
      <c r="G445" s="6" t="s">
        <v>14</v>
      </c>
      <c r="H445" s="6" t="s">
        <v>24</v>
      </c>
      <c r="I445" s="6" t="s">
        <v>25</v>
      </c>
      <c r="J445" s="6" t="s">
        <v>26</v>
      </c>
      <c r="K445" s="6" t="s">
        <v>255</v>
      </c>
      <c r="L445" s="6"/>
      <c r="M445" s="6" t="str">
        <f t="shared" si="12"/>
        <v>IV</v>
      </c>
      <c r="N445"/>
      <c r="O445" s="1">
        <v>45.454500000000003</v>
      </c>
      <c r="P445" s="10">
        <f t="shared" si="13"/>
        <v>1.0101</v>
      </c>
      <c r="Q445" s="18" t="s">
        <v>491</v>
      </c>
      <c r="R445" s="17" t="s">
        <v>478</v>
      </c>
      <c r="S445" s="17">
        <v>2</v>
      </c>
    </row>
    <row r="446" spans="1:19" s="9" customFormat="1" ht="15" customHeight="1" x14ac:dyDescent="0.25">
      <c r="A446" s="2" t="s">
        <v>457</v>
      </c>
      <c r="B446" s="6" t="s">
        <v>63</v>
      </c>
      <c r="C446" s="6">
        <v>2</v>
      </c>
      <c r="D446" s="7">
        <v>43053</v>
      </c>
      <c r="E446" s="8">
        <v>2017</v>
      </c>
      <c r="F446" s="6" t="s">
        <v>9</v>
      </c>
      <c r="G446" s="6" t="s">
        <v>10</v>
      </c>
      <c r="H446" s="6"/>
      <c r="I446" s="6" t="s">
        <v>58</v>
      </c>
      <c r="J446" s="6" t="s">
        <v>59</v>
      </c>
      <c r="K446" s="6" t="s">
        <v>252</v>
      </c>
      <c r="L446" s="6"/>
      <c r="M446" s="6" t="str">
        <f t="shared" si="12"/>
        <v>II</v>
      </c>
      <c r="N446"/>
      <c r="O446" s="1">
        <v>45.454500000000003</v>
      </c>
      <c r="P446" s="10">
        <f t="shared" si="13"/>
        <v>1.0101</v>
      </c>
      <c r="Q446" s="12"/>
      <c r="R446" s="13" t="s">
        <v>480</v>
      </c>
      <c r="S446" s="13">
        <v>3</v>
      </c>
    </row>
    <row r="447" spans="1:19" s="9" customFormat="1" ht="15" customHeight="1" x14ac:dyDescent="0.25">
      <c r="A447" s="2" t="s">
        <v>278</v>
      </c>
      <c r="B447" s="6" t="s">
        <v>72</v>
      </c>
      <c r="C447" s="6">
        <v>1</v>
      </c>
      <c r="D447" s="7">
        <v>42541</v>
      </c>
      <c r="E447" s="8">
        <v>2016</v>
      </c>
      <c r="F447" s="6" t="s">
        <v>50</v>
      </c>
      <c r="G447" s="6" t="s">
        <v>51</v>
      </c>
      <c r="H447" s="6" t="s">
        <v>67</v>
      </c>
      <c r="I447" s="6" t="s">
        <v>68</v>
      </c>
      <c r="J447" s="6" t="s">
        <v>69</v>
      </c>
      <c r="K447" s="6" t="s">
        <v>252</v>
      </c>
      <c r="L447" s="6"/>
      <c r="M447" s="6" t="str">
        <f t="shared" si="12"/>
        <v>II</v>
      </c>
      <c r="N447"/>
      <c r="O447" s="1">
        <v>45.454500000000003</v>
      </c>
      <c r="P447" s="10">
        <f t="shared" si="13"/>
        <v>1.0101</v>
      </c>
      <c r="Q447" s="18" t="s">
        <v>484</v>
      </c>
      <c r="R447" s="17" t="s">
        <v>478</v>
      </c>
      <c r="S447" s="17">
        <v>3</v>
      </c>
    </row>
    <row r="448" spans="1:19" s="9" customFormat="1" ht="15" customHeight="1" x14ac:dyDescent="0.25">
      <c r="A448" s="2" t="s">
        <v>278</v>
      </c>
      <c r="B448" s="6" t="s">
        <v>72</v>
      </c>
      <c r="C448" s="6">
        <v>1</v>
      </c>
      <c r="D448" s="7">
        <v>42541</v>
      </c>
      <c r="E448" s="8">
        <v>2016</v>
      </c>
      <c r="F448" s="6" t="s">
        <v>13</v>
      </c>
      <c r="G448" s="6" t="s">
        <v>14</v>
      </c>
      <c r="H448" s="6"/>
      <c r="I448" s="6" t="s">
        <v>64</v>
      </c>
      <c r="J448" s="6" t="s">
        <v>65</v>
      </c>
      <c r="K448" s="6" t="s">
        <v>255</v>
      </c>
      <c r="L448" s="6"/>
      <c r="M448" s="6" t="str">
        <f t="shared" si="12"/>
        <v>IV</v>
      </c>
      <c r="N448"/>
      <c r="O448" s="1">
        <v>590.9085</v>
      </c>
      <c r="P448" s="10">
        <f t="shared" si="13"/>
        <v>13.1313</v>
      </c>
      <c r="Q448" s="18" t="s">
        <v>477</v>
      </c>
      <c r="R448" s="17" t="s">
        <v>478</v>
      </c>
      <c r="S448" s="17">
        <v>4</v>
      </c>
    </row>
    <row r="449" spans="1:19" s="9" customFormat="1" ht="15" customHeight="1" x14ac:dyDescent="0.25">
      <c r="A449" s="2" t="s">
        <v>278</v>
      </c>
      <c r="B449" s="6" t="s">
        <v>72</v>
      </c>
      <c r="C449" s="6">
        <v>1</v>
      </c>
      <c r="D449" s="7">
        <v>42541</v>
      </c>
      <c r="E449" s="8">
        <v>2016</v>
      </c>
      <c r="F449" s="6" t="s">
        <v>13</v>
      </c>
      <c r="G449" s="6" t="s">
        <v>14</v>
      </c>
      <c r="H449" s="6" t="s">
        <v>15</v>
      </c>
      <c r="I449" s="6" t="s">
        <v>16</v>
      </c>
      <c r="J449" s="6" t="s">
        <v>17</v>
      </c>
      <c r="K449" s="6" t="s">
        <v>252</v>
      </c>
      <c r="L449" s="6"/>
      <c r="M449" s="6" t="str">
        <f t="shared" si="12"/>
        <v>II</v>
      </c>
      <c r="N449"/>
      <c r="O449" s="1">
        <v>45.454500000000003</v>
      </c>
      <c r="P449" s="10">
        <f t="shared" si="13"/>
        <v>1.0101</v>
      </c>
      <c r="Q449" s="16" t="s">
        <v>479</v>
      </c>
      <c r="R449" s="17" t="s">
        <v>480</v>
      </c>
      <c r="S449" s="17">
        <v>3</v>
      </c>
    </row>
    <row r="450" spans="1:19" s="9" customFormat="1" ht="15" customHeight="1" x14ac:dyDescent="0.25">
      <c r="A450" s="2" t="s">
        <v>278</v>
      </c>
      <c r="B450" s="6" t="s">
        <v>72</v>
      </c>
      <c r="C450" s="6">
        <v>1</v>
      </c>
      <c r="D450" s="7">
        <v>42541</v>
      </c>
      <c r="E450" s="8">
        <v>2016</v>
      </c>
      <c r="F450" s="6" t="s">
        <v>13</v>
      </c>
      <c r="G450" s="6" t="s">
        <v>14</v>
      </c>
      <c r="H450" s="6"/>
      <c r="I450" s="6" t="s">
        <v>18</v>
      </c>
      <c r="J450" s="6" t="s">
        <v>19</v>
      </c>
      <c r="K450" s="6" t="s">
        <v>252</v>
      </c>
      <c r="L450" s="6"/>
      <c r="M450" s="6" t="str">
        <f t="shared" ref="M450:M513" si="14">IF(L450="",K450,L450)</f>
        <v>II</v>
      </c>
      <c r="N450"/>
      <c r="O450" s="1">
        <v>136.36350000000002</v>
      </c>
      <c r="P450" s="10">
        <f t="shared" ref="P450:P513" si="15">O450/45</f>
        <v>3.0303000000000004</v>
      </c>
      <c r="Q450" s="18" t="s">
        <v>489</v>
      </c>
      <c r="R450" s="17" t="s">
        <v>488</v>
      </c>
      <c r="S450" s="17">
        <v>3</v>
      </c>
    </row>
    <row r="451" spans="1:19" s="9" customFormat="1" ht="15" customHeight="1" x14ac:dyDescent="0.25">
      <c r="A451" s="2" t="s">
        <v>278</v>
      </c>
      <c r="B451" s="6" t="s">
        <v>72</v>
      </c>
      <c r="C451" s="6">
        <v>1</v>
      </c>
      <c r="D451" s="7">
        <v>42541</v>
      </c>
      <c r="E451" s="8">
        <v>2016</v>
      </c>
      <c r="F451" s="6" t="s">
        <v>27</v>
      </c>
      <c r="G451" s="6" t="s">
        <v>28</v>
      </c>
      <c r="H451" s="6"/>
      <c r="I451" s="6" t="s">
        <v>36</v>
      </c>
      <c r="J451" s="6" t="s">
        <v>37</v>
      </c>
      <c r="K451" s="6" t="s">
        <v>251</v>
      </c>
      <c r="L451" s="6"/>
      <c r="M451" s="6" t="str">
        <f t="shared" si="14"/>
        <v>III</v>
      </c>
      <c r="N451" s="15"/>
      <c r="O451" s="1">
        <v>136.36350000000002</v>
      </c>
      <c r="P451" s="10">
        <f t="shared" si="15"/>
        <v>3.0303000000000004</v>
      </c>
      <c r="Q451" s="18" t="s">
        <v>498</v>
      </c>
      <c r="R451" s="17" t="s">
        <v>478</v>
      </c>
      <c r="S451" s="17">
        <v>3</v>
      </c>
    </row>
    <row r="452" spans="1:19" s="9" customFormat="1" ht="15" customHeight="1" x14ac:dyDescent="0.25">
      <c r="A452" s="2" t="s">
        <v>278</v>
      </c>
      <c r="B452" s="6" t="s">
        <v>72</v>
      </c>
      <c r="C452" s="6">
        <v>1</v>
      </c>
      <c r="D452" s="7">
        <v>42541</v>
      </c>
      <c r="E452" s="8">
        <v>2016</v>
      </c>
      <c r="F452" s="6" t="s">
        <v>13</v>
      </c>
      <c r="G452" s="6" t="s">
        <v>14</v>
      </c>
      <c r="H452" s="6" t="s">
        <v>24</v>
      </c>
      <c r="I452" s="6" t="s">
        <v>25</v>
      </c>
      <c r="J452" s="6" t="s">
        <v>55</v>
      </c>
      <c r="K452" s="6" t="s">
        <v>255</v>
      </c>
      <c r="L452" s="6"/>
      <c r="M452" s="6" t="str">
        <f t="shared" si="14"/>
        <v>IV</v>
      </c>
      <c r="N452"/>
      <c r="O452" s="1">
        <v>227.27250000000001</v>
      </c>
      <c r="P452" s="10">
        <f t="shared" si="15"/>
        <v>5.0505000000000004</v>
      </c>
      <c r="Q452" s="18" t="s">
        <v>491</v>
      </c>
      <c r="R452" s="17" t="s">
        <v>478</v>
      </c>
      <c r="S452" s="17">
        <v>2.5</v>
      </c>
    </row>
    <row r="453" spans="1:19" s="9" customFormat="1" ht="15" customHeight="1" x14ac:dyDescent="0.25">
      <c r="A453" s="2" t="s">
        <v>278</v>
      </c>
      <c r="B453" s="6" t="s">
        <v>72</v>
      </c>
      <c r="C453" s="6">
        <v>1</v>
      </c>
      <c r="D453" s="7">
        <v>42541</v>
      </c>
      <c r="E453" s="8">
        <v>2016</v>
      </c>
      <c r="F453" s="6" t="s">
        <v>13</v>
      </c>
      <c r="G453" s="6" t="s">
        <v>14</v>
      </c>
      <c r="H453" s="6" t="s">
        <v>15</v>
      </c>
      <c r="I453" s="6" t="s">
        <v>56</v>
      </c>
      <c r="J453" s="6" t="s">
        <v>57</v>
      </c>
      <c r="K453" s="6" t="s">
        <v>252</v>
      </c>
      <c r="L453" s="6"/>
      <c r="M453" s="6" t="str">
        <f t="shared" si="14"/>
        <v>II</v>
      </c>
      <c r="N453"/>
      <c r="O453" s="1">
        <v>45.454500000000003</v>
      </c>
      <c r="P453" s="10">
        <f t="shared" si="15"/>
        <v>1.0101</v>
      </c>
      <c r="Q453" s="16" t="s">
        <v>479</v>
      </c>
      <c r="R453" s="17" t="s">
        <v>480</v>
      </c>
      <c r="S453" s="17">
        <v>4</v>
      </c>
    </row>
    <row r="454" spans="1:19" s="9" customFormat="1" ht="15" customHeight="1" x14ac:dyDescent="0.25">
      <c r="A454" s="2" t="s">
        <v>278</v>
      </c>
      <c r="B454" s="6" t="s">
        <v>72</v>
      </c>
      <c r="C454" s="6">
        <v>1</v>
      </c>
      <c r="D454" s="7">
        <v>42541</v>
      </c>
      <c r="E454" s="8">
        <v>2016</v>
      </c>
      <c r="F454" s="6" t="s">
        <v>13</v>
      </c>
      <c r="G454" s="6" t="s">
        <v>14</v>
      </c>
      <c r="H454" s="6" t="s">
        <v>15</v>
      </c>
      <c r="I454" s="6" t="s">
        <v>22</v>
      </c>
      <c r="J454" s="6" t="s">
        <v>23</v>
      </c>
      <c r="K454" s="6" t="s">
        <v>255</v>
      </c>
      <c r="L454" s="6"/>
      <c r="M454" s="6" t="str">
        <f t="shared" si="14"/>
        <v>IV</v>
      </c>
      <c r="N454"/>
      <c r="O454" s="1">
        <v>181.81800000000001</v>
      </c>
      <c r="P454" s="10">
        <f t="shared" si="15"/>
        <v>4.0404</v>
      </c>
      <c r="Q454" s="16" t="s">
        <v>479</v>
      </c>
      <c r="R454" s="17" t="s">
        <v>480</v>
      </c>
      <c r="S454" s="17">
        <v>2</v>
      </c>
    </row>
    <row r="455" spans="1:19" s="9" customFormat="1" ht="15" customHeight="1" x14ac:dyDescent="0.25">
      <c r="A455" s="2" t="s">
        <v>278</v>
      </c>
      <c r="B455" s="6" t="s">
        <v>72</v>
      </c>
      <c r="C455" s="6">
        <v>1</v>
      </c>
      <c r="D455" s="7">
        <v>42541</v>
      </c>
      <c r="E455" s="8">
        <v>2016</v>
      </c>
      <c r="F455" s="6" t="s">
        <v>13</v>
      </c>
      <c r="G455" s="6" t="s">
        <v>14</v>
      </c>
      <c r="H455" s="6" t="s">
        <v>24</v>
      </c>
      <c r="I455" s="6" t="s">
        <v>25</v>
      </c>
      <c r="J455" s="6" t="s">
        <v>26</v>
      </c>
      <c r="K455" s="6" t="s">
        <v>255</v>
      </c>
      <c r="L455" s="6"/>
      <c r="M455" s="6" t="str">
        <f t="shared" si="14"/>
        <v>IV</v>
      </c>
      <c r="N455"/>
      <c r="O455" s="1">
        <v>90.909000000000006</v>
      </c>
      <c r="P455" s="10">
        <f t="shared" si="15"/>
        <v>2.0202</v>
      </c>
      <c r="Q455" s="18" t="s">
        <v>491</v>
      </c>
      <c r="R455" s="17" t="s">
        <v>478</v>
      </c>
      <c r="S455" s="17">
        <v>2</v>
      </c>
    </row>
    <row r="456" spans="1:19" s="9" customFormat="1" ht="15" customHeight="1" x14ac:dyDescent="0.25">
      <c r="A456" s="2" t="s">
        <v>279</v>
      </c>
      <c r="B456" s="6" t="s">
        <v>72</v>
      </c>
      <c r="C456" s="6">
        <v>2</v>
      </c>
      <c r="D456" s="7">
        <v>42541</v>
      </c>
      <c r="E456" s="8">
        <v>2016</v>
      </c>
      <c r="F456" s="6" t="s">
        <v>9</v>
      </c>
      <c r="G456" s="6" t="s">
        <v>10</v>
      </c>
      <c r="H456" s="6"/>
      <c r="I456" s="6" t="s">
        <v>11</v>
      </c>
      <c r="J456" s="6" t="s">
        <v>42</v>
      </c>
      <c r="K456" s="6" t="s">
        <v>252</v>
      </c>
      <c r="L456" s="6"/>
      <c r="M456" s="6" t="str">
        <f t="shared" si="14"/>
        <v>II</v>
      </c>
      <c r="N456"/>
      <c r="O456" s="1">
        <v>45.454500000000003</v>
      </c>
      <c r="P456" s="10">
        <f t="shared" si="15"/>
        <v>1.0101</v>
      </c>
      <c r="Q456" s="12" t="s">
        <v>500</v>
      </c>
      <c r="R456" s="13" t="s">
        <v>480</v>
      </c>
      <c r="S456" s="13">
        <v>3</v>
      </c>
    </row>
    <row r="457" spans="1:19" s="9" customFormat="1" ht="15" customHeight="1" x14ac:dyDescent="0.25">
      <c r="A457" s="2" t="s">
        <v>279</v>
      </c>
      <c r="B457" s="6" t="s">
        <v>72</v>
      </c>
      <c r="C457" s="6">
        <v>2</v>
      </c>
      <c r="D457" s="7">
        <v>42541</v>
      </c>
      <c r="E457" s="8">
        <v>2016</v>
      </c>
      <c r="F457" s="6" t="s">
        <v>13</v>
      </c>
      <c r="G457" s="6" t="s">
        <v>14</v>
      </c>
      <c r="H457" s="6"/>
      <c r="I457" s="6" t="s">
        <v>64</v>
      </c>
      <c r="J457" s="6" t="s">
        <v>65</v>
      </c>
      <c r="K457" s="6" t="s">
        <v>255</v>
      </c>
      <c r="L457" s="6"/>
      <c r="M457" s="6" t="str">
        <f t="shared" si="14"/>
        <v>IV</v>
      </c>
      <c r="N457"/>
      <c r="O457" s="1">
        <v>363.63600000000002</v>
      </c>
      <c r="P457" s="10">
        <f t="shared" si="15"/>
        <v>8.0808</v>
      </c>
      <c r="Q457" s="18" t="s">
        <v>477</v>
      </c>
      <c r="R457" s="17" t="s">
        <v>478</v>
      </c>
      <c r="S457" s="17">
        <v>4</v>
      </c>
    </row>
    <row r="458" spans="1:19" s="9" customFormat="1" ht="15" customHeight="1" x14ac:dyDescent="0.25">
      <c r="A458" s="2" t="s">
        <v>279</v>
      </c>
      <c r="B458" s="6" t="s">
        <v>72</v>
      </c>
      <c r="C458" s="6">
        <v>2</v>
      </c>
      <c r="D458" s="7">
        <v>42541</v>
      </c>
      <c r="E458" s="8">
        <v>2016</v>
      </c>
      <c r="F458" s="6" t="s">
        <v>13</v>
      </c>
      <c r="G458" s="6" t="s">
        <v>14</v>
      </c>
      <c r="H458" s="6" t="s">
        <v>15</v>
      </c>
      <c r="I458" s="6" t="s">
        <v>16</v>
      </c>
      <c r="J458" s="6" t="s">
        <v>17</v>
      </c>
      <c r="K458" s="6" t="s">
        <v>252</v>
      </c>
      <c r="L458" s="6"/>
      <c r="M458" s="6" t="str">
        <f t="shared" si="14"/>
        <v>II</v>
      </c>
      <c r="N458"/>
      <c r="O458" s="1">
        <v>45.454500000000003</v>
      </c>
      <c r="P458" s="10">
        <f t="shared" si="15"/>
        <v>1.0101</v>
      </c>
      <c r="Q458" s="16" t="s">
        <v>479</v>
      </c>
      <c r="R458" s="17" t="s">
        <v>480</v>
      </c>
      <c r="S458" s="17">
        <v>3</v>
      </c>
    </row>
    <row r="459" spans="1:19" s="9" customFormat="1" ht="15" customHeight="1" x14ac:dyDescent="0.25">
      <c r="A459" s="2" t="s">
        <v>279</v>
      </c>
      <c r="B459" s="6" t="s">
        <v>72</v>
      </c>
      <c r="C459" s="6">
        <v>2</v>
      </c>
      <c r="D459" s="7">
        <v>42541</v>
      </c>
      <c r="E459" s="8">
        <v>2016</v>
      </c>
      <c r="F459" s="6" t="s">
        <v>13</v>
      </c>
      <c r="G459" s="6" t="s">
        <v>14</v>
      </c>
      <c r="H459" s="6"/>
      <c r="I459" s="6" t="s">
        <v>20</v>
      </c>
      <c r="J459" s="6" t="s">
        <v>21</v>
      </c>
      <c r="K459" s="6" t="s">
        <v>255</v>
      </c>
      <c r="L459" s="6"/>
      <c r="M459" s="6" t="str">
        <f t="shared" si="14"/>
        <v>IV</v>
      </c>
      <c r="N459"/>
      <c r="O459" s="1">
        <v>45.454500000000003</v>
      </c>
      <c r="P459" s="10">
        <f t="shared" si="15"/>
        <v>1.0101</v>
      </c>
      <c r="Q459" s="18" t="s">
        <v>490</v>
      </c>
      <c r="R459" s="17" t="s">
        <v>488</v>
      </c>
      <c r="S459" s="17">
        <v>3</v>
      </c>
    </row>
    <row r="460" spans="1:19" s="9" customFormat="1" ht="15" customHeight="1" x14ac:dyDescent="0.25">
      <c r="A460" s="2" t="s">
        <v>279</v>
      </c>
      <c r="B460" s="6" t="s">
        <v>72</v>
      </c>
      <c r="C460" s="6">
        <v>2</v>
      </c>
      <c r="D460" s="7">
        <v>42541</v>
      </c>
      <c r="E460" s="8">
        <v>2016</v>
      </c>
      <c r="F460" s="6" t="s">
        <v>27</v>
      </c>
      <c r="G460" s="6" t="s">
        <v>28</v>
      </c>
      <c r="H460" s="6"/>
      <c r="I460" s="6" t="s">
        <v>36</v>
      </c>
      <c r="J460" s="6" t="s">
        <v>37</v>
      </c>
      <c r="K460" s="6" t="s">
        <v>251</v>
      </c>
      <c r="L460" s="6"/>
      <c r="M460" s="6" t="str">
        <f t="shared" si="14"/>
        <v>III</v>
      </c>
      <c r="N460" s="15"/>
      <c r="O460" s="1">
        <v>45.454500000000003</v>
      </c>
      <c r="P460" s="10">
        <f t="shared" si="15"/>
        <v>1.0101</v>
      </c>
      <c r="Q460" s="18" t="s">
        <v>498</v>
      </c>
      <c r="R460" s="17" t="s">
        <v>478</v>
      </c>
      <c r="S460" s="17">
        <v>3</v>
      </c>
    </row>
    <row r="461" spans="1:19" s="9" customFormat="1" ht="15" customHeight="1" x14ac:dyDescent="0.25">
      <c r="A461" s="2" t="s">
        <v>279</v>
      </c>
      <c r="B461" s="6" t="s">
        <v>72</v>
      </c>
      <c r="C461" s="6">
        <v>2</v>
      </c>
      <c r="D461" s="7">
        <v>42541</v>
      </c>
      <c r="E461" s="8">
        <v>2016</v>
      </c>
      <c r="F461" s="6" t="s">
        <v>13</v>
      </c>
      <c r="G461" s="6" t="s">
        <v>14</v>
      </c>
      <c r="H461" s="6" t="s">
        <v>24</v>
      </c>
      <c r="I461" s="6" t="s">
        <v>25</v>
      </c>
      <c r="J461" s="6" t="s">
        <v>55</v>
      </c>
      <c r="K461" s="6" t="s">
        <v>255</v>
      </c>
      <c r="L461" s="6"/>
      <c r="M461" s="6" t="str">
        <f t="shared" si="14"/>
        <v>IV</v>
      </c>
      <c r="N461"/>
      <c r="O461" s="1">
        <v>363.63600000000002</v>
      </c>
      <c r="P461" s="10">
        <f t="shared" si="15"/>
        <v>8.0808</v>
      </c>
      <c r="Q461" s="18" t="s">
        <v>491</v>
      </c>
      <c r="R461" s="17" t="s">
        <v>478</v>
      </c>
      <c r="S461" s="17">
        <v>2.5</v>
      </c>
    </row>
    <row r="462" spans="1:19" s="9" customFormat="1" ht="15" customHeight="1" x14ac:dyDescent="0.25">
      <c r="A462" s="2" t="s">
        <v>279</v>
      </c>
      <c r="B462" s="6" t="s">
        <v>72</v>
      </c>
      <c r="C462" s="6">
        <v>2</v>
      </c>
      <c r="D462" s="7">
        <v>42541</v>
      </c>
      <c r="E462" s="8">
        <v>2016</v>
      </c>
      <c r="F462" s="6" t="s">
        <v>13</v>
      </c>
      <c r="G462" s="6" t="s">
        <v>14</v>
      </c>
      <c r="H462" s="6" t="s">
        <v>15</v>
      </c>
      <c r="I462" s="6" t="s">
        <v>56</v>
      </c>
      <c r="J462" s="6" t="s">
        <v>57</v>
      </c>
      <c r="K462" s="6" t="s">
        <v>252</v>
      </c>
      <c r="L462" s="6"/>
      <c r="M462" s="6" t="str">
        <f t="shared" si="14"/>
        <v>II</v>
      </c>
      <c r="N462"/>
      <c r="O462" s="1">
        <v>45.454500000000003</v>
      </c>
      <c r="P462" s="10">
        <f t="shared" si="15"/>
        <v>1.0101</v>
      </c>
      <c r="Q462" s="16" t="s">
        <v>479</v>
      </c>
      <c r="R462" s="17" t="s">
        <v>480</v>
      </c>
      <c r="S462" s="17">
        <v>4</v>
      </c>
    </row>
    <row r="463" spans="1:19" s="9" customFormat="1" ht="15" customHeight="1" x14ac:dyDescent="0.25">
      <c r="A463" s="2" t="s">
        <v>279</v>
      </c>
      <c r="B463" s="6" t="s">
        <v>72</v>
      </c>
      <c r="C463" s="6">
        <v>2</v>
      </c>
      <c r="D463" s="7">
        <v>42541</v>
      </c>
      <c r="E463" s="8">
        <v>2016</v>
      </c>
      <c r="F463" s="6" t="s">
        <v>84</v>
      </c>
      <c r="G463" s="6" t="s">
        <v>85</v>
      </c>
      <c r="H463" s="6" t="s">
        <v>86</v>
      </c>
      <c r="I463" s="6" t="s">
        <v>87</v>
      </c>
      <c r="J463" s="6" t="s">
        <v>88</v>
      </c>
      <c r="K463" s="6" t="s">
        <v>253</v>
      </c>
      <c r="L463" s="6"/>
      <c r="M463" s="6" t="str">
        <f t="shared" si="14"/>
        <v>I</v>
      </c>
      <c r="N463" s="15"/>
      <c r="O463" s="1">
        <v>90.909000000000006</v>
      </c>
      <c r="P463" s="10">
        <f t="shared" si="15"/>
        <v>2.0202</v>
      </c>
      <c r="Q463" s="13"/>
      <c r="R463" s="13"/>
      <c r="S463" s="13"/>
    </row>
    <row r="464" spans="1:19" s="9" customFormat="1" ht="15" customHeight="1" x14ac:dyDescent="0.25">
      <c r="A464" s="2" t="s">
        <v>279</v>
      </c>
      <c r="B464" s="6" t="s">
        <v>72</v>
      </c>
      <c r="C464" s="6">
        <v>2</v>
      </c>
      <c r="D464" s="7">
        <v>42541</v>
      </c>
      <c r="E464" s="8">
        <v>2016</v>
      </c>
      <c r="F464" s="6" t="s">
        <v>13</v>
      </c>
      <c r="G464" s="6" t="s">
        <v>14</v>
      </c>
      <c r="H464" s="6" t="s">
        <v>15</v>
      </c>
      <c r="I464" s="6" t="s">
        <v>22</v>
      </c>
      <c r="J464" s="6" t="s">
        <v>23</v>
      </c>
      <c r="K464" s="6" t="s">
        <v>255</v>
      </c>
      <c r="L464" s="6"/>
      <c r="M464" s="6" t="str">
        <f t="shared" si="14"/>
        <v>IV</v>
      </c>
      <c r="N464"/>
      <c r="O464" s="1">
        <v>181.81800000000001</v>
      </c>
      <c r="P464" s="10">
        <f t="shared" si="15"/>
        <v>4.0404</v>
      </c>
      <c r="Q464" s="16" t="s">
        <v>479</v>
      </c>
      <c r="R464" s="17" t="s">
        <v>480</v>
      </c>
      <c r="S464" s="17">
        <v>2</v>
      </c>
    </row>
    <row r="465" spans="1:19" s="9" customFormat="1" ht="15" customHeight="1" x14ac:dyDescent="0.25">
      <c r="A465" s="2" t="s">
        <v>279</v>
      </c>
      <c r="B465" s="6" t="s">
        <v>72</v>
      </c>
      <c r="C465" s="6">
        <v>2</v>
      </c>
      <c r="D465" s="7">
        <v>42541</v>
      </c>
      <c r="E465" s="8">
        <v>2016</v>
      </c>
      <c r="F465" s="6" t="s">
        <v>13</v>
      </c>
      <c r="G465" s="6" t="s">
        <v>14</v>
      </c>
      <c r="H465" s="6" t="s">
        <v>24</v>
      </c>
      <c r="I465" s="6" t="s">
        <v>25</v>
      </c>
      <c r="J465" s="6" t="s">
        <v>26</v>
      </c>
      <c r="K465" s="6" t="s">
        <v>255</v>
      </c>
      <c r="L465" s="6"/>
      <c r="M465" s="6" t="str">
        <f t="shared" si="14"/>
        <v>IV</v>
      </c>
      <c r="N465"/>
      <c r="O465" s="1">
        <v>45.454500000000003</v>
      </c>
      <c r="P465" s="10">
        <f t="shared" si="15"/>
        <v>1.0101</v>
      </c>
      <c r="Q465" s="18" t="s">
        <v>491</v>
      </c>
      <c r="R465" s="17" t="s">
        <v>478</v>
      </c>
      <c r="S465" s="17">
        <v>2</v>
      </c>
    </row>
    <row r="466" spans="1:19" s="9" customFormat="1" ht="15" customHeight="1" x14ac:dyDescent="0.25">
      <c r="A466" s="2" t="s">
        <v>267</v>
      </c>
      <c r="B466" s="6" t="s">
        <v>72</v>
      </c>
      <c r="C466" s="6">
        <v>1</v>
      </c>
      <c r="D466" s="7">
        <v>42558</v>
      </c>
      <c r="E466" s="8">
        <v>2016</v>
      </c>
      <c r="F466" s="6" t="s">
        <v>13</v>
      </c>
      <c r="G466" s="6" t="s">
        <v>14</v>
      </c>
      <c r="H466" s="6"/>
      <c r="I466" s="6" t="s">
        <v>64</v>
      </c>
      <c r="J466" s="6" t="s">
        <v>65</v>
      </c>
      <c r="K466" s="6" t="s">
        <v>255</v>
      </c>
      <c r="L466" s="6"/>
      <c r="M466" s="6" t="str">
        <f t="shared" si="14"/>
        <v>IV</v>
      </c>
      <c r="N466"/>
      <c r="O466" s="1">
        <v>227.27250000000001</v>
      </c>
      <c r="P466" s="10">
        <f t="shared" si="15"/>
        <v>5.0505000000000004</v>
      </c>
      <c r="Q466" s="18" t="s">
        <v>477</v>
      </c>
      <c r="R466" s="17" t="s">
        <v>478</v>
      </c>
      <c r="S466" s="17">
        <v>4</v>
      </c>
    </row>
    <row r="467" spans="1:19" s="9" customFormat="1" ht="15" customHeight="1" x14ac:dyDescent="0.25">
      <c r="A467" s="2" t="s">
        <v>267</v>
      </c>
      <c r="B467" s="6" t="s">
        <v>72</v>
      </c>
      <c r="C467" s="6">
        <v>1</v>
      </c>
      <c r="D467" s="7">
        <v>42558</v>
      </c>
      <c r="E467" s="8">
        <v>2016</v>
      </c>
      <c r="F467" s="6" t="s">
        <v>13</v>
      </c>
      <c r="G467" s="6" t="s">
        <v>14</v>
      </c>
      <c r="H467" s="6" t="s">
        <v>15</v>
      </c>
      <c r="I467" s="6" t="s">
        <v>16</v>
      </c>
      <c r="J467" s="6" t="s">
        <v>17</v>
      </c>
      <c r="K467" s="6" t="s">
        <v>252</v>
      </c>
      <c r="L467" s="6"/>
      <c r="M467" s="6" t="str">
        <f t="shared" si="14"/>
        <v>II</v>
      </c>
      <c r="N467"/>
      <c r="O467" s="1">
        <v>181.81800000000001</v>
      </c>
      <c r="P467" s="10">
        <f t="shared" si="15"/>
        <v>4.0404</v>
      </c>
      <c r="Q467" s="16" t="s">
        <v>479</v>
      </c>
      <c r="R467" s="17" t="s">
        <v>480</v>
      </c>
      <c r="S467" s="17">
        <v>3</v>
      </c>
    </row>
    <row r="468" spans="1:19" s="9" customFormat="1" ht="15" customHeight="1" x14ac:dyDescent="0.25">
      <c r="A468" s="2" t="s">
        <v>267</v>
      </c>
      <c r="B468" s="6" t="s">
        <v>72</v>
      </c>
      <c r="C468" s="6">
        <v>1</v>
      </c>
      <c r="D468" s="7">
        <v>42558</v>
      </c>
      <c r="E468" s="8">
        <v>2016</v>
      </c>
      <c r="F468" s="6" t="s">
        <v>13</v>
      </c>
      <c r="G468" s="6" t="s">
        <v>14</v>
      </c>
      <c r="H468" s="6"/>
      <c r="I468" s="6" t="s">
        <v>18</v>
      </c>
      <c r="J468" s="6" t="s">
        <v>19</v>
      </c>
      <c r="K468" s="6" t="s">
        <v>252</v>
      </c>
      <c r="L468" s="6"/>
      <c r="M468" s="6" t="str">
        <f t="shared" si="14"/>
        <v>II</v>
      </c>
      <c r="N468"/>
      <c r="O468" s="1">
        <v>45.454500000000003</v>
      </c>
      <c r="P468" s="10">
        <f t="shared" si="15"/>
        <v>1.0101</v>
      </c>
      <c r="Q468" s="18" t="s">
        <v>489</v>
      </c>
      <c r="R468" s="17" t="s">
        <v>488</v>
      </c>
      <c r="S468" s="17">
        <v>3</v>
      </c>
    </row>
    <row r="469" spans="1:19" s="9" customFormat="1" ht="15" customHeight="1" x14ac:dyDescent="0.25">
      <c r="A469" s="2" t="s">
        <v>267</v>
      </c>
      <c r="B469" s="6" t="s">
        <v>72</v>
      </c>
      <c r="C469" s="6">
        <v>1</v>
      </c>
      <c r="D469" s="7">
        <v>42558</v>
      </c>
      <c r="E469" s="8">
        <v>2016</v>
      </c>
      <c r="F469" s="6" t="s">
        <v>13</v>
      </c>
      <c r="G469" s="6" t="s">
        <v>14</v>
      </c>
      <c r="H469" s="6"/>
      <c r="I469" s="6" t="s">
        <v>20</v>
      </c>
      <c r="J469" s="6" t="s">
        <v>21</v>
      </c>
      <c r="K469" s="6" t="s">
        <v>255</v>
      </c>
      <c r="L469" s="6"/>
      <c r="M469" s="6" t="str">
        <f t="shared" si="14"/>
        <v>IV</v>
      </c>
      <c r="N469"/>
      <c r="O469" s="1">
        <v>727.27200000000005</v>
      </c>
      <c r="P469" s="10">
        <f t="shared" si="15"/>
        <v>16.1616</v>
      </c>
      <c r="Q469" s="18" t="s">
        <v>490</v>
      </c>
      <c r="R469" s="17" t="s">
        <v>488</v>
      </c>
      <c r="S469" s="17">
        <v>3</v>
      </c>
    </row>
    <row r="470" spans="1:19" s="9" customFormat="1" ht="15" customHeight="1" x14ac:dyDescent="0.25">
      <c r="A470" s="2" t="s">
        <v>267</v>
      </c>
      <c r="B470" s="6" t="s">
        <v>72</v>
      </c>
      <c r="C470" s="6">
        <v>1</v>
      </c>
      <c r="D470" s="7">
        <v>42558</v>
      </c>
      <c r="E470" s="8">
        <v>2016</v>
      </c>
      <c r="F470" s="6" t="s">
        <v>13</v>
      </c>
      <c r="G470" s="6" t="s">
        <v>14</v>
      </c>
      <c r="H470" s="6" t="s">
        <v>24</v>
      </c>
      <c r="I470" s="6" t="s">
        <v>25</v>
      </c>
      <c r="J470" s="6" t="s">
        <v>55</v>
      </c>
      <c r="K470" s="6" t="s">
        <v>255</v>
      </c>
      <c r="L470" s="6"/>
      <c r="M470" s="6" t="str">
        <f t="shared" si="14"/>
        <v>IV</v>
      </c>
      <c r="N470"/>
      <c r="O470" s="1">
        <v>181.81800000000001</v>
      </c>
      <c r="P470" s="10">
        <f t="shared" si="15"/>
        <v>4.0404</v>
      </c>
      <c r="Q470" s="18" t="s">
        <v>491</v>
      </c>
      <c r="R470" s="17" t="s">
        <v>478</v>
      </c>
      <c r="S470" s="17">
        <v>2.5</v>
      </c>
    </row>
    <row r="471" spans="1:19" s="9" customFormat="1" ht="15" customHeight="1" x14ac:dyDescent="0.25">
      <c r="A471" s="2" t="s">
        <v>267</v>
      </c>
      <c r="B471" s="6" t="s">
        <v>72</v>
      </c>
      <c r="C471" s="6">
        <v>1</v>
      </c>
      <c r="D471" s="7">
        <v>42558</v>
      </c>
      <c r="E471" s="8">
        <v>2016</v>
      </c>
      <c r="F471" s="6" t="s">
        <v>13</v>
      </c>
      <c r="G471" s="6" t="s">
        <v>14</v>
      </c>
      <c r="H471" s="6" t="s">
        <v>15</v>
      </c>
      <c r="I471" s="6" t="s">
        <v>22</v>
      </c>
      <c r="J471" s="6" t="s">
        <v>23</v>
      </c>
      <c r="K471" s="6" t="s">
        <v>255</v>
      </c>
      <c r="L471" s="6"/>
      <c r="M471" s="6" t="str">
        <f t="shared" si="14"/>
        <v>IV</v>
      </c>
      <c r="N471"/>
      <c r="O471" s="1">
        <v>90.909000000000006</v>
      </c>
      <c r="P471" s="10">
        <f t="shared" si="15"/>
        <v>2.0202</v>
      </c>
      <c r="Q471" s="16" t="s">
        <v>479</v>
      </c>
      <c r="R471" s="17" t="s">
        <v>480</v>
      </c>
      <c r="S471" s="17">
        <v>2</v>
      </c>
    </row>
    <row r="472" spans="1:19" s="9" customFormat="1" ht="15" customHeight="1" x14ac:dyDescent="0.25">
      <c r="A472" s="2" t="s">
        <v>267</v>
      </c>
      <c r="B472" s="6" t="s">
        <v>72</v>
      </c>
      <c r="C472" s="6">
        <v>1</v>
      </c>
      <c r="D472" s="7">
        <v>42558</v>
      </c>
      <c r="E472" s="8">
        <v>2016</v>
      </c>
      <c r="F472" s="6" t="s">
        <v>13</v>
      </c>
      <c r="G472" s="6" t="s">
        <v>14</v>
      </c>
      <c r="H472" s="6" t="s">
        <v>24</v>
      </c>
      <c r="I472" s="6" t="s">
        <v>25</v>
      </c>
      <c r="J472" s="6" t="s">
        <v>26</v>
      </c>
      <c r="K472" s="6" t="s">
        <v>255</v>
      </c>
      <c r="L472" s="6"/>
      <c r="M472" s="6" t="str">
        <f t="shared" si="14"/>
        <v>IV</v>
      </c>
      <c r="N472"/>
      <c r="O472" s="1">
        <v>90.909000000000006</v>
      </c>
      <c r="P472" s="10">
        <f t="shared" si="15"/>
        <v>2.0202</v>
      </c>
      <c r="Q472" s="18" t="s">
        <v>491</v>
      </c>
      <c r="R472" s="17" t="s">
        <v>478</v>
      </c>
      <c r="S472" s="17">
        <v>2</v>
      </c>
    </row>
    <row r="473" spans="1:19" s="9" customFormat="1" ht="15" customHeight="1" x14ac:dyDescent="0.25">
      <c r="A473" s="2" t="s">
        <v>268</v>
      </c>
      <c r="B473" s="6" t="s">
        <v>72</v>
      </c>
      <c r="C473" s="6">
        <v>2</v>
      </c>
      <c r="D473" s="7">
        <v>42558</v>
      </c>
      <c r="E473" s="8">
        <v>2016</v>
      </c>
      <c r="F473" s="6" t="s">
        <v>27</v>
      </c>
      <c r="G473" s="6" t="s">
        <v>39</v>
      </c>
      <c r="H473" s="6" t="s">
        <v>73</v>
      </c>
      <c r="I473" s="6" t="s">
        <v>74</v>
      </c>
      <c r="J473" s="6" t="s">
        <v>75</v>
      </c>
      <c r="K473" s="6" t="s">
        <v>252</v>
      </c>
      <c r="L473" s="6"/>
      <c r="M473" s="6" t="str">
        <f t="shared" si="14"/>
        <v>II</v>
      </c>
      <c r="N473"/>
      <c r="O473" s="1">
        <v>45.454500000000003</v>
      </c>
      <c r="P473" s="10">
        <f t="shared" si="15"/>
        <v>1.0101</v>
      </c>
      <c r="Q473" s="16" t="s">
        <v>479</v>
      </c>
      <c r="R473" s="17" t="s">
        <v>480</v>
      </c>
      <c r="S473" s="17">
        <v>1</v>
      </c>
    </row>
    <row r="474" spans="1:19" s="9" customFormat="1" ht="15" customHeight="1" x14ac:dyDescent="0.25">
      <c r="A474" s="2" t="s">
        <v>329</v>
      </c>
      <c r="B474" s="6" t="s">
        <v>72</v>
      </c>
      <c r="C474" s="6">
        <v>2</v>
      </c>
      <c r="D474" s="7">
        <v>42558</v>
      </c>
      <c r="E474" s="8">
        <v>2016</v>
      </c>
      <c r="F474" s="6" t="s">
        <v>13</v>
      </c>
      <c r="G474" s="6" t="s">
        <v>14</v>
      </c>
      <c r="H474" s="6" t="s">
        <v>78</v>
      </c>
      <c r="I474" s="6" t="s">
        <v>79</v>
      </c>
      <c r="J474" s="6" t="s">
        <v>79</v>
      </c>
      <c r="K474" s="6" t="s">
        <v>256</v>
      </c>
      <c r="L474" s="6"/>
      <c r="M474" s="6" t="str">
        <f t="shared" si="14"/>
        <v>NA</v>
      </c>
      <c r="N474" s="15" t="s">
        <v>531</v>
      </c>
      <c r="O474" s="1">
        <v>90.909000000000006</v>
      </c>
      <c r="P474" s="10">
        <f t="shared" si="15"/>
        <v>2.0202</v>
      </c>
      <c r="Q474" s="12"/>
      <c r="R474" s="13"/>
      <c r="S474" s="13">
        <v>4</v>
      </c>
    </row>
    <row r="475" spans="1:19" s="9" customFormat="1" ht="15" customHeight="1" x14ac:dyDescent="0.25">
      <c r="A475" s="2" t="s">
        <v>268</v>
      </c>
      <c r="B475" s="6" t="s">
        <v>72</v>
      </c>
      <c r="C475" s="6">
        <v>2</v>
      </c>
      <c r="D475" s="7">
        <v>42558</v>
      </c>
      <c r="E475" s="8">
        <v>2016</v>
      </c>
      <c r="F475" s="6" t="s">
        <v>9</v>
      </c>
      <c r="G475" s="6" t="s">
        <v>10</v>
      </c>
      <c r="H475" s="6"/>
      <c r="I475" s="6" t="s">
        <v>11</v>
      </c>
      <c r="J475" s="6" t="s">
        <v>42</v>
      </c>
      <c r="K475" s="6" t="s">
        <v>252</v>
      </c>
      <c r="L475" s="6"/>
      <c r="M475" s="6" t="str">
        <f t="shared" si="14"/>
        <v>II</v>
      </c>
      <c r="N475"/>
      <c r="O475" s="1">
        <v>45.454500000000003</v>
      </c>
      <c r="P475" s="10">
        <f t="shared" si="15"/>
        <v>1.0101</v>
      </c>
      <c r="Q475" s="12" t="s">
        <v>500</v>
      </c>
      <c r="R475" s="13" t="s">
        <v>480</v>
      </c>
      <c r="S475" s="13">
        <v>3</v>
      </c>
    </row>
    <row r="476" spans="1:19" s="9" customFormat="1" ht="15" customHeight="1" x14ac:dyDescent="0.25">
      <c r="A476" s="2" t="s">
        <v>268</v>
      </c>
      <c r="B476" s="6" t="s">
        <v>72</v>
      </c>
      <c r="C476" s="6">
        <v>2</v>
      </c>
      <c r="D476" s="7">
        <v>42558</v>
      </c>
      <c r="E476" s="8">
        <v>2016</v>
      </c>
      <c r="F476" s="6" t="s">
        <v>13</v>
      </c>
      <c r="G476" s="6" t="s">
        <v>14</v>
      </c>
      <c r="H476" s="6"/>
      <c r="I476" s="6" t="s">
        <v>64</v>
      </c>
      <c r="J476" s="6" t="s">
        <v>65</v>
      </c>
      <c r="K476" s="6" t="s">
        <v>255</v>
      </c>
      <c r="L476" s="6"/>
      <c r="M476" s="6" t="str">
        <f t="shared" si="14"/>
        <v>IV</v>
      </c>
      <c r="N476"/>
      <c r="O476" s="1">
        <v>227.27250000000001</v>
      </c>
      <c r="P476" s="10">
        <f t="shared" si="15"/>
        <v>5.0505000000000004</v>
      </c>
      <c r="Q476" s="18" t="s">
        <v>477</v>
      </c>
      <c r="R476" s="17" t="s">
        <v>478</v>
      </c>
      <c r="S476" s="17">
        <v>4</v>
      </c>
    </row>
    <row r="477" spans="1:19" s="9" customFormat="1" ht="15" customHeight="1" x14ac:dyDescent="0.25">
      <c r="A477" s="2" t="s">
        <v>268</v>
      </c>
      <c r="B477" s="6" t="s">
        <v>72</v>
      </c>
      <c r="C477" s="6">
        <v>2</v>
      </c>
      <c r="D477" s="7">
        <v>42558</v>
      </c>
      <c r="E477" s="8">
        <v>2016</v>
      </c>
      <c r="F477" s="6" t="s">
        <v>27</v>
      </c>
      <c r="G477" s="6" t="s">
        <v>39</v>
      </c>
      <c r="H477" s="6"/>
      <c r="I477" s="6" t="s">
        <v>40</v>
      </c>
      <c r="J477" s="6" t="s">
        <v>41</v>
      </c>
      <c r="K477" s="6" t="s">
        <v>252</v>
      </c>
      <c r="L477" s="6"/>
      <c r="M477" s="6" t="str">
        <f t="shared" si="14"/>
        <v>II</v>
      </c>
      <c r="N477"/>
      <c r="O477" s="1">
        <v>45.454500000000003</v>
      </c>
      <c r="P477" s="10">
        <f t="shared" si="15"/>
        <v>1.0101</v>
      </c>
      <c r="Q477" s="16" t="s">
        <v>479</v>
      </c>
      <c r="R477" s="17" t="s">
        <v>480</v>
      </c>
      <c r="S477" s="17">
        <v>3</v>
      </c>
    </row>
    <row r="478" spans="1:19" s="9" customFormat="1" ht="15" customHeight="1" x14ac:dyDescent="0.25">
      <c r="A478" s="2" t="s">
        <v>268</v>
      </c>
      <c r="B478" s="6" t="s">
        <v>72</v>
      </c>
      <c r="C478" s="6">
        <v>2</v>
      </c>
      <c r="D478" s="7">
        <v>42558</v>
      </c>
      <c r="E478" s="8">
        <v>2016</v>
      </c>
      <c r="F478" s="6" t="s">
        <v>13</v>
      </c>
      <c r="G478" s="6" t="s">
        <v>14</v>
      </c>
      <c r="H478" s="6" t="s">
        <v>15</v>
      </c>
      <c r="I478" s="6" t="s">
        <v>16</v>
      </c>
      <c r="J478" s="6" t="s">
        <v>17</v>
      </c>
      <c r="K478" s="6" t="s">
        <v>252</v>
      </c>
      <c r="L478" s="6"/>
      <c r="M478" s="6" t="str">
        <f t="shared" si="14"/>
        <v>II</v>
      </c>
      <c r="N478"/>
      <c r="O478" s="1">
        <v>90.909000000000006</v>
      </c>
      <c r="P478" s="10">
        <f t="shared" si="15"/>
        <v>2.0202</v>
      </c>
      <c r="Q478" s="16" t="s">
        <v>479</v>
      </c>
      <c r="R478" s="17" t="s">
        <v>480</v>
      </c>
      <c r="S478" s="17">
        <v>3</v>
      </c>
    </row>
    <row r="479" spans="1:19" s="9" customFormat="1" ht="15" customHeight="1" x14ac:dyDescent="0.25">
      <c r="A479" s="2" t="s">
        <v>268</v>
      </c>
      <c r="B479" s="6" t="s">
        <v>72</v>
      </c>
      <c r="C479" s="6">
        <v>2</v>
      </c>
      <c r="D479" s="7">
        <v>42558</v>
      </c>
      <c r="E479" s="8">
        <v>2016</v>
      </c>
      <c r="F479" s="6" t="s">
        <v>13</v>
      </c>
      <c r="G479" s="6" t="s">
        <v>14</v>
      </c>
      <c r="H479" s="6"/>
      <c r="I479" s="6" t="s">
        <v>18</v>
      </c>
      <c r="J479" s="6" t="s">
        <v>19</v>
      </c>
      <c r="K479" s="6" t="s">
        <v>252</v>
      </c>
      <c r="L479" s="6"/>
      <c r="M479" s="6" t="str">
        <f t="shared" si="14"/>
        <v>II</v>
      </c>
      <c r="N479"/>
      <c r="O479" s="1">
        <v>45.454500000000003</v>
      </c>
      <c r="P479" s="10">
        <f t="shared" si="15"/>
        <v>1.0101</v>
      </c>
      <c r="Q479" s="18" t="s">
        <v>489</v>
      </c>
      <c r="R479" s="17" t="s">
        <v>488</v>
      </c>
      <c r="S479" s="17">
        <v>3</v>
      </c>
    </row>
    <row r="480" spans="1:19" s="9" customFormat="1" ht="15" customHeight="1" x14ac:dyDescent="0.25">
      <c r="A480" s="2" t="s">
        <v>316</v>
      </c>
      <c r="B480" s="6" t="s">
        <v>72</v>
      </c>
      <c r="C480" s="6">
        <v>2</v>
      </c>
      <c r="D480" s="7">
        <v>42558</v>
      </c>
      <c r="E480" s="8">
        <v>2016</v>
      </c>
      <c r="F480" s="6" t="s">
        <v>13</v>
      </c>
      <c r="G480" s="6" t="s">
        <v>14</v>
      </c>
      <c r="H480" s="6" t="s">
        <v>81</v>
      </c>
      <c r="I480" s="6" t="s">
        <v>198</v>
      </c>
      <c r="J480" s="6" t="s">
        <v>199</v>
      </c>
      <c r="K480" s="27" t="s">
        <v>256</v>
      </c>
      <c r="L480" s="28" t="s">
        <v>253</v>
      </c>
      <c r="M480" s="6" t="str">
        <f t="shared" si="14"/>
        <v>I</v>
      </c>
      <c r="N480" t="s">
        <v>533</v>
      </c>
      <c r="O480" s="1">
        <v>272.72700000000003</v>
      </c>
      <c r="P480" s="10">
        <f t="shared" si="15"/>
        <v>6.0606000000000009</v>
      </c>
      <c r="Q480" s="18" t="s">
        <v>486</v>
      </c>
      <c r="R480" s="17" t="s">
        <v>478</v>
      </c>
      <c r="S480" s="17">
        <v>3</v>
      </c>
    </row>
    <row r="481" spans="1:19" s="9" customFormat="1" ht="15" customHeight="1" x14ac:dyDescent="0.25">
      <c r="A481" s="2" t="s">
        <v>268</v>
      </c>
      <c r="B481" s="6" t="s">
        <v>72</v>
      </c>
      <c r="C481" s="6">
        <v>2</v>
      </c>
      <c r="D481" s="7">
        <v>42558</v>
      </c>
      <c r="E481" s="8">
        <v>2016</v>
      </c>
      <c r="F481" s="6" t="s">
        <v>13</v>
      </c>
      <c r="G481" s="6" t="s">
        <v>14</v>
      </c>
      <c r="H481" s="6"/>
      <c r="I481" s="6" t="s">
        <v>20</v>
      </c>
      <c r="J481" s="6" t="s">
        <v>21</v>
      </c>
      <c r="K481" s="6" t="s">
        <v>255</v>
      </c>
      <c r="L481" s="6"/>
      <c r="M481" s="6" t="str">
        <f t="shared" si="14"/>
        <v>IV</v>
      </c>
      <c r="N481"/>
      <c r="O481" s="1">
        <v>45.454500000000003</v>
      </c>
      <c r="P481" s="10">
        <f t="shared" si="15"/>
        <v>1.0101</v>
      </c>
      <c r="Q481" s="18" t="s">
        <v>490</v>
      </c>
      <c r="R481" s="17" t="s">
        <v>488</v>
      </c>
      <c r="S481" s="17">
        <v>3</v>
      </c>
    </row>
    <row r="482" spans="1:19" s="9" customFormat="1" ht="15" customHeight="1" x14ac:dyDescent="0.25">
      <c r="A482" s="2" t="s">
        <v>268</v>
      </c>
      <c r="B482" s="6" t="s">
        <v>72</v>
      </c>
      <c r="C482" s="6">
        <v>2</v>
      </c>
      <c r="D482" s="7">
        <v>42558</v>
      </c>
      <c r="E482" s="8">
        <v>2016</v>
      </c>
      <c r="F482" s="6" t="s">
        <v>27</v>
      </c>
      <c r="G482" s="6" t="s">
        <v>28</v>
      </c>
      <c r="H482" s="6"/>
      <c r="I482" s="6" t="s">
        <v>36</v>
      </c>
      <c r="J482" s="6" t="s">
        <v>37</v>
      </c>
      <c r="K482" s="6" t="s">
        <v>251</v>
      </c>
      <c r="L482" s="6"/>
      <c r="M482" s="6" t="str">
        <f t="shared" si="14"/>
        <v>III</v>
      </c>
      <c r="N482" s="15"/>
      <c r="O482" s="1">
        <v>45.454500000000003</v>
      </c>
      <c r="P482" s="10">
        <f t="shared" si="15"/>
        <v>1.0101</v>
      </c>
      <c r="Q482" s="18" t="s">
        <v>498</v>
      </c>
      <c r="R482" s="17" t="s">
        <v>478</v>
      </c>
      <c r="S482" s="17">
        <v>3</v>
      </c>
    </row>
    <row r="483" spans="1:19" s="9" customFormat="1" ht="15" customHeight="1" x14ac:dyDescent="0.25">
      <c r="A483" s="2" t="s">
        <v>268</v>
      </c>
      <c r="B483" s="6" t="s">
        <v>72</v>
      </c>
      <c r="C483" s="6">
        <v>2</v>
      </c>
      <c r="D483" s="7">
        <v>42558</v>
      </c>
      <c r="E483" s="8">
        <v>2016</v>
      </c>
      <c r="F483" s="6" t="s">
        <v>13</v>
      </c>
      <c r="G483" s="6" t="s">
        <v>14</v>
      </c>
      <c r="H483" s="6" t="s">
        <v>24</v>
      </c>
      <c r="I483" s="6" t="s">
        <v>25</v>
      </c>
      <c r="J483" s="6" t="s">
        <v>55</v>
      </c>
      <c r="K483" s="6" t="s">
        <v>255</v>
      </c>
      <c r="L483" s="6"/>
      <c r="M483" s="6" t="str">
        <f t="shared" si="14"/>
        <v>IV</v>
      </c>
      <c r="N483"/>
      <c r="O483" s="1">
        <v>318.18150000000003</v>
      </c>
      <c r="P483" s="10">
        <f t="shared" si="15"/>
        <v>7.0707000000000004</v>
      </c>
      <c r="Q483" s="18" t="s">
        <v>491</v>
      </c>
      <c r="R483" s="17" t="s">
        <v>478</v>
      </c>
      <c r="S483" s="17">
        <v>2.5</v>
      </c>
    </row>
    <row r="484" spans="1:19" s="9" customFormat="1" ht="15" customHeight="1" x14ac:dyDescent="0.25">
      <c r="A484" s="2" t="s">
        <v>268</v>
      </c>
      <c r="B484" s="6" t="s">
        <v>72</v>
      </c>
      <c r="C484" s="6">
        <v>2</v>
      </c>
      <c r="D484" s="7">
        <v>42558</v>
      </c>
      <c r="E484" s="8">
        <v>2016</v>
      </c>
      <c r="F484" s="6" t="s">
        <v>13</v>
      </c>
      <c r="G484" s="6" t="s">
        <v>14</v>
      </c>
      <c r="H484" s="6" t="s">
        <v>15</v>
      </c>
      <c r="I484" s="6" t="s">
        <v>22</v>
      </c>
      <c r="J484" s="6" t="s">
        <v>23</v>
      </c>
      <c r="K484" s="6" t="s">
        <v>255</v>
      </c>
      <c r="L484" s="6"/>
      <c r="M484" s="6" t="str">
        <f t="shared" si="14"/>
        <v>IV</v>
      </c>
      <c r="N484"/>
      <c r="O484" s="1">
        <v>90.909000000000006</v>
      </c>
      <c r="P484" s="10">
        <f t="shared" si="15"/>
        <v>2.0202</v>
      </c>
      <c r="Q484" s="16" t="s">
        <v>479</v>
      </c>
      <c r="R484" s="17" t="s">
        <v>480</v>
      </c>
      <c r="S484" s="17">
        <v>2</v>
      </c>
    </row>
    <row r="485" spans="1:19" s="9" customFormat="1" ht="15" customHeight="1" x14ac:dyDescent="0.25">
      <c r="A485" s="2" t="s">
        <v>268</v>
      </c>
      <c r="B485" s="6" t="s">
        <v>72</v>
      </c>
      <c r="C485" s="6">
        <v>2</v>
      </c>
      <c r="D485" s="7">
        <v>42558</v>
      </c>
      <c r="E485" s="8">
        <v>2016</v>
      </c>
      <c r="F485" s="6" t="s">
        <v>13</v>
      </c>
      <c r="G485" s="6" t="s">
        <v>14</v>
      </c>
      <c r="H485" s="6" t="s">
        <v>24</v>
      </c>
      <c r="I485" s="6" t="s">
        <v>25</v>
      </c>
      <c r="J485" s="6" t="s">
        <v>26</v>
      </c>
      <c r="K485" s="6" t="s">
        <v>255</v>
      </c>
      <c r="L485" s="6"/>
      <c r="M485" s="6" t="str">
        <f t="shared" si="14"/>
        <v>IV</v>
      </c>
      <c r="N485"/>
      <c r="O485" s="1">
        <v>227.27250000000001</v>
      </c>
      <c r="P485" s="10">
        <f t="shared" si="15"/>
        <v>5.0505000000000004</v>
      </c>
      <c r="Q485" s="18" t="s">
        <v>491</v>
      </c>
      <c r="R485" s="17" t="s">
        <v>478</v>
      </c>
      <c r="S485" s="17">
        <v>2</v>
      </c>
    </row>
    <row r="486" spans="1:19" s="9" customFormat="1" ht="15" customHeight="1" x14ac:dyDescent="0.25">
      <c r="A486" s="2" t="s">
        <v>292</v>
      </c>
      <c r="B486" s="6" t="s">
        <v>72</v>
      </c>
      <c r="C486" s="6">
        <v>1</v>
      </c>
      <c r="D486" s="7">
        <v>42647</v>
      </c>
      <c r="E486" s="8">
        <v>2016</v>
      </c>
      <c r="F486" s="6" t="s">
        <v>27</v>
      </c>
      <c r="G486" s="6" t="s">
        <v>39</v>
      </c>
      <c r="H486" s="6" t="s">
        <v>73</v>
      </c>
      <c r="I486" s="6" t="s">
        <v>74</v>
      </c>
      <c r="J486" s="6" t="s">
        <v>75</v>
      </c>
      <c r="K486" s="6" t="s">
        <v>252</v>
      </c>
      <c r="L486" s="6"/>
      <c r="M486" s="6" t="str">
        <f t="shared" si="14"/>
        <v>II</v>
      </c>
      <c r="N486"/>
      <c r="O486" s="1">
        <v>227.27250000000001</v>
      </c>
      <c r="P486" s="10">
        <f t="shared" si="15"/>
        <v>5.0505000000000004</v>
      </c>
      <c r="Q486" s="16" t="s">
        <v>479</v>
      </c>
      <c r="R486" s="17" t="s">
        <v>480</v>
      </c>
      <c r="S486" s="17">
        <v>1</v>
      </c>
    </row>
    <row r="487" spans="1:19" s="9" customFormat="1" ht="15" customHeight="1" x14ac:dyDescent="0.25">
      <c r="A487" s="2" t="s">
        <v>292</v>
      </c>
      <c r="B487" s="6" t="s">
        <v>72</v>
      </c>
      <c r="C487" s="6">
        <v>1</v>
      </c>
      <c r="D487" s="7">
        <v>42647</v>
      </c>
      <c r="E487" s="8">
        <v>2016</v>
      </c>
      <c r="F487" s="6" t="s">
        <v>13</v>
      </c>
      <c r="G487" s="6" t="s">
        <v>14</v>
      </c>
      <c r="H487" s="6" t="s">
        <v>15</v>
      </c>
      <c r="I487" s="6" t="s">
        <v>22</v>
      </c>
      <c r="J487" s="6" t="s">
        <v>66</v>
      </c>
      <c r="K487" s="6" t="s">
        <v>251</v>
      </c>
      <c r="L487" s="6"/>
      <c r="M487" s="6" t="str">
        <f t="shared" si="14"/>
        <v>III</v>
      </c>
      <c r="N487" s="15"/>
      <c r="O487" s="1">
        <v>45.454500000000003</v>
      </c>
      <c r="P487" s="10">
        <f t="shared" si="15"/>
        <v>1.0101</v>
      </c>
      <c r="Q487" s="16" t="s">
        <v>479</v>
      </c>
      <c r="R487" s="17" t="s">
        <v>480</v>
      </c>
      <c r="S487" s="17">
        <v>4</v>
      </c>
    </row>
    <row r="488" spans="1:19" s="9" customFormat="1" ht="15" customHeight="1" x14ac:dyDescent="0.25">
      <c r="A488" s="2" t="s">
        <v>292</v>
      </c>
      <c r="B488" s="6" t="s">
        <v>72</v>
      </c>
      <c r="C488" s="6">
        <v>1</v>
      </c>
      <c r="D488" s="7">
        <v>42647</v>
      </c>
      <c r="E488" s="8">
        <v>2016</v>
      </c>
      <c r="F488" s="6" t="s">
        <v>13</v>
      </c>
      <c r="G488" s="6" t="s">
        <v>14</v>
      </c>
      <c r="H488" s="6"/>
      <c r="I488" s="6" t="s">
        <v>64</v>
      </c>
      <c r="J488" s="6" t="s">
        <v>65</v>
      </c>
      <c r="K488" s="6" t="s">
        <v>255</v>
      </c>
      <c r="L488" s="6"/>
      <c r="M488" s="6" t="str">
        <f t="shared" si="14"/>
        <v>IV</v>
      </c>
      <c r="N488"/>
      <c r="O488" s="1">
        <v>818.18100000000004</v>
      </c>
      <c r="P488" s="10">
        <f t="shared" si="15"/>
        <v>18.181800000000003</v>
      </c>
      <c r="Q488" s="18" t="s">
        <v>477</v>
      </c>
      <c r="R488" s="17" t="s">
        <v>478</v>
      </c>
      <c r="S488" s="17">
        <v>4</v>
      </c>
    </row>
    <row r="489" spans="1:19" s="9" customFormat="1" ht="15" customHeight="1" x14ac:dyDescent="0.25">
      <c r="A489" s="2" t="s">
        <v>292</v>
      </c>
      <c r="B489" s="6" t="s">
        <v>72</v>
      </c>
      <c r="C489" s="6">
        <v>1</v>
      </c>
      <c r="D489" s="7">
        <v>42647</v>
      </c>
      <c r="E489" s="8">
        <v>2016</v>
      </c>
      <c r="F489" s="6" t="s">
        <v>27</v>
      </c>
      <c r="G489" s="6" t="s">
        <v>39</v>
      </c>
      <c r="H489" s="6"/>
      <c r="I489" s="6" t="s">
        <v>40</v>
      </c>
      <c r="J489" s="6" t="s">
        <v>41</v>
      </c>
      <c r="K489" s="6" t="s">
        <v>252</v>
      </c>
      <c r="L489" s="6"/>
      <c r="M489" s="6" t="str">
        <f t="shared" si="14"/>
        <v>II</v>
      </c>
      <c r="N489"/>
      <c r="O489" s="1">
        <v>227.27250000000001</v>
      </c>
      <c r="P489" s="10">
        <f t="shared" si="15"/>
        <v>5.0505000000000004</v>
      </c>
      <c r="Q489" s="16" t="s">
        <v>479</v>
      </c>
      <c r="R489" s="17" t="s">
        <v>480</v>
      </c>
      <c r="S489" s="17">
        <v>3</v>
      </c>
    </row>
    <row r="490" spans="1:19" s="9" customFormat="1" ht="15" customHeight="1" x14ac:dyDescent="0.25">
      <c r="A490" s="2" t="s">
        <v>292</v>
      </c>
      <c r="B490" s="6" t="s">
        <v>72</v>
      </c>
      <c r="C490" s="6">
        <v>1</v>
      </c>
      <c r="D490" s="7">
        <v>42647</v>
      </c>
      <c r="E490" s="8">
        <v>2016</v>
      </c>
      <c r="F490" s="6" t="s">
        <v>27</v>
      </c>
      <c r="G490" s="6" t="s">
        <v>39</v>
      </c>
      <c r="H490" s="6" t="s">
        <v>73</v>
      </c>
      <c r="I490" s="6" t="s">
        <v>140</v>
      </c>
      <c r="J490" s="6" t="s">
        <v>141</v>
      </c>
      <c r="K490" s="6" t="s">
        <v>252</v>
      </c>
      <c r="L490" s="6"/>
      <c r="M490" s="6" t="str">
        <f t="shared" si="14"/>
        <v>II</v>
      </c>
      <c r="N490"/>
      <c r="O490" s="1">
        <v>45.454500000000003</v>
      </c>
      <c r="P490" s="10">
        <f t="shared" si="15"/>
        <v>1.0101</v>
      </c>
      <c r="Q490" s="12"/>
      <c r="R490" s="13" t="s">
        <v>478</v>
      </c>
      <c r="S490" s="13">
        <v>2</v>
      </c>
    </row>
    <row r="491" spans="1:19" s="9" customFormat="1" ht="15" customHeight="1" x14ac:dyDescent="0.25">
      <c r="A491" s="2" t="s">
        <v>292</v>
      </c>
      <c r="B491" s="6" t="s">
        <v>72</v>
      </c>
      <c r="C491" s="6">
        <v>1</v>
      </c>
      <c r="D491" s="7">
        <v>42647</v>
      </c>
      <c r="E491" s="8">
        <v>2016</v>
      </c>
      <c r="F491" s="6" t="s">
        <v>13</v>
      </c>
      <c r="G491" s="6" t="s">
        <v>14</v>
      </c>
      <c r="H491" s="6"/>
      <c r="I491" s="6" t="s">
        <v>18</v>
      </c>
      <c r="J491" s="6" t="s">
        <v>19</v>
      </c>
      <c r="K491" s="6" t="s">
        <v>252</v>
      </c>
      <c r="L491" s="6"/>
      <c r="M491" s="6" t="str">
        <f t="shared" si="14"/>
        <v>II</v>
      </c>
      <c r="N491"/>
      <c r="O491" s="1">
        <v>45.454500000000003</v>
      </c>
      <c r="P491" s="10">
        <f t="shared" si="15"/>
        <v>1.0101</v>
      </c>
      <c r="Q491" s="18" t="s">
        <v>489</v>
      </c>
      <c r="R491" s="17" t="s">
        <v>488</v>
      </c>
      <c r="S491" s="17">
        <v>3</v>
      </c>
    </row>
    <row r="492" spans="1:19" s="9" customFormat="1" ht="15" customHeight="1" x14ac:dyDescent="0.25">
      <c r="A492" s="2" t="s">
        <v>292</v>
      </c>
      <c r="B492" s="6" t="s">
        <v>72</v>
      </c>
      <c r="C492" s="6">
        <v>1</v>
      </c>
      <c r="D492" s="7">
        <v>42647</v>
      </c>
      <c r="E492" s="8">
        <v>2016</v>
      </c>
      <c r="F492" s="6" t="s">
        <v>13</v>
      </c>
      <c r="G492" s="6" t="s">
        <v>14</v>
      </c>
      <c r="H492" s="6"/>
      <c r="I492" s="6" t="s">
        <v>20</v>
      </c>
      <c r="J492" s="6" t="s">
        <v>21</v>
      </c>
      <c r="K492" s="6" t="s">
        <v>255</v>
      </c>
      <c r="L492" s="6"/>
      <c r="M492" s="6" t="str">
        <f t="shared" si="14"/>
        <v>IV</v>
      </c>
      <c r="N492"/>
      <c r="O492" s="1">
        <v>90.909000000000006</v>
      </c>
      <c r="P492" s="10">
        <f t="shared" si="15"/>
        <v>2.0202</v>
      </c>
      <c r="Q492" s="18" t="s">
        <v>490</v>
      </c>
      <c r="R492" s="17" t="s">
        <v>488</v>
      </c>
      <c r="S492" s="17">
        <v>3</v>
      </c>
    </row>
    <row r="493" spans="1:19" s="9" customFormat="1" ht="15" customHeight="1" x14ac:dyDescent="0.25">
      <c r="A493" s="2" t="s">
        <v>292</v>
      </c>
      <c r="B493" s="6" t="s">
        <v>72</v>
      </c>
      <c r="C493" s="6">
        <v>1</v>
      </c>
      <c r="D493" s="7">
        <v>42647</v>
      </c>
      <c r="E493" s="8">
        <v>2016</v>
      </c>
      <c r="F493" s="6" t="s">
        <v>13</v>
      </c>
      <c r="G493" s="6" t="s">
        <v>14</v>
      </c>
      <c r="H493" s="6" t="s">
        <v>24</v>
      </c>
      <c r="I493" s="6" t="s">
        <v>25</v>
      </c>
      <c r="J493" s="6" t="s">
        <v>55</v>
      </c>
      <c r="K493" s="6" t="s">
        <v>255</v>
      </c>
      <c r="L493" s="6"/>
      <c r="M493" s="6" t="str">
        <f t="shared" si="14"/>
        <v>IV</v>
      </c>
      <c r="N493"/>
      <c r="O493" s="1">
        <v>499.99950000000001</v>
      </c>
      <c r="P493" s="10">
        <f t="shared" si="15"/>
        <v>11.1111</v>
      </c>
      <c r="Q493" s="18" t="s">
        <v>491</v>
      </c>
      <c r="R493" s="17" t="s">
        <v>478</v>
      </c>
      <c r="S493" s="17">
        <v>2.5</v>
      </c>
    </row>
    <row r="494" spans="1:19" s="9" customFormat="1" ht="15" customHeight="1" x14ac:dyDescent="0.25">
      <c r="A494" s="2" t="s">
        <v>292</v>
      </c>
      <c r="B494" s="6" t="s">
        <v>72</v>
      </c>
      <c r="C494" s="6">
        <v>1</v>
      </c>
      <c r="D494" s="7">
        <v>42647</v>
      </c>
      <c r="E494" s="8">
        <v>2016</v>
      </c>
      <c r="F494" s="6" t="s">
        <v>13</v>
      </c>
      <c r="G494" s="6" t="s">
        <v>14</v>
      </c>
      <c r="H494" s="6" t="s">
        <v>15</v>
      </c>
      <c r="I494" s="6" t="s">
        <v>22</v>
      </c>
      <c r="J494" s="6" t="s">
        <v>23</v>
      </c>
      <c r="K494" s="6" t="s">
        <v>255</v>
      </c>
      <c r="L494" s="6"/>
      <c r="M494" s="6" t="str">
        <f t="shared" si="14"/>
        <v>IV</v>
      </c>
      <c r="N494"/>
      <c r="O494" s="1">
        <v>90.909000000000006</v>
      </c>
      <c r="P494" s="10">
        <f t="shared" si="15"/>
        <v>2.0202</v>
      </c>
      <c r="Q494" s="16" t="s">
        <v>479</v>
      </c>
      <c r="R494" s="17" t="s">
        <v>480</v>
      </c>
      <c r="S494" s="17">
        <v>2</v>
      </c>
    </row>
    <row r="495" spans="1:19" s="9" customFormat="1" ht="15" customHeight="1" x14ac:dyDescent="0.25">
      <c r="A495" s="2" t="s">
        <v>292</v>
      </c>
      <c r="B495" s="6" t="s">
        <v>72</v>
      </c>
      <c r="C495" s="6">
        <v>1</v>
      </c>
      <c r="D495" s="7">
        <v>42647</v>
      </c>
      <c r="E495" s="8">
        <v>2016</v>
      </c>
      <c r="F495" s="6" t="s">
        <v>13</v>
      </c>
      <c r="G495" s="6" t="s">
        <v>14</v>
      </c>
      <c r="H495" s="6" t="s">
        <v>15</v>
      </c>
      <c r="I495" s="6" t="s">
        <v>106</v>
      </c>
      <c r="J495" s="6" t="s">
        <v>142</v>
      </c>
      <c r="K495" s="6" t="s">
        <v>252</v>
      </c>
      <c r="L495" s="6"/>
      <c r="M495" s="6" t="str">
        <f t="shared" si="14"/>
        <v>II</v>
      </c>
      <c r="N495"/>
      <c r="O495" s="1">
        <v>90.909000000000006</v>
      </c>
      <c r="P495" s="10">
        <f t="shared" si="15"/>
        <v>2.0202</v>
      </c>
      <c r="Q495" s="12"/>
      <c r="R495" s="13"/>
      <c r="S495" s="13">
        <v>2</v>
      </c>
    </row>
    <row r="496" spans="1:19" s="9" customFormat="1" ht="15" customHeight="1" x14ac:dyDescent="0.25">
      <c r="A496" s="2" t="s">
        <v>292</v>
      </c>
      <c r="B496" s="6" t="s">
        <v>72</v>
      </c>
      <c r="C496" s="6">
        <v>1</v>
      </c>
      <c r="D496" s="7">
        <v>42647</v>
      </c>
      <c r="E496" s="8">
        <v>2016</v>
      </c>
      <c r="F496" s="6" t="s">
        <v>13</v>
      </c>
      <c r="G496" s="6" t="s">
        <v>14</v>
      </c>
      <c r="H496" s="6" t="s">
        <v>24</v>
      </c>
      <c r="I496" s="6" t="s">
        <v>25</v>
      </c>
      <c r="J496" s="6" t="s">
        <v>26</v>
      </c>
      <c r="K496" s="6" t="s">
        <v>255</v>
      </c>
      <c r="L496" s="6"/>
      <c r="M496" s="6" t="str">
        <f t="shared" si="14"/>
        <v>IV</v>
      </c>
      <c r="N496"/>
      <c r="O496" s="1">
        <v>45.454500000000003</v>
      </c>
      <c r="P496" s="10">
        <f t="shared" si="15"/>
        <v>1.0101</v>
      </c>
      <c r="Q496" s="18" t="s">
        <v>491</v>
      </c>
      <c r="R496" s="17" t="s">
        <v>478</v>
      </c>
      <c r="S496" s="17">
        <v>2</v>
      </c>
    </row>
    <row r="497" spans="1:19" s="9" customFormat="1" ht="15" customHeight="1" x14ac:dyDescent="0.25">
      <c r="A497" s="2" t="s">
        <v>293</v>
      </c>
      <c r="B497" s="6" t="s">
        <v>72</v>
      </c>
      <c r="C497" s="6">
        <v>2</v>
      </c>
      <c r="D497" s="7">
        <v>42647</v>
      </c>
      <c r="E497" s="8">
        <v>2016</v>
      </c>
      <c r="F497" s="6" t="s">
        <v>27</v>
      </c>
      <c r="G497" s="6" t="s">
        <v>39</v>
      </c>
      <c r="H497" s="6" t="s">
        <v>73</v>
      </c>
      <c r="I497" s="6" t="s">
        <v>74</v>
      </c>
      <c r="J497" s="6" t="s">
        <v>75</v>
      </c>
      <c r="K497" s="6" t="s">
        <v>252</v>
      </c>
      <c r="L497" s="6"/>
      <c r="M497" s="6" t="str">
        <f t="shared" si="14"/>
        <v>II</v>
      </c>
      <c r="N497"/>
      <c r="O497" s="1">
        <v>45.454500000000003</v>
      </c>
      <c r="P497" s="10">
        <f t="shared" si="15"/>
        <v>1.0101</v>
      </c>
      <c r="Q497" s="16" t="s">
        <v>479</v>
      </c>
      <c r="R497" s="17" t="s">
        <v>480</v>
      </c>
      <c r="S497" s="17">
        <v>1</v>
      </c>
    </row>
    <row r="498" spans="1:19" s="9" customFormat="1" ht="15" customHeight="1" x14ac:dyDescent="0.25">
      <c r="A498" s="2" t="s">
        <v>422</v>
      </c>
      <c r="B498" s="6" t="s">
        <v>72</v>
      </c>
      <c r="C498" s="6">
        <v>2</v>
      </c>
      <c r="D498" s="7">
        <v>42647</v>
      </c>
      <c r="E498" s="8">
        <v>2016</v>
      </c>
      <c r="F498" s="6" t="s">
        <v>27</v>
      </c>
      <c r="G498" s="6" t="s">
        <v>28</v>
      </c>
      <c r="H498" s="6" t="s">
        <v>29</v>
      </c>
      <c r="I498" s="6" t="s">
        <v>30</v>
      </c>
      <c r="J498" s="6" t="s">
        <v>31</v>
      </c>
      <c r="K498" s="6" t="s">
        <v>256</v>
      </c>
      <c r="L498" s="6" t="s">
        <v>253</v>
      </c>
      <c r="M498" s="6" t="str">
        <f t="shared" si="14"/>
        <v>I</v>
      </c>
      <c r="N498" s="27" t="s">
        <v>512</v>
      </c>
      <c r="O498" s="1">
        <v>45.454500000000003</v>
      </c>
      <c r="P498" s="10">
        <f t="shared" si="15"/>
        <v>1.0101</v>
      </c>
      <c r="Q498" s="12" t="s">
        <v>477</v>
      </c>
      <c r="R498" s="13" t="s">
        <v>478</v>
      </c>
      <c r="S498" s="13">
        <v>3</v>
      </c>
    </row>
    <row r="499" spans="1:19" s="9" customFormat="1" ht="15" customHeight="1" x14ac:dyDescent="0.25">
      <c r="A499" s="2" t="s">
        <v>293</v>
      </c>
      <c r="B499" s="6" t="s">
        <v>72</v>
      </c>
      <c r="C499" s="6">
        <v>2</v>
      </c>
      <c r="D499" s="7">
        <v>42647</v>
      </c>
      <c r="E499" s="8">
        <v>2016</v>
      </c>
      <c r="F499" s="6" t="s">
        <v>13</v>
      </c>
      <c r="G499" s="6" t="s">
        <v>14</v>
      </c>
      <c r="H499" s="6" t="s">
        <v>15</v>
      </c>
      <c r="I499" s="6" t="s">
        <v>22</v>
      </c>
      <c r="J499" s="6" t="s">
        <v>66</v>
      </c>
      <c r="K499" s="6" t="s">
        <v>251</v>
      </c>
      <c r="L499" s="6"/>
      <c r="M499" s="6" t="str">
        <f t="shared" si="14"/>
        <v>III</v>
      </c>
      <c r="N499" s="15"/>
      <c r="O499" s="1">
        <v>136.36350000000002</v>
      </c>
      <c r="P499" s="10">
        <f t="shared" si="15"/>
        <v>3.0303000000000004</v>
      </c>
      <c r="Q499" s="16" t="s">
        <v>479</v>
      </c>
      <c r="R499" s="17" t="s">
        <v>480</v>
      </c>
      <c r="S499" s="17">
        <v>4</v>
      </c>
    </row>
    <row r="500" spans="1:19" s="9" customFormat="1" ht="15" customHeight="1" x14ac:dyDescent="0.25">
      <c r="A500" s="2" t="s">
        <v>293</v>
      </c>
      <c r="B500" s="6" t="s">
        <v>72</v>
      </c>
      <c r="C500" s="6">
        <v>2</v>
      </c>
      <c r="D500" s="7">
        <v>42647</v>
      </c>
      <c r="E500" s="8">
        <v>2016</v>
      </c>
      <c r="F500" s="6" t="s">
        <v>13</v>
      </c>
      <c r="G500" s="6" t="s">
        <v>14</v>
      </c>
      <c r="H500" s="6"/>
      <c r="I500" s="6" t="s">
        <v>64</v>
      </c>
      <c r="J500" s="6" t="s">
        <v>65</v>
      </c>
      <c r="K500" s="6" t="s">
        <v>255</v>
      </c>
      <c r="L500" s="6"/>
      <c r="M500" s="6" t="str">
        <f t="shared" si="14"/>
        <v>IV</v>
      </c>
      <c r="N500"/>
      <c r="O500" s="1">
        <v>227.27250000000001</v>
      </c>
      <c r="P500" s="10">
        <f t="shared" si="15"/>
        <v>5.0505000000000004</v>
      </c>
      <c r="Q500" s="18" t="s">
        <v>477</v>
      </c>
      <c r="R500" s="17" t="s">
        <v>478</v>
      </c>
      <c r="S500" s="17">
        <v>4</v>
      </c>
    </row>
    <row r="501" spans="1:19" s="9" customFormat="1" ht="15" customHeight="1" x14ac:dyDescent="0.25">
      <c r="A501" s="2" t="s">
        <v>293</v>
      </c>
      <c r="B501" s="6" t="s">
        <v>72</v>
      </c>
      <c r="C501" s="6">
        <v>2</v>
      </c>
      <c r="D501" s="7">
        <v>42647</v>
      </c>
      <c r="E501" s="8">
        <v>2016</v>
      </c>
      <c r="F501" s="6" t="s">
        <v>27</v>
      </c>
      <c r="G501" s="6" t="s">
        <v>39</v>
      </c>
      <c r="H501" s="6"/>
      <c r="I501" s="6" t="s">
        <v>40</v>
      </c>
      <c r="J501" s="6" t="s">
        <v>41</v>
      </c>
      <c r="K501" s="6" t="s">
        <v>252</v>
      </c>
      <c r="L501" s="6"/>
      <c r="M501" s="6" t="str">
        <f t="shared" si="14"/>
        <v>II</v>
      </c>
      <c r="N501"/>
      <c r="O501" s="1">
        <v>181.81800000000001</v>
      </c>
      <c r="P501" s="10">
        <f t="shared" si="15"/>
        <v>4.0404</v>
      </c>
      <c r="Q501" s="16" t="s">
        <v>479</v>
      </c>
      <c r="R501" s="17" t="s">
        <v>480</v>
      </c>
      <c r="S501" s="17">
        <v>3</v>
      </c>
    </row>
    <row r="502" spans="1:19" s="9" customFormat="1" ht="15" customHeight="1" x14ac:dyDescent="0.25">
      <c r="A502" s="2" t="s">
        <v>293</v>
      </c>
      <c r="B502" s="6" t="s">
        <v>72</v>
      </c>
      <c r="C502" s="6">
        <v>2</v>
      </c>
      <c r="D502" s="7">
        <v>42647</v>
      </c>
      <c r="E502" s="8">
        <v>2016</v>
      </c>
      <c r="F502" s="6" t="s">
        <v>27</v>
      </c>
      <c r="G502" s="6" t="s">
        <v>39</v>
      </c>
      <c r="H502" s="6" t="s">
        <v>73</v>
      </c>
      <c r="I502" s="6" t="s">
        <v>140</v>
      </c>
      <c r="J502" s="6" t="s">
        <v>141</v>
      </c>
      <c r="K502" s="6" t="s">
        <v>252</v>
      </c>
      <c r="L502" s="6"/>
      <c r="M502" s="6" t="str">
        <f t="shared" si="14"/>
        <v>II</v>
      </c>
      <c r="N502"/>
      <c r="O502" s="1">
        <v>227.27250000000001</v>
      </c>
      <c r="P502" s="10">
        <f t="shared" si="15"/>
        <v>5.0505000000000004</v>
      </c>
      <c r="Q502" s="12"/>
      <c r="R502" s="13" t="s">
        <v>478</v>
      </c>
      <c r="S502" s="13">
        <v>2</v>
      </c>
    </row>
    <row r="503" spans="1:19" s="9" customFormat="1" ht="15" customHeight="1" x14ac:dyDescent="0.25">
      <c r="A503" s="2" t="s">
        <v>293</v>
      </c>
      <c r="B503" s="6" t="s">
        <v>72</v>
      </c>
      <c r="C503" s="6">
        <v>2</v>
      </c>
      <c r="D503" s="7">
        <v>42647</v>
      </c>
      <c r="E503" s="8">
        <v>2016</v>
      </c>
      <c r="F503" s="6" t="s">
        <v>13</v>
      </c>
      <c r="G503" s="6" t="s">
        <v>14</v>
      </c>
      <c r="H503" s="6"/>
      <c r="I503" s="6" t="s">
        <v>18</v>
      </c>
      <c r="J503" s="6" t="s">
        <v>19</v>
      </c>
      <c r="K503" s="6" t="s">
        <v>252</v>
      </c>
      <c r="L503" s="6"/>
      <c r="M503" s="6" t="str">
        <f t="shared" si="14"/>
        <v>II</v>
      </c>
      <c r="N503"/>
      <c r="O503" s="1">
        <v>227.27250000000001</v>
      </c>
      <c r="P503" s="10">
        <f t="shared" si="15"/>
        <v>5.0505000000000004</v>
      </c>
      <c r="Q503" s="18" t="s">
        <v>489</v>
      </c>
      <c r="R503" s="17" t="s">
        <v>488</v>
      </c>
      <c r="S503" s="17">
        <v>3</v>
      </c>
    </row>
    <row r="504" spans="1:19" s="9" customFormat="1" ht="15" customHeight="1" x14ac:dyDescent="0.25">
      <c r="A504" s="2" t="s">
        <v>293</v>
      </c>
      <c r="B504" s="6" t="s">
        <v>72</v>
      </c>
      <c r="C504" s="6">
        <v>2</v>
      </c>
      <c r="D504" s="7">
        <v>42647</v>
      </c>
      <c r="E504" s="8">
        <v>2016</v>
      </c>
      <c r="F504" s="6" t="s">
        <v>50</v>
      </c>
      <c r="G504" s="6" t="s">
        <v>51</v>
      </c>
      <c r="H504" s="6" t="s">
        <v>52</v>
      </c>
      <c r="I504" s="6" t="s">
        <v>112</v>
      </c>
      <c r="J504" s="6" t="s">
        <v>113</v>
      </c>
      <c r="K504" s="6" t="s">
        <v>252</v>
      </c>
      <c r="L504" s="6"/>
      <c r="M504" s="6" t="str">
        <f t="shared" si="14"/>
        <v>II</v>
      </c>
      <c r="N504"/>
      <c r="O504" s="1">
        <v>45.454500000000003</v>
      </c>
      <c r="P504" s="10">
        <f t="shared" si="15"/>
        <v>1.0101</v>
      </c>
      <c r="Q504" s="18" t="s">
        <v>486</v>
      </c>
      <c r="R504" s="17" t="s">
        <v>478</v>
      </c>
      <c r="S504" s="17"/>
    </row>
    <row r="505" spans="1:19" s="9" customFormat="1" ht="15" customHeight="1" x14ac:dyDescent="0.25">
      <c r="A505" s="2" t="s">
        <v>293</v>
      </c>
      <c r="B505" s="6" t="s">
        <v>72</v>
      </c>
      <c r="C505" s="6">
        <v>2</v>
      </c>
      <c r="D505" s="7">
        <v>42647</v>
      </c>
      <c r="E505" s="8">
        <v>2016</v>
      </c>
      <c r="F505" s="6" t="s">
        <v>13</v>
      </c>
      <c r="G505" s="6" t="s">
        <v>14</v>
      </c>
      <c r="H505" s="6" t="s">
        <v>24</v>
      </c>
      <c r="I505" s="6" t="s">
        <v>123</v>
      </c>
      <c r="J505" s="6" t="s">
        <v>143</v>
      </c>
      <c r="K505" s="6" t="s">
        <v>252</v>
      </c>
      <c r="L505" s="6"/>
      <c r="M505" s="6" t="str">
        <f t="shared" si="14"/>
        <v>II</v>
      </c>
      <c r="N505"/>
      <c r="O505" s="1">
        <v>45.454500000000003</v>
      </c>
      <c r="P505" s="10">
        <f t="shared" si="15"/>
        <v>1.0101</v>
      </c>
      <c r="Q505" s="18" t="s">
        <v>485</v>
      </c>
      <c r="R505" s="17" t="s">
        <v>478</v>
      </c>
      <c r="S505" s="17">
        <v>3</v>
      </c>
    </row>
    <row r="506" spans="1:19" s="9" customFormat="1" ht="15" customHeight="1" x14ac:dyDescent="0.25">
      <c r="A506" s="2" t="s">
        <v>293</v>
      </c>
      <c r="B506" s="6" t="s">
        <v>72</v>
      </c>
      <c r="C506" s="6">
        <v>2</v>
      </c>
      <c r="D506" s="7">
        <v>42647</v>
      </c>
      <c r="E506" s="8">
        <v>2016</v>
      </c>
      <c r="F506" s="6" t="s">
        <v>13</v>
      </c>
      <c r="G506" s="6" t="s">
        <v>14</v>
      </c>
      <c r="H506" s="6"/>
      <c r="I506" s="6" t="s">
        <v>20</v>
      </c>
      <c r="J506" s="6" t="s">
        <v>21</v>
      </c>
      <c r="K506" s="6" t="s">
        <v>255</v>
      </c>
      <c r="L506" s="6"/>
      <c r="M506" s="6" t="str">
        <f t="shared" si="14"/>
        <v>IV</v>
      </c>
      <c r="N506"/>
      <c r="O506" s="1">
        <v>454.54500000000002</v>
      </c>
      <c r="P506" s="10">
        <f t="shared" si="15"/>
        <v>10.101000000000001</v>
      </c>
      <c r="Q506" s="18" t="s">
        <v>490</v>
      </c>
      <c r="R506" s="17" t="s">
        <v>488</v>
      </c>
      <c r="S506" s="17">
        <v>3</v>
      </c>
    </row>
    <row r="507" spans="1:19" s="9" customFormat="1" ht="15" customHeight="1" x14ac:dyDescent="0.25">
      <c r="A507" s="2" t="s">
        <v>293</v>
      </c>
      <c r="B507" s="6" t="s">
        <v>72</v>
      </c>
      <c r="C507" s="6">
        <v>2</v>
      </c>
      <c r="D507" s="7">
        <v>42647</v>
      </c>
      <c r="E507" s="8">
        <v>2016</v>
      </c>
      <c r="F507" s="6" t="s">
        <v>27</v>
      </c>
      <c r="G507" s="6" t="s">
        <v>28</v>
      </c>
      <c r="H507" s="6"/>
      <c r="I507" s="6" t="s">
        <v>36</v>
      </c>
      <c r="J507" s="6" t="s">
        <v>37</v>
      </c>
      <c r="K507" s="6" t="s">
        <v>251</v>
      </c>
      <c r="L507" s="6"/>
      <c r="M507" s="6" t="str">
        <f t="shared" si="14"/>
        <v>III</v>
      </c>
      <c r="N507" s="15"/>
      <c r="O507" s="1">
        <v>45.454500000000003</v>
      </c>
      <c r="P507" s="10">
        <f t="shared" si="15"/>
        <v>1.0101</v>
      </c>
      <c r="Q507" s="18" t="s">
        <v>498</v>
      </c>
      <c r="R507" s="17" t="s">
        <v>478</v>
      </c>
      <c r="S507" s="17">
        <v>3</v>
      </c>
    </row>
    <row r="508" spans="1:19" s="9" customFormat="1" ht="15" customHeight="1" x14ac:dyDescent="0.25">
      <c r="A508" s="2" t="s">
        <v>382</v>
      </c>
      <c r="B508" s="6" t="s">
        <v>72</v>
      </c>
      <c r="C508" s="6">
        <v>2</v>
      </c>
      <c r="D508" s="7">
        <v>42647</v>
      </c>
      <c r="E508" s="8">
        <v>2016</v>
      </c>
      <c r="F508" s="6" t="s">
        <v>125</v>
      </c>
      <c r="G508" s="6" t="s">
        <v>126</v>
      </c>
      <c r="H508" s="6"/>
      <c r="I508" s="6"/>
      <c r="J508" s="6" t="s">
        <v>126</v>
      </c>
      <c r="K508" s="14" t="s">
        <v>252</v>
      </c>
      <c r="L508" s="28"/>
      <c r="M508" s="6" t="str">
        <f t="shared" si="14"/>
        <v>II</v>
      </c>
      <c r="N508" s="15"/>
      <c r="O508" s="1">
        <v>272.72700000000003</v>
      </c>
      <c r="P508" s="10">
        <f t="shared" si="15"/>
        <v>6.0606000000000009</v>
      </c>
      <c r="Q508" s="18" t="s">
        <v>490</v>
      </c>
      <c r="R508" s="17" t="s">
        <v>488</v>
      </c>
      <c r="S508" s="17"/>
    </row>
    <row r="509" spans="1:19" s="9" customFormat="1" ht="15" customHeight="1" x14ac:dyDescent="0.25">
      <c r="A509" s="2" t="s">
        <v>293</v>
      </c>
      <c r="B509" s="6" t="s">
        <v>72</v>
      </c>
      <c r="C509" s="6">
        <v>2</v>
      </c>
      <c r="D509" s="7">
        <v>42647</v>
      </c>
      <c r="E509" s="8">
        <v>2016</v>
      </c>
      <c r="F509" s="6" t="s">
        <v>13</v>
      </c>
      <c r="G509" s="6" t="s">
        <v>14</v>
      </c>
      <c r="H509" s="6" t="s">
        <v>24</v>
      </c>
      <c r="I509" s="6" t="s">
        <v>25</v>
      </c>
      <c r="J509" s="6" t="s">
        <v>55</v>
      </c>
      <c r="K509" s="6" t="s">
        <v>255</v>
      </c>
      <c r="L509" s="6"/>
      <c r="M509" s="6" t="str">
        <f t="shared" si="14"/>
        <v>IV</v>
      </c>
      <c r="N509"/>
      <c r="O509" s="1">
        <v>45.454500000000003</v>
      </c>
      <c r="P509" s="10">
        <f t="shared" si="15"/>
        <v>1.0101</v>
      </c>
      <c r="Q509" s="18" t="s">
        <v>491</v>
      </c>
      <c r="R509" s="17" t="s">
        <v>478</v>
      </c>
      <c r="S509" s="17">
        <v>2.5</v>
      </c>
    </row>
    <row r="510" spans="1:19" s="9" customFormat="1" ht="15" customHeight="1" x14ac:dyDescent="0.25">
      <c r="A510" s="2" t="s">
        <v>398</v>
      </c>
      <c r="B510" s="6" t="s">
        <v>72</v>
      </c>
      <c r="C510" s="6">
        <v>2</v>
      </c>
      <c r="D510" s="7">
        <v>42647</v>
      </c>
      <c r="E510" s="8">
        <v>2016</v>
      </c>
      <c r="F510" s="6" t="s">
        <v>27</v>
      </c>
      <c r="G510" s="6" t="s">
        <v>51</v>
      </c>
      <c r="H510" s="6" t="s">
        <v>70</v>
      </c>
      <c r="I510" s="6" t="s">
        <v>150</v>
      </c>
      <c r="J510" s="6" t="s">
        <v>150</v>
      </c>
      <c r="K510" s="6" t="s">
        <v>256</v>
      </c>
      <c r="L510" s="6"/>
      <c r="M510" s="6" t="str">
        <f t="shared" si="14"/>
        <v>NA</v>
      </c>
      <c r="N510" s="15"/>
      <c r="O510" s="1">
        <v>45.454500000000003</v>
      </c>
      <c r="P510" s="10">
        <f t="shared" si="15"/>
        <v>1.0101</v>
      </c>
      <c r="Q510" s="16" t="s">
        <v>479</v>
      </c>
      <c r="R510" s="17" t="s">
        <v>480</v>
      </c>
      <c r="S510" s="17">
        <v>2</v>
      </c>
    </row>
    <row r="511" spans="1:19" s="9" customFormat="1" ht="15" customHeight="1" x14ac:dyDescent="0.25">
      <c r="A511" s="2" t="s">
        <v>293</v>
      </c>
      <c r="B511" s="6" t="s">
        <v>72</v>
      </c>
      <c r="C511" s="6">
        <v>2</v>
      </c>
      <c r="D511" s="7">
        <v>42647</v>
      </c>
      <c r="E511" s="8">
        <v>2016</v>
      </c>
      <c r="F511" s="6" t="s">
        <v>13</v>
      </c>
      <c r="G511" s="6" t="s">
        <v>14</v>
      </c>
      <c r="H511" s="6" t="s">
        <v>15</v>
      </c>
      <c r="I511" s="6" t="s">
        <v>22</v>
      </c>
      <c r="J511" s="6" t="s">
        <v>23</v>
      </c>
      <c r="K511" s="6" t="s">
        <v>255</v>
      </c>
      <c r="L511" s="6"/>
      <c r="M511" s="6" t="str">
        <f t="shared" si="14"/>
        <v>IV</v>
      </c>
      <c r="N511"/>
      <c r="O511" s="1">
        <v>90.909000000000006</v>
      </c>
      <c r="P511" s="10">
        <f t="shared" si="15"/>
        <v>2.0202</v>
      </c>
      <c r="Q511" s="16" t="s">
        <v>479</v>
      </c>
      <c r="R511" s="17" t="s">
        <v>480</v>
      </c>
      <c r="S511" s="17">
        <v>2</v>
      </c>
    </row>
    <row r="512" spans="1:19" s="9" customFormat="1" ht="15" customHeight="1" x14ac:dyDescent="0.25">
      <c r="A512" s="2" t="s">
        <v>293</v>
      </c>
      <c r="B512" s="6" t="s">
        <v>72</v>
      </c>
      <c r="C512" s="6">
        <v>2</v>
      </c>
      <c r="D512" s="7">
        <v>42647</v>
      </c>
      <c r="E512" s="8">
        <v>2016</v>
      </c>
      <c r="F512" s="6" t="s">
        <v>13</v>
      </c>
      <c r="G512" s="6" t="s">
        <v>14</v>
      </c>
      <c r="H512" s="6" t="s">
        <v>15</v>
      </c>
      <c r="I512" s="6" t="s">
        <v>106</v>
      </c>
      <c r="J512" s="6" t="s">
        <v>142</v>
      </c>
      <c r="K512" s="6" t="s">
        <v>252</v>
      </c>
      <c r="L512" s="6"/>
      <c r="M512" s="6" t="str">
        <f t="shared" si="14"/>
        <v>II</v>
      </c>
      <c r="N512"/>
      <c r="O512" s="1">
        <v>90.909000000000006</v>
      </c>
      <c r="P512" s="10">
        <f t="shared" si="15"/>
        <v>2.0202</v>
      </c>
      <c r="Q512" s="12"/>
      <c r="R512" s="13"/>
      <c r="S512" s="13">
        <v>2</v>
      </c>
    </row>
    <row r="513" spans="1:19" s="9" customFormat="1" ht="15" customHeight="1" x14ac:dyDescent="0.25">
      <c r="A513" s="2" t="s">
        <v>293</v>
      </c>
      <c r="B513" s="6" t="s">
        <v>72</v>
      </c>
      <c r="C513" s="6">
        <v>2</v>
      </c>
      <c r="D513" s="7">
        <v>42647</v>
      </c>
      <c r="E513" s="8">
        <v>2016</v>
      </c>
      <c r="F513" s="6" t="s">
        <v>13</v>
      </c>
      <c r="G513" s="6" t="s">
        <v>14</v>
      </c>
      <c r="H513" s="6" t="s">
        <v>24</v>
      </c>
      <c r="I513" s="6" t="s">
        <v>25</v>
      </c>
      <c r="J513" s="6" t="s">
        <v>26</v>
      </c>
      <c r="K513" s="6" t="s">
        <v>255</v>
      </c>
      <c r="L513" s="6"/>
      <c r="M513" s="6" t="str">
        <f t="shared" si="14"/>
        <v>IV</v>
      </c>
      <c r="N513"/>
      <c r="O513" s="1">
        <v>45.454500000000003</v>
      </c>
      <c r="P513" s="10">
        <f t="shared" si="15"/>
        <v>1.0101</v>
      </c>
      <c r="Q513" s="18" t="s">
        <v>491</v>
      </c>
      <c r="R513" s="17" t="s">
        <v>478</v>
      </c>
      <c r="S513" s="17">
        <v>2</v>
      </c>
    </row>
    <row r="514" spans="1:19" s="9" customFormat="1" ht="15" customHeight="1" x14ac:dyDescent="0.25">
      <c r="A514" s="2" t="s">
        <v>300</v>
      </c>
      <c r="B514" s="6" t="s">
        <v>72</v>
      </c>
      <c r="C514" s="6">
        <v>1</v>
      </c>
      <c r="D514" s="7">
        <v>42668</v>
      </c>
      <c r="E514" s="8">
        <v>2016</v>
      </c>
      <c r="F514" s="6" t="s">
        <v>27</v>
      </c>
      <c r="G514" s="6" t="s">
        <v>39</v>
      </c>
      <c r="H514" s="6" t="s">
        <v>73</v>
      </c>
      <c r="I514" s="6" t="s">
        <v>74</v>
      </c>
      <c r="J514" s="6" t="s">
        <v>75</v>
      </c>
      <c r="K514" s="6" t="s">
        <v>252</v>
      </c>
      <c r="L514" s="6"/>
      <c r="M514" s="6" t="str">
        <f t="shared" ref="M514:M536" si="16">IF(L514="",K514,L514)</f>
        <v>II</v>
      </c>
      <c r="N514"/>
      <c r="O514" s="1">
        <v>227.27250000000001</v>
      </c>
      <c r="P514" s="10">
        <f t="shared" ref="P514:P577" si="17">O514/45</f>
        <v>5.0505000000000004</v>
      </c>
      <c r="Q514" s="16" t="s">
        <v>479</v>
      </c>
      <c r="R514" s="17" t="s">
        <v>480</v>
      </c>
      <c r="S514" s="17">
        <v>1</v>
      </c>
    </row>
    <row r="515" spans="1:19" s="9" customFormat="1" ht="15" customHeight="1" x14ac:dyDescent="0.25">
      <c r="A515" s="2" t="s">
        <v>300</v>
      </c>
      <c r="B515" s="6" t="s">
        <v>72</v>
      </c>
      <c r="C515" s="6">
        <v>1</v>
      </c>
      <c r="D515" s="7">
        <v>42668</v>
      </c>
      <c r="E515" s="8">
        <v>2016</v>
      </c>
      <c r="F515" s="6" t="s">
        <v>9</v>
      </c>
      <c r="G515" s="6" t="s">
        <v>10</v>
      </c>
      <c r="H515" s="6"/>
      <c r="I515" s="6" t="s">
        <v>11</v>
      </c>
      <c r="J515" s="6" t="s">
        <v>12</v>
      </c>
      <c r="K515" s="6" t="s">
        <v>251</v>
      </c>
      <c r="L515" s="6"/>
      <c r="M515" s="6" t="str">
        <f t="shared" si="16"/>
        <v>III</v>
      </c>
      <c r="N515" s="15"/>
      <c r="O515" s="1">
        <v>45.454500000000003</v>
      </c>
      <c r="P515" s="10">
        <f t="shared" si="17"/>
        <v>1.0101</v>
      </c>
      <c r="Q515" s="12" t="s">
        <v>500</v>
      </c>
      <c r="R515" s="13" t="s">
        <v>480</v>
      </c>
      <c r="S515" s="13">
        <v>3</v>
      </c>
    </row>
    <row r="516" spans="1:19" s="9" customFormat="1" ht="15" customHeight="1" x14ac:dyDescent="0.25">
      <c r="A516" s="2" t="s">
        <v>300</v>
      </c>
      <c r="B516" s="6" t="s">
        <v>72</v>
      </c>
      <c r="C516" s="6">
        <v>1</v>
      </c>
      <c r="D516" s="7">
        <v>42668</v>
      </c>
      <c r="E516" s="8">
        <v>2016</v>
      </c>
      <c r="F516" s="6" t="s">
        <v>13</v>
      </c>
      <c r="G516" s="6" t="s">
        <v>14</v>
      </c>
      <c r="H516" s="6"/>
      <c r="I516" s="6" t="s">
        <v>64</v>
      </c>
      <c r="J516" s="6" t="s">
        <v>65</v>
      </c>
      <c r="K516" s="6" t="s">
        <v>255</v>
      </c>
      <c r="L516" s="6"/>
      <c r="M516" s="6" t="str">
        <f t="shared" si="16"/>
        <v>IV</v>
      </c>
      <c r="N516"/>
      <c r="O516" s="1">
        <v>636.36300000000006</v>
      </c>
      <c r="P516" s="10">
        <f t="shared" si="17"/>
        <v>14.141400000000001</v>
      </c>
      <c r="Q516" s="18" t="s">
        <v>477</v>
      </c>
      <c r="R516" s="17" t="s">
        <v>478</v>
      </c>
      <c r="S516" s="17">
        <v>4</v>
      </c>
    </row>
    <row r="517" spans="1:19" s="9" customFormat="1" ht="15" customHeight="1" x14ac:dyDescent="0.25">
      <c r="A517" s="2" t="s">
        <v>300</v>
      </c>
      <c r="B517" s="6" t="s">
        <v>72</v>
      </c>
      <c r="C517" s="6">
        <v>1</v>
      </c>
      <c r="D517" s="7">
        <v>42668</v>
      </c>
      <c r="E517" s="8">
        <v>2016</v>
      </c>
      <c r="F517" s="6" t="s">
        <v>27</v>
      </c>
      <c r="G517" s="6" t="s">
        <v>39</v>
      </c>
      <c r="H517" s="6"/>
      <c r="I517" s="6" t="s">
        <v>40</v>
      </c>
      <c r="J517" s="6" t="s">
        <v>41</v>
      </c>
      <c r="K517" s="6" t="s">
        <v>252</v>
      </c>
      <c r="L517" s="6"/>
      <c r="M517" s="6" t="str">
        <f t="shared" si="16"/>
        <v>II</v>
      </c>
      <c r="N517"/>
      <c r="O517" s="1">
        <v>227.27250000000001</v>
      </c>
      <c r="P517" s="10">
        <f t="shared" si="17"/>
        <v>5.0505000000000004</v>
      </c>
      <c r="Q517" s="16" t="s">
        <v>479</v>
      </c>
      <c r="R517" s="17" t="s">
        <v>480</v>
      </c>
      <c r="S517" s="17">
        <v>3</v>
      </c>
    </row>
    <row r="518" spans="1:19" s="9" customFormat="1" ht="15" customHeight="1" x14ac:dyDescent="0.25">
      <c r="A518" s="2" t="s">
        <v>300</v>
      </c>
      <c r="B518" s="6" t="s">
        <v>72</v>
      </c>
      <c r="C518" s="6">
        <v>1</v>
      </c>
      <c r="D518" s="7">
        <v>42668</v>
      </c>
      <c r="E518" s="8">
        <v>2016</v>
      </c>
      <c r="F518" s="6" t="s">
        <v>27</v>
      </c>
      <c r="G518" s="6" t="s">
        <v>39</v>
      </c>
      <c r="H518" s="6" t="s">
        <v>73</v>
      </c>
      <c r="I518" s="6" t="s">
        <v>140</v>
      </c>
      <c r="J518" s="6" t="s">
        <v>141</v>
      </c>
      <c r="K518" s="6" t="s">
        <v>252</v>
      </c>
      <c r="L518" s="6"/>
      <c r="M518" s="6" t="str">
        <f t="shared" si="16"/>
        <v>II</v>
      </c>
      <c r="N518"/>
      <c r="O518" s="1">
        <v>409.09050000000002</v>
      </c>
      <c r="P518" s="10">
        <f t="shared" si="17"/>
        <v>9.0909000000000013</v>
      </c>
      <c r="Q518" s="12"/>
      <c r="R518" s="13" t="s">
        <v>478</v>
      </c>
      <c r="S518" s="13">
        <v>2</v>
      </c>
    </row>
    <row r="519" spans="1:19" s="9" customFormat="1" ht="15" customHeight="1" x14ac:dyDescent="0.25">
      <c r="A519" s="2" t="s">
        <v>300</v>
      </c>
      <c r="B519" s="6" t="s">
        <v>72</v>
      </c>
      <c r="C519" s="6">
        <v>1</v>
      </c>
      <c r="D519" s="7">
        <v>42668</v>
      </c>
      <c r="E519" s="8">
        <v>2016</v>
      </c>
      <c r="F519" s="6" t="s">
        <v>13</v>
      </c>
      <c r="G519" s="6" t="s">
        <v>14</v>
      </c>
      <c r="H519" s="6"/>
      <c r="I519" s="6" t="s">
        <v>18</v>
      </c>
      <c r="J519" s="6" t="s">
        <v>19</v>
      </c>
      <c r="K519" s="6" t="s">
        <v>252</v>
      </c>
      <c r="L519" s="6"/>
      <c r="M519" s="6" t="str">
        <f t="shared" si="16"/>
        <v>II</v>
      </c>
      <c r="N519"/>
      <c r="O519" s="1">
        <v>818.18100000000004</v>
      </c>
      <c r="P519" s="10">
        <f t="shared" si="17"/>
        <v>18.181800000000003</v>
      </c>
      <c r="Q519" s="18" t="s">
        <v>489</v>
      </c>
      <c r="R519" s="17" t="s">
        <v>488</v>
      </c>
      <c r="S519" s="17">
        <v>3</v>
      </c>
    </row>
    <row r="520" spans="1:19" s="9" customFormat="1" ht="15" customHeight="1" x14ac:dyDescent="0.25">
      <c r="A520" s="2" t="s">
        <v>300</v>
      </c>
      <c r="B520" s="6" t="s">
        <v>72</v>
      </c>
      <c r="C520" s="6">
        <v>1</v>
      </c>
      <c r="D520" s="7">
        <v>42668</v>
      </c>
      <c r="E520" s="8">
        <v>2016</v>
      </c>
      <c r="F520" s="6" t="s">
        <v>13</v>
      </c>
      <c r="G520" s="6" t="s">
        <v>14</v>
      </c>
      <c r="H520" s="6"/>
      <c r="I520" s="6" t="s">
        <v>20</v>
      </c>
      <c r="J520" s="6" t="s">
        <v>21</v>
      </c>
      <c r="K520" s="6" t="s">
        <v>255</v>
      </c>
      <c r="L520" s="6"/>
      <c r="M520" s="6" t="str">
        <f t="shared" si="16"/>
        <v>IV</v>
      </c>
      <c r="N520"/>
      <c r="O520" s="1">
        <v>272.72700000000003</v>
      </c>
      <c r="P520" s="10">
        <f t="shared" si="17"/>
        <v>6.0606000000000009</v>
      </c>
      <c r="Q520" s="18" t="s">
        <v>490</v>
      </c>
      <c r="R520" s="17" t="s">
        <v>488</v>
      </c>
      <c r="S520" s="17">
        <v>3</v>
      </c>
    </row>
    <row r="521" spans="1:19" s="9" customFormat="1" ht="15" customHeight="1" x14ac:dyDescent="0.25">
      <c r="A521" s="2" t="s">
        <v>300</v>
      </c>
      <c r="B521" s="6" t="s">
        <v>72</v>
      </c>
      <c r="C521" s="6">
        <v>1</v>
      </c>
      <c r="D521" s="7">
        <v>42668</v>
      </c>
      <c r="E521" s="8">
        <v>2016</v>
      </c>
      <c r="F521" s="6" t="s">
        <v>27</v>
      </c>
      <c r="G521" s="6" t="s">
        <v>28</v>
      </c>
      <c r="H521" s="6"/>
      <c r="I521" s="6" t="s">
        <v>36</v>
      </c>
      <c r="J521" s="6" t="s">
        <v>37</v>
      </c>
      <c r="K521" s="6" t="s">
        <v>251</v>
      </c>
      <c r="L521" s="6"/>
      <c r="M521" s="6" t="str">
        <f t="shared" si="16"/>
        <v>III</v>
      </c>
      <c r="N521" s="15"/>
      <c r="O521" s="1">
        <v>45.454500000000003</v>
      </c>
      <c r="P521" s="10">
        <f t="shared" si="17"/>
        <v>1.0101</v>
      </c>
      <c r="Q521" s="18" t="s">
        <v>498</v>
      </c>
      <c r="R521" s="17" t="s">
        <v>478</v>
      </c>
      <c r="S521" s="17">
        <v>3</v>
      </c>
    </row>
    <row r="522" spans="1:19" s="9" customFormat="1" ht="15" customHeight="1" x14ac:dyDescent="0.25">
      <c r="A522" s="2" t="s">
        <v>300</v>
      </c>
      <c r="B522" s="6" t="s">
        <v>72</v>
      </c>
      <c r="C522" s="6">
        <v>1</v>
      </c>
      <c r="D522" s="7">
        <v>42668</v>
      </c>
      <c r="E522" s="8">
        <v>2016</v>
      </c>
      <c r="F522" s="6" t="s">
        <v>13</v>
      </c>
      <c r="G522" s="6" t="s">
        <v>14</v>
      </c>
      <c r="H522" s="6" t="s">
        <v>24</v>
      </c>
      <c r="I522" s="6" t="s">
        <v>25</v>
      </c>
      <c r="J522" s="6" t="s">
        <v>55</v>
      </c>
      <c r="K522" s="6" t="s">
        <v>255</v>
      </c>
      <c r="L522" s="6"/>
      <c r="M522" s="6" t="str">
        <f t="shared" si="16"/>
        <v>IV</v>
      </c>
      <c r="N522"/>
      <c r="O522" s="1">
        <v>181.81800000000001</v>
      </c>
      <c r="P522" s="10">
        <f t="shared" si="17"/>
        <v>4.0404</v>
      </c>
      <c r="Q522" s="18" t="s">
        <v>491</v>
      </c>
      <c r="R522" s="17" t="s">
        <v>478</v>
      </c>
      <c r="S522" s="17">
        <v>2.5</v>
      </c>
    </row>
    <row r="523" spans="1:19" s="9" customFormat="1" ht="15" customHeight="1" x14ac:dyDescent="0.25">
      <c r="A523" s="2" t="s">
        <v>300</v>
      </c>
      <c r="B523" s="6" t="s">
        <v>72</v>
      </c>
      <c r="C523" s="6">
        <v>1</v>
      </c>
      <c r="D523" s="7">
        <v>42668</v>
      </c>
      <c r="E523" s="8">
        <v>2016</v>
      </c>
      <c r="F523" s="6" t="s">
        <v>13</v>
      </c>
      <c r="G523" s="6" t="s">
        <v>14</v>
      </c>
      <c r="H523" s="6" t="s">
        <v>15</v>
      </c>
      <c r="I523" s="6" t="s">
        <v>22</v>
      </c>
      <c r="J523" s="6" t="s">
        <v>23</v>
      </c>
      <c r="K523" s="6" t="s">
        <v>255</v>
      </c>
      <c r="L523" s="6"/>
      <c r="M523" s="6" t="str">
        <f t="shared" si="16"/>
        <v>IV</v>
      </c>
      <c r="N523"/>
      <c r="O523" s="1">
        <v>181.81800000000001</v>
      </c>
      <c r="P523" s="10">
        <f t="shared" si="17"/>
        <v>4.0404</v>
      </c>
      <c r="Q523" s="16" t="s">
        <v>479</v>
      </c>
      <c r="R523" s="17" t="s">
        <v>480</v>
      </c>
      <c r="S523" s="17">
        <v>2</v>
      </c>
    </row>
    <row r="524" spans="1:19" s="9" customFormat="1" ht="15" customHeight="1" x14ac:dyDescent="0.25">
      <c r="A524" s="2" t="s">
        <v>300</v>
      </c>
      <c r="B524" s="6" t="s">
        <v>72</v>
      </c>
      <c r="C524" s="6">
        <v>1</v>
      </c>
      <c r="D524" s="7">
        <v>42668</v>
      </c>
      <c r="E524" s="8">
        <v>2016</v>
      </c>
      <c r="F524" s="6" t="s">
        <v>13</v>
      </c>
      <c r="G524" s="6" t="s">
        <v>14</v>
      </c>
      <c r="H524" s="6"/>
      <c r="I524" s="6" t="s">
        <v>44</v>
      </c>
      <c r="J524" s="6" t="s">
        <v>45</v>
      </c>
      <c r="K524" s="6" t="s">
        <v>252</v>
      </c>
      <c r="L524" s="6"/>
      <c r="M524" s="6" t="str">
        <f t="shared" si="16"/>
        <v>II</v>
      </c>
      <c r="N524"/>
      <c r="O524" s="1">
        <v>136.36350000000002</v>
      </c>
      <c r="P524" s="10">
        <f t="shared" si="17"/>
        <v>3.0303000000000004</v>
      </c>
      <c r="Q524" s="18" t="s">
        <v>503</v>
      </c>
      <c r="R524" s="17" t="s">
        <v>478</v>
      </c>
      <c r="S524" s="17">
        <v>2</v>
      </c>
    </row>
    <row r="525" spans="1:19" s="9" customFormat="1" ht="15" customHeight="1" x14ac:dyDescent="0.25">
      <c r="A525" s="2" t="s">
        <v>300</v>
      </c>
      <c r="B525" s="6" t="s">
        <v>72</v>
      </c>
      <c r="C525" s="6">
        <v>1</v>
      </c>
      <c r="D525" s="7">
        <v>42668</v>
      </c>
      <c r="E525" s="8">
        <v>2016</v>
      </c>
      <c r="F525" s="6" t="s">
        <v>13</v>
      </c>
      <c r="G525" s="6" t="s">
        <v>14</v>
      </c>
      <c r="H525" s="6" t="s">
        <v>24</v>
      </c>
      <c r="I525" s="6" t="s">
        <v>25</v>
      </c>
      <c r="J525" s="6" t="s">
        <v>26</v>
      </c>
      <c r="K525" s="6" t="s">
        <v>255</v>
      </c>
      <c r="L525" s="6"/>
      <c r="M525" s="6" t="str">
        <f t="shared" si="16"/>
        <v>IV</v>
      </c>
      <c r="N525"/>
      <c r="O525" s="1">
        <v>90.909000000000006</v>
      </c>
      <c r="P525" s="10">
        <f t="shared" si="17"/>
        <v>2.0202</v>
      </c>
      <c r="Q525" s="18" t="s">
        <v>491</v>
      </c>
      <c r="R525" s="17" t="s">
        <v>478</v>
      </c>
      <c r="S525" s="17">
        <v>2</v>
      </c>
    </row>
    <row r="526" spans="1:19" s="9" customFormat="1" ht="15" customHeight="1" x14ac:dyDescent="0.25">
      <c r="A526" s="2" t="s">
        <v>301</v>
      </c>
      <c r="B526" s="6" t="s">
        <v>72</v>
      </c>
      <c r="C526" s="6">
        <v>2</v>
      </c>
      <c r="D526" s="7">
        <v>42668</v>
      </c>
      <c r="E526" s="8">
        <v>2016</v>
      </c>
      <c r="F526" s="6" t="s">
        <v>27</v>
      </c>
      <c r="G526" s="6" t="s">
        <v>39</v>
      </c>
      <c r="H526" s="6" t="s">
        <v>73</v>
      </c>
      <c r="I526" s="6" t="s">
        <v>74</v>
      </c>
      <c r="J526" s="6" t="s">
        <v>75</v>
      </c>
      <c r="K526" s="6" t="s">
        <v>252</v>
      </c>
      <c r="L526" s="6"/>
      <c r="M526" s="6" t="str">
        <f t="shared" si="16"/>
        <v>II</v>
      </c>
      <c r="N526"/>
      <c r="O526" s="1">
        <v>272.72700000000003</v>
      </c>
      <c r="P526" s="10">
        <f t="shared" si="17"/>
        <v>6.0606000000000009</v>
      </c>
      <c r="Q526" s="16" t="s">
        <v>479</v>
      </c>
      <c r="R526" s="17" t="s">
        <v>480</v>
      </c>
      <c r="S526" s="17">
        <v>1</v>
      </c>
    </row>
    <row r="527" spans="1:19" s="9" customFormat="1" ht="15" customHeight="1" x14ac:dyDescent="0.25">
      <c r="A527" s="2" t="s">
        <v>301</v>
      </c>
      <c r="B527" s="6" t="s">
        <v>72</v>
      </c>
      <c r="C527" s="6">
        <v>2</v>
      </c>
      <c r="D527" s="7">
        <v>42668</v>
      </c>
      <c r="E527" s="8">
        <v>2016</v>
      </c>
      <c r="F527" s="6" t="s">
        <v>13</v>
      </c>
      <c r="G527" s="6" t="s">
        <v>14</v>
      </c>
      <c r="H527" s="6"/>
      <c r="I527" s="6" t="s">
        <v>64</v>
      </c>
      <c r="J527" s="6" t="s">
        <v>65</v>
      </c>
      <c r="K527" s="6" t="s">
        <v>255</v>
      </c>
      <c r="L527" s="6"/>
      <c r="M527" s="6" t="str">
        <f t="shared" si="16"/>
        <v>IV</v>
      </c>
      <c r="N527"/>
      <c r="O527" s="1">
        <v>454.54500000000002</v>
      </c>
      <c r="P527" s="10">
        <f t="shared" si="17"/>
        <v>10.101000000000001</v>
      </c>
      <c r="Q527" s="18" t="s">
        <v>477</v>
      </c>
      <c r="R527" s="17" t="s">
        <v>478</v>
      </c>
      <c r="S527" s="17">
        <v>4</v>
      </c>
    </row>
    <row r="528" spans="1:19" s="9" customFormat="1" ht="15" customHeight="1" x14ac:dyDescent="0.25">
      <c r="A528" s="2" t="s">
        <v>301</v>
      </c>
      <c r="B528" s="6" t="s">
        <v>72</v>
      </c>
      <c r="C528" s="6">
        <v>2</v>
      </c>
      <c r="D528" s="7">
        <v>42668</v>
      </c>
      <c r="E528" s="8">
        <v>2016</v>
      </c>
      <c r="F528" s="6" t="s">
        <v>27</v>
      </c>
      <c r="G528" s="6" t="s">
        <v>39</v>
      </c>
      <c r="H528" s="6"/>
      <c r="I528" s="6" t="s">
        <v>40</v>
      </c>
      <c r="J528" s="6" t="s">
        <v>41</v>
      </c>
      <c r="K528" s="6" t="s">
        <v>252</v>
      </c>
      <c r="L528" s="6"/>
      <c r="M528" s="6" t="str">
        <f t="shared" si="16"/>
        <v>II</v>
      </c>
      <c r="N528"/>
      <c r="O528" s="1">
        <v>136.36350000000002</v>
      </c>
      <c r="P528" s="10">
        <f t="shared" si="17"/>
        <v>3.0303000000000004</v>
      </c>
      <c r="Q528" s="16" t="s">
        <v>479</v>
      </c>
      <c r="R528" s="17" t="s">
        <v>480</v>
      </c>
      <c r="S528" s="17">
        <v>3</v>
      </c>
    </row>
    <row r="529" spans="1:19" s="9" customFormat="1" ht="15" customHeight="1" x14ac:dyDescent="0.25">
      <c r="A529" s="2" t="s">
        <v>301</v>
      </c>
      <c r="B529" s="6" t="s">
        <v>72</v>
      </c>
      <c r="C529" s="6">
        <v>2</v>
      </c>
      <c r="D529" s="7">
        <v>42668</v>
      </c>
      <c r="E529" s="8">
        <v>2016</v>
      </c>
      <c r="F529" s="6" t="s">
        <v>27</v>
      </c>
      <c r="G529" s="6" t="s">
        <v>39</v>
      </c>
      <c r="H529" s="6" t="s">
        <v>73</v>
      </c>
      <c r="I529" s="6" t="s">
        <v>140</v>
      </c>
      <c r="J529" s="6" t="s">
        <v>141</v>
      </c>
      <c r="K529" s="6" t="s">
        <v>252</v>
      </c>
      <c r="L529" s="6"/>
      <c r="M529" s="6" t="str">
        <f t="shared" si="16"/>
        <v>II</v>
      </c>
      <c r="N529"/>
      <c r="O529" s="1">
        <v>454.54500000000002</v>
      </c>
      <c r="P529" s="10">
        <f t="shared" si="17"/>
        <v>10.101000000000001</v>
      </c>
      <c r="Q529" s="12"/>
      <c r="R529" s="13" t="s">
        <v>478</v>
      </c>
      <c r="S529" s="13">
        <v>2</v>
      </c>
    </row>
    <row r="530" spans="1:19" s="9" customFormat="1" ht="15" customHeight="1" x14ac:dyDescent="0.25">
      <c r="A530" s="2" t="s">
        <v>301</v>
      </c>
      <c r="B530" s="6" t="s">
        <v>72</v>
      </c>
      <c r="C530" s="6">
        <v>2</v>
      </c>
      <c r="D530" s="7">
        <v>42668</v>
      </c>
      <c r="E530" s="8">
        <v>2016</v>
      </c>
      <c r="F530" s="6" t="s">
        <v>13</v>
      </c>
      <c r="G530" s="6" t="s">
        <v>14</v>
      </c>
      <c r="H530" s="6"/>
      <c r="I530" s="6" t="s">
        <v>18</v>
      </c>
      <c r="J530" s="6" t="s">
        <v>19</v>
      </c>
      <c r="K530" s="6" t="s">
        <v>252</v>
      </c>
      <c r="L530" s="6"/>
      <c r="M530" s="6" t="str">
        <f t="shared" si="16"/>
        <v>II</v>
      </c>
      <c r="N530"/>
      <c r="O530" s="1">
        <v>454.54500000000002</v>
      </c>
      <c r="P530" s="10">
        <f t="shared" si="17"/>
        <v>10.101000000000001</v>
      </c>
      <c r="Q530" s="18" t="s">
        <v>489</v>
      </c>
      <c r="R530" s="17" t="s">
        <v>488</v>
      </c>
      <c r="S530" s="17">
        <v>3</v>
      </c>
    </row>
    <row r="531" spans="1:19" s="9" customFormat="1" ht="15" customHeight="1" x14ac:dyDescent="0.25">
      <c r="A531" s="2" t="s">
        <v>301</v>
      </c>
      <c r="B531" s="6" t="s">
        <v>72</v>
      </c>
      <c r="C531" s="6">
        <v>2</v>
      </c>
      <c r="D531" s="7">
        <v>42668</v>
      </c>
      <c r="E531" s="8">
        <v>2016</v>
      </c>
      <c r="F531" s="6" t="s">
        <v>13</v>
      </c>
      <c r="G531" s="6" t="s">
        <v>14</v>
      </c>
      <c r="H531" s="6"/>
      <c r="I531" s="6" t="s">
        <v>20</v>
      </c>
      <c r="J531" s="6" t="s">
        <v>21</v>
      </c>
      <c r="K531" s="6" t="s">
        <v>255</v>
      </c>
      <c r="L531" s="6"/>
      <c r="M531" s="6" t="str">
        <f t="shared" si="16"/>
        <v>IV</v>
      </c>
      <c r="N531"/>
      <c r="O531" s="1">
        <v>954.54450000000008</v>
      </c>
      <c r="P531" s="10">
        <f t="shared" si="17"/>
        <v>21.212100000000003</v>
      </c>
      <c r="Q531" s="18" t="s">
        <v>490</v>
      </c>
      <c r="R531" s="17" t="s">
        <v>488</v>
      </c>
      <c r="S531" s="17">
        <v>3</v>
      </c>
    </row>
    <row r="532" spans="1:19" s="9" customFormat="1" ht="15" customHeight="1" x14ac:dyDescent="0.25">
      <c r="A532" s="2" t="s">
        <v>301</v>
      </c>
      <c r="B532" s="6" t="s">
        <v>72</v>
      </c>
      <c r="C532" s="6">
        <v>2</v>
      </c>
      <c r="D532" s="7">
        <v>42668</v>
      </c>
      <c r="E532" s="8">
        <v>2016</v>
      </c>
      <c r="F532" s="6" t="s">
        <v>13</v>
      </c>
      <c r="G532" s="6" t="s">
        <v>14</v>
      </c>
      <c r="H532" s="6" t="s">
        <v>24</v>
      </c>
      <c r="I532" s="6" t="s">
        <v>25</v>
      </c>
      <c r="J532" s="6" t="s">
        <v>55</v>
      </c>
      <c r="K532" s="6" t="s">
        <v>255</v>
      </c>
      <c r="L532" s="6"/>
      <c r="M532" s="6" t="str">
        <f t="shared" si="16"/>
        <v>IV</v>
      </c>
      <c r="N532"/>
      <c r="O532" s="1">
        <v>318.18150000000003</v>
      </c>
      <c r="P532" s="10">
        <f t="shared" si="17"/>
        <v>7.0707000000000004</v>
      </c>
      <c r="Q532" s="18" t="s">
        <v>491</v>
      </c>
      <c r="R532" s="17" t="s">
        <v>478</v>
      </c>
      <c r="S532" s="17">
        <v>2.5</v>
      </c>
    </row>
    <row r="533" spans="1:19" s="9" customFormat="1" ht="15" customHeight="1" x14ac:dyDescent="0.25">
      <c r="A533" s="2" t="s">
        <v>301</v>
      </c>
      <c r="B533" s="6" t="s">
        <v>72</v>
      </c>
      <c r="C533" s="6">
        <v>2</v>
      </c>
      <c r="D533" s="7">
        <v>42668</v>
      </c>
      <c r="E533" s="8">
        <v>2016</v>
      </c>
      <c r="F533" s="6" t="s">
        <v>13</v>
      </c>
      <c r="G533" s="6" t="s">
        <v>14</v>
      </c>
      <c r="H533" s="6" t="s">
        <v>15</v>
      </c>
      <c r="I533" s="6" t="s">
        <v>22</v>
      </c>
      <c r="J533" s="6" t="s">
        <v>43</v>
      </c>
      <c r="K533" s="6" t="s">
        <v>255</v>
      </c>
      <c r="L533" s="6"/>
      <c r="M533" s="6" t="str">
        <f t="shared" si="16"/>
        <v>IV</v>
      </c>
      <c r="N533"/>
      <c r="O533" s="1">
        <v>45.454500000000003</v>
      </c>
      <c r="P533" s="10">
        <f t="shared" si="17"/>
        <v>1.0101</v>
      </c>
      <c r="Q533" s="16" t="s">
        <v>479</v>
      </c>
      <c r="R533" s="17" t="s">
        <v>480</v>
      </c>
      <c r="S533" s="17">
        <v>2</v>
      </c>
    </row>
    <row r="534" spans="1:19" s="9" customFormat="1" ht="15" customHeight="1" x14ac:dyDescent="0.25">
      <c r="A534" s="2" t="s">
        <v>301</v>
      </c>
      <c r="B534" s="6" t="s">
        <v>72</v>
      </c>
      <c r="C534" s="6">
        <v>2</v>
      </c>
      <c r="D534" s="7">
        <v>42668</v>
      </c>
      <c r="E534" s="8">
        <v>2016</v>
      </c>
      <c r="F534" s="6" t="s">
        <v>13</v>
      </c>
      <c r="G534" s="6" t="s">
        <v>14</v>
      </c>
      <c r="H534" s="6" t="s">
        <v>15</v>
      </c>
      <c r="I534" s="6" t="s">
        <v>22</v>
      </c>
      <c r="J534" s="6" t="s">
        <v>23</v>
      </c>
      <c r="K534" s="6" t="s">
        <v>255</v>
      </c>
      <c r="L534" s="6"/>
      <c r="M534" s="6" t="str">
        <f t="shared" si="16"/>
        <v>IV</v>
      </c>
      <c r="N534"/>
      <c r="O534" s="1">
        <v>363.63600000000002</v>
      </c>
      <c r="P534" s="10">
        <f t="shared" si="17"/>
        <v>8.0808</v>
      </c>
      <c r="Q534" s="16" t="s">
        <v>479</v>
      </c>
      <c r="R534" s="17" t="s">
        <v>480</v>
      </c>
      <c r="S534" s="17">
        <v>2</v>
      </c>
    </row>
    <row r="535" spans="1:19" s="9" customFormat="1" ht="15" customHeight="1" x14ac:dyDescent="0.25">
      <c r="A535" s="2" t="s">
        <v>301</v>
      </c>
      <c r="B535" s="6" t="s">
        <v>72</v>
      </c>
      <c r="C535" s="6">
        <v>2</v>
      </c>
      <c r="D535" s="7">
        <v>42668</v>
      </c>
      <c r="E535" s="8">
        <v>2016</v>
      </c>
      <c r="F535" s="6" t="s">
        <v>13</v>
      </c>
      <c r="G535" s="6" t="s">
        <v>14</v>
      </c>
      <c r="H535" s="6"/>
      <c r="I535" s="6" t="s">
        <v>44</v>
      </c>
      <c r="J535" s="6" t="s">
        <v>45</v>
      </c>
      <c r="K535" s="6" t="s">
        <v>252</v>
      </c>
      <c r="L535" s="6"/>
      <c r="M535" s="6" t="str">
        <f t="shared" si="16"/>
        <v>II</v>
      </c>
      <c r="N535"/>
      <c r="O535" s="1">
        <v>45.454500000000003</v>
      </c>
      <c r="P535" s="10">
        <f t="shared" si="17"/>
        <v>1.0101</v>
      </c>
      <c r="Q535" s="18" t="s">
        <v>503</v>
      </c>
      <c r="R535" s="17" t="s">
        <v>478</v>
      </c>
      <c r="S535" s="17">
        <v>2</v>
      </c>
    </row>
    <row r="536" spans="1:19" s="9" customFormat="1" ht="15" customHeight="1" x14ac:dyDescent="0.25">
      <c r="A536" s="2" t="s">
        <v>312</v>
      </c>
      <c r="B536" s="6" t="s">
        <v>72</v>
      </c>
      <c r="C536" s="6">
        <v>1</v>
      </c>
      <c r="D536" s="7">
        <v>42684</v>
      </c>
      <c r="E536" s="8">
        <v>2016</v>
      </c>
      <c r="F536" s="6" t="s">
        <v>27</v>
      </c>
      <c r="G536" s="6" t="s">
        <v>39</v>
      </c>
      <c r="H536" s="6" t="s">
        <v>73</v>
      </c>
      <c r="I536" s="6" t="s">
        <v>74</v>
      </c>
      <c r="J536" s="6" t="s">
        <v>75</v>
      </c>
      <c r="K536" s="6" t="s">
        <v>252</v>
      </c>
      <c r="L536" s="6"/>
      <c r="M536" s="6" t="str">
        <f t="shared" si="16"/>
        <v>II</v>
      </c>
      <c r="N536"/>
      <c r="O536" s="1">
        <v>227.27250000000001</v>
      </c>
      <c r="P536" s="10">
        <f t="shared" si="17"/>
        <v>5.0505000000000004</v>
      </c>
      <c r="Q536" s="16" t="s">
        <v>479</v>
      </c>
      <c r="R536" s="17" t="s">
        <v>480</v>
      </c>
      <c r="S536" s="17">
        <v>1</v>
      </c>
    </row>
    <row r="537" spans="1:19" s="9" customFormat="1" ht="15" customHeight="1" x14ac:dyDescent="0.25">
      <c r="A537" s="2" t="s">
        <v>312</v>
      </c>
      <c r="B537" s="6" t="s">
        <v>72</v>
      </c>
      <c r="C537" s="6">
        <v>1</v>
      </c>
      <c r="D537" s="7">
        <v>42684</v>
      </c>
      <c r="E537" s="8">
        <v>2016</v>
      </c>
      <c r="F537" s="6" t="s">
        <v>9</v>
      </c>
      <c r="G537" s="6" t="s">
        <v>92</v>
      </c>
      <c r="H537" s="6"/>
      <c r="I537" s="6" t="s">
        <v>93</v>
      </c>
      <c r="J537" s="6" t="s">
        <v>154</v>
      </c>
      <c r="K537" s="6" t="s">
        <v>252</v>
      </c>
      <c r="M537" s="6" t="str">
        <f>IF(K537="",#REF!,K537)</f>
        <v>II</v>
      </c>
      <c r="N537"/>
      <c r="O537" s="1">
        <v>45.454500000000003</v>
      </c>
      <c r="P537" s="10">
        <f t="shared" si="17"/>
        <v>1.0101</v>
      </c>
      <c r="Q537" s="13"/>
      <c r="R537" s="13"/>
      <c r="S537" s="13"/>
    </row>
    <row r="538" spans="1:19" s="9" customFormat="1" ht="15" customHeight="1" x14ac:dyDescent="0.25">
      <c r="A538" s="2" t="s">
        <v>271</v>
      </c>
      <c r="B538" s="6" t="s">
        <v>72</v>
      </c>
      <c r="C538" s="6">
        <v>1</v>
      </c>
      <c r="D538" s="7">
        <v>42684</v>
      </c>
      <c r="E538" s="8">
        <v>2016</v>
      </c>
      <c r="F538" s="6" t="s">
        <v>13</v>
      </c>
      <c r="G538" s="6" t="s">
        <v>14</v>
      </c>
      <c r="H538" s="6" t="s">
        <v>81</v>
      </c>
      <c r="I538" s="6" t="s">
        <v>82</v>
      </c>
      <c r="J538" s="6" t="s">
        <v>82</v>
      </c>
      <c r="K538" s="14" t="s">
        <v>251</v>
      </c>
      <c r="L538" s="14"/>
      <c r="M538" s="6" t="str">
        <f t="shared" ref="M538:M550" si="18">IF(L538="",K538,L538)</f>
        <v>III</v>
      </c>
      <c r="N538" s="15"/>
      <c r="O538" s="1">
        <v>318.18150000000003</v>
      </c>
      <c r="P538" s="10">
        <f t="shared" si="17"/>
        <v>7.0707000000000004</v>
      </c>
      <c r="Q538" s="18" t="s">
        <v>486</v>
      </c>
      <c r="R538" s="17" t="s">
        <v>478</v>
      </c>
      <c r="S538" s="17">
        <v>3.5</v>
      </c>
    </row>
    <row r="539" spans="1:19" s="9" customFormat="1" ht="15" customHeight="1" x14ac:dyDescent="0.25">
      <c r="A539" s="2" t="s">
        <v>312</v>
      </c>
      <c r="B539" s="6" t="s">
        <v>72</v>
      </c>
      <c r="C539" s="6">
        <v>1</v>
      </c>
      <c r="D539" s="7">
        <v>42684</v>
      </c>
      <c r="E539" s="8">
        <v>2016</v>
      </c>
      <c r="F539" s="6" t="s">
        <v>13</v>
      </c>
      <c r="G539" s="6" t="s">
        <v>14</v>
      </c>
      <c r="H539" s="6"/>
      <c r="I539" s="6" t="s">
        <v>64</v>
      </c>
      <c r="J539" s="6" t="s">
        <v>65</v>
      </c>
      <c r="K539" s="6" t="s">
        <v>255</v>
      </c>
      <c r="L539" s="6"/>
      <c r="M539" s="6" t="str">
        <f t="shared" si="18"/>
        <v>IV</v>
      </c>
      <c r="N539"/>
      <c r="O539" s="1">
        <v>90.909000000000006</v>
      </c>
      <c r="P539" s="10">
        <f t="shared" si="17"/>
        <v>2.0202</v>
      </c>
      <c r="Q539" s="18" t="s">
        <v>477</v>
      </c>
      <c r="R539" s="17" t="s">
        <v>478</v>
      </c>
      <c r="S539" s="17">
        <v>4</v>
      </c>
    </row>
    <row r="540" spans="1:19" s="9" customFormat="1" ht="15" customHeight="1" x14ac:dyDescent="0.25">
      <c r="A540" s="2" t="s">
        <v>312</v>
      </c>
      <c r="B540" s="6" t="s">
        <v>72</v>
      </c>
      <c r="C540" s="6">
        <v>1</v>
      </c>
      <c r="D540" s="7">
        <v>42684</v>
      </c>
      <c r="E540" s="8">
        <v>2016</v>
      </c>
      <c r="F540" s="6" t="s">
        <v>27</v>
      </c>
      <c r="G540" s="6" t="s">
        <v>39</v>
      </c>
      <c r="H540" s="6" t="s">
        <v>73</v>
      </c>
      <c r="I540" s="6" t="s">
        <v>140</v>
      </c>
      <c r="J540" s="6" t="s">
        <v>141</v>
      </c>
      <c r="K540" s="6" t="s">
        <v>252</v>
      </c>
      <c r="L540" s="6"/>
      <c r="M540" s="6" t="str">
        <f t="shared" si="18"/>
        <v>II</v>
      </c>
      <c r="N540"/>
      <c r="O540" s="1">
        <v>45.454500000000003</v>
      </c>
      <c r="P540" s="10">
        <f t="shared" si="17"/>
        <v>1.0101</v>
      </c>
      <c r="Q540" s="12"/>
      <c r="R540" s="13" t="s">
        <v>478</v>
      </c>
      <c r="S540" s="13">
        <v>2</v>
      </c>
    </row>
    <row r="541" spans="1:19" s="9" customFormat="1" ht="15" customHeight="1" x14ac:dyDescent="0.25">
      <c r="A541" s="2" t="s">
        <v>312</v>
      </c>
      <c r="B541" s="6" t="s">
        <v>72</v>
      </c>
      <c r="C541" s="6">
        <v>1</v>
      </c>
      <c r="D541" s="7">
        <v>42684</v>
      </c>
      <c r="E541" s="8">
        <v>2016</v>
      </c>
      <c r="F541" s="6" t="s">
        <v>13</v>
      </c>
      <c r="G541" s="6" t="s">
        <v>14</v>
      </c>
      <c r="H541" s="6"/>
      <c r="I541" s="6" t="s">
        <v>18</v>
      </c>
      <c r="J541" s="6" t="s">
        <v>19</v>
      </c>
      <c r="K541" s="6" t="s">
        <v>252</v>
      </c>
      <c r="L541" s="6"/>
      <c r="M541" s="6" t="str">
        <f t="shared" si="18"/>
        <v>II</v>
      </c>
      <c r="N541"/>
      <c r="O541" s="1">
        <v>363.63600000000002</v>
      </c>
      <c r="P541" s="10">
        <f t="shared" si="17"/>
        <v>8.0808</v>
      </c>
      <c r="Q541" s="18" t="s">
        <v>489</v>
      </c>
      <c r="R541" s="17" t="s">
        <v>488</v>
      </c>
      <c r="S541" s="17">
        <v>3</v>
      </c>
    </row>
    <row r="542" spans="1:19" s="9" customFormat="1" ht="15" customHeight="1" x14ac:dyDescent="0.25">
      <c r="A542" s="2" t="s">
        <v>312</v>
      </c>
      <c r="B542" s="6" t="s">
        <v>72</v>
      </c>
      <c r="C542" s="6">
        <v>1</v>
      </c>
      <c r="D542" s="7">
        <v>42684</v>
      </c>
      <c r="E542" s="8">
        <v>2016</v>
      </c>
      <c r="F542" s="6" t="s">
        <v>13</v>
      </c>
      <c r="G542" s="6" t="s">
        <v>14</v>
      </c>
      <c r="H542" s="6"/>
      <c r="I542" s="6" t="s">
        <v>20</v>
      </c>
      <c r="J542" s="6" t="s">
        <v>21</v>
      </c>
      <c r="K542" s="6" t="s">
        <v>255</v>
      </c>
      <c r="L542" s="6"/>
      <c r="M542" s="6" t="str">
        <f t="shared" si="18"/>
        <v>IV</v>
      </c>
      <c r="N542"/>
      <c r="O542" s="1">
        <v>636.36300000000006</v>
      </c>
      <c r="P542" s="10">
        <f t="shared" si="17"/>
        <v>14.141400000000001</v>
      </c>
      <c r="Q542" s="18" t="s">
        <v>490</v>
      </c>
      <c r="R542" s="17" t="s">
        <v>488</v>
      </c>
      <c r="S542" s="17">
        <v>3</v>
      </c>
    </row>
    <row r="543" spans="1:19" s="9" customFormat="1" ht="15" customHeight="1" x14ac:dyDescent="0.25">
      <c r="A543" s="2" t="s">
        <v>312</v>
      </c>
      <c r="B543" s="6" t="s">
        <v>72</v>
      </c>
      <c r="C543" s="6">
        <v>1</v>
      </c>
      <c r="D543" s="7">
        <v>42684</v>
      </c>
      <c r="E543" s="8">
        <v>2016</v>
      </c>
      <c r="F543" s="6" t="s">
        <v>13</v>
      </c>
      <c r="G543" s="6" t="s">
        <v>14</v>
      </c>
      <c r="H543" s="6" t="s">
        <v>24</v>
      </c>
      <c r="I543" s="6" t="s">
        <v>25</v>
      </c>
      <c r="J543" s="6" t="s">
        <v>55</v>
      </c>
      <c r="K543" s="6" t="s">
        <v>255</v>
      </c>
      <c r="L543" s="6"/>
      <c r="M543" s="6" t="str">
        <f t="shared" si="18"/>
        <v>IV</v>
      </c>
      <c r="N543"/>
      <c r="O543" s="1">
        <v>136.36350000000002</v>
      </c>
      <c r="P543" s="10">
        <f t="shared" si="17"/>
        <v>3.0303000000000004</v>
      </c>
      <c r="Q543" s="18" t="s">
        <v>491</v>
      </c>
      <c r="R543" s="17" t="s">
        <v>478</v>
      </c>
      <c r="S543" s="17">
        <v>2.5</v>
      </c>
    </row>
    <row r="544" spans="1:19" s="9" customFormat="1" ht="15" customHeight="1" x14ac:dyDescent="0.25">
      <c r="A544" s="2" t="s">
        <v>312</v>
      </c>
      <c r="B544" s="6" t="s">
        <v>72</v>
      </c>
      <c r="C544" s="6">
        <v>1</v>
      </c>
      <c r="D544" s="7">
        <v>42684</v>
      </c>
      <c r="E544" s="8">
        <v>2016</v>
      </c>
      <c r="F544" s="6" t="s">
        <v>13</v>
      </c>
      <c r="G544" s="6" t="s">
        <v>14</v>
      </c>
      <c r="H544" s="6" t="s">
        <v>15</v>
      </c>
      <c r="I544" s="6" t="s">
        <v>129</v>
      </c>
      <c r="J544" s="6" t="s">
        <v>162</v>
      </c>
      <c r="K544" s="6" t="s">
        <v>252</v>
      </c>
      <c r="L544" s="6"/>
      <c r="M544" s="6" t="str">
        <f t="shared" si="18"/>
        <v>II</v>
      </c>
      <c r="N544"/>
      <c r="O544" s="1">
        <v>45.454500000000003</v>
      </c>
      <c r="P544" s="10">
        <f t="shared" si="17"/>
        <v>1.0101</v>
      </c>
      <c r="Q544" s="16" t="s">
        <v>479</v>
      </c>
      <c r="R544" s="17" t="s">
        <v>480</v>
      </c>
      <c r="S544" s="17">
        <v>2</v>
      </c>
    </row>
    <row r="545" spans="1:19" s="9" customFormat="1" ht="15" customHeight="1" x14ac:dyDescent="0.25">
      <c r="A545" s="2" t="s">
        <v>312</v>
      </c>
      <c r="B545" s="6" t="s">
        <v>72</v>
      </c>
      <c r="C545" s="6">
        <v>1</v>
      </c>
      <c r="D545" s="7">
        <v>42684</v>
      </c>
      <c r="E545" s="8">
        <v>2016</v>
      </c>
      <c r="F545" s="6" t="s">
        <v>13</v>
      </c>
      <c r="G545" s="6" t="s">
        <v>14</v>
      </c>
      <c r="H545" s="6" t="s">
        <v>15</v>
      </c>
      <c r="I545" s="6" t="s">
        <v>56</v>
      </c>
      <c r="J545" s="6" t="s">
        <v>57</v>
      </c>
      <c r="K545" s="6" t="s">
        <v>252</v>
      </c>
      <c r="L545" s="6"/>
      <c r="M545" s="6" t="str">
        <f t="shared" si="18"/>
        <v>II</v>
      </c>
      <c r="N545"/>
      <c r="O545" s="1">
        <v>136.36350000000002</v>
      </c>
      <c r="P545" s="10">
        <f t="shared" si="17"/>
        <v>3.0303000000000004</v>
      </c>
      <c r="Q545" s="16" t="s">
        <v>479</v>
      </c>
      <c r="R545" s="17" t="s">
        <v>480</v>
      </c>
      <c r="S545" s="17">
        <v>4</v>
      </c>
    </row>
    <row r="546" spans="1:19" s="9" customFormat="1" ht="15" customHeight="1" x14ac:dyDescent="0.25">
      <c r="A546" s="2" t="s">
        <v>312</v>
      </c>
      <c r="B546" s="6" t="s">
        <v>72</v>
      </c>
      <c r="C546" s="6">
        <v>1</v>
      </c>
      <c r="D546" s="7">
        <v>42684</v>
      </c>
      <c r="E546" s="8">
        <v>2016</v>
      </c>
      <c r="F546" s="6" t="s">
        <v>13</v>
      </c>
      <c r="G546" s="6" t="s">
        <v>14</v>
      </c>
      <c r="H546" s="6" t="s">
        <v>15</v>
      </c>
      <c r="I546" s="6" t="s">
        <v>22</v>
      </c>
      <c r="J546" s="6" t="s">
        <v>43</v>
      </c>
      <c r="K546" s="6" t="s">
        <v>255</v>
      </c>
      <c r="L546" s="6"/>
      <c r="M546" s="6" t="str">
        <f t="shared" si="18"/>
        <v>IV</v>
      </c>
      <c r="N546"/>
      <c r="O546" s="1">
        <v>136.36350000000002</v>
      </c>
      <c r="P546" s="10">
        <f t="shared" si="17"/>
        <v>3.0303000000000004</v>
      </c>
      <c r="Q546" s="16" t="s">
        <v>479</v>
      </c>
      <c r="R546" s="17" t="s">
        <v>480</v>
      </c>
      <c r="S546" s="17">
        <v>2</v>
      </c>
    </row>
    <row r="547" spans="1:19" s="9" customFormat="1" ht="15" customHeight="1" x14ac:dyDescent="0.25">
      <c r="A547" s="2" t="s">
        <v>312</v>
      </c>
      <c r="B547" s="6" t="s">
        <v>72</v>
      </c>
      <c r="C547" s="6">
        <v>1</v>
      </c>
      <c r="D547" s="7">
        <v>42684</v>
      </c>
      <c r="E547" s="8">
        <v>2016</v>
      </c>
      <c r="F547" s="6" t="s">
        <v>13</v>
      </c>
      <c r="G547" s="6" t="s">
        <v>14</v>
      </c>
      <c r="H547" s="6" t="s">
        <v>15</v>
      </c>
      <c r="I547" s="6" t="s">
        <v>22</v>
      </c>
      <c r="J547" s="6" t="s">
        <v>23</v>
      </c>
      <c r="K547" s="6" t="s">
        <v>255</v>
      </c>
      <c r="L547" s="6"/>
      <c r="M547" s="6" t="str">
        <f t="shared" si="18"/>
        <v>IV</v>
      </c>
      <c r="N547"/>
      <c r="O547" s="1">
        <v>318.18150000000003</v>
      </c>
      <c r="P547" s="10">
        <f t="shared" si="17"/>
        <v>7.0707000000000004</v>
      </c>
      <c r="Q547" s="16" t="s">
        <v>479</v>
      </c>
      <c r="R547" s="17" t="s">
        <v>480</v>
      </c>
      <c r="S547" s="17">
        <v>2</v>
      </c>
    </row>
    <row r="548" spans="1:19" s="9" customFormat="1" ht="15" customHeight="1" x14ac:dyDescent="0.25">
      <c r="A548" s="2" t="s">
        <v>312</v>
      </c>
      <c r="B548" s="6" t="s">
        <v>72</v>
      </c>
      <c r="C548" s="6">
        <v>1</v>
      </c>
      <c r="D548" s="7">
        <v>42684</v>
      </c>
      <c r="E548" s="8">
        <v>2016</v>
      </c>
      <c r="F548" s="6" t="s">
        <v>13</v>
      </c>
      <c r="G548" s="6" t="s">
        <v>14</v>
      </c>
      <c r="H548" s="6"/>
      <c r="I548" s="6" t="s">
        <v>44</v>
      </c>
      <c r="J548" s="6" t="s">
        <v>45</v>
      </c>
      <c r="K548" s="6" t="s">
        <v>252</v>
      </c>
      <c r="L548" s="6"/>
      <c r="M548" s="6" t="str">
        <f t="shared" si="18"/>
        <v>II</v>
      </c>
      <c r="N548"/>
      <c r="O548" s="1">
        <v>45.454500000000003</v>
      </c>
      <c r="P548" s="10">
        <f t="shared" si="17"/>
        <v>1.0101</v>
      </c>
      <c r="Q548" s="18" t="s">
        <v>503</v>
      </c>
      <c r="R548" s="17" t="s">
        <v>478</v>
      </c>
      <c r="S548" s="17">
        <v>2</v>
      </c>
    </row>
    <row r="549" spans="1:19" s="9" customFormat="1" ht="15" customHeight="1" x14ac:dyDescent="0.25">
      <c r="A549" s="2" t="s">
        <v>312</v>
      </c>
      <c r="B549" s="6" t="s">
        <v>72</v>
      </c>
      <c r="C549" s="6">
        <v>1</v>
      </c>
      <c r="D549" s="7">
        <v>42684</v>
      </c>
      <c r="E549" s="8">
        <v>2016</v>
      </c>
      <c r="F549" s="6" t="s">
        <v>13</v>
      </c>
      <c r="G549" s="6" t="s">
        <v>14</v>
      </c>
      <c r="H549" s="6" t="s">
        <v>24</v>
      </c>
      <c r="I549" s="6" t="s">
        <v>25</v>
      </c>
      <c r="J549" s="6" t="s">
        <v>26</v>
      </c>
      <c r="K549" s="6" t="s">
        <v>255</v>
      </c>
      <c r="L549" s="6"/>
      <c r="M549" s="6" t="str">
        <f t="shared" si="18"/>
        <v>IV</v>
      </c>
      <c r="N549"/>
      <c r="O549" s="1">
        <v>227.27250000000001</v>
      </c>
      <c r="P549" s="10">
        <f t="shared" si="17"/>
        <v>5.0505000000000004</v>
      </c>
      <c r="Q549" s="18" t="s">
        <v>491</v>
      </c>
      <c r="R549" s="17" t="s">
        <v>478</v>
      </c>
      <c r="S549" s="17">
        <v>2</v>
      </c>
    </row>
    <row r="550" spans="1:19" s="9" customFormat="1" ht="15" customHeight="1" x14ac:dyDescent="0.25">
      <c r="A550" s="2" t="s">
        <v>313</v>
      </c>
      <c r="B550" s="6" t="s">
        <v>72</v>
      </c>
      <c r="C550" s="6">
        <v>2</v>
      </c>
      <c r="D550" s="7">
        <v>42684</v>
      </c>
      <c r="E550" s="8">
        <v>2016</v>
      </c>
      <c r="F550" s="6" t="s">
        <v>27</v>
      </c>
      <c r="G550" s="6" t="s">
        <v>39</v>
      </c>
      <c r="H550" s="6" t="s">
        <v>73</v>
      </c>
      <c r="I550" s="6" t="s">
        <v>74</v>
      </c>
      <c r="J550" s="6" t="s">
        <v>75</v>
      </c>
      <c r="K550" s="6" t="s">
        <v>252</v>
      </c>
      <c r="L550" s="6"/>
      <c r="M550" s="6" t="str">
        <f t="shared" si="18"/>
        <v>II</v>
      </c>
      <c r="N550"/>
      <c r="O550" s="1">
        <v>136.36350000000002</v>
      </c>
      <c r="P550" s="10">
        <f t="shared" si="17"/>
        <v>3.0303000000000004</v>
      </c>
      <c r="Q550" s="16" t="s">
        <v>479</v>
      </c>
      <c r="R550" s="17" t="s">
        <v>480</v>
      </c>
      <c r="S550" s="17">
        <v>1</v>
      </c>
    </row>
    <row r="551" spans="1:19" s="9" customFormat="1" ht="15" customHeight="1" x14ac:dyDescent="0.25">
      <c r="A551" s="2" t="s">
        <v>313</v>
      </c>
      <c r="B551" s="6" t="s">
        <v>72</v>
      </c>
      <c r="C551" s="6">
        <v>2</v>
      </c>
      <c r="D551" s="7">
        <v>42684</v>
      </c>
      <c r="E551" s="8">
        <v>2016</v>
      </c>
      <c r="F551" s="6" t="s">
        <v>9</v>
      </c>
      <c r="G551" s="6" t="s">
        <v>92</v>
      </c>
      <c r="H551" s="6"/>
      <c r="I551" s="6" t="s">
        <v>93</v>
      </c>
      <c r="J551" s="6" t="s">
        <v>154</v>
      </c>
      <c r="K551" s="6" t="s">
        <v>252</v>
      </c>
      <c r="M551" s="6" t="str">
        <f>IF(K551="",#REF!,K551)</f>
        <v>II</v>
      </c>
      <c r="N551"/>
      <c r="O551" s="1">
        <v>45.454500000000003</v>
      </c>
      <c r="P551" s="10">
        <f t="shared" si="17"/>
        <v>1.0101</v>
      </c>
      <c r="Q551" s="13"/>
      <c r="R551" s="13"/>
      <c r="S551" s="13"/>
    </row>
    <row r="552" spans="1:19" s="9" customFormat="1" ht="15" customHeight="1" x14ac:dyDescent="0.25">
      <c r="A552" s="2" t="s">
        <v>313</v>
      </c>
      <c r="B552" s="6" t="s">
        <v>72</v>
      </c>
      <c r="C552" s="6">
        <v>2</v>
      </c>
      <c r="D552" s="7">
        <v>42684</v>
      </c>
      <c r="E552" s="8">
        <v>2016</v>
      </c>
      <c r="F552" s="6" t="s">
        <v>13</v>
      </c>
      <c r="G552" s="6" t="s">
        <v>14</v>
      </c>
      <c r="H552" s="6"/>
      <c r="I552" s="6" t="s">
        <v>64</v>
      </c>
      <c r="J552" s="6" t="s">
        <v>65</v>
      </c>
      <c r="K552" s="6" t="s">
        <v>255</v>
      </c>
      <c r="L552" s="6"/>
      <c r="M552" s="6" t="str">
        <f t="shared" ref="M552:M615" si="19">IF(L552="",K552,L552)</f>
        <v>IV</v>
      </c>
      <c r="N552"/>
      <c r="O552" s="1">
        <v>409.09050000000002</v>
      </c>
      <c r="P552" s="10">
        <f t="shared" si="17"/>
        <v>9.0909000000000013</v>
      </c>
      <c r="Q552" s="18" t="s">
        <v>477</v>
      </c>
      <c r="R552" s="17" t="s">
        <v>478</v>
      </c>
      <c r="S552" s="17">
        <v>4</v>
      </c>
    </row>
    <row r="553" spans="1:19" s="9" customFormat="1" ht="15" customHeight="1" x14ac:dyDescent="0.25">
      <c r="A553" s="2" t="s">
        <v>313</v>
      </c>
      <c r="B553" s="6" t="s">
        <v>72</v>
      </c>
      <c r="C553" s="6">
        <v>2</v>
      </c>
      <c r="D553" s="7">
        <v>42684</v>
      </c>
      <c r="E553" s="8">
        <v>2016</v>
      </c>
      <c r="F553" s="6" t="s">
        <v>13</v>
      </c>
      <c r="G553" s="6" t="s">
        <v>14</v>
      </c>
      <c r="H553" s="6" t="s">
        <v>15</v>
      </c>
      <c r="I553" s="6" t="s">
        <v>16</v>
      </c>
      <c r="J553" s="6" t="s">
        <v>17</v>
      </c>
      <c r="K553" s="6" t="s">
        <v>252</v>
      </c>
      <c r="L553" s="6"/>
      <c r="M553" s="6" t="str">
        <f t="shared" si="19"/>
        <v>II</v>
      </c>
      <c r="N553"/>
      <c r="O553" s="1">
        <v>45.454500000000003</v>
      </c>
      <c r="P553" s="10">
        <f t="shared" si="17"/>
        <v>1.0101</v>
      </c>
      <c r="Q553" s="16" t="s">
        <v>479</v>
      </c>
      <c r="R553" s="17" t="s">
        <v>480</v>
      </c>
      <c r="S553" s="17">
        <v>3</v>
      </c>
    </row>
    <row r="554" spans="1:19" s="9" customFormat="1" ht="15" customHeight="1" x14ac:dyDescent="0.25">
      <c r="A554" s="2" t="s">
        <v>313</v>
      </c>
      <c r="B554" s="6" t="s">
        <v>72</v>
      </c>
      <c r="C554" s="6">
        <v>2</v>
      </c>
      <c r="D554" s="7">
        <v>42684</v>
      </c>
      <c r="E554" s="8">
        <v>2016</v>
      </c>
      <c r="F554" s="6" t="s">
        <v>27</v>
      </c>
      <c r="G554" s="6" t="s">
        <v>39</v>
      </c>
      <c r="H554" s="6" t="s">
        <v>73</v>
      </c>
      <c r="I554" s="6" t="s">
        <v>140</v>
      </c>
      <c r="J554" s="6" t="s">
        <v>141</v>
      </c>
      <c r="K554" s="6" t="s">
        <v>252</v>
      </c>
      <c r="L554" s="6"/>
      <c r="M554" s="6" t="str">
        <f t="shared" si="19"/>
        <v>II</v>
      </c>
      <c r="N554"/>
      <c r="O554" s="1">
        <v>181.81800000000001</v>
      </c>
      <c r="P554" s="10">
        <f t="shared" si="17"/>
        <v>4.0404</v>
      </c>
      <c r="Q554" s="12"/>
      <c r="R554" s="13" t="s">
        <v>478</v>
      </c>
      <c r="S554" s="13">
        <v>2</v>
      </c>
    </row>
    <row r="555" spans="1:19" s="9" customFormat="1" ht="15" customHeight="1" x14ac:dyDescent="0.25">
      <c r="A555" s="2" t="s">
        <v>313</v>
      </c>
      <c r="B555" s="6" t="s">
        <v>72</v>
      </c>
      <c r="C555" s="6">
        <v>2</v>
      </c>
      <c r="D555" s="7">
        <v>42684</v>
      </c>
      <c r="E555" s="8">
        <v>2016</v>
      </c>
      <c r="F555" s="6" t="s">
        <v>13</v>
      </c>
      <c r="G555" s="6" t="s">
        <v>14</v>
      </c>
      <c r="H555" s="6"/>
      <c r="I555" s="6" t="s">
        <v>18</v>
      </c>
      <c r="J555" s="6" t="s">
        <v>19</v>
      </c>
      <c r="K555" s="6" t="s">
        <v>252</v>
      </c>
      <c r="L555" s="6"/>
      <c r="M555" s="6" t="str">
        <f t="shared" si="19"/>
        <v>II</v>
      </c>
      <c r="N555"/>
      <c r="O555" s="1">
        <v>590.9085</v>
      </c>
      <c r="P555" s="10">
        <f t="shared" si="17"/>
        <v>13.1313</v>
      </c>
      <c r="Q555" s="18" t="s">
        <v>489</v>
      </c>
      <c r="R555" s="17" t="s">
        <v>488</v>
      </c>
      <c r="S555" s="17">
        <v>3</v>
      </c>
    </row>
    <row r="556" spans="1:19" s="9" customFormat="1" ht="15" customHeight="1" x14ac:dyDescent="0.25">
      <c r="A556" s="2" t="s">
        <v>313</v>
      </c>
      <c r="B556" s="6" t="s">
        <v>72</v>
      </c>
      <c r="C556" s="6">
        <v>2</v>
      </c>
      <c r="D556" s="7">
        <v>42684</v>
      </c>
      <c r="E556" s="8">
        <v>2016</v>
      </c>
      <c r="F556" s="6" t="s">
        <v>13</v>
      </c>
      <c r="G556" s="6" t="s">
        <v>14</v>
      </c>
      <c r="H556" s="6"/>
      <c r="I556" s="6" t="s">
        <v>20</v>
      </c>
      <c r="J556" s="6" t="s">
        <v>21</v>
      </c>
      <c r="K556" s="6" t="s">
        <v>255</v>
      </c>
      <c r="L556" s="6"/>
      <c r="M556" s="6" t="str">
        <f t="shared" si="19"/>
        <v>IV</v>
      </c>
      <c r="N556"/>
      <c r="O556" s="1">
        <v>772.7265000000001</v>
      </c>
      <c r="P556" s="10">
        <f t="shared" si="17"/>
        <v>17.171700000000001</v>
      </c>
      <c r="Q556" s="18" t="s">
        <v>490</v>
      </c>
      <c r="R556" s="17" t="s">
        <v>488</v>
      </c>
      <c r="S556" s="17">
        <v>3</v>
      </c>
    </row>
    <row r="557" spans="1:19" s="9" customFormat="1" ht="15" customHeight="1" x14ac:dyDescent="0.25">
      <c r="A557" s="2" t="s">
        <v>334</v>
      </c>
      <c r="B557" s="6" t="s">
        <v>72</v>
      </c>
      <c r="C557" s="6">
        <v>2</v>
      </c>
      <c r="D557" s="7">
        <v>42684</v>
      </c>
      <c r="E557" s="8">
        <v>2016</v>
      </c>
      <c r="F557" s="6" t="s">
        <v>50</v>
      </c>
      <c r="G557" s="6" t="s">
        <v>14</v>
      </c>
      <c r="H557" s="6" t="s">
        <v>89</v>
      </c>
      <c r="I557" s="6" t="s">
        <v>137</v>
      </c>
      <c r="J557" s="6" t="s">
        <v>137</v>
      </c>
      <c r="K557" s="6" t="s">
        <v>256</v>
      </c>
      <c r="L557" s="6" t="s">
        <v>252</v>
      </c>
      <c r="M557" s="6" t="str">
        <f t="shared" si="19"/>
        <v>II</v>
      </c>
      <c r="N557" s="15" t="s">
        <v>535</v>
      </c>
      <c r="O557" s="1">
        <v>227.27250000000001</v>
      </c>
      <c r="P557" s="10">
        <f t="shared" si="17"/>
        <v>5.0505000000000004</v>
      </c>
      <c r="Q557" s="16" t="s">
        <v>479</v>
      </c>
      <c r="R557" s="17" t="s">
        <v>480</v>
      </c>
      <c r="S557" s="17">
        <v>3</v>
      </c>
    </row>
    <row r="558" spans="1:19" s="9" customFormat="1" ht="15" customHeight="1" x14ac:dyDescent="0.25">
      <c r="A558" s="2" t="s">
        <v>313</v>
      </c>
      <c r="B558" s="6" t="s">
        <v>72</v>
      </c>
      <c r="C558" s="6">
        <v>2</v>
      </c>
      <c r="D558" s="7">
        <v>42684</v>
      </c>
      <c r="E558" s="8">
        <v>2016</v>
      </c>
      <c r="F558" s="6" t="s">
        <v>13</v>
      </c>
      <c r="G558" s="6" t="s">
        <v>14</v>
      </c>
      <c r="H558" s="6" t="s">
        <v>24</v>
      </c>
      <c r="I558" s="6" t="s">
        <v>25</v>
      </c>
      <c r="J558" s="6" t="s">
        <v>55</v>
      </c>
      <c r="K558" s="6" t="s">
        <v>255</v>
      </c>
      <c r="L558" s="6"/>
      <c r="M558" s="6" t="str">
        <f t="shared" si="19"/>
        <v>IV</v>
      </c>
      <c r="N558"/>
      <c r="O558" s="1">
        <v>45.454500000000003</v>
      </c>
      <c r="P558" s="10">
        <f t="shared" si="17"/>
        <v>1.0101</v>
      </c>
      <c r="Q558" s="18" t="s">
        <v>491</v>
      </c>
      <c r="R558" s="17" t="s">
        <v>478</v>
      </c>
      <c r="S558" s="17">
        <v>2.5</v>
      </c>
    </row>
    <row r="559" spans="1:19" s="9" customFormat="1" ht="15" customHeight="1" x14ac:dyDescent="0.25">
      <c r="A559" s="2" t="s">
        <v>313</v>
      </c>
      <c r="B559" s="6" t="s">
        <v>72</v>
      </c>
      <c r="C559" s="6">
        <v>2</v>
      </c>
      <c r="D559" s="7">
        <v>42684</v>
      </c>
      <c r="E559" s="8">
        <v>2016</v>
      </c>
      <c r="F559" s="6" t="s">
        <v>13</v>
      </c>
      <c r="G559" s="6" t="s">
        <v>14</v>
      </c>
      <c r="H559" s="6" t="s">
        <v>15</v>
      </c>
      <c r="I559" s="6" t="s">
        <v>56</v>
      </c>
      <c r="J559" s="6" t="s">
        <v>57</v>
      </c>
      <c r="K559" s="6" t="s">
        <v>252</v>
      </c>
      <c r="L559" s="6"/>
      <c r="M559" s="6" t="str">
        <f t="shared" si="19"/>
        <v>II</v>
      </c>
      <c r="N559"/>
      <c r="O559" s="1">
        <v>45.454500000000003</v>
      </c>
      <c r="P559" s="10">
        <f t="shared" si="17"/>
        <v>1.0101</v>
      </c>
      <c r="Q559" s="16" t="s">
        <v>479</v>
      </c>
      <c r="R559" s="17" t="s">
        <v>480</v>
      </c>
      <c r="S559" s="17">
        <v>4</v>
      </c>
    </row>
    <row r="560" spans="1:19" s="9" customFormat="1" ht="15" customHeight="1" x14ac:dyDescent="0.25">
      <c r="A560" s="2" t="s">
        <v>313</v>
      </c>
      <c r="B560" s="6" t="s">
        <v>72</v>
      </c>
      <c r="C560" s="6">
        <v>2</v>
      </c>
      <c r="D560" s="7">
        <v>42684</v>
      </c>
      <c r="E560" s="8">
        <v>2016</v>
      </c>
      <c r="F560" s="6" t="s">
        <v>13</v>
      </c>
      <c r="G560" s="6" t="s">
        <v>14</v>
      </c>
      <c r="H560" s="6" t="s">
        <v>15</v>
      </c>
      <c r="I560" s="6" t="s">
        <v>22</v>
      </c>
      <c r="J560" s="6" t="s">
        <v>43</v>
      </c>
      <c r="K560" s="6" t="s">
        <v>255</v>
      </c>
      <c r="L560" s="6"/>
      <c r="M560" s="6" t="str">
        <f t="shared" si="19"/>
        <v>IV</v>
      </c>
      <c r="N560"/>
      <c r="O560" s="1">
        <v>45.454500000000003</v>
      </c>
      <c r="P560" s="10">
        <f t="shared" si="17"/>
        <v>1.0101</v>
      </c>
      <c r="Q560" s="16" t="s">
        <v>479</v>
      </c>
      <c r="R560" s="17" t="s">
        <v>480</v>
      </c>
      <c r="S560" s="17">
        <v>2</v>
      </c>
    </row>
    <row r="561" spans="1:19" s="9" customFormat="1" ht="15" customHeight="1" x14ac:dyDescent="0.25">
      <c r="A561" s="2" t="s">
        <v>313</v>
      </c>
      <c r="B561" s="6" t="s">
        <v>72</v>
      </c>
      <c r="C561" s="6">
        <v>2</v>
      </c>
      <c r="D561" s="7">
        <v>42684</v>
      </c>
      <c r="E561" s="8">
        <v>2016</v>
      </c>
      <c r="F561" s="6" t="s">
        <v>13</v>
      </c>
      <c r="G561" s="6" t="s">
        <v>14</v>
      </c>
      <c r="H561" s="6" t="s">
        <v>15</v>
      </c>
      <c r="I561" s="6" t="s">
        <v>22</v>
      </c>
      <c r="J561" s="6" t="s">
        <v>23</v>
      </c>
      <c r="K561" s="6" t="s">
        <v>255</v>
      </c>
      <c r="L561" s="6"/>
      <c r="M561" s="6" t="str">
        <f t="shared" si="19"/>
        <v>IV</v>
      </c>
      <c r="N561"/>
      <c r="O561" s="1">
        <v>272.72700000000003</v>
      </c>
      <c r="P561" s="10">
        <f t="shared" si="17"/>
        <v>6.0606000000000009</v>
      </c>
      <c r="Q561" s="16" t="s">
        <v>479</v>
      </c>
      <c r="R561" s="17" t="s">
        <v>480</v>
      </c>
      <c r="S561" s="17">
        <v>2</v>
      </c>
    </row>
    <row r="562" spans="1:19" s="9" customFormat="1" ht="15" customHeight="1" x14ac:dyDescent="0.25">
      <c r="A562" s="2" t="s">
        <v>326</v>
      </c>
      <c r="B562" s="6" t="s">
        <v>72</v>
      </c>
      <c r="C562" s="6">
        <v>1</v>
      </c>
      <c r="D562" s="7">
        <v>42856</v>
      </c>
      <c r="E562" s="8">
        <v>2017</v>
      </c>
      <c r="F562" s="6" t="s">
        <v>13</v>
      </c>
      <c r="G562" s="6" t="s">
        <v>14</v>
      </c>
      <c r="H562" s="6"/>
      <c r="I562" s="6" t="s">
        <v>64</v>
      </c>
      <c r="J562" s="6" t="s">
        <v>65</v>
      </c>
      <c r="K562" s="6" t="s">
        <v>255</v>
      </c>
      <c r="L562" s="6"/>
      <c r="M562" s="6" t="str">
        <f t="shared" si="19"/>
        <v>IV</v>
      </c>
      <c r="N562"/>
      <c r="O562" s="1">
        <v>181.81800000000001</v>
      </c>
      <c r="P562" s="10">
        <f t="shared" si="17"/>
        <v>4.0404</v>
      </c>
      <c r="Q562" s="18" t="s">
        <v>477</v>
      </c>
      <c r="R562" s="17" t="s">
        <v>478</v>
      </c>
      <c r="S562" s="17">
        <v>4</v>
      </c>
    </row>
    <row r="563" spans="1:19" s="9" customFormat="1" ht="15" customHeight="1" x14ac:dyDescent="0.25">
      <c r="A563" s="2" t="s">
        <v>326</v>
      </c>
      <c r="B563" s="6" t="s">
        <v>72</v>
      </c>
      <c r="C563" s="6">
        <v>1</v>
      </c>
      <c r="D563" s="7">
        <v>42856</v>
      </c>
      <c r="E563" s="8">
        <v>2017</v>
      </c>
      <c r="F563" s="6" t="s">
        <v>13</v>
      </c>
      <c r="G563" s="6" t="s">
        <v>14</v>
      </c>
      <c r="H563" s="6" t="s">
        <v>15</v>
      </c>
      <c r="I563" s="6" t="s">
        <v>16</v>
      </c>
      <c r="J563" s="6" t="s">
        <v>17</v>
      </c>
      <c r="K563" s="6" t="s">
        <v>252</v>
      </c>
      <c r="L563" s="6"/>
      <c r="M563" s="6" t="str">
        <f t="shared" si="19"/>
        <v>II</v>
      </c>
      <c r="N563"/>
      <c r="O563" s="1">
        <v>45.454500000000003</v>
      </c>
      <c r="P563" s="10">
        <f t="shared" si="17"/>
        <v>1.0101</v>
      </c>
      <c r="Q563" s="16" t="s">
        <v>479</v>
      </c>
      <c r="R563" s="17" t="s">
        <v>480</v>
      </c>
      <c r="S563" s="17">
        <v>3</v>
      </c>
    </row>
    <row r="564" spans="1:19" s="9" customFormat="1" ht="15" customHeight="1" x14ac:dyDescent="0.25">
      <c r="A564" s="2" t="s">
        <v>326</v>
      </c>
      <c r="B564" s="6" t="s">
        <v>72</v>
      </c>
      <c r="C564" s="6">
        <v>1</v>
      </c>
      <c r="D564" s="7">
        <v>42856</v>
      </c>
      <c r="E564" s="8">
        <v>2017</v>
      </c>
      <c r="F564" s="6" t="s">
        <v>13</v>
      </c>
      <c r="G564" s="6" t="s">
        <v>14</v>
      </c>
      <c r="H564" s="6"/>
      <c r="I564" s="6" t="s">
        <v>18</v>
      </c>
      <c r="J564" s="6" t="s">
        <v>19</v>
      </c>
      <c r="K564" s="6" t="s">
        <v>252</v>
      </c>
      <c r="L564" s="6"/>
      <c r="M564" s="6" t="str">
        <f t="shared" si="19"/>
        <v>II</v>
      </c>
      <c r="N564"/>
      <c r="O564" s="1">
        <v>181.81800000000001</v>
      </c>
      <c r="P564" s="10">
        <f t="shared" si="17"/>
        <v>4.0404</v>
      </c>
      <c r="Q564" s="18" t="s">
        <v>489</v>
      </c>
      <c r="R564" s="17" t="s">
        <v>488</v>
      </c>
      <c r="S564" s="17">
        <v>3</v>
      </c>
    </row>
    <row r="565" spans="1:19" s="9" customFormat="1" ht="15" customHeight="1" x14ac:dyDescent="0.25">
      <c r="A565" s="2" t="s">
        <v>326</v>
      </c>
      <c r="B565" s="6" t="s">
        <v>72</v>
      </c>
      <c r="C565" s="6">
        <v>1</v>
      </c>
      <c r="D565" s="7">
        <v>42856</v>
      </c>
      <c r="E565" s="8">
        <v>2017</v>
      </c>
      <c r="F565" s="6" t="s">
        <v>13</v>
      </c>
      <c r="G565" s="6" t="s">
        <v>14</v>
      </c>
      <c r="H565" s="6"/>
      <c r="I565" s="6" t="s">
        <v>20</v>
      </c>
      <c r="J565" s="6" t="s">
        <v>21</v>
      </c>
      <c r="K565" s="6" t="s">
        <v>255</v>
      </c>
      <c r="L565" s="6"/>
      <c r="M565" s="6" t="str">
        <f t="shared" si="19"/>
        <v>IV</v>
      </c>
      <c r="N565"/>
      <c r="O565" s="1">
        <v>227.27250000000001</v>
      </c>
      <c r="P565" s="10">
        <f t="shared" si="17"/>
        <v>5.0505000000000004</v>
      </c>
      <c r="Q565" s="18" t="s">
        <v>490</v>
      </c>
      <c r="R565" s="17" t="s">
        <v>488</v>
      </c>
      <c r="S565" s="17">
        <v>3</v>
      </c>
    </row>
    <row r="566" spans="1:19" s="9" customFormat="1" ht="15" customHeight="1" x14ac:dyDescent="0.25">
      <c r="A566" s="2" t="s">
        <v>326</v>
      </c>
      <c r="B566" s="6" t="s">
        <v>72</v>
      </c>
      <c r="C566" s="6">
        <v>1</v>
      </c>
      <c r="D566" s="7">
        <v>42856</v>
      </c>
      <c r="E566" s="8">
        <v>2017</v>
      </c>
      <c r="F566" s="6" t="s">
        <v>9</v>
      </c>
      <c r="G566" s="6" t="s">
        <v>92</v>
      </c>
      <c r="H566" s="6"/>
      <c r="I566" s="6" t="s">
        <v>93</v>
      </c>
      <c r="J566" s="6" t="s">
        <v>138</v>
      </c>
      <c r="K566" s="6" t="s">
        <v>252</v>
      </c>
      <c r="L566" s="6"/>
      <c r="M566" s="6" t="str">
        <f t="shared" si="19"/>
        <v>II</v>
      </c>
      <c r="N566"/>
      <c r="O566" s="1">
        <v>45.454500000000003</v>
      </c>
      <c r="P566" s="10">
        <f t="shared" si="17"/>
        <v>1.0101</v>
      </c>
      <c r="Q566" s="12" t="s">
        <v>500</v>
      </c>
      <c r="R566" s="13" t="s">
        <v>480</v>
      </c>
      <c r="S566" s="13">
        <v>3</v>
      </c>
    </row>
    <row r="567" spans="1:19" s="9" customFormat="1" ht="15" customHeight="1" x14ac:dyDescent="0.25">
      <c r="A567" s="2" t="s">
        <v>326</v>
      </c>
      <c r="B567" s="6" t="s">
        <v>72</v>
      </c>
      <c r="C567" s="6">
        <v>1</v>
      </c>
      <c r="D567" s="7">
        <v>42856</v>
      </c>
      <c r="E567" s="8">
        <v>2017</v>
      </c>
      <c r="F567" s="6" t="s">
        <v>13</v>
      </c>
      <c r="G567" s="6" t="s">
        <v>14</v>
      </c>
      <c r="H567" s="6" t="s">
        <v>24</v>
      </c>
      <c r="I567" s="6" t="s">
        <v>25</v>
      </c>
      <c r="J567" s="6" t="s">
        <v>55</v>
      </c>
      <c r="K567" s="6" t="s">
        <v>255</v>
      </c>
      <c r="L567" s="6"/>
      <c r="M567" s="6" t="str">
        <f t="shared" si="19"/>
        <v>IV</v>
      </c>
      <c r="N567"/>
      <c r="O567" s="1">
        <v>181.81800000000001</v>
      </c>
      <c r="P567" s="10">
        <f t="shared" si="17"/>
        <v>4.0404</v>
      </c>
      <c r="Q567" s="18" t="s">
        <v>491</v>
      </c>
      <c r="R567" s="17" t="s">
        <v>478</v>
      </c>
      <c r="S567" s="17">
        <v>2.5</v>
      </c>
    </row>
    <row r="568" spans="1:19" s="9" customFormat="1" ht="15" customHeight="1" x14ac:dyDescent="0.25">
      <c r="A568" s="2" t="s">
        <v>326</v>
      </c>
      <c r="B568" s="6" t="s">
        <v>72</v>
      </c>
      <c r="C568" s="6">
        <v>1</v>
      </c>
      <c r="D568" s="7">
        <v>42856</v>
      </c>
      <c r="E568" s="8">
        <v>2017</v>
      </c>
      <c r="F568" s="6" t="s">
        <v>13</v>
      </c>
      <c r="G568" s="6" t="s">
        <v>14</v>
      </c>
      <c r="H568" s="6" t="s">
        <v>15</v>
      </c>
      <c r="I568" s="6" t="s">
        <v>56</v>
      </c>
      <c r="J568" s="6" t="s">
        <v>57</v>
      </c>
      <c r="K568" s="6" t="s">
        <v>252</v>
      </c>
      <c r="L568" s="6"/>
      <c r="M568" s="6" t="str">
        <f t="shared" si="19"/>
        <v>II</v>
      </c>
      <c r="N568"/>
      <c r="O568" s="1">
        <v>136.36350000000002</v>
      </c>
      <c r="P568" s="10">
        <f t="shared" si="17"/>
        <v>3.0303000000000004</v>
      </c>
      <c r="Q568" s="16" t="s">
        <v>479</v>
      </c>
      <c r="R568" s="17" t="s">
        <v>480</v>
      </c>
      <c r="S568" s="17">
        <v>4</v>
      </c>
    </row>
    <row r="569" spans="1:19" s="9" customFormat="1" ht="15" customHeight="1" x14ac:dyDescent="0.25">
      <c r="A569" s="2" t="s">
        <v>326</v>
      </c>
      <c r="B569" s="6" t="s">
        <v>72</v>
      </c>
      <c r="C569" s="6">
        <v>1</v>
      </c>
      <c r="D569" s="7">
        <v>42856</v>
      </c>
      <c r="E569" s="8">
        <v>2017</v>
      </c>
      <c r="F569" s="6" t="s">
        <v>13</v>
      </c>
      <c r="G569" s="6" t="s">
        <v>14</v>
      </c>
      <c r="H569" s="6" t="s">
        <v>15</v>
      </c>
      <c r="I569" s="6" t="s">
        <v>22</v>
      </c>
      <c r="J569" s="6" t="s">
        <v>23</v>
      </c>
      <c r="K569" s="6" t="s">
        <v>255</v>
      </c>
      <c r="L569" s="6"/>
      <c r="M569" s="6" t="str">
        <f t="shared" si="19"/>
        <v>IV</v>
      </c>
      <c r="N569"/>
      <c r="O569" s="1">
        <v>409.09050000000002</v>
      </c>
      <c r="P569" s="10">
        <f t="shared" si="17"/>
        <v>9.0909000000000013</v>
      </c>
      <c r="Q569" s="16" t="s">
        <v>479</v>
      </c>
      <c r="R569" s="17" t="s">
        <v>480</v>
      </c>
      <c r="S569" s="17">
        <v>2</v>
      </c>
    </row>
    <row r="570" spans="1:19" s="9" customFormat="1" ht="15" customHeight="1" x14ac:dyDescent="0.25">
      <c r="A570" s="2" t="s">
        <v>327</v>
      </c>
      <c r="B570" s="6" t="s">
        <v>72</v>
      </c>
      <c r="C570" s="6">
        <v>2</v>
      </c>
      <c r="D570" s="7">
        <v>42856</v>
      </c>
      <c r="E570" s="8">
        <v>2017</v>
      </c>
      <c r="F570" s="6" t="s">
        <v>13</v>
      </c>
      <c r="G570" s="6" t="s">
        <v>14</v>
      </c>
      <c r="H570" s="6" t="s">
        <v>15</v>
      </c>
      <c r="I570" s="6" t="s">
        <v>22</v>
      </c>
      <c r="J570" s="6" t="s">
        <v>66</v>
      </c>
      <c r="K570" s="6" t="s">
        <v>251</v>
      </c>
      <c r="L570" s="6"/>
      <c r="M570" s="6" t="str">
        <f t="shared" si="19"/>
        <v>III</v>
      </c>
      <c r="N570" s="15"/>
      <c r="O570" s="1">
        <v>90.909000000000006</v>
      </c>
      <c r="P570" s="10">
        <f t="shared" si="17"/>
        <v>2.0202</v>
      </c>
      <c r="Q570" s="16" t="s">
        <v>479</v>
      </c>
      <c r="R570" s="17" t="s">
        <v>480</v>
      </c>
      <c r="S570" s="17">
        <v>4</v>
      </c>
    </row>
    <row r="571" spans="1:19" s="9" customFormat="1" ht="15" customHeight="1" x14ac:dyDescent="0.25">
      <c r="A571" s="2" t="s">
        <v>327</v>
      </c>
      <c r="B571" s="6" t="s">
        <v>72</v>
      </c>
      <c r="C571" s="6">
        <v>2</v>
      </c>
      <c r="D571" s="7">
        <v>42856</v>
      </c>
      <c r="E571" s="8">
        <v>2017</v>
      </c>
      <c r="F571" s="6" t="s">
        <v>13</v>
      </c>
      <c r="G571" s="6" t="s">
        <v>14</v>
      </c>
      <c r="H571" s="6"/>
      <c r="I571" s="6" t="s">
        <v>64</v>
      </c>
      <c r="J571" s="6" t="s">
        <v>65</v>
      </c>
      <c r="K571" s="6" t="s">
        <v>255</v>
      </c>
      <c r="L571" s="6"/>
      <c r="M571" s="6" t="str">
        <f t="shared" si="19"/>
        <v>IV</v>
      </c>
      <c r="N571"/>
      <c r="O571" s="1">
        <v>454.54500000000002</v>
      </c>
      <c r="P571" s="10">
        <f t="shared" si="17"/>
        <v>10.101000000000001</v>
      </c>
      <c r="Q571" s="18" t="s">
        <v>477</v>
      </c>
      <c r="R571" s="17" t="s">
        <v>478</v>
      </c>
      <c r="S571" s="17">
        <v>4</v>
      </c>
    </row>
    <row r="572" spans="1:19" s="9" customFormat="1" ht="15" customHeight="1" x14ac:dyDescent="0.25">
      <c r="A572" s="2" t="s">
        <v>327</v>
      </c>
      <c r="B572" s="6" t="s">
        <v>72</v>
      </c>
      <c r="C572" s="6">
        <v>2</v>
      </c>
      <c r="D572" s="7">
        <v>42856</v>
      </c>
      <c r="E572" s="8">
        <v>2017</v>
      </c>
      <c r="F572" s="6" t="s">
        <v>13</v>
      </c>
      <c r="G572" s="6" t="s">
        <v>14</v>
      </c>
      <c r="H572" s="6" t="s">
        <v>15</v>
      </c>
      <c r="I572" s="6" t="s">
        <v>16</v>
      </c>
      <c r="J572" s="6" t="s">
        <v>17</v>
      </c>
      <c r="K572" s="6" t="s">
        <v>252</v>
      </c>
      <c r="L572" s="6"/>
      <c r="M572" s="6" t="str">
        <f t="shared" si="19"/>
        <v>II</v>
      </c>
      <c r="N572"/>
      <c r="O572" s="1">
        <v>45.454500000000003</v>
      </c>
      <c r="P572" s="10">
        <f t="shared" si="17"/>
        <v>1.0101</v>
      </c>
      <c r="Q572" s="16" t="s">
        <v>479</v>
      </c>
      <c r="R572" s="17" t="s">
        <v>480</v>
      </c>
      <c r="S572" s="17">
        <v>3</v>
      </c>
    </row>
    <row r="573" spans="1:19" s="9" customFormat="1" ht="15" customHeight="1" x14ac:dyDescent="0.25">
      <c r="A573" s="2" t="s">
        <v>327</v>
      </c>
      <c r="B573" s="6" t="s">
        <v>72</v>
      </c>
      <c r="C573" s="6">
        <v>2</v>
      </c>
      <c r="D573" s="7">
        <v>42856</v>
      </c>
      <c r="E573" s="8">
        <v>2017</v>
      </c>
      <c r="F573" s="6" t="s">
        <v>13</v>
      </c>
      <c r="G573" s="6" t="s">
        <v>14</v>
      </c>
      <c r="H573" s="6"/>
      <c r="I573" s="6" t="s">
        <v>18</v>
      </c>
      <c r="J573" s="6" t="s">
        <v>19</v>
      </c>
      <c r="K573" s="6" t="s">
        <v>252</v>
      </c>
      <c r="L573" s="6"/>
      <c r="M573" s="6" t="str">
        <f t="shared" si="19"/>
        <v>II</v>
      </c>
      <c r="N573"/>
      <c r="O573" s="1">
        <v>90.909000000000006</v>
      </c>
      <c r="P573" s="10">
        <f t="shared" si="17"/>
        <v>2.0202</v>
      </c>
      <c r="Q573" s="18" t="s">
        <v>489</v>
      </c>
      <c r="R573" s="17" t="s">
        <v>488</v>
      </c>
      <c r="S573" s="17">
        <v>3</v>
      </c>
    </row>
    <row r="574" spans="1:19" s="9" customFormat="1" ht="15" customHeight="1" x14ac:dyDescent="0.25">
      <c r="A574" s="2" t="s">
        <v>327</v>
      </c>
      <c r="B574" s="6" t="s">
        <v>72</v>
      </c>
      <c r="C574" s="6">
        <v>2</v>
      </c>
      <c r="D574" s="7">
        <v>42856</v>
      </c>
      <c r="E574" s="8">
        <v>2017</v>
      </c>
      <c r="F574" s="6" t="s">
        <v>13</v>
      </c>
      <c r="G574" s="6" t="s">
        <v>14</v>
      </c>
      <c r="H574" s="6"/>
      <c r="I574" s="6" t="s">
        <v>20</v>
      </c>
      <c r="J574" s="6" t="s">
        <v>21</v>
      </c>
      <c r="K574" s="6" t="s">
        <v>255</v>
      </c>
      <c r="L574" s="6"/>
      <c r="M574" s="6" t="str">
        <f t="shared" si="19"/>
        <v>IV</v>
      </c>
      <c r="N574"/>
      <c r="O574" s="1">
        <v>318.18150000000003</v>
      </c>
      <c r="P574" s="10">
        <f t="shared" si="17"/>
        <v>7.0707000000000004</v>
      </c>
      <c r="Q574" s="18" t="s">
        <v>490</v>
      </c>
      <c r="R574" s="17" t="s">
        <v>488</v>
      </c>
      <c r="S574" s="17">
        <v>3</v>
      </c>
    </row>
    <row r="575" spans="1:19" s="9" customFormat="1" ht="15" customHeight="1" x14ac:dyDescent="0.25">
      <c r="A575" s="2" t="s">
        <v>327</v>
      </c>
      <c r="B575" s="6" t="s">
        <v>72</v>
      </c>
      <c r="C575" s="6">
        <v>2</v>
      </c>
      <c r="D575" s="7">
        <v>42856</v>
      </c>
      <c r="E575" s="8">
        <v>2017</v>
      </c>
      <c r="F575" s="6" t="s">
        <v>50</v>
      </c>
      <c r="G575" s="6" t="s">
        <v>51</v>
      </c>
      <c r="H575" s="6" t="s">
        <v>70</v>
      </c>
      <c r="I575" s="6" t="s">
        <v>131</v>
      </c>
      <c r="J575" s="6" t="s">
        <v>132</v>
      </c>
      <c r="K575" s="6" t="s">
        <v>253</v>
      </c>
      <c r="L575" s="6"/>
      <c r="M575" s="6" t="str">
        <f t="shared" si="19"/>
        <v>I</v>
      </c>
      <c r="N575" s="15"/>
      <c r="O575" s="1">
        <v>45.454500000000003</v>
      </c>
      <c r="P575" s="10">
        <f t="shared" si="17"/>
        <v>1.0101</v>
      </c>
      <c r="Q575" s="18" t="s">
        <v>501</v>
      </c>
      <c r="R575" s="17" t="s">
        <v>478</v>
      </c>
      <c r="S575" s="17"/>
    </row>
    <row r="576" spans="1:19" s="9" customFormat="1" ht="15" customHeight="1" x14ac:dyDescent="0.25">
      <c r="A576" s="2" t="s">
        <v>327</v>
      </c>
      <c r="B576" s="6" t="s">
        <v>72</v>
      </c>
      <c r="C576" s="6">
        <v>2</v>
      </c>
      <c r="D576" s="7">
        <v>42856</v>
      </c>
      <c r="E576" s="8">
        <v>2017</v>
      </c>
      <c r="F576" s="6" t="s">
        <v>13</v>
      </c>
      <c r="G576" s="6" t="s">
        <v>14</v>
      </c>
      <c r="H576" s="6" t="s">
        <v>24</v>
      </c>
      <c r="I576" s="6" t="s">
        <v>25</v>
      </c>
      <c r="J576" s="6" t="s">
        <v>55</v>
      </c>
      <c r="K576" s="6" t="s">
        <v>255</v>
      </c>
      <c r="L576" s="6"/>
      <c r="M576" s="6" t="str">
        <f t="shared" si="19"/>
        <v>IV</v>
      </c>
      <c r="N576"/>
      <c r="O576" s="1">
        <v>181.81800000000001</v>
      </c>
      <c r="P576" s="10">
        <f t="shared" si="17"/>
        <v>4.0404</v>
      </c>
      <c r="Q576" s="18" t="s">
        <v>491</v>
      </c>
      <c r="R576" s="17" t="s">
        <v>478</v>
      </c>
      <c r="S576" s="17">
        <v>2.5</v>
      </c>
    </row>
    <row r="577" spans="1:19" s="9" customFormat="1" ht="15" customHeight="1" x14ac:dyDescent="0.25">
      <c r="A577" s="2" t="s">
        <v>327</v>
      </c>
      <c r="B577" s="6" t="s">
        <v>72</v>
      </c>
      <c r="C577" s="6">
        <v>2</v>
      </c>
      <c r="D577" s="7">
        <v>42856</v>
      </c>
      <c r="E577" s="8">
        <v>2017</v>
      </c>
      <c r="F577" s="6" t="s">
        <v>13</v>
      </c>
      <c r="G577" s="6" t="s">
        <v>14</v>
      </c>
      <c r="H577" s="6" t="s">
        <v>15</v>
      </c>
      <c r="I577" s="6" t="s">
        <v>56</v>
      </c>
      <c r="J577" s="6" t="s">
        <v>57</v>
      </c>
      <c r="K577" s="6" t="s">
        <v>252</v>
      </c>
      <c r="L577" s="6"/>
      <c r="M577" s="6" t="str">
        <f t="shared" si="19"/>
        <v>II</v>
      </c>
      <c r="N577"/>
      <c r="O577" s="1">
        <v>45.454500000000003</v>
      </c>
      <c r="P577" s="10">
        <f t="shared" si="17"/>
        <v>1.0101</v>
      </c>
      <c r="Q577" s="16" t="s">
        <v>479</v>
      </c>
      <c r="R577" s="17" t="s">
        <v>480</v>
      </c>
      <c r="S577" s="17">
        <v>4</v>
      </c>
    </row>
    <row r="578" spans="1:19" s="9" customFormat="1" ht="15" customHeight="1" x14ac:dyDescent="0.25">
      <c r="A578" s="2" t="s">
        <v>327</v>
      </c>
      <c r="B578" s="6" t="s">
        <v>72</v>
      </c>
      <c r="C578" s="6">
        <v>2</v>
      </c>
      <c r="D578" s="7">
        <v>42856</v>
      </c>
      <c r="E578" s="8">
        <v>2017</v>
      </c>
      <c r="F578" s="6" t="s">
        <v>13</v>
      </c>
      <c r="G578" s="6" t="s">
        <v>14</v>
      </c>
      <c r="H578" s="6" t="s">
        <v>15</v>
      </c>
      <c r="I578" s="6" t="s">
        <v>22</v>
      </c>
      <c r="J578" s="6" t="s">
        <v>23</v>
      </c>
      <c r="K578" s="6" t="s">
        <v>255</v>
      </c>
      <c r="L578" s="6"/>
      <c r="M578" s="6" t="str">
        <f t="shared" si="19"/>
        <v>IV</v>
      </c>
      <c r="N578"/>
      <c r="O578" s="1">
        <v>636.36300000000006</v>
      </c>
      <c r="P578" s="10">
        <f t="shared" ref="P578:P641" si="20">O578/45</f>
        <v>14.141400000000001</v>
      </c>
      <c r="Q578" s="16" t="s">
        <v>479</v>
      </c>
      <c r="R578" s="17" t="s">
        <v>480</v>
      </c>
      <c r="S578" s="17">
        <v>2</v>
      </c>
    </row>
    <row r="579" spans="1:19" s="9" customFormat="1" ht="15" customHeight="1" x14ac:dyDescent="0.25">
      <c r="A579" s="2" t="s">
        <v>327</v>
      </c>
      <c r="B579" s="6" t="s">
        <v>72</v>
      </c>
      <c r="C579" s="6">
        <v>2</v>
      </c>
      <c r="D579" s="7">
        <v>42856</v>
      </c>
      <c r="E579" s="8">
        <v>2017</v>
      </c>
      <c r="F579" s="6" t="s">
        <v>13</v>
      </c>
      <c r="G579" s="6" t="s">
        <v>14</v>
      </c>
      <c r="H579" s="6" t="s">
        <v>24</v>
      </c>
      <c r="I579" s="6" t="s">
        <v>25</v>
      </c>
      <c r="J579" s="6" t="s">
        <v>26</v>
      </c>
      <c r="K579" s="6" t="s">
        <v>255</v>
      </c>
      <c r="L579" s="6"/>
      <c r="M579" s="6" t="str">
        <f t="shared" si="19"/>
        <v>IV</v>
      </c>
      <c r="N579"/>
      <c r="O579" s="1">
        <v>499.99950000000001</v>
      </c>
      <c r="P579" s="10">
        <f t="shared" si="20"/>
        <v>11.1111</v>
      </c>
      <c r="Q579" s="18" t="s">
        <v>491</v>
      </c>
      <c r="R579" s="17" t="s">
        <v>478</v>
      </c>
      <c r="S579" s="17">
        <v>2</v>
      </c>
    </row>
    <row r="580" spans="1:19" s="9" customFormat="1" ht="15" customHeight="1" x14ac:dyDescent="0.25">
      <c r="A580" s="2" t="s">
        <v>336</v>
      </c>
      <c r="B580" s="6" t="s">
        <v>72</v>
      </c>
      <c r="C580" s="6">
        <v>1</v>
      </c>
      <c r="D580" s="7">
        <v>42872</v>
      </c>
      <c r="E580" s="8">
        <v>2017</v>
      </c>
      <c r="F580" s="6" t="s">
        <v>27</v>
      </c>
      <c r="G580" s="6" t="s">
        <v>39</v>
      </c>
      <c r="H580" s="6" t="s">
        <v>73</v>
      </c>
      <c r="I580" s="6" t="s">
        <v>74</v>
      </c>
      <c r="J580" s="6" t="s">
        <v>75</v>
      </c>
      <c r="K580" s="6" t="s">
        <v>252</v>
      </c>
      <c r="L580" s="6"/>
      <c r="M580" s="6" t="str">
        <f t="shared" si="19"/>
        <v>II</v>
      </c>
      <c r="N580"/>
      <c r="O580" s="1">
        <v>136.36350000000002</v>
      </c>
      <c r="P580" s="10">
        <f t="shared" si="20"/>
        <v>3.0303000000000004</v>
      </c>
      <c r="Q580" s="16" t="s">
        <v>479</v>
      </c>
      <c r="R580" s="17" t="s">
        <v>480</v>
      </c>
      <c r="S580" s="17">
        <v>1</v>
      </c>
    </row>
    <row r="581" spans="1:19" s="9" customFormat="1" ht="15" customHeight="1" x14ac:dyDescent="0.25">
      <c r="A581" s="2" t="s">
        <v>336</v>
      </c>
      <c r="B581" s="6" t="s">
        <v>72</v>
      </c>
      <c r="C581" s="6">
        <v>1</v>
      </c>
      <c r="D581" s="7">
        <v>42872</v>
      </c>
      <c r="E581" s="8">
        <v>2017</v>
      </c>
      <c r="F581" s="6" t="s">
        <v>9</v>
      </c>
      <c r="G581" s="6" t="s">
        <v>10</v>
      </c>
      <c r="H581" s="6"/>
      <c r="I581" s="6" t="s">
        <v>11</v>
      </c>
      <c r="J581" s="6" t="s">
        <v>42</v>
      </c>
      <c r="K581" s="6" t="s">
        <v>252</v>
      </c>
      <c r="L581" s="6"/>
      <c r="M581" s="6" t="str">
        <f t="shared" si="19"/>
        <v>II</v>
      </c>
      <c r="N581"/>
      <c r="O581" s="1">
        <v>90.909000000000006</v>
      </c>
      <c r="P581" s="10">
        <f t="shared" si="20"/>
        <v>2.0202</v>
      </c>
      <c r="Q581" s="12" t="s">
        <v>500</v>
      </c>
      <c r="R581" s="13" t="s">
        <v>480</v>
      </c>
      <c r="S581" s="13">
        <v>3</v>
      </c>
    </row>
    <row r="582" spans="1:19" s="9" customFormat="1" ht="15" customHeight="1" x14ac:dyDescent="0.25">
      <c r="A582" s="2" t="s">
        <v>336</v>
      </c>
      <c r="B582" s="6" t="s">
        <v>72</v>
      </c>
      <c r="C582" s="6">
        <v>1</v>
      </c>
      <c r="D582" s="7">
        <v>42872</v>
      </c>
      <c r="E582" s="8">
        <v>2017</v>
      </c>
      <c r="F582" s="6" t="s">
        <v>13</v>
      </c>
      <c r="G582" s="6" t="s">
        <v>14</v>
      </c>
      <c r="H582" s="6"/>
      <c r="I582" s="6" t="s">
        <v>64</v>
      </c>
      <c r="J582" s="6" t="s">
        <v>65</v>
      </c>
      <c r="K582" s="6" t="s">
        <v>255</v>
      </c>
      <c r="L582" s="6"/>
      <c r="M582" s="6" t="str">
        <f t="shared" si="19"/>
        <v>IV</v>
      </c>
      <c r="N582"/>
      <c r="O582" s="1">
        <v>181.81800000000001</v>
      </c>
      <c r="P582" s="10">
        <f t="shared" si="20"/>
        <v>4.0404</v>
      </c>
      <c r="Q582" s="18" t="s">
        <v>477</v>
      </c>
      <c r="R582" s="17" t="s">
        <v>478</v>
      </c>
      <c r="S582" s="17">
        <v>4</v>
      </c>
    </row>
    <row r="583" spans="1:19" s="9" customFormat="1" ht="15" customHeight="1" x14ac:dyDescent="0.25">
      <c r="A583" s="2" t="s">
        <v>336</v>
      </c>
      <c r="B583" s="6" t="s">
        <v>72</v>
      </c>
      <c r="C583" s="6">
        <v>1</v>
      </c>
      <c r="D583" s="7">
        <v>42872</v>
      </c>
      <c r="E583" s="8">
        <v>2017</v>
      </c>
      <c r="F583" s="6" t="s">
        <v>13</v>
      </c>
      <c r="G583" s="6" t="s">
        <v>14</v>
      </c>
      <c r="H583" s="6" t="s">
        <v>15</v>
      </c>
      <c r="I583" s="6" t="s">
        <v>16</v>
      </c>
      <c r="J583" s="6" t="s">
        <v>17</v>
      </c>
      <c r="K583" s="6" t="s">
        <v>252</v>
      </c>
      <c r="L583" s="6"/>
      <c r="M583" s="6" t="str">
        <f t="shared" si="19"/>
        <v>II</v>
      </c>
      <c r="N583"/>
      <c r="O583" s="1">
        <v>90.909000000000006</v>
      </c>
      <c r="P583" s="10">
        <f t="shared" si="20"/>
        <v>2.0202</v>
      </c>
      <c r="Q583" s="16" t="s">
        <v>479</v>
      </c>
      <c r="R583" s="17" t="s">
        <v>480</v>
      </c>
      <c r="S583" s="17">
        <v>3</v>
      </c>
    </row>
    <row r="584" spans="1:19" s="9" customFormat="1" ht="15" customHeight="1" x14ac:dyDescent="0.25">
      <c r="A584" s="2" t="s">
        <v>336</v>
      </c>
      <c r="B584" s="6" t="s">
        <v>72</v>
      </c>
      <c r="C584" s="6">
        <v>1</v>
      </c>
      <c r="D584" s="7">
        <v>42872</v>
      </c>
      <c r="E584" s="8">
        <v>2017</v>
      </c>
      <c r="F584" s="6" t="s">
        <v>13</v>
      </c>
      <c r="G584" s="6" t="s">
        <v>14</v>
      </c>
      <c r="H584" s="6"/>
      <c r="I584" s="6" t="s">
        <v>18</v>
      </c>
      <c r="J584" s="6" t="s">
        <v>19</v>
      </c>
      <c r="K584" s="6" t="s">
        <v>252</v>
      </c>
      <c r="L584" s="6"/>
      <c r="M584" s="6" t="str">
        <f t="shared" si="19"/>
        <v>II</v>
      </c>
      <c r="N584"/>
      <c r="O584" s="1">
        <v>227.27250000000001</v>
      </c>
      <c r="P584" s="10">
        <f t="shared" si="20"/>
        <v>5.0505000000000004</v>
      </c>
      <c r="Q584" s="18" t="s">
        <v>489</v>
      </c>
      <c r="R584" s="17" t="s">
        <v>488</v>
      </c>
      <c r="S584" s="17">
        <v>3</v>
      </c>
    </row>
    <row r="585" spans="1:19" s="9" customFormat="1" ht="15" customHeight="1" x14ac:dyDescent="0.25">
      <c r="A585" s="2" t="s">
        <v>336</v>
      </c>
      <c r="B585" s="6" t="s">
        <v>72</v>
      </c>
      <c r="C585" s="6">
        <v>1</v>
      </c>
      <c r="D585" s="7">
        <v>42872</v>
      </c>
      <c r="E585" s="8">
        <v>2017</v>
      </c>
      <c r="F585" s="6" t="s">
        <v>13</v>
      </c>
      <c r="G585" s="6" t="s">
        <v>14</v>
      </c>
      <c r="H585" s="6"/>
      <c r="I585" s="6" t="s">
        <v>20</v>
      </c>
      <c r="J585" s="6" t="s">
        <v>21</v>
      </c>
      <c r="K585" s="6" t="s">
        <v>255</v>
      </c>
      <c r="L585" s="6"/>
      <c r="M585" s="6" t="str">
        <f t="shared" si="19"/>
        <v>IV</v>
      </c>
      <c r="N585"/>
      <c r="O585" s="1">
        <v>181.81800000000001</v>
      </c>
      <c r="P585" s="10">
        <f t="shared" si="20"/>
        <v>4.0404</v>
      </c>
      <c r="Q585" s="18" t="s">
        <v>490</v>
      </c>
      <c r="R585" s="17" t="s">
        <v>488</v>
      </c>
      <c r="S585" s="17">
        <v>3</v>
      </c>
    </row>
    <row r="586" spans="1:19" s="9" customFormat="1" ht="15" customHeight="1" x14ac:dyDescent="0.25">
      <c r="A586" s="2" t="s">
        <v>336</v>
      </c>
      <c r="B586" s="6" t="s">
        <v>72</v>
      </c>
      <c r="C586" s="6">
        <v>1</v>
      </c>
      <c r="D586" s="7">
        <v>42872</v>
      </c>
      <c r="E586" s="8">
        <v>2017</v>
      </c>
      <c r="F586" s="6" t="s">
        <v>13</v>
      </c>
      <c r="G586" s="6" t="s">
        <v>14</v>
      </c>
      <c r="H586" s="6" t="s">
        <v>24</v>
      </c>
      <c r="I586" s="6" t="s">
        <v>25</v>
      </c>
      <c r="J586" s="6" t="s">
        <v>55</v>
      </c>
      <c r="K586" s="6" t="s">
        <v>255</v>
      </c>
      <c r="L586" s="6"/>
      <c r="M586" s="6" t="str">
        <f t="shared" si="19"/>
        <v>IV</v>
      </c>
      <c r="N586"/>
      <c r="O586" s="1">
        <v>272.72700000000003</v>
      </c>
      <c r="P586" s="10">
        <f t="shared" si="20"/>
        <v>6.0606000000000009</v>
      </c>
      <c r="Q586" s="18" t="s">
        <v>491</v>
      </c>
      <c r="R586" s="17" t="s">
        <v>478</v>
      </c>
      <c r="S586" s="17">
        <v>2.5</v>
      </c>
    </row>
    <row r="587" spans="1:19" s="9" customFormat="1" ht="15" customHeight="1" x14ac:dyDescent="0.25">
      <c r="A587" s="2" t="s">
        <v>336</v>
      </c>
      <c r="B587" s="6" t="s">
        <v>72</v>
      </c>
      <c r="C587" s="6">
        <v>1</v>
      </c>
      <c r="D587" s="7">
        <v>42872</v>
      </c>
      <c r="E587" s="8">
        <v>2017</v>
      </c>
      <c r="F587" s="6" t="s">
        <v>13</v>
      </c>
      <c r="G587" s="6" t="s">
        <v>14</v>
      </c>
      <c r="H587" s="6" t="s">
        <v>15</v>
      </c>
      <c r="I587" s="6" t="s">
        <v>56</v>
      </c>
      <c r="J587" s="6" t="s">
        <v>57</v>
      </c>
      <c r="K587" s="6" t="s">
        <v>252</v>
      </c>
      <c r="L587" s="6"/>
      <c r="M587" s="6" t="str">
        <f t="shared" si="19"/>
        <v>II</v>
      </c>
      <c r="N587"/>
      <c r="O587" s="1">
        <v>45.454500000000003</v>
      </c>
      <c r="P587" s="10">
        <f t="shared" si="20"/>
        <v>1.0101</v>
      </c>
      <c r="Q587" s="16" t="s">
        <v>479</v>
      </c>
      <c r="R587" s="17" t="s">
        <v>480</v>
      </c>
      <c r="S587" s="17">
        <v>4</v>
      </c>
    </row>
    <row r="588" spans="1:19" s="9" customFormat="1" ht="15" customHeight="1" x14ac:dyDescent="0.25">
      <c r="A588" s="2" t="s">
        <v>336</v>
      </c>
      <c r="B588" s="6" t="s">
        <v>72</v>
      </c>
      <c r="C588" s="6">
        <v>1</v>
      </c>
      <c r="D588" s="7">
        <v>42872</v>
      </c>
      <c r="E588" s="8">
        <v>2017</v>
      </c>
      <c r="F588" s="6" t="s">
        <v>13</v>
      </c>
      <c r="G588" s="6" t="s">
        <v>14</v>
      </c>
      <c r="H588" s="6" t="s">
        <v>15</v>
      </c>
      <c r="I588" s="6" t="s">
        <v>22</v>
      </c>
      <c r="J588" s="6" t="s">
        <v>23</v>
      </c>
      <c r="K588" s="6" t="s">
        <v>255</v>
      </c>
      <c r="L588" s="6"/>
      <c r="M588" s="6" t="str">
        <f t="shared" si="19"/>
        <v>IV</v>
      </c>
      <c r="N588"/>
      <c r="O588" s="1">
        <v>227.27250000000001</v>
      </c>
      <c r="P588" s="10">
        <f t="shared" si="20"/>
        <v>5.0505000000000004</v>
      </c>
      <c r="Q588" s="16" t="s">
        <v>479</v>
      </c>
      <c r="R588" s="17" t="s">
        <v>480</v>
      </c>
      <c r="S588" s="17">
        <v>2</v>
      </c>
    </row>
    <row r="589" spans="1:19" s="9" customFormat="1" ht="15" customHeight="1" x14ac:dyDescent="0.25">
      <c r="A589" s="2" t="s">
        <v>337</v>
      </c>
      <c r="B589" s="6" t="s">
        <v>72</v>
      </c>
      <c r="C589" s="6">
        <v>2</v>
      </c>
      <c r="D589" s="7">
        <v>42872</v>
      </c>
      <c r="E589" s="8">
        <v>2017</v>
      </c>
      <c r="F589" s="6" t="s">
        <v>13</v>
      </c>
      <c r="G589" s="6" t="s">
        <v>14</v>
      </c>
      <c r="H589" s="6" t="s">
        <v>15</v>
      </c>
      <c r="I589" s="6" t="s">
        <v>22</v>
      </c>
      <c r="J589" s="6" t="s">
        <v>66</v>
      </c>
      <c r="K589" s="6" t="s">
        <v>251</v>
      </c>
      <c r="L589" s="6"/>
      <c r="M589" s="6" t="str">
        <f t="shared" si="19"/>
        <v>III</v>
      </c>
      <c r="N589" s="15"/>
      <c r="O589" s="1">
        <v>45.454500000000003</v>
      </c>
      <c r="P589" s="10">
        <f t="shared" si="20"/>
        <v>1.0101</v>
      </c>
      <c r="Q589" s="16" t="s">
        <v>479</v>
      </c>
      <c r="R589" s="17" t="s">
        <v>480</v>
      </c>
      <c r="S589" s="17">
        <v>4</v>
      </c>
    </row>
    <row r="590" spans="1:19" s="9" customFormat="1" ht="15" customHeight="1" x14ac:dyDescent="0.25">
      <c r="A590" s="2" t="s">
        <v>337</v>
      </c>
      <c r="B590" s="6" t="s">
        <v>72</v>
      </c>
      <c r="C590" s="6">
        <v>2</v>
      </c>
      <c r="D590" s="7">
        <v>42872</v>
      </c>
      <c r="E590" s="8">
        <v>2017</v>
      </c>
      <c r="F590" s="6" t="s">
        <v>13</v>
      </c>
      <c r="G590" s="6" t="s">
        <v>14</v>
      </c>
      <c r="H590" s="6"/>
      <c r="I590" s="6" t="s">
        <v>64</v>
      </c>
      <c r="J590" s="6" t="s">
        <v>65</v>
      </c>
      <c r="K590" s="6" t="s">
        <v>255</v>
      </c>
      <c r="L590" s="6"/>
      <c r="M590" s="6" t="str">
        <f t="shared" si="19"/>
        <v>IV</v>
      </c>
      <c r="N590"/>
      <c r="O590" s="1">
        <v>181.81800000000001</v>
      </c>
      <c r="P590" s="10">
        <f t="shared" si="20"/>
        <v>4.0404</v>
      </c>
      <c r="Q590" s="18" t="s">
        <v>477</v>
      </c>
      <c r="R590" s="17" t="s">
        <v>478</v>
      </c>
      <c r="S590" s="17">
        <v>4</v>
      </c>
    </row>
    <row r="591" spans="1:19" s="9" customFormat="1" ht="15" customHeight="1" x14ac:dyDescent="0.25">
      <c r="A591" s="2" t="s">
        <v>337</v>
      </c>
      <c r="B591" s="6" t="s">
        <v>72</v>
      </c>
      <c r="C591" s="6">
        <v>2</v>
      </c>
      <c r="D591" s="7">
        <v>42872</v>
      </c>
      <c r="E591" s="8">
        <v>2017</v>
      </c>
      <c r="F591" s="6" t="s">
        <v>13</v>
      </c>
      <c r="G591" s="6" t="s">
        <v>14</v>
      </c>
      <c r="H591" s="6" t="s">
        <v>15</v>
      </c>
      <c r="I591" s="6" t="s">
        <v>16</v>
      </c>
      <c r="J591" s="6" t="s">
        <v>17</v>
      </c>
      <c r="K591" s="6" t="s">
        <v>252</v>
      </c>
      <c r="L591" s="6"/>
      <c r="M591" s="6" t="str">
        <f t="shared" si="19"/>
        <v>II</v>
      </c>
      <c r="N591"/>
      <c r="O591" s="1">
        <v>90.909000000000006</v>
      </c>
      <c r="P591" s="10">
        <f t="shared" si="20"/>
        <v>2.0202</v>
      </c>
      <c r="Q591" s="16" t="s">
        <v>479</v>
      </c>
      <c r="R591" s="17" t="s">
        <v>480</v>
      </c>
      <c r="S591" s="17">
        <v>3</v>
      </c>
    </row>
    <row r="592" spans="1:19" s="9" customFormat="1" ht="15" customHeight="1" x14ac:dyDescent="0.25">
      <c r="A592" s="2" t="s">
        <v>337</v>
      </c>
      <c r="B592" s="6" t="s">
        <v>72</v>
      </c>
      <c r="C592" s="6">
        <v>2</v>
      </c>
      <c r="D592" s="7">
        <v>42872</v>
      </c>
      <c r="E592" s="8">
        <v>2017</v>
      </c>
      <c r="F592" s="6" t="s">
        <v>13</v>
      </c>
      <c r="G592" s="6" t="s">
        <v>14</v>
      </c>
      <c r="H592" s="6"/>
      <c r="I592" s="6" t="s">
        <v>20</v>
      </c>
      <c r="J592" s="6" t="s">
        <v>21</v>
      </c>
      <c r="K592" s="6" t="s">
        <v>255</v>
      </c>
      <c r="L592" s="6"/>
      <c r="M592" s="6" t="str">
        <f t="shared" si="19"/>
        <v>IV</v>
      </c>
      <c r="N592"/>
      <c r="O592" s="1">
        <v>90.909000000000006</v>
      </c>
      <c r="P592" s="10">
        <f t="shared" si="20"/>
        <v>2.0202</v>
      </c>
      <c r="Q592" s="18" t="s">
        <v>490</v>
      </c>
      <c r="R592" s="17" t="s">
        <v>488</v>
      </c>
      <c r="S592" s="17">
        <v>3</v>
      </c>
    </row>
    <row r="593" spans="1:19" s="9" customFormat="1" ht="15" customHeight="1" x14ac:dyDescent="0.25">
      <c r="A593" s="2" t="s">
        <v>337</v>
      </c>
      <c r="B593" s="6" t="s">
        <v>72</v>
      </c>
      <c r="C593" s="6">
        <v>2</v>
      </c>
      <c r="D593" s="7">
        <v>42872</v>
      </c>
      <c r="E593" s="8">
        <v>2017</v>
      </c>
      <c r="F593" s="6" t="s">
        <v>13</v>
      </c>
      <c r="G593" s="6" t="s">
        <v>14</v>
      </c>
      <c r="H593" s="6" t="s">
        <v>24</v>
      </c>
      <c r="I593" s="6" t="s">
        <v>25</v>
      </c>
      <c r="J593" s="6" t="s">
        <v>55</v>
      </c>
      <c r="K593" s="6" t="s">
        <v>255</v>
      </c>
      <c r="L593" s="6"/>
      <c r="M593" s="6" t="str">
        <f t="shared" si="19"/>
        <v>IV</v>
      </c>
      <c r="N593"/>
      <c r="O593" s="1">
        <v>136.36350000000002</v>
      </c>
      <c r="P593" s="10">
        <f t="shared" si="20"/>
        <v>3.0303000000000004</v>
      </c>
      <c r="Q593" s="18" t="s">
        <v>491</v>
      </c>
      <c r="R593" s="17" t="s">
        <v>478</v>
      </c>
      <c r="S593" s="17">
        <v>2.5</v>
      </c>
    </row>
    <row r="594" spans="1:19" s="9" customFormat="1" ht="15" customHeight="1" x14ac:dyDescent="0.25">
      <c r="A594" s="2" t="s">
        <v>337</v>
      </c>
      <c r="B594" s="6" t="s">
        <v>72</v>
      </c>
      <c r="C594" s="6">
        <v>2</v>
      </c>
      <c r="D594" s="7">
        <v>42872</v>
      </c>
      <c r="E594" s="8">
        <v>2017</v>
      </c>
      <c r="F594" s="6" t="s">
        <v>13</v>
      </c>
      <c r="G594" s="6" t="s">
        <v>14</v>
      </c>
      <c r="H594" s="6" t="s">
        <v>15</v>
      </c>
      <c r="I594" s="6" t="s">
        <v>56</v>
      </c>
      <c r="J594" s="6" t="s">
        <v>57</v>
      </c>
      <c r="K594" s="6" t="s">
        <v>252</v>
      </c>
      <c r="L594" s="6"/>
      <c r="M594" s="6" t="str">
        <f t="shared" si="19"/>
        <v>II</v>
      </c>
      <c r="N594"/>
      <c r="O594" s="1">
        <v>90.909000000000006</v>
      </c>
      <c r="P594" s="10">
        <f t="shared" si="20"/>
        <v>2.0202</v>
      </c>
      <c r="Q594" s="16" t="s">
        <v>479</v>
      </c>
      <c r="R594" s="17" t="s">
        <v>480</v>
      </c>
      <c r="S594" s="17">
        <v>4</v>
      </c>
    </row>
    <row r="595" spans="1:19" s="9" customFormat="1" ht="15" customHeight="1" x14ac:dyDescent="0.25">
      <c r="A595" s="2" t="s">
        <v>337</v>
      </c>
      <c r="B595" s="6" t="s">
        <v>72</v>
      </c>
      <c r="C595" s="6">
        <v>2</v>
      </c>
      <c r="D595" s="7">
        <v>42872</v>
      </c>
      <c r="E595" s="8">
        <v>2017</v>
      </c>
      <c r="F595" s="6" t="s">
        <v>13</v>
      </c>
      <c r="G595" s="6" t="s">
        <v>14</v>
      </c>
      <c r="H595" s="6" t="s">
        <v>15</v>
      </c>
      <c r="I595" s="6" t="s">
        <v>22</v>
      </c>
      <c r="J595" s="6" t="s">
        <v>23</v>
      </c>
      <c r="K595" s="6" t="s">
        <v>255</v>
      </c>
      <c r="L595" s="6"/>
      <c r="M595" s="6" t="str">
        <f t="shared" si="19"/>
        <v>IV</v>
      </c>
      <c r="N595"/>
      <c r="O595" s="1">
        <v>363.63600000000002</v>
      </c>
      <c r="P595" s="10">
        <f t="shared" si="20"/>
        <v>8.0808</v>
      </c>
      <c r="Q595" s="16" t="s">
        <v>479</v>
      </c>
      <c r="R595" s="17" t="s">
        <v>480</v>
      </c>
      <c r="S595" s="17">
        <v>2</v>
      </c>
    </row>
    <row r="596" spans="1:19" s="9" customFormat="1" ht="15" customHeight="1" x14ac:dyDescent="0.25">
      <c r="A596" s="2" t="s">
        <v>337</v>
      </c>
      <c r="B596" s="6" t="s">
        <v>72</v>
      </c>
      <c r="C596" s="6">
        <v>2</v>
      </c>
      <c r="D596" s="7">
        <v>42872</v>
      </c>
      <c r="E596" s="8">
        <v>2017</v>
      </c>
      <c r="F596" s="6" t="s">
        <v>13</v>
      </c>
      <c r="G596" s="6" t="s">
        <v>14</v>
      </c>
      <c r="H596" s="6" t="s">
        <v>24</v>
      </c>
      <c r="I596" s="6" t="s">
        <v>25</v>
      </c>
      <c r="J596" s="6" t="s">
        <v>26</v>
      </c>
      <c r="K596" s="6" t="s">
        <v>255</v>
      </c>
      <c r="L596" s="6"/>
      <c r="M596" s="6" t="str">
        <f t="shared" si="19"/>
        <v>IV</v>
      </c>
      <c r="N596"/>
      <c r="O596" s="1">
        <v>45.454500000000003</v>
      </c>
      <c r="P596" s="10">
        <f t="shared" si="20"/>
        <v>1.0101</v>
      </c>
      <c r="Q596" s="18" t="s">
        <v>491</v>
      </c>
      <c r="R596" s="17" t="s">
        <v>478</v>
      </c>
      <c r="S596" s="17">
        <v>2</v>
      </c>
    </row>
    <row r="597" spans="1:19" s="9" customFormat="1" ht="15" customHeight="1" x14ac:dyDescent="0.25">
      <c r="A597" s="2" t="s">
        <v>342</v>
      </c>
      <c r="B597" s="6" t="s">
        <v>72</v>
      </c>
      <c r="C597" s="6">
        <v>1</v>
      </c>
      <c r="D597" s="7">
        <v>42892</v>
      </c>
      <c r="E597" s="8">
        <v>2017</v>
      </c>
      <c r="F597" s="6" t="s">
        <v>13</v>
      </c>
      <c r="G597" s="6" t="s">
        <v>14</v>
      </c>
      <c r="H597" s="6"/>
      <c r="I597" s="6" t="s">
        <v>64</v>
      </c>
      <c r="J597" s="6" t="s">
        <v>65</v>
      </c>
      <c r="K597" s="6" t="s">
        <v>255</v>
      </c>
      <c r="L597" s="6"/>
      <c r="M597" s="6" t="str">
        <f t="shared" si="19"/>
        <v>IV</v>
      </c>
      <c r="N597"/>
      <c r="O597" s="1">
        <v>227.27250000000001</v>
      </c>
      <c r="P597" s="10">
        <f t="shared" si="20"/>
        <v>5.0505000000000004</v>
      </c>
      <c r="Q597" s="18" t="s">
        <v>477</v>
      </c>
      <c r="R597" s="17" t="s">
        <v>478</v>
      </c>
      <c r="S597" s="17">
        <v>4</v>
      </c>
    </row>
    <row r="598" spans="1:19" s="9" customFormat="1" ht="15" customHeight="1" x14ac:dyDescent="0.25">
      <c r="A598" s="2" t="s">
        <v>342</v>
      </c>
      <c r="B598" s="6" t="s">
        <v>72</v>
      </c>
      <c r="C598" s="6">
        <v>1</v>
      </c>
      <c r="D598" s="7">
        <v>42892</v>
      </c>
      <c r="E598" s="8">
        <v>2017</v>
      </c>
      <c r="F598" s="6" t="s">
        <v>13</v>
      </c>
      <c r="G598" s="6" t="s">
        <v>14</v>
      </c>
      <c r="H598" s="6" t="s">
        <v>15</v>
      </c>
      <c r="I598" s="6" t="s">
        <v>16</v>
      </c>
      <c r="J598" s="6" t="s">
        <v>17</v>
      </c>
      <c r="K598" s="6" t="s">
        <v>252</v>
      </c>
      <c r="L598" s="6"/>
      <c r="M598" s="6" t="str">
        <f t="shared" si="19"/>
        <v>II</v>
      </c>
      <c r="N598"/>
      <c r="O598" s="1">
        <v>636.36300000000006</v>
      </c>
      <c r="P598" s="10">
        <f t="shared" si="20"/>
        <v>14.141400000000001</v>
      </c>
      <c r="Q598" s="16" t="s">
        <v>479</v>
      </c>
      <c r="R598" s="17" t="s">
        <v>480</v>
      </c>
      <c r="S598" s="17">
        <v>3</v>
      </c>
    </row>
    <row r="599" spans="1:19" s="9" customFormat="1" ht="15" customHeight="1" x14ac:dyDescent="0.25">
      <c r="A599" s="2" t="s">
        <v>342</v>
      </c>
      <c r="B599" s="6" t="s">
        <v>72</v>
      </c>
      <c r="C599" s="6">
        <v>1</v>
      </c>
      <c r="D599" s="7">
        <v>42892</v>
      </c>
      <c r="E599" s="8">
        <v>2017</v>
      </c>
      <c r="F599" s="6" t="s">
        <v>13</v>
      </c>
      <c r="G599" s="6" t="s">
        <v>14</v>
      </c>
      <c r="H599" s="6"/>
      <c r="I599" s="6" t="s">
        <v>20</v>
      </c>
      <c r="J599" s="6" t="s">
        <v>21</v>
      </c>
      <c r="K599" s="6" t="s">
        <v>255</v>
      </c>
      <c r="L599" s="6"/>
      <c r="M599" s="6" t="str">
        <f t="shared" si="19"/>
        <v>IV</v>
      </c>
      <c r="N599"/>
      <c r="O599" s="1">
        <v>272.72700000000003</v>
      </c>
      <c r="P599" s="10">
        <f t="shared" si="20"/>
        <v>6.0606000000000009</v>
      </c>
      <c r="Q599" s="18" t="s">
        <v>490</v>
      </c>
      <c r="R599" s="17" t="s">
        <v>488</v>
      </c>
      <c r="S599" s="17">
        <v>3</v>
      </c>
    </row>
    <row r="600" spans="1:19" s="9" customFormat="1" ht="15" customHeight="1" x14ac:dyDescent="0.25">
      <c r="A600" s="2" t="s">
        <v>342</v>
      </c>
      <c r="B600" s="6" t="s">
        <v>72</v>
      </c>
      <c r="C600" s="6">
        <v>1</v>
      </c>
      <c r="D600" s="7">
        <v>42892</v>
      </c>
      <c r="E600" s="8">
        <v>2017</v>
      </c>
      <c r="F600" s="6" t="s">
        <v>13</v>
      </c>
      <c r="G600" s="6" t="s">
        <v>14</v>
      </c>
      <c r="H600" s="6" t="s">
        <v>24</v>
      </c>
      <c r="I600" s="6" t="s">
        <v>25</v>
      </c>
      <c r="J600" s="6" t="s">
        <v>55</v>
      </c>
      <c r="K600" s="6" t="s">
        <v>255</v>
      </c>
      <c r="L600" s="6"/>
      <c r="M600" s="6" t="str">
        <f t="shared" si="19"/>
        <v>IV</v>
      </c>
      <c r="N600"/>
      <c r="O600" s="1">
        <v>409.09050000000002</v>
      </c>
      <c r="P600" s="10">
        <f t="shared" si="20"/>
        <v>9.0909000000000013</v>
      </c>
      <c r="Q600" s="18" t="s">
        <v>491</v>
      </c>
      <c r="R600" s="17" t="s">
        <v>478</v>
      </c>
      <c r="S600" s="17">
        <v>2.5</v>
      </c>
    </row>
    <row r="601" spans="1:19" s="9" customFormat="1" ht="15" customHeight="1" x14ac:dyDescent="0.25">
      <c r="A601" s="2" t="s">
        <v>342</v>
      </c>
      <c r="B601" s="6" t="s">
        <v>72</v>
      </c>
      <c r="C601" s="6">
        <v>1</v>
      </c>
      <c r="D601" s="7">
        <v>42892</v>
      </c>
      <c r="E601" s="8">
        <v>2017</v>
      </c>
      <c r="F601" s="6" t="s">
        <v>13</v>
      </c>
      <c r="G601" s="6" t="s">
        <v>14</v>
      </c>
      <c r="H601" s="6" t="s">
        <v>15</v>
      </c>
      <c r="I601" s="6" t="s">
        <v>22</v>
      </c>
      <c r="J601" s="6" t="s">
        <v>23</v>
      </c>
      <c r="K601" s="6" t="s">
        <v>255</v>
      </c>
      <c r="L601" s="6"/>
      <c r="M601" s="6" t="str">
        <f t="shared" si="19"/>
        <v>IV</v>
      </c>
      <c r="N601"/>
      <c r="O601" s="1">
        <v>636.36300000000006</v>
      </c>
      <c r="P601" s="10">
        <f t="shared" si="20"/>
        <v>14.141400000000001</v>
      </c>
      <c r="Q601" s="16" t="s">
        <v>479</v>
      </c>
      <c r="R601" s="17" t="s">
        <v>480</v>
      </c>
      <c r="S601" s="17">
        <v>2</v>
      </c>
    </row>
    <row r="602" spans="1:19" s="9" customFormat="1" ht="15" customHeight="1" x14ac:dyDescent="0.25">
      <c r="A602" s="2" t="s">
        <v>343</v>
      </c>
      <c r="B602" s="6" t="s">
        <v>72</v>
      </c>
      <c r="C602" s="6">
        <v>2</v>
      </c>
      <c r="D602" s="7">
        <v>42892</v>
      </c>
      <c r="E602" s="8">
        <v>2017</v>
      </c>
      <c r="F602" s="6" t="s">
        <v>9</v>
      </c>
      <c r="G602" s="6" t="s">
        <v>10</v>
      </c>
      <c r="H602" s="6"/>
      <c r="I602" s="6" t="s">
        <v>11</v>
      </c>
      <c r="J602" s="6" t="s">
        <v>12</v>
      </c>
      <c r="K602" s="6" t="s">
        <v>251</v>
      </c>
      <c r="L602" s="6"/>
      <c r="M602" s="6" t="str">
        <f t="shared" si="19"/>
        <v>III</v>
      </c>
      <c r="N602" s="15"/>
      <c r="O602" s="1">
        <v>545.45400000000006</v>
      </c>
      <c r="P602" s="10">
        <f t="shared" si="20"/>
        <v>12.121200000000002</v>
      </c>
      <c r="Q602" s="12" t="s">
        <v>500</v>
      </c>
      <c r="R602" s="13" t="s">
        <v>480</v>
      </c>
      <c r="S602" s="13">
        <v>3</v>
      </c>
    </row>
    <row r="603" spans="1:19" s="9" customFormat="1" ht="15" customHeight="1" x14ac:dyDescent="0.25">
      <c r="A603" s="2" t="s">
        <v>343</v>
      </c>
      <c r="B603" s="6" t="s">
        <v>72</v>
      </c>
      <c r="C603" s="6">
        <v>2</v>
      </c>
      <c r="D603" s="7">
        <v>42892</v>
      </c>
      <c r="E603" s="8">
        <v>2017</v>
      </c>
      <c r="F603" s="6" t="s">
        <v>13</v>
      </c>
      <c r="G603" s="6" t="s">
        <v>14</v>
      </c>
      <c r="H603" s="6"/>
      <c r="I603" s="6" t="s">
        <v>64</v>
      </c>
      <c r="J603" s="6" t="s">
        <v>65</v>
      </c>
      <c r="K603" s="6" t="s">
        <v>255</v>
      </c>
      <c r="L603" s="6"/>
      <c r="M603" s="6" t="str">
        <f t="shared" si="19"/>
        <v>IV</v>
      </c>
      <c r="N603"/>
      <c r="O603" s="1">
        <v>636.36300000000006</v>
      </c>
      <c r="P603" s="10">
        <f t="shared" si="20"/>
        <v>14.141400000000001</v>
      </c>
      <c r="Q603" s="18" t="s">
        <v>477</v>
      </c>
      <c r="R603" s="17" t="s">
        <v>478</v>
      </c>
      <c r="S603" s="17">
        <v>4</v>
      </c>
    </row>
    <row r="604" spans="1:19" s="9" customFormat="1" ht="15" customHeight="1" x14ac:dyDescent="0.25">
      <c r="A604" s="2" t="s">
        <v>343</v>
      </c>
      <c r="B604" s="6" t="s">
        <v>72</v>
      </c>
      <c r="C604" s="6">
        <v>2</v>
      </c>
      <c r="D604" s="7">
        <v>42892</v>
      </c>
      <c r="E604" s="8">
        <v>2017</v>
      </c>
      <c r="F604" s="6" t="s">
        <v>13</v>
      </c>
      <c r="G604" s="6" t="s">
        <v>14</v>
      </c>
      <c r="H604" s="6" t="s">
        <v>15</v>
      </c>
      <c r="I604" s="6" t="s">
        <v>16</v>
      </c>
      <c r="J604" s="6" t="s">
        <v>17</v>
      </c>
      <c r="K604" s="6" t="s">
        <v>252</v>
      </c>
      <c r="L604" s="6"/>
      <c r="M604" s="6" t="str">
        <f t="shared" si="19"/>
        <v>II</v>
      </c>
      <c r="N604"/>
      <c r="O604" s="1">
        <v>45.454500000000003</v>
      </c>
      <c r="P604" s="10">
        <f t="shared" si="20"/>
        <v>1.0101</v>
      </c>
      <c r="Q604" s="16" t="s">
        <v>479</v>
      </c>
      <c r="R604" s="17" t="s">
        <v>480</v>
      </c>
      <c r="S604" s="17">
        <v>3</v>
      </c>
    </row>
    <row r="605" spans="1:19" s="9" customFormat="1" ht="15" customHeight="1" x14ac:dyDescent="0.25">
      <c r="A605" s="2" t="s">
        <v>343</v>
      </c>
      <c r="B605" s="6" t="s">
        <v>72</v>
      </c>
      <c r="C605" s="6">
        <v>2</v>
      </c>
      <c r="D605" s="7">
        <v>42892</v>
      </c>
      <c r="E605" s="8">
        <v>2017</v>
      </c>
      <c r="F605" s="6" t="s">
        <v>13</v>
      </c>
      <c r="G605" s="6" t="s">
        <v>14</v>
      </c>
      <c r="H605" s="6"/>
      <c r="I605" s="6" t="s">
        <v>18</v>
      </c>
      <c r="J605" s="6" t="s">
        <v>19</v>
      </c>
      <c r="K605" s="6" t="s">
        <v>252</v>
      </c>
      <c r="L605" s="6"/>
      <c r="M605" s="6" t="str">
        <f t="shared" si="19"/>
        <v>II</v>
      </c>
      <c r="N605"/>
      <c r="O605" s="1">
        <v>45.454500000000003</v>
      </c>
      <c r="P605" s="10">
        <f t="shared" si="20"/>
        <v>1.0101</v>
      </c>
      <c r="Q605" s="18" t="s">
        <v>489</v>
      </c>
      <c r="R605" s="17" t="s">
        <v>488</v>
      </c>
      <c r="S605" s="17">
        <v>3</v>
      </c>
    </row>
    <row r="606" spans="1:19" s="9" customFormat="1" ht="15" customHeight="1" x14ac:dyDescent="0.25">
      <c r="A606" s="2" t="s">
        <v>343</v>
      </c>
      <c r="B606" s="6" t="s">
        <v>72</v>
      </c>
      <c r="C606" s="6">
        <v>2</v>
      </c>
      <c r="D606" s="7">
        <v>42892</v>
      </c>
      <c r="E606" s="8">
        <v>2017</v>
      </c>
      <c r="F606" s="6" t="s">
        <v>13</v>
      </c>
      <c r="G606" s="6" t="s">
        <v>14</v>
      </c>
      <c r="H606" s="6"/>
      <c r="I606" s="6" t="s">
        <v>20</v>
      </c>
      <c r="J606" s="6" t="s">
        <v>21</v>
      </c>
      <c r="K606" s="6" t="s">
        <v>255</v>
      </c>
      <c r="L606" s="6"/>
      <c r="M606" s="6" t="str">
        <f t="shared" si="19"/>
        <v>IV</v>
      </c>
      <c r="N606"/>
      <c r="O606" s="1">
        <v>181.81800000000001</v>
      </c>
      <c r="P606" s="10">
        <f t="shared" si="20"/>
        <v>4.0404</v>
      </c>
      <c r="Q606" s="18" t="s">
        <v>490</v>
      </c>
      <c r="R606" s="17" t="s">
        <v>488</v>
      </c>
      <c r="S606" s="17">
        <v>3</v>
      </c>
    </row>
    <row r="607" spans="1:19" s="9" customFormat="1" ht="15" customHeight="1" x14ac:dyDescent="0.25">
      <c r="A607" s="2" t="s">
        <v>343</v>
      </c>
      <c r="B607" s="6" t="s">
        <v>72</v>
      </c>
      <c r="C607" s="6">
        <v>2</v>
      </c>
      <c r="D607" s="7">
        <v>42892</v>
      </c>
      <c r="E607" s="8">
        <v>2017</v>
      </c>
      <c r="F607" s="6" t="s">
        <v>13</v>
      </c>
      <c r="G607" s="6" t="s">
        <v>14</v>
      </c>
      <c r="H607" s="6" t="s">
        <v>24</v>
      </c>
      <c r="I607" s="6" t="s">
        <v>25</v>
      </c>
      <c r="J607" s="6" t="s">
        <v>55</v>
      </c>
      <c r="K607" s="6" t="s">
        <v>255</v>
      </c>
      <c r="L607" s="6"/>
      <c r="M607" s="6" t="str">
        <f t="shared" si="19"/>
        <v>IV</v>
      </c>
      <c r="N607"/>
      <c r="O607" s="1">
        <v>90.909000000000006</v>
      </c>
      <c r="P607" s="10">
        <f t="shared" si="20"/>
        <v>2.0202</v>
      </c>
      <c r="Q607" s="18" t="s">
        <v>491</v>
      </c>
      <c r="R607" s="17" t="s">
        <v>478</v>
      </c>
      <c r="S607" s="17">
        <v>2.5</v>
      </c>
    </row>
    <row r="608" spans="1:19" s="9" customFormat="1" ht="15" customHeight="1" x14ac:dyDescent="0.25">
      <c r="A608" s="2" t="s">
        <v>343</v>
      </c>
      <c r="B608" s="6" t="s">
        <v>72</v>
      </c>
      <c r="C608" s="6">
        <v>2</v>
      </c>
      <c r="D608" s="7">
        <v>42892</v>
      </c>
      <c r="E608" s="8">
        <v>2017</v>
      </c>
      <c r="F608" s="6" t="s">
        <v>13</v>
      </c>
      <c r="G608" s="6" t="s">
        <v>14</v>
      </c>
      <c r="H608" s="6" t="s">
        <v>15</v>
      </c>
      <c r="I608" s="6" t="s">
        <v>22</v>
      </c>
      <c r="J608" s="6" t="s">
        <v>43</v>
      </c>
      <c r="K608" s="6" t="s">
        <v>255</v>
      </c>
      <c r="L608" s="6"/>
      <c r="M608" s="6" t="str">
        <f t="shared" si="19"/>
        <v>IV</v>
      </c>
      <c r="N608"/>
      <c r="O608" s="1">
        <v>45.454500000000003</v>
      </c>
      <c r="P608" s="10">
        <f t="shared" si="20"/>
        <v>1.0101</v>
      </c>
      <c r="Q608" s="16" t="s">
        <v>479</v>
      </c>
      <c r="R608" s="17" t="s">
        <v>480</v>
      </c>
      <c r="S608" s="17">
        <v>2</v>
      </c>
    </row>
    <row r="609" spans="1:19" s="9" customFormat="1" ht="15" customHeight="1" x14ac:dyDescent="0.25">
      <c r="A609" s="2" t="s">
        <v>343</v>
      </c>
      <c r="B609" s="6" t="s">
        <v>72</v>
      </c>
      <c r="C609" s="6">
        <v>2</v>
      </c>
      <c r="D609" s="7">
        <v>42892</v>
      </c>
      <c r="E609" s="8">
        <v>2017</v>
      </c>
      <c r="F609" s="6" t="s">
        <v>13</v>
      </c>
      <c r="G609" s="6" t="s">
        <v>14</v>
      </c>
      <c r="H609" s="6" t="s">
        <v>15</v>
      </c>
      <c r="I609" s="6" t="s">
        <v>22</v>
      </c>
      <c r="J609" s="6" t="s">
        <v>23</v>
      </c>
      <c r="K609" s="6" t="s">
        <v>255</v>
      </c>
      <c r="L609" s="6"/>
      <c r="M609" s="6" t="str">
        <f t="shared" si="19"/>
        <v>IV</v>
      </c>
      <c r="N609"/>
      <c r="O609" s="1">
        <v>272.72700000000003</v>
      </c>
      <c r="P609" s="10">
        <f t="shared" si="20"/>
        <v>6.0606000000000009</v>
      </c>
      <c r="Q609" s="16" t="s">
        <v>479</v>
      </c>
      <c r="R609" s="17" t="s">
        <v>480</v>
      </c>
      <c r="S609" s="17">
        <v>2</v>
      </c>
    </row>
    <row r="610" spans="1:19" s="9" customFormat="1" ht="15" customHeight="1" x14ac:dyDescent="0.25">
      <c r="A610" s="2" t="s">
        <v>346</v>
      </c>
      <c r="B610" s="6" t="s">
        <v>72</v>
      </c>
      <c r="C610" s="6">
        <v>1</v>
      </c>
      <c r="D610" s="7">
        <v>42905</v>
      </c>
      <c r="E610" s="8">
        <v>2017</v>
      </c>
      <c r="F610" s="6" t="s">
        <v>13</v>
      </c>
      <c r="G610" s="6" t="s">
        <v>14</v>
      </c>
      <c r="H610" s="6" t="s">
        <v>15</v>
      </c>
      <c r="I610" s="6" t="s">
        <v>22</v>
      </c>
      <c r="J610" s="6" t="s">
        <v>66</v>
      </c>
      <c r="K610" s="6" t="s">
        <v>251</v>
      </c>
      <c r="L610" s="6"/>
      <c r="M610" s="6" t="str">
        <f t="shared" si="19"/>
        <v>III</v>
      </c>
      <c r="N610" s="15"/>
      <c r="O610" s="1">
        <v>45.454500000000003</v>
      </c>
      <c r="P610" s="10">
        <f t="shared" si="20"/>
        <v>1.0101</v>
      </c>
      <c r="Q610" s="16" t="s">
        <v>479</v>
      </c>
      <c r="R610" s="17" t="s">
        <v>480</v>
      </c>
      <c r="S610" s="17">
        <v>4</v>
      </c>
    </row>
    <row r="611" spans="1:19" s="9" customFormat="1" ht="15" customHeight="1" x14ac:dyDescent="0.25">
      <c r="A611" s="2" t="s">
        <v>346</v>
      </c>
      <c r="B611" s="6" t="s">
        <v>72</v>
      </c>
      <c r="C611" s="6">
        <v>1</v>
      </c>
      <c r="D611" s="7">
        <v>42905</v>
      </c>
      <c r="E611" s="8">
        <v>2017</v>
      </c>
      <c r="F611" s="6" t="s">
        <v>13</v>
      </c>
      <c r="G611" s="6" t="s">
        <v>14</v>
      </c>
      <c r="H611" s="6"/>
      <c r="I611" s="6" t="s">
        <v>64</v>
      </c>
      <c r="J611" s="6" t="s">
        <v>65</v>
      </c>
      <c r="K611" s="6" t="s">
        <v>255</v>
      </c>
      <c r="L611" s="6"/>
      <c r="M611" s="6" t="str">
        <f t="shared" si="19"/>
        <v>IV</v>
      </c>
      <c r="N611"/>
      <c r="O611" s="1">
        <v>45.454500000000003</v>
      </c>
      <c r="P611" s="10">
        <f t="shared" si="20"/>
        <v>1.0101</v>
      </c>
      <c r="Q611" s="18" t="s">
        <v>477</v>
      </c>
      <c r="R611" s="17" t="s">
        <v>478</v>
      </c>
      <c r="S611" s="17">
        <v>4</v>
      </c>
    </row>
    <row r="612" spans="1:19" s="9" customFormat="1" ht="15" customHeight="1" x14ac:dyDescent="0.25">
      <c r="A612" s="2" t="s">
        <v>346</v>
      </c>
      <c r="B612" s="6" t="s">
        <v>72</v>
      </c>
      <c r="C612" s="6">
        <v>1</v>
      </c>
      <c r="D612" s="7">
        <v>42905</v>
      </c>
      <c r="E612" s="8">
        <v>2017</v>
      </c>
      <c r="F612" s="6" t="s">
        <v>27</v>
      </c>
      <c r="G612" s="6" t="s">
        <v>39</v>
      </c>
      <c r="H612" s="6"/>
      <c r="I612" s="6" t="s">
        <v>40</v>
      </c>
      <c r="J612" s="6" t="s">
        <v>41</v>
      </c>
      <c r="K612" s="6" t="s">
        <v>252</v>
      </c>
      <c r="L612" s="6"/>
      <c r="M612" s="6" t="str">
        <f t="shared" si="19"/>
        <v>II</v>
      </c>
      <c r="N612"/>
      <c r="O612" s="1">
        <v>45.454500000000003</v>
      </c>
      <c r="P612" s="10">
        <f t="shared" si="20"/>
        <v>1.0101</v>
      </c>
      <c r="Q612" s="16" t="s">
        <v>479</v>
      </c>
      <c r="R612" s="17" t="s">
        <v>480</v>
      </c>
      <c r="S612" s="17">
        <v>3</v>
      </c>
    </row>
    <row r="613" spans="1:19" s="9" customFormat="1" ht="15" customHeight="1" x14ac:dyDescent="0.25">
      <c r="A613" s="2" t="s">
        <v>346</v>
      </c>
      <c r="B613" s="6" t="s">
        <v>72</v>
      </c>
      <c r="C613" s="6">
        <v>1</v>
      </c>
      <c r="D613" s="7">
        <v>42905</v>
      </c>
      <c r="E613" s="8">
        <v>2017</v>
      </c>
      <c r="F613" s="6" t="s">
        <v>13</v>
      </c>
      <c r="G613" s="6" t="s">
        <v>14</v>
      </c>
      <c r="H613" s="6" t="s">
        <v>15</v>
      </c>
      <c r="I613" s="6" t="s">
        <v>16</v>
      </c>
      <c r="J613" s="6" t="s">
        <v>17</v>
      </c>
      <c r="K613" s="6" t="s">
        <v>252</v>
      </c>
      <c r="L613" s="6"/>
      <c r="M613" s="6" t="str">
        <f t="shared" si="19"/>
        <v>II</v>
      </c>
      <c r="N613"/>
      <c r="O613" s="1">
        <v>227.27250000000001</v>
      </c>
      <c r="P613" s="10">
        <f t="shared" si="20"/>
        <v>5.0505000000000004</v>
      </c>
      <c r="Q613" s="16" t="s">
        <v>479</v>
      </c>
      <c r="R613" s="17" t="s">
        <v>480</v>
      </c>
      <c r="S613" s="17">
        <v>3</v>
      </c>
    </row>
    <row r="614" spans="1:19" s="9" customFormat="1" ht="15" customHeight="1" x14ac:dyDescent="0.25">
      <c r="A614" s="2" t="s">
        <v>346</v>
      </c>
      <c r="B614" s="6" t="s">
        <v>72</v>
      </c>
      <c r="C614" s="6">
        <v>1</v>
      </c>
      <c r="D614" s="7">
        <v>42905</v>
      </c>
      <c r="E614" s="8">
        <v>2017</v>
      </c>
      <c r="F614" s="6" t="s">
        <v>13</v>
      </c>
      <c r="G614" s="6" t="s">
        <v>14</v>
      </c>
      <c r="H614" s="6"/>
      <c r="I614" s="6" t="s">
        <v>18</v>
      </c>
      <c r="J614" s="6" t="s">
        <v>19</v>
      </c>
      <c r="K614" s="6" t="s">
        <v>252</v>
      </c>
      <c r="L614" s="6"/>
      <c r="M614" s="6" t="str">
        <f t="shared" si="19"/>
        <v>II</v>
      </c>
      <c r="N614"/>
      <c r="O614" s="1">
        <v>45.454500000000003</v>
      </c>
      <c r="P614" s="10">
        <f t="shared" si="20"/>
        <v>1.0101</v>
      </c>
      <c r="Q614" s="18" t="s">
        <v>489</v>
      </c>
      <c r="R614" s="17" t="s">
        <v>488</v>
      </c>
      <c r="S614" s="17">
        <v>3</v>
      </c>
    </row>
    <row r="615" spans="1:19" s="9" customFormat="1" ht="15" customHeight="1" x14ac:dyDescent="0.25">
      <c r="A615" s="2" t="s">
        <v>346</v>
      </c>
      <c r="B615" s="6" t="s">
        <v>72</v>
      </c>
      <c r="C615" s="6">
        <v>1</v>
      </c>
      <c r="D615" s="7">
        <v>42905</v>
      </c>
      <c r="E615" s="8">
        <v>2017</v>
      </c>
      <c r="F615" s="6" t="s">
        <v>13</v>
      </c>
      <c r="G615" s="6" t="s">
        <v>14</v>
      </c>
      <c r="H615" s="6"/>
      <c r="I615" s="6" t="s">
        <v>20</v>
      </c>
      <c r="J615" s="6" t="s">
        <v>21</v>
      </c>
      <c r="K615" s="6" t="s">
        <v>255</v>
      </c>
      <c r="L615" s="6"/>
      <c r="M615" s="6" t="str">
        <f t="shared" si="19"/>
        <v>IV</v>
      </c>
      <c r="N615"/>
      <c r="O615" s="1">
        <v>136.36350000000002</v>
      </c>
      <c r="P615" s="10">
        <f t="shared" si="20"/>
        <v>3.0303000000000004</v>
      </c>
      <c r="Q615" s="18" t="s">
        <v>490</v>
      </c>
      <c r="R615" s="17" t="s">
        <v>488</v>
      </c>
      <c r="S615" s="17">
        <v>3</v>
      </c>
    </row>
    <row r="616" spans="1:19" s="9" customFormat="1" ht="15" customHeight="1" x14ac:dyDescent="0.25">
      <c r="A616" s="2" t="s">
        <v>346</v>
      </c>
      <c r="B616" s="6" t="s">
        <v>72</v>
      </c>
      <c r="C616" s="6">
        <v>1</v>
      </c>
      <c r="D616" s="7">
        <v>42905</v>
      </c>
      <c r="E616" s="8">
        <v>2017</v>
      </c>
      <c r="F616" s="6" t="s">
        <v>13</v>
      </c>
      <c r="G616" s="6" t="s">
        <v>14</v>
      </c>
      <c r="H616" s="6" t="s">
        <v>24</v>
      </c>
      <c r="I616" s="6" t="s">
        <v>25</v>
      </c>
      <c r="J616" s="6" t="s">
        <v>55</v>
      </c>
      <c r="K616" s="6" t="s">
        <v>255</v>
      </c>
      <c r="L616" s="6"/>
      <c r="M616" s="6" t="str">
        <f t="shared" ref="M616:M679" si="21">IF(L616="",K616,L616)</f>
        <v>IV</v>
      </c>
      <c r="N616"/>
      <c r="O616" s="1">
        <v>45.454500000000003</v>
      </c>
      <c r="P616" s="10">
        <f t="shared" si="20"/>
        <v>1.0101</v>
      </c>
      <c r="Q616" s="18" t="s">
        <v>491</v>
      </c>
      <c r="R616" s="17" t="s">
        <v>478</v>
      </c>
      <c r="S616" s="17">
        <v>2.5</v>
      </c>
    </row>
    <row r="617" spans="1:19" s="9" customFormat="1" ht="15" customHeight="1" x14ac:dyDescent="0.25">
      <c r="A617" s="2" t="s">
        <v>346</v>
      </c>
      <c r="B617" s="6" t="s">
        <v>72</v>
      </c>
      <c r="C617" s="6">
        <v>1</v>
      </c>
      <c r="D617" s="7">
        <v>42905</v>
      </c>
      <c r="E617" s="8">
        <v>2017</v>
      </c>
      <c r="F617" s="6" t="s">
        <v>13</v>
      </c>
      <c r="G617" s="6" t="s">
        <v>14</v>
      </c>
      <c r="H617" s="6" t="s">
        <v>15</v>
      </c>
      <c r="I617" s="6" t="s">
        <v>56</v>
      </c>
      <c r="J617" s="6" t="s">
        <v>57</v>
      </c>
      <c r="K617" s="6" t="s">
        <v>252</v>
      </c>
      <c r="L617" s="6"/>
      <c r="M617" s="6" t="str">
        <f t="shared" si="21"/>
        <v>II</v>
      </c>
      <c r="N617"/>
      <c r="O617" s="1">
        <v>681.8175</v>
      </c>
      <c r="P617" s="10">
        <f t="shared" si="20"/>
        <v>15.1515</v>
      </c>
      <c r="Q617" s="16" t="s">
        <v>479</v>
      </c>
      <c r="R617" s="17" t="s">
        <v>480</v>
      </c>
      <c r="S617" s="17">
        <v>4</v>
      </c>
    </row>
    <row r="618" spans="1:19" s="9" customFormat="1" ht="15" customHeight="1" x14ac:dyDescent="0.25">
      <c r="A618" s="2" t="s">
        <v>346</v>
      </c>
      <c r="B618" s="6" t="s">
        <v>72</v>
      </c>
      <c r="C618" s="6">
        <v>1</v>
      </c>
      <c r="D618" s="7">
        <v>42905</v>
      </c>
      <c r="E618" s="8">
        <v>2017</v>
      </c>
      <c r="F618" s="6" t="s">
        <v>13</v>
      </c>
      <c r="G618" s="6" t="s">
        <v>14</v>
      </c>
      <c r="H618" s="6" t="s">
        <v>15</v>
      </c>
      <c r="I618" s="6" t="s">
        <v>22</v>
      </c>
      <c r="J618" s="6" t="s">
        <v>23</v>
      </c>
      <c r="K618" s="6" t="s">
        <v>255</v>
      </c>
      <c r="L618" s="6"/>
      <c r="M618" s="6" t="str">
        <f t="shared" si="21"/>
        <v>IV</v>
      </c>
      <c r="N618"/>
      <c r="O618" s="1">
        <v>90.909000000000006</v>
      </c>
      <c r="P618" s="10">
        <f t="shared" si="20"/>
        <v>2.0202</v>
      </c>
      <c r="Q618" s="16" t="s">
        <v>479</v>
      </c>
      <c r="R618" s="17" t="s">
        <v>480</v>
      </c>
      <c r="S618" s="17">
        <v>2</v>
      </c>
    </row>
    <row r="619" spans="1:19" s="9" customFormat="1" ht="15" customHeight="1" x14ac:dyDescent="0.25">
      <c r="A619" s="2" t="s">
        <v>347</v>
      </c>
      <c r="B619" s="6" t="s">
        <v>72</v>
      </c>
      <c r="C619" s="6">
        <v>2</v>
      </c>
      <c r="D619" s="7">
        <v>42905</v>
      </c>
      <c r="E619" s="8">
        <v>2017</v>
      </c>
      <c r="F619" s="6" t="s">
        <v>9</v>
      </c>
      <c r="G619" s="6" t="s">
        <v>10</v>
      </c>
      <c r="H619" s="6"/>
      <c r="I619" s="6" t="s">
        <v>11</v>
      </c>
      <c r="J619" s="6" t="s">
        <v>42</v>
      </c>
      <c r="K619" s="6" t="s">
        <v>252</v>
      </c>
      <c r="L619" s="6"/>
      <c r="M619" s="6" t="str">
        <f t="shared" si="21"/>
        <v>II</v>
      </c>
      <c r="N619"/>
      <c r="O619" s="1">
        <v>45.454500000000003</v>
      </c>
      <c r="P619" s="10">
        <f t="shared" si="20"/>
        <v>1.0101</v>
      </c>
      <c r="Q619" s="12" t="s">
        <v>500</v>
      </c>
      <c r="R619" s="13" t="s">
        <v>480</v>
      </c>
      <c r="S619" s="13">
        <v>3</v>
      </c>
    </row>
    <row r="620" spans="1:19" s="9" customFormat="1" ht="15" customHeight="1" x14ac:dyDescent="0.25">
      <c r="A620" s="2" t="s">
        <v>347</v>
      </c>
      <c r="B620" s="6" t="s">
        <v>72</v>
      </c>
      <c r="C620" s="6">
        <v>2</v>
      </c>
      <c r="D620" s="7">
        <v>42905</v>
      </c>
      <c r="E620" s="8">
        <v>2017</v>
      </c>
      <c r="F620" s="6" t="s">
        <v>13</v>
      </c>
      <c r="G620" s="6" t="s">
        <v>14</v>
      </c>
      <c r="H620" s="6"/>
      <c r="I620" s="6" t="s">
        <v>64</v>
      </c>
      <c r="J620" s="6" t="s">
        <v>65</v>
      </c>
      <c r="K620" s="6" t="s">
        <v>255</v>
      </c>
      <c r="L620" s="6"/>
      <c r="M620" s="6" t="str">
        <f t="shared" si="21"/>
        <v>IV</v>
      </c>
      <c r="N620"/>
      <c r="O620" s="1">
        <v>45.454500000000003</v>
      </c>
      <c r="P620" s="10">
        <f t="shared" si="20"/>
        <v>1.0101</v>
      </c>
      <c r="Q620" s="18" t="s">
        <v>477</v>
      </c>
      <c r="R620" s="17" t="s">
        <v>478</v>
      </c>
      <c r="S620" s="17">
        <v>4</v>
      </c>
    </row>
    <row r="621" spans="1:19" s="9" customFormat="1" ht="15" customHeight="1" x14ac:dyDescent="0.25">
      <c r="A621" s="2" t="s">
        <v>347</v>
      </c>
      <c r="B621" s="6" t="s">
        <v>72</v>
      </c>
      <c r="C621" s="6">
        <v>2</v>
      </c>
      <c r="D621" s="7">
        <v>42905</v>
      </c>
      <c r="E621" s="8">
        <v>2017</v>
      </c>
      <c r="F621" s="6" t="s">
        <v>13</v>
      </c>
      <c r="G621" s="6" t="s">
        <v>14</v>
      </c>
      <c r="H621" s="6" t="s">
        <v>15</v>
      </c>
      <c r="I621" s="6" t="s">
        <v>16</v>
      </c>
      <c r="J621" s="6" t="s">
        <v>17</v>
      </c>
      <c r="K621" s="6" t="s">
        <v>252</v>
      </c>
      <c r="L621" s="6"/>
      <c r="M621" s="6" t="str">
        <f t="shared" si="21"/>
        <v>II</v>
      </c>
      <c r="N621"/>
      <c r="O621" s="1">
        <v>272.72700000000003</v>
      </c>
      <c r="P621" s="10">
        <f t="shared" si="20"/>
        <v>6.0606000000000009</v>
      </c>
      <c r="Q621" s="16" t="s">
        <v>479</v>
      </c>
      <c r="R621" s="17" t="s">
        <v>480</v>
      </c>
      <c r="S621" s="17">
        <v>3</v>
      </c>
    </row>
    <row r="622" spans="1:19" s="9" customFormat="1" ht="15" customHeight="1" x14ac:dyDescent="0.25">
      <c r="A622" s="2" t="s">
        <v>347</v>
      </c>
      <c r="B622" s="6" t="s">
        <v>72</v>
      </c>
      <c r="C622" s="6">
        <v>2</v>
      </c>
      <c r="D622" s="7">
        <v>42905</v>
      </c>
      <c r="E622" s="8">
        <v>2017</v>
      </c>
      <c r="F622" s="6" t="s">
        <v>13</v>
      </c>
      <c r="G622" s="6" t="s">
        <v>14</v>
      </c>
      <c r="H622" s="6"/>
      <c r="I622" s="6" t="s">
        <v>20</v>
      </c>
      <c r="J622" s="6" t="s">
        <v>21</v>
      </c>
      <c r="K622" s="6" t="s">
        <v>255</v>
      </c>
      <c r="L622" s="6"/>
      <c r="M622" s="6" t="str">
        <f t="shared" si="21"/>
        <v>IV</v>
      </c>
      <c r="N622"/>
      <c r="O622" s="1">
        <v>454.54500000000002</v>
      </c>
      <c r="P622" s="10">
        <f t="shared" si="20"/>
        <v>10.101000000000001</v>
      </c>
      <c r="Q622" s="18" t="s">
        <v>490</v>
      </c>
      <c r="R622" s="17" t="s">
        <v>488</v>
      </c>
      <c r="S622" s="17">
        <v>3</v>
      </c>
    </row>
    <row r="623" spans="1:19" s="9" customFormat="1" ht="15" customHeight="1" x14ac:dyDescent="0.25">
      <c r="A623" s="2" t="s">
        <v>347</v>
      </c>
      <c r="B623" s="6" t="s">
        <v>72</v>
      </c>
      <c r="C623" s="6">
        <v>2</v>
      </c>
      <c r="D623" s="7">
        <v>42905</v>
      </c>
      <c r="E623" s="8">
        <v>2017</v>
      </c>
      <c r="F623" s="6" t="s">
        <v>13</v>
      </c>
      <c r="G623" s="6" t="s">
        <v>14</v>
      </c>
      <c r="H623" s="6" t="s">
        <v>24</v>
      </c>
      <c r="I623" s="6" t="s">
        <v>25</v>
      </c>
      <c r="J623" s="6" t="s">
        <v>55</v>
      </c>
      <c r="K623" s="6" t="s">
        <v>255</v>
      </c>
      <c r="L623" s="6"/>
      <c r="M623" s="6" t="str">
        <f t="shared" si="21"/>
        <v>IV</v>
      </c>
      <c r="N623"/>
      <c r="O623" s="1">
        <v>227.27250000000001</v>
      </c>
      <c r="P623" s="10">
        <f t="shared" si="20"/>
        <v>5.0505000000000004</v>
      </c>
      <c r="Q623" s="18" t="s">
        <v>491</v>
      </c>
      <c r="R623" s="17" t="s">
        <v>478</v>
      </c>
      <c r="S623" s="17">
        <v>2.5</v>
      </c>
    </row>
    <row r="624" spans="1:19" s="9" customFormat="1" ht="15" customHeight="1" x14ac:dyDescent="0.25">
      <c r="A624" s="2" t="s">
        <v>347</v>
      </c>
      <c r="B624" s="6" t="s">
        <v>72</v>
      </c>
      <c r="C624" s="6">
        <v>2</v>
      </c>
      <c r="D624" s="7">
        <v>42905</v>
      </c>
      <c r="E624" s="8">
        <v>2017</v>
      </c>
      <c r="F624" s="6" t="s">
        <v>13</v>
      </c>
      <c r="G624" s="6" t="s">
        <v>14</v>
      </c>
      <c r="H624" s="6" t="s">
        <v>24</v>
      </c>
      <c r="I624" s="6" t="s">
        <v>25</v>
      </c>
      <c r="J624" s="6" t="s">
        <v>105</v>
      </c>
      <c r="K624" s="6" t="s">
        <v>255</v>
      </c>
      <c r="L624" s="6"/>
      <c r="M624" s="6" t="str">
        <f t="shared" si="21"/>
        <v>IV</v>
      </c>
      <c r="N624"/>
      <c r="O624" s="1">
        <v>136.36350000000002</v>
      </c>
      <c r="P624" s="10">
        <f t="shared" si="20"/>
        <v>3.0303000000000004</v>
      </c>
      <c r="Q624" s="13"/>
      <c r="R624" s="13"/>
      <c r="S624" s="13"/>
    </row>
    <row r="625" spans="1:19" s="9" customFormat="1" ht="15" customHeight="1" x14ac:dyDescent="0.25">
      <c r="A625" s="2" t="s">
        <v>347</v>
      </c>
      <c r="B625" s="6" t="s">
        <v>72</v>
      </c>
      <c r="C625" s="6">
        <v>2</v>
      </c>
      <c r="D625" s="7">
        <v>42905</v>
      </c>
      <c r="E625" s="8">
        <v>2017</v>
      </c>
      <c r="F625" s="6" t="s">
        <v>13</v>
      </c>
      <c r="G625" s="6" t="s">
        <v>14</v>
      </c>
      <c r="H625" s="6" t="s">
        <v>15</v>
      </c>
      <c r="I625" s="6" t="s">
        <v>22</v>
      </c>
      <c r="J625" s="6" t="s">
        <v>23</v>
      </c>
      <c r="K625" s="6" t="s">
        <v>255</v>
      </c>
      <c r="L625" s="6"/>
      <c r="M625" s="6" t="str">
        <f t="shared" si="21"/>
        <v>IV</v>
      </c>
      <c r="N625"/>
      <c r="O625" s="1">
        <v>45.454500000000003</v>
      </c>
      <c r="P625" s="10">
        <f t="shared" si="20"/>
        <v>1.0101</v>
      </c>
      <c r="Q625" s="16" t="s">
        <v>479</v>
      </c>
      <c r="R625" s="17" t="s">
        <v>480</v>
      </c>
      <c r="S625" s="17">
        <v>2</v>
      </c>
    </row>
    <row r="626" spans="1:19" s="9" customFormat="1" ht="15" customHeight="1" x14ac:dyDescent="0.25">
      <c r="A626" s="2" t="s">
        <v>347</v>
      </c>
      <c r="B626" s="6" t="s">
        <v>72</v>
      </c>
      <c r="C626" s="6">
        <v>2</v>
      </c>
      <c r="D626" s="7">
        <v>42905</v>
      </c>
      <c r="E626" s="8">
        <v>2017</v>
      </c>
      <c r="F626" s="6" t="s">
        <v>13</v>
      </c>
      <c r="G626" s="6" t="s">
        <v>14</v>
      </c>
      <c r="H626" s="6" t="s">
        <v>24</v>
      </c>
      <c r="I626" s="6" t="s">
        <v>25</v>
      </c>
      <c r="J626" s="6" t="s">
        <v>26</v>
      </c>
      <c r="K626" s="6" t="s">
        <v>255</v>
      </c>
      <c r="L626" s="6"/>
      <c r="M626" s="6" t="str">
        <f t="shared" si="21"/>
        <v>IV</v>
      </c>
      <c r="N626"/>
      <c r="O626" s="1">
        <v>272.72700000000003</v>
      </c>
      <c r="P626" s="10">
        <f t="shared" si="20"/>
        <v>6.0606000000000009</v>
      </c>
      <c r="Q626" s="18" t="s">
        <v>491</v>
      </c>
      <c r="R626" s="17" t="s">
        <v>478</v>
      </c>
      <c r="S626" s="17">
        <v>2</v>
      </c>
    </row>
    <row r="627" spans="1:19" s="9" customFormat="1" ht="15" customHeight="1" x14ac:dyDescent="0.25">
      <c r="A627" s="2" t="s">
        <v>352</v>
      </c>
      <c r="B627" s="6" t="s">
        <v>72</v>
      </c>
      <c r="C627" s="6">
        <v>1</v>
      </c>
      <c r="D627" s="7">
        <v>42921</v>
      </c>
      <c r="E627" s="8">
        <v>2017</v>
      </c>
      <c r="F627" s="6" t="s">
        <v>13</v>
      </c>
      <c r="G627" s="6" t="s">
        <v>14</v>
      </c>
      <c r="H627" s="6"/>
      <c r="I627" s="6" t="s">
        <v>64</v>
      </c>
      <c r="J627" s="6" t="s">
        <v>65</v>
      </c>
      <c r="K627" s="6" t="s">
        <v>255</v>
      </c>
      <c r="L627" s="6"/>
      <c r="M627" s="6" t="str">
        <f t="shared" si="21"/>
        <v>IV</v>
      </c>
      <c r="N627"/>
      <c r="O627" s="1">
        <v>45.454500000000003</v>
      </c>
      <c r="P627" s="10">
        <f t="shared" si="20"/>
        <v>1.0101</v>
      </c>
      <c r="Q627" s="18" t="s">
        <v>477</v>
      </c>
      <c r="R627" s="17" t="s">
        <v>478</v>
      </c>
      <c r="S627" s="17">
        <v>4</v>
      </c>
    </row>
    <row r="628" spans="1:19" s="9" customFormat="1" ht="15" customHeight="1" x14ac:dyDescent="0.25">
      <c r="A628" s="2" t="s">
        <v>352</v>
      </c>
      <c r="B628" s="6" t="s">
        <v>72</v>
      </c>
      <c r="C628" s="6">
        <v>1</v>
      </c>
      <c r="D628" s="7">
        <v>42921</v>
      </c>
      <c r="E628" s="8">
        <v>2017</v>
      </c>
      <c r="F628" s="6" t="s">
        <v>27</v>
      </c>
      <c r="G628" s="6" t="s">
        <v>39</v>
      </c>
      <c r="H628" s="6"/>
      <c r="I628" s="6" t="s">
        <v>40</v>
      </c>
      <c r="J628" s="6" t="s">
        <v>41</v>
      </c>
      <c r="K628" s="6" t="s">
        <v>252</v>
      </c>
      <c r="L628" s="6"/>
      <c r="M628" s="6" t="str">
        <f t="shared" si="21"/>
        <v>II</v>
      </c>
      <c r="N628"/>
      <c r="O628" s="1">
        <v>409.09050000000002</v>
      </c>
      <c r="P628" s="10">
        <f t="shared" si="20"/>
        <v>9.0909000000000013</v>
      </c>
      <c r="Q628" s="16" t="s">
        <v>479</v>
      </c>
      <c r="R628" s="17" t="s">
        <v>480</v>
      </c>
      <c r="S628" s="17">
        <v>3</v>
      </c>
    </row>
    <row r="629" spans="1:19" s="9" customFormat="1" ht="15" customHeight="1" x14ac:dyDescent="0.25">
      <c r="A629" s="2" t="s">
        <v>352</v>
      </c>
      <c r="B629" s="6" t="s">
        <v>72</v>
      </c>
      <c r="C629" s="6">
        <v>1</v>
      </c>
      <c r="D629" s="7">
        <v>42921</v>
      </c>
      <c r="E629" s="8">
        <v>2017</v>
      </c>
      <c r="F629" s="6" t="s">
        <v>13</v>
      </c>
      <c r="G629" s="6" t="s">
        <v>14</v>
      </c>
      <c r="H629" s="6" t="s">
        <v>15</v>
      </c>
      <c r="I629" s="6" t="s">
        <v>16</v>
      </c>
      <c r="J629" s="6" t="s">
        <v>17</v>
      </c>
      <c r="K629" s="6" t="s">
        <v>252</v>
      </c>
      <c r="L629" s="6"/>
      <c r="M629" s="6" t="str">
        <f t="shared" si="21"/>
        <v>II</v>
      </c>
      <c r="N629"/>
      <c r="O629" s="1">
        <v>454.54500000000002</v>
      </c>
      <c r="P629" s="10">
        <f t="shared" si="20"/>
        <v>10.101000000000001</v>
      </c>
      <c r="Q629" s="16" t="s">
        <v>479</v>
      </c>
      <c r="R629" s="17" t="s">
        <v>480</v>
      </c>
      <c r="S629" s="17">
        <v>3</v>
      </c>
    </row>
    <row r="630" spans="1:19" s="9" customFormat="1" ht="15" customHeight="1" x14ac:dyDescent="0.25">
      <c r="A630" s="2" t="s">
        <v>352</v>
      </c>
      <c r="B630" s="6" t="s">
        <v>72</v>
      </c>
      <c r="C630" s="6">
        <v>1</v>
      </c>
      <c r="D630" s="7">
        <v>42921</v>
      </c>
      <c r="E630" s="8">
        <v>2017</v>
      </c>
      <c r="F630" s="6" t="s">
        <v>13</v>
      </c>
      <c r="G630" s="6" t="s">
        <v>14</v>
      </c>
      <c r="H630" s="6"/>
      <c r="I630" s="6" t="s">
        <v>20</v>
      </c>
      <c r="J630" s="6" t="s">
        <v>21</v>
      </c>
      <c r="K630" s="6" t="s">
        <v>255</v>
      </c>
      <c r="L630" s="6"/>
      <c r="M630" s="6" t="str">
        <f t="shared" si="21"/>
        <v>IV</v>
      </c>
      <c r="N630"/>
      <c r="O630" s="1">
        <v>45.454500000000003</v>
      </c>
      <c r="P630" s="10">
        <f t="shared" si="20"/>
        <v>1.0101</v>
      </c>
      <c r="Q630" s="18" t="s">
        <v>490</v>
      </c>
      <c r="R630" s="17" t="s">
        <v>488</v>
      </c>
      <c r="S630" s="17">
        <v>3</v>
      </c>
    </row>
    <row r="631" spans="1:19" s="9" customFormat="1" ht="15" customHeight="1" x14ac:dyDescent="0.25">
      <c r="A631" s="2" t="s">
        <v>352</v>
      </c>
      <c r="B631" s="6" t="s">
        <v>72</v>
      </c>
      <c r="C631" s="6">
        <v>1</v>
      </c>
      <c r="D631" s="7">
        <v>42921</v>
      </c>
      <c r="E631" s="8">
        <v>2017</v>
      </c>
      <c r="F631" s="6" t="s">
        <v>13</v>
      </c>
      <c r="G631" s="6" t="s">
        <v>14</v>
      </c>
      <c r="H631" s="6" t="s">
        <v>24</v>
      </c>
      <c r="I631" s="6" t="s">
        <v>25</v>
      </c>
      <c r="J631" s="6" t="s">
        <v>55</v>
      </c>
      <c r="K631" s="6" t="s">
        <v>255</v>
      </c>
      <c r="L631" s="6"/>
      <c r="M631" s="6" t="str">
        <f t="shared" si="21"/>
        <v>IV</v>
      </c>
      <c r="N631"/>
      <c r="O631" s="1">
        <v>45.454500000000003</v>
      </c>
      <c r="P631" s="10">
        <f t="shared" si="20"/>
        <v>1.0101</v>
      </c>
      <c r="Q631" s="18" t="s">
        <v>491</v>
      </c>
      <c r="R631" s="17" t="s">
        <v>478</v>
      </c>
      <c r="S631" s="17">
        <v>2.5</v>
      </c>
    </row>
    <row r="632" spans="1:19" s="9" customFormat="1" ht="15" customHeight="1" x14ac:dyDescent="0.25">
      <c r="A632" s="2" t="s">
        <v>352</v>
      </c>
      <c r="B632" s="6" t="s">
        <v>72</v>
      </c>
      <c r="C632" s="6">
        <v>1</v>
      </c>
      <c r="D632" s="7">
        <v>42921</v>
      </c>
      <c r="E632" s="8">
        <v>2017</v>
      </c>
      <c r="F632" s="6" t="s">
        <v>13</v>
      </c>
      <c r="G632" s="6" t="s">
        <v>14</v>
      </c>
      <c r="H632" s="6" t="s">
        <v>15</v>
      </c>
      <c r="I632" s="6" t="s">
        <v>22</v>
      </c>
      <c r="J632" s="6" t="s">
        <v>23</v>
      </c>
      <c r="K632" s="6" t="s">
        <v>255</v>
      </c>
      <c r="L632" s="6"/>
      <c r="M632" s="6" t="str">
        <f t="shared" si="21"/>
        <v>IV</v>
      </c>
      <c r="N632"/>
      <c r="O632" s="1">
        <v>363.63600000000002</v>
      </c>
      <c r="P632" s="10">
        <f t="shared" si="20"/>
        <v>8.0808</v>
      </c>
      <c r="Q632" s="16" t="s">
        <v>479</v>
      </c>
      <c r="R632" s="17" t="s">
        <v>480</v>
      </c>
      <c r="S632" s="17">
        <v>2</v>
      </c>
    </row>
    <row r="633" spans="1:19" s="9" customFormat="1" ht="15" customHeight="1" x14ac:dyDescent="0.25">
      <c r="A633" s="2" t="s">
        <v>352</v>
      </c>
      <c r="B633" s="6" t="s">
        <v>72</v>
      </c>
      <c r="C633" s="6">
        <v>1</v>
      </c>
      <c r="D633" s="7">
        <v>42921</v>
      </c>
      <c r="E633" s="8">
        <v>2017</v>
      </c>
      <c r="F633" s="6" t="s">
        <v>13</v>
      </c>
      <c r="G633" s="6" t="s">
        <v>14</v>
      </c>
      <c r="H633" s="6" t="s">
        <v>24</v>
      </c>
      <c r="I633" s="6" t="s">
        <v>25</v>
      </c>
      <c r="J633" s="6" t="s">
        <v>26</v>
      </c>
      <c r="K633" s="6" t="s">
        <v>255</v>
      </c>
      <c r="L633" s="6"/>
      <c r="M633" s="6" t="str">
        <f t="shared" si="21"/>
        <v>IV</v>
      </c>
      <c r="N633"/>
      <c r="O633" s="1">
        <v>409.09050000000002</v>
      </c>
      <c r="P633" s="10">
        <f t="shared" si="20"/>
        <v>9.0909000000000013</v>
      </c>
      <c r="Q633" s="18" t="s">
        <v>491</v>
      </c>
      <c r="R633" s="17" t="s">
        <v>478</v>
      </c>
      <c r="S633" s="17">
        <v>2</v>
      </c>
    </row>
    <row r="634" spans="1:19" s="9" customFormat="1" ht="15" customHeight="1" x14ac:dyDescent="0.25">
      <c r="A634" s="2" t="s">
        <v>353</v>
      </c>
      <c r="B634" s="6" t="s">
        <v>72</v>
      </c>
      <c r="C634" s="6">
        <v>2</v>
      </c>
      <c r="D634" s="7">
        <v>42921</v>
      </c>
      <c r="E634" s="8">
        <v>2017</v>
      </c>
      <c r="F634" s="6" t="s">
        <v>13</v>
      </c>
      <c r="G634" s="6" t="s">
        <v>14</v>
      </c>
      <c r="H634" s="6"/>
      <c r="I634" s="6" t="s">
        <v>64</v>
      </c>
      <c r="J634" s="6" t="s">
        <v>65</v>
      </c>
      <c r="K634" s="6" t="s">
        <v>255</v>
      </c>
      <c r="L634" s="6"/>
      <c r="M634" s="6" t="str">
        <f t="shared" si="21"/>
        <v>IV</v>
      </c>
      <c r="N634"/>
      <c r="O634" s="1">
        <v>45.454500000000003</v>
      </c>
      <c r="P634" s="10">
        <f t="shared" si="20"/>
        <v>1.0101</v>
      </c>
      <c r="Q634" s="18" t="s">
        <v>477</v>
      </c>
      <c r="R634" s="17" t="s">
        <v>478</v>
      </c>
      <c r="S634" s="17">
        <v>4</v>
      </c>
    </row>
    <row r="635" spans="1:19" s="9" customFormat="1" ht="15" customHeight="1" x14ac:dyDescent="0.25">
      <c r="A635" s="2" t="s">
        <v>353</v>
      </c>
      <c r="B635" s="6" t="s">
        <v>72</v>
      </c>
      <c r="C635" s="6">
        <v>2</v>
      </c>
      <c r="D635" s="7">
        <v>42921</v>
      </c>
      <c r="E635" s="8">
        <v>2017</v>
      </c>
      <c r="F635" s="6" t="s">
        <v>13</v>
      </c>
      <c r="G635" s="6" t="s">
        <v>14</v>
      </c>
      <c r="H635" s="6" t="s">
        <v>15</v>
      </c>
      <c r="I635" s="6" t="s">
        <v>16</v>
      </c>
      <c r="J635" s="6" t="s">
        <v>17</v>
      </c>
      <c r="K635" s="6" t="s">
        <v>252</v>
      </c>
      <c r="L635" s="6"/>
      <c r="M635" s="6" t="str">
        <f t="shared" si="21"/>
        <v>II</v>
      </c>
      <c r="N635"/>
      <c r="O635" s="1">
        <v>45.454500000000003</v>
      </c>
      <c r="P635" s="10">
        <f t="shared" si="20"/>
        <v>1.0101</v>
      </c>
      <c r="Q635" s="16" t="s">
        <v>479</v>
      </c>
      <c r="R635" s="17" t="s">
        <v>480</v>
      </c>
      <c r="S635" s="17">
        <v>3</v>
      </c>
    </row>
    <row r="636" spans="1:19" s="9" customFormat="1" ht="15" customHeight="1" x14ac:dyDescent="0.25">
      <c r="A636" s="2" t="s">
        <v>353</v>
      </c>
      <c r="B636" s="6" t="s">
        <v>72</v>
      </c>
      <c r="C636" s="6">
        <v>2</v>
      </c>
      <c r="D636" s="7">
        <v>42921</v>
      </c>
      <c r="E636" s="8">
        <v>2017</v>
      </c>
      <c r="F636" s="6" t="s">
        <v>13</v>
      </c>
      <c r="G636" s="6" t="s">
        <v>14</v>
      </c>
      <c r="H636" s="6"/>
      <c r="I636" s="6" t="s">
        <v>20</v>
      </c>
      <c r="J636" s="6" t="s">
        <v>21</v>
      </c>
      <c r="K636" s="6" t="s">
        <v>255</v>
      </c>
      <c r="L636" s="6"/>
      <c r="M636" s="6" t="str">
        <f t="shared" si="21"/>
        <v>IV</v>
      </c>
      <c r="N636"/>
      <c r="O636" s="1">
        <v>136.36350000000002</v>
      </c>
      <c r="P636" s="10">
        <f t="shared" si="20"/>
        <v>3.0303000000000004</v>
      </c>
      <c r="Q636" s="18" t="s">
        <v>490</v>
      </c>
      <c r="R636" s="17" t="s">
        <v>488</v>
      </c>
      <c r="S636" s="17">
        <v>3</v>
      </c>
    </row>
    <row r="637" spans="1:19" s="9" customFormat="1" ht="15" customHeight="1" x14ac:dyDescent="0.25">
      <c r="A637" s="2" t="s">
        <v>353</v>
      </c>
      <c r="B637" s="6" t="s">
        <v>72</v>
      </c>
      <c r="C637" s="6">
        <v>2</v>
      </c>
      <c r="D637" s="7">
        <v>42921</v>
      </c>
      <c r="E637" s="8">
        <v>2017</v>
      </c>
      <c r="F637" s="6" t="s">
        <v>13</v>
      </c>
      <c r="G637" s="6" t="s">
        <v>14</v>
      </c>
      <c r="H637" s="6" t="s">
        <v>24</v>
      </c>
      <c r="I637" s="6" t="s">
        <v>25</v>
      </c>
      <c r="J637" s="6" t="s">
        <v>55</v>
      </c>
      <c r="K637" s="6" t="s">
        <v>255</v>
      </c>
      <c r="L637" s="6"/>
      <c r="M637" s="6" t="str">
        <f t="shared" si="21"/>
        <v>IV</v>
      </c>
      <c r="N637"/>
      <c r="O637" s="1">
        <v>318.18150000000003</v>
      </c>
      <c r="P637" s="10">
        <f t="shared" si="20"/>
        <v>7.0707000000000004</v>
      </c>
      <c r="Q637" s="18" t="s">
        <v>491</v>
      </c>
      <c r="R637" s="17" t="s">
        <v>478</v>
      </c>
      <c r="S637" s="17">
        <v>2.5</v>
      </c>
    </row>
    <row r="638" spans="1:19" s="9" customFormat="1" ht="15" customHeight="1" x14ac:dyDescent="0.25">
      <c r="A638" s="2" t="s">
        <v>356</v>
      </c>
      <c r="B638" s="6" t="s">
        <v>72</v>
      </c>
      <c r="C638" s="6">
        <v>1</v>
      </c>
      <c r="D638" s="7">
        <v>42934</v>
      </c>
      <c r="E638" s="8">
        <v>2017</v>
      </c>
      <c r="F638" s="6" t="s">
        <v>13</v>
      </c>
      <c r="G638" s="6" t="s">
        <v>14</v>
      </c>
      <c r="H638" s="6"/>
      <c r="I638" s="6" t="s">
        <v>64</v>
      </c>
      <c r="J638" s="6" t="s">
        <v>65</v>
      </c>
      <c r="K638" s="6" t="s">
        <v>255</v>
      </c>
      <c r="L638" s="6"/>
      <c r="M638" s="6" t="str">
        <f t="shared" si="21"/>
        <v>IV</v>
      </c>
      <c r="N638"/>
      <c r="O638" s="1">
        <v>45.454500000000003</v>
      </c>
      <c r="P638" s="10">
        <f t="shared" si="20"/>
        <v>1.0101</v>
      </c>
      <c r="Q638" s="18" t="s">
        <v>477</v>
      </c>
      <c r="R638" s="17" t="s">
        <v>478</v>
      </c>
      <c r="S638" s="17">
        <v>4</v>
      </c>
    </row>
    <row r="639" spans="1:19" s="9" customFormat="1" ht="15" customHeight="1" x14ac:dyDescent="0.25">
      <c r="A639" s="2" t="s">
        <v>356</v>
      </c>
      <c r="B639" s="6" t="s">
        <v>72</v>
      </c>
      <c r="C639" s="6">
        <v>1</v>
      </c>
      <c r="D639" s="7">
        <v>42934</v>
      </c>
      <c r="E639" s="8">
        <v>2017</v>
      </c>
      <c r="F639" s="6" t="s">
        <v>13</v>
      </c>
      <c r="G639" s="6" t="s">
        <v>14</v>
      </c>
      <c r="H639" s="6"/>
      <c r="I639" s="6" t="s">
        <v>18</v>
      </c>
      <c r="J639" s="6" t="s">
        <v>19</v>
      </c>
      <c r="K639" s="6" t="s">
        <v>252</v>
      </c>
      <c r="L639" s="6"/>
      <c r="M639" s="6" t="str">
        <f t="shared" si="21"/>
        <v>II</v>
      </c>
      <c r="N639"/>
      <c r="O639" s="1">
        <v>45.454500000000003</v>
      </c>
      <c r="P639" s="10">
        <f t="shared" si="20"/>
        <v>1.0101</v>
      </c>
      <c r="Q639" s="18" t="s">
        <v>489</v>
      </c>
      <c r="R639" s="17" t="s">
        <v>488</v>
      </c>
      <c r="S639" s="17">
        <v>3</v>
      </c>
    </row>
    <row r="640" spans="1:19" s="9" customFormat="1" ht="15" customHeight="1" x14ac:dyDescent="0.25">
      <c r="A640" s="2" t="s">
        <v>356</v>
      </c>
      <c r="B640" s="6" t="s">
        <v>72</v>
      </c>
      <c r="C640" s="6">
        <v>1</v>
      </c>
      <c r="D640" s="7">
        <v>42934</v>
      </c>
      <c r="E640" s="8">
        <v>2017</v>
      </c>
      <c r="F640" s="6" t="s">
        <v>13</v>
      </c>
      <c r="G640" s="6" t="s">
        <v>14</v>
      </c>
      <c r="H640" s="6"/>
      <c r="I640" s="6" t="s">
        <v>20</v>
      </c>
      <c r="J640" s="6" t="s">
        <v>21</v>
      </c>
      <c r="K640" s="6" t="s">
        <v>255</v>
      </c>
      <c r="L640" s="6"/>
      <c r="M640" s="6" t="str">
        <f t="shared" si="21"/>
        <v>IV</v>
      </c>
      <c r="N640"/>
      <c r="O640" s="1">
        <v>409.09050000000002</v>
      </c>
      <c r="P640" s="10">
        <f t="shared" si="20"/>
        <v>9.0909000000000013</v>
      </c>
      <c r="Q640" s="18" t="s">
        <v>490</v>
      </c>
      <c r="R640" s="17" t="s">
        <v>488</v>
      </c>
      <c r="S640" s="17">
        <v>3</v>
      </c>
    </row>
    <row r="641" spans="1:19" s="9" customFormat="1" ht="15" customHeight="1" x14ac:dyDescent="0.25">
      <c r="A641" s="2" t="s">
        <v>356</v>
      </c>
      <c r="B641" s="6" t="s">
        <v>72</v>
      </c>
      <c r="C641" s="6">
        <v>1</v>
      </c>
      <c r="D641" s="7">
        <v>42934</v>
      </c>
      <c r="E641" s="8">
        <v>2017</v>
      </c>
      <c r="F641" s="6" t="s">
        <v>13</v>
      </c>
      <c r="G641" s="6" t="s">
        <v>14</v>
      </c>
      <c r="H641" s="6" t="s">
        <v>24</v>
      </c>
      <c r="I641" s="6" t="s">
        <v>25</v>
      </c>
      <c r="J641" s="6" t="s">
        <v>55</v>
      </c>
      <c r="K641" s="6" t="s">
        <v>255</v>
      </c>
      <c r="L641" s="6"/>
      <c r="M641" s="6" t="str">
        <f t="shared" si="21"/>
        <v>IV</v>
      </c>
      <c r="N641"/>
      <c r="O641" s="1">
        <v>136.36350000000002</v>
      </c>
      <c r="P641" s="10">
        <f t="shared" si="20"/>
        <v>3.0303000000000004</v>
      </c>
      <c r="Q641" s="18" t="s">
        <v>491</v>
      </c>
      <c r="R641" s="17" t="s">
        <v>478</v>
      </c>
      <c r="S641" s="17">
        <v>2.5</v>
      </c>
    </row>
    <row r="642" spans="1:19" s="9" customFormat="1" ht="15" customHeight="1" x14ac:dyDescent="0.25">
      <c r="A642" s="2" t="s">
        <v>357</v>
      </c>
      <c r="B642" s="6" t="s">
        <v>72</v>
      </c>
      <c r="C642" s="6">
        <v>2</v>
      </c>
      <c r="D642" s="7">
        <v>42934</v>
      </c>
      <c r="E642" s="8">
        <v>2017</v>
      </c>
      <c r="F642" s="6" t="s">
        <v>13</v>
      </c>
      <c r="G642" s="6" t="s">
        <v>14</v>
      </c>
      <c r="H642" s="6"/>
      <c r="I642" s="6" t="s">
        <v>64</v>
      </c>
      <c r="J642" s="6" t="s">
        <v>65</v>
      </c>
      <c r="K642" s="6" t="s">
        <v>255</v>
      </c>
      <c r="L642" s="6"/>
      <c r="M642" s="6" t="str">
        <f t="shared" si="21"/>
        <v>IV</v>
      </c>
      <c r="N642"/>
      <c r="O642" s="1">
        <v>90.909000000000006</v>
      </c>
      <c r="P642" s="10">
        <f t="shared" ref="P642:P705" si="22">O642/45</f>
        <v>2.0202</v>
      </c>
      <c r="Q642" s="18" t="s">
        <v>477</v>
      </c>
      <c r="R642" s="17" t="s">
        <v>478</v>
      </c>
      <c r="S642" s="17">
        <v>4</v>
      </c>
    </row>
    <row r="643" spans="1:19" s="9" customFormat="1" ht="15" customHeight="1" x14ac:dyDescent="0.25">
      <c r="A643" s="2" t="s">
        <v>399</v>
      </c>
      <c r="B643" s="6" t="s">
        <v>72</v>
      </c>
      <c r="C643" s="6">
        <v>2</v>
      </c>
      <c r="D643" s="7">
        <v>42934</v>
      </c>
      <c r="E643" s="8">
        <v>2017</v>
      </c>
      <c r="F643" s="6" t="s">
        <v>27</v>
      </c>
      <c r="G643" s="6" t="s">
        <v>51</v>
      </c>
      <c r="H643" s="6" t="s">
        <v>70</v>
      </c>
      <c r="I643" s="6" t="s">
        <v>150</v>
      </c>
      <c r="J643" s="6" t="s">
        <v>150</v>
      </c>
      <c r="K643" s="6" t="s">
        <v>256</v>
      </c>
      <c r="L643" s="6"/>
      <c r="M643" s="6" t="str">
        <f t="shared" si="21"/>
        <v>NA</v>
      </c>
      <c r="N643" s="15"/>
      <c r="O643" s="1">
        <v>90.909000000000006</v>
      </c>
      <c r="P643" s="10">
        <f t="shared" si="22"/>
        <v>2.0202</v>
      </c>
      <c r="Q643" s="16" t="s">
        <v>479</v>
      </c>
      <c r="R643" s="17" t="s">
        <v>480</v>
      </c>
      <c r="S643" s="17">
        <v>2</v>
      </c>
    </row>
    <row r="644" spans="1:19" s="9" customFormat="1" ht="15" customHeight="1" x14ac:dyDescent="0.25">
      <c r="A644" s="2" t="s">
        <v>357</v>
      </c>
      <c r="B644" s="6" t="s">
        <v>72</v>
      </c>
      <c r="C644" s="6">
        <v>2</v>
      </c>
      <c r="D644" s="7">
        <v>42934</v>
      </c>
      <c r="E644" s="8">
        <v>2017</v>
      </c>
      <c r="F644" s="6" t="s">
        <v>13</v>
      </c>
      <c r="G644" s="6" t="s">
        <v>14</v>
      </c>
      <c r="H644" s="6" t="s">
        <v>15</v>
      </c>
      <c r="I644" s="6" t="s">
        <v>22</v>
      </c>
      <c r="J644" s="6" t="s">
        <v>23</v>
      </c>
      <c r="K644" s="6" t="s">
        <v>255</v>
      </c>
      <c r="L644" s="6"/>
      <c r="M644" s="6" t="str">
        <f t="shared" si="21"/>
        <v>IV</v>
      </c>
      <c r="N644"/>
      <c r="O644" s="1">
        <v>545.45400000000006</v>
      </c>
      <c r="P644" s="10">
        <f t="shared" si="22"/>
        <v>12.121200000000002</v>
      </c>
      <c r="Q644" s="16" t="s">
        <v>479</v>
      </c>
      <c r="R644" s="17" t="s">
        <v>480</v>
      </c>
      <c r="S644" s="17">
        <v>2</v>
      </c>
    </row>
    <row r="645" spans="1:19" s="9" customFormat="1" ht="15" customHeight="1" x14ac:dyDescent="0.25">
      <c r="A645" s="2" t="s">
        <v>362</v>
      </c>
      <c r="B645" s="6" t="s">
        <v>72</v>
      </c>
      <c r="C645" s="6">
        <v>1</v>
      </c>
      <c r="D645" s="7">
        <v>42948</v>
      </c>
      <c r="E645" s="8">
        <v>2017</v>
      </c>
      <c r="F645" s="6" t="s">
        <v>13</v>
      </c>
      <c r="G645" s="6" t="s">
        <v>14</v>
      </c>
      <c r="H645" s="6"/>
      <c r="I645" s="6" t="s">
        <v>64</v>
      </c>
      <c r="J645" s="6" t="s">
        <v>65</v>
      </c>
      <c r="K645" s="6" t="s">
        <v>255</v>
      </c>
      <c r="L645" s="6"/>
      <c r="M645" s="6" t="str">
        <f t="shared" si="21"/>
        <v>IV</v>
      </c>
      <c r="N645"/>
      <c r="O645" s="1">
        <v>45.454500000000003</v>
      </c>
      <c r="P645" s="10">
        <f t="shared" si="22"/>
        <v>1.0101</v>
      </c>
      <c r="Q645" s="18" t="s">
        <v>477</v>
      </c>
      <c r="R645" s="17" t="s">
        <v>478</v>
      </c>
      <c r="S645" s="17">
        <v>4</v>
      </c>
    </row>
    <row r="646" spans="1:19" s="9" customFormat="1" ht="15" customHeight="1" x14ac:dyDescent="0.25">
      <c r="A646" s="2" t="s">
        <v>363</v>
      </c>
      <c r="B646" s="6" t="s">
        <v>72</v>
      </c>
      <c r="C646" s="6">
        <v>2</v>
      </c>
      <c r="D646" s="7">
        <v>42948</v>
      </c>
      <c r="E646" s="8">
        <v>2017</v>
      </c>
      <c r="F646" s="6" t="s">
        <v>13</v>
      </c>
      <c r="G646" s="6" t="s">
        <v>14</v>
      </c>
      <c r="H646" s="6"/>
      <c r="I646" s="6" t="s">
        <v>64</v>
      </c>
      <c r="J646" s="6" t="s">
        <v>65</v>
      </c>
      <c r="K646" s="6" t="s">
        <v>255</v>
      </c>
      <c r="L646" s="6"/>
      <c r="M646" s="6" t="str">
        <f t="shared" si="21"/>
        <v>IV</v>
      </c>
      <c r="N646"/>
      <c r="O646" s="1">
        <v>45.454500000000003</v>
      </c>
      <c r="P646" s="10">
        <f t="shared" si="22"/>
        <v>1.0101</v>
      </c>
      <c r="Q646" s="18" t="s">
        <v>477</v>
      </c>
      <c r="R646" s="17" t="s">
        <v>478</v>
      </c>
      <c r="S646" s="17">
        <v>4</v>
      </c>
    </row>
    <row r="647" spans="1:19" s="9" customFormat="1" ht="15" customHeight="1" x14ac:dyDescent="0.25">
      <c r="A647" s="2" t="s">
        <v>363</v>
      </c>
      <c r="B647" s="6" t="s">
        <v>72</v>
      </c>
      <c r="C647" s="6">
        <v>2</v>
      </c>
      <c r="D647" s="7">
        <v>42948</v>
      </c>
      <c r="E647" s="8">
        <v>2017</v>
      </c>
      <c r="F647" s="6" t="s">
        <v>13</v>
      </c>
      <c r="G647" s="6" t="s">
        <v>14</v>
      </c>
      <c r="H647" s="6" t="s">
        <v>15</v>
      </c>
      <c r="I647" s="6" t="s">
        <v>22</v>
      </c>
      <c r="J647" s="6" t="s">
        <v>43</v>
      </c>
      <c r="K647" s="6" t="s">
        <v>255</v>
      </c>
      <c r="L647" s="6"/>
      <c r="M647" s="6" t="str">
        <f t="shared" si="21"/>
        <v>IV</v>
      </c>
      <c r="N647"/>
      <c r="O647" s="1">
        <v>45.454500000000003</v>
      </c>
      <c r="P647" s="10">
        <f t="shared" si="22"/>
        <v>1.0101</v>
      </c>
      <c r="Q647" s="16" t="s">
        <v>479</v>
      </c>
      <c r="R647" s="17" t="s">
        <v>480</v>
      </c>
      <c r="S647" s="17">
        <v>2</v>
      </c>
    </row>
    <row r="648" spans="1:19" s="9" customFormat="1" ht="15" customHeight="1" x14ac:dyDescent="0.25">
      <c r="A648" s="2" t="s">
        <v>366</v>
      </c>
      <c r="B648" s="6" t="s">
        <v>72</v>
      </c>
      <c r="C648" s="6">
        <v>1</v>
      </c>
      <c r="D648" s="7">
        <v>42963</v>
      </c>
      <c r="E648" s="8">
        <v>2017</v>
      </c>
      <c r="F648" s="6" t="s">
        <v>13</v>
      </c>
      <c r="G648" s="6" t="s">
        <v>14</v>
      </c>
      <c r="H648" s="6" t="s">
        <v>15</v>
      </c>
      <c r="I648" s="6" t="s">
        <v>22</v>
      </c>
      <c r="J648" s="6" t="s">
        <v>66</v>
      </c>
      <c r="K648" s="6" t="s">
        <v>251</v>
      </c>
      <c r="L648" s="6"/>
      <c r="M648" s="6" t="str">
        <f t="shared" si="21"/>
        <v>III</v>
      </c>
      <c r="N648" s="15"/>
      <c r="O648" s="1">
        <v>499.99950000000001</v>
      </c>
      <c r="P648" s="10">
        <f t="shared" si="22"/>
        <v>11.1111</v>
      </c>
      <c r="Q648" s="16" t="s">
        <v>479</v>
      </c>
      <c r="R648" s="17" t="s">
        <v>480</v>
      </c>
      <c r="S648" s="17">
        <v>4</v>
      </c>
    </row>
    <row r="649" spans="1:19" s="9" customFormat="1" ht="15" customHeight="1" x14ac:dyDescent="0.25">
      <c r="A649" s="2" t="s">
        <v>366</v>
      </c>
      <c r="B649" s="6" t="s">
        <v>72</v>
      </c>
      <c r="C649" s="6">
        <v>1</v>
      </c>
      <c r="D649" s="7">
        <v>42963</v>
      </c>
      <c r="E649" s="8">
        <v>2017</v>
      </c>
      <c r="F649" s="6" t="s">
        <v>13</v>
      </c>
      <c r="G649" s="6" t="s">
        <v>14</v>
      </c>
      <c r="H649" s="6"/>
      <c r="I649" s="6" t="s">
        <v>64</v>
      </c>
      <c r="J649" s="6" t="s">
        <v>65</v>
      </c>
      <c r="K649" s="6" t="s">
        <v>255</v>
      </c>
      <c r="L649" s="6"/>
      <c r="M649" s="6" t="str">
        <f t="shared" si="21"/>
        <v>IV</v>
      </c>
      <c r="N649"/>
      <c r="O649" s="1">
        <v>45.454500000000003</v>
      </c>
      <c r="P649" s="10">
        <f t="shared" si="22"/>
        <v>1.0101</v>
      </c>
      <c r="Q649" s="18" t="s">
        <v>477</v>
      </c>
      <c r="R649" s="17" t="s">
        <v>478</v>
      </c>
      <c r="S649" s="17">
        <v>4</v>
      </c>
    </row>
    <row r="650" spans="1:19" s="9" customFormat="1" ht="15" customHeight="1" x14ac:dyDescent="0.25">
      <c r="A650" s="2" t="s">
        <v>462</v>
      </c>
      <c r="B650" s="6" t="s">
        <v>72</v>
      </c>
      <c r="C650" s="6">
        <v>1</v>
      </c>
      <c r="D650" s="7">
        <v>42963</v>
      </c>
      <c r="E650" s="8">
        <v>2017</v>
      </c>
      <c r="F650" s="6" t="s">
        <v>27</v>
      </c>
      <c r="G650" s="6" t="s">
        <v>39</v>
      </c>
      <c r="H650" s="6" t="s">
        <v>214</v>
      </c>
      <c r="I650" s="6" t="s">
        <v>215</v>
      </c>
      <c r="J650" s="6" t="s">
        <v>216</v>
      </c>
      <c r="K650" s="6" t="s">
        <v>256</v>
      </c>
      <c r="L650" s="6"/>
      <c r="M650" s="6" t="str">
        <f t="shared" si="21"/>
        <v>NA</v>
      </c>
      <c r="N650" s="15"/>
      <c r="O650" s="1">
        <v>136.36350000000002</v>
      </c>
      <c r="P650" s="10">
        <f t="shared" si="22"/>
        <v>3.0303000000000004</v>
      </c>
      <c r="Q650" s="12"/>
      <c r="R650" s="13" t="s">
        <v>493</v>
      </c>
      <c r="S650" s="13">
        <v>2</v>
      </c>
    </row>
    <row r="651" spans="1:19" s="9" customFormat="1" ht="15" customHeight="1" x14ac:dyDescent="0.25">
      <c r="A651" s="2" t="s">
        <v>367</v>
      </c>
      <c r="B651" s="6" t="s">
        <v>72</v>
      </c>
      <c r="C651" s="6">
        <v>2</v>
      </c>
      <c r="D651" s="7">
        <v>42963</v>
      </c>
      <c r="E651" s="8">
        <v>2017</v>
      </c>
      <c r="F651" s="6" t="s">
        <v>13</v>
      </c>
      <c r="G651" s="6" t="s">
        <v>14</v>
      </c>
      <c r="H651" s="6"/>
      <c r="I651" s="6" t="s">
        <v>64</v>
      </c>
      <c r="J651" s="6" t="s">
        <v>65</v>
      </c>
      <c r="K651" s="6" t="s">
        <v>255</v>
      </c>
      <c r="L651" s="6"/>
      <c r="M651" s="6" t="str">
        <f t="shared" si="21"/>
        <v>IV</v>
      </c>
      <c r="N651"/>
      <c r="O651" s="1">
        <v>409.09050000000002</v>
      </c>
      <c r="P651" s="10">
        <f t="shared" si="22"/>
        <v>9.0909000000000013</v>
      </c>
      <c r="Q651" s="18" t="s">
        <v>477</v>
      </c>
      <c r="R651" s="17" t="s">
        <v>478</v>
      </c>
      <c r="S651" s="17">
        <v>4</v>
      </c>
    </row>
    <row r="652" spans="1:19" s="9" customFormat="1" ht="15" customHeight="1" x14ac:dyDescent="0.25">
      <c r="A652" s="2" t="s">
        <v>367</v>
      </c>
      <c r="B652" s="6" t="s">
        <v>72</v>
      </c>
      <c r="C652" s="6">
        <v>2</v>
      </c>
      <c r="D652" s="7">
        <v>42963</v>
      </c>
      <c r="E652" s="8">
        <v>2017</v>
      </c>
      <c r="F652" s="6" t="s">
        <v>13</v>
      </c>
      <c r="G652" s="6" t="s">
        <v>14</v>
      </c>
      <c r="H652" s="6" t="s">
        <v>24</v>
      </c>
      <c r="I652" s="6" t="s">
        <v>25</v>
      </c>
      <c r="J652" s="6" t="s">
        <v>55</v>
      </c>
      <c r="K652" s="6" t="s">
        <v>255</v>
      </c>
      <c r="L652" s="6"/>
      <c r="M652" s="6" t="str">
        <f t="shared" si="21"/>
        <v>IV</v>
      </c>
      <c r="N652"/>
      <c r="O652" s="1">
        <v>409.09050000000002</v>
      </c>
      <c r="P652" s="10">
        <f t="shared" si="22"/>
        <v>9.0909000000000013</v>
      </c>
      <c r="Q652" s="18" t="s">
        <v>491</v>
      </c>
      <c r="R652" s="17" t="s">
        <v>478</v>
      </c>
      <c r="S652" s="17">
        <v>2.5</v>
      </c>
    </row>
    <row r="653" spans="1:19" s="9" customFormat="1" ht="15" customHeight="1" x14ac:dyDescent="0.25">
      <c r="A653" s="2" t="s">
        <v>367</v>
      </c>
      <c r="B653" s="6" t="s">
        <v>72</v>
      </c>
      <c r="C653" s="6">
        <v>2</v>
      </c>
      <c r="D653" s="7">
        <v>42963</v>
      </c>
      <c r="E653" s="8">
        <v>2017</v>
      </c>
      <c r="F653" s="6" t="s">
        <v>13</v>
      </c>
      <c r="G653" s="6" t="s">
        <v>14</v>
      </c>
      <c r="H653" s="6" t="s">
        <v>24</v>
      </c>
      <c r="I653" s="6" t="s">
        <v>25</v>
      </c>
      <c r="J653" s="6" t="s">
        <v>26</v>
      </c>
      <c r="K653" s="6" t="s">
        <v>255</v>
      </c>
      <c r="L653" s="6"/>
      <c r="M653" s="6" t="str">
        <f t="shared" si="21"/>
        <v>IV</v>
      </c>
      <c r="N653"/>
      <c r="O653" s="1">
        <v>45.454500000000003</v>
      </c>
      <c r="P653" s="10">
        <f t="shared" si="22"/>
        <v>1.0101</v>
      </c>
      <c r="Q653" s="18" t="s">
        <v>491</v>
      </c>
      <c r="R653" s="17" t="s">
        <v>478</v>
      </c>
      <c r="S653" s="17">
        <v>2</v>
      </c>
    </row>
    <row r="654" spans="1:19" s="9" customFormat="1" ht="15" customHeight="1" x14ac:dyDescent="0.25">
      <c r="A654" s="2" t="s">
        <v>390</v>
      </c>
      <c r="B654" s="6" t="s">
        <v>72</v>
      </c>
      <c r="C654" s="6">
        <v>1</v>
      </c>
      <c r="D654" s="7">
        <v>42983</v>
      </c>
      <c r="E654" s="8">
        <v>2017</v>
      </c>
      <c r="F654" s="6" t="s">
        <v>13</v>
      </c>
      <c r="G654" s="6" t="s">
        <v>14</v>
      </c>
      <c r="H654" s="6"/>
      <c r="I654" s="6" t="s">
        <v>64</v>
      </c>
      <c r="J654" s="6" t="s">
        <v>65</v>
      </c>
      <c r="K654" s="6" t="s">
        <v>255</v>
      </c>
      <c r="L654" s="6"/>
      <c r="M654" s="6" t="str">
        <f t="shared" si="21"/>
        <v>IV</v>
      </c>
      <c r="N654"/>
      <c r="O654" s="1">
        <v>1136.3625000000002</v>
      </c>
      <c r="P654" s="10">
        <f t="shared" si="22"/>
        <v>25.252500000000005</v>
      </c>
      <c r="Q654" s="18" t="s">
        <v>477</v>
      </c>
      <c r="R654" s="17" t="s">
        <v>478</v>
      </c>
      <c r="S654" s="17">
        <v>4</v>
      </c>
    </row>
    <row r="655" spans="1:19" s="9" customFormat="1" ht="15" customHeight="1" x14ac:dyDescent="0.25">
      <c r="A655" s="2" t="s">
        <v>390</v>
      </c>
      <c r="B655" s="6" t="s">
        <v>72</v>
      </c>
      <c r="C655" s="6">
        <v>1</v>
      </c>
      <c r="D655" s="7">
        <v>42983</v>
      </c>
      <c r="E655" s="8">
        <v>2017</v>
      </c>
      <c r="F655" s="6" t="s">
        <v>13</v>
      </c>
      <c r="G655" s="6" t="s">
        <v>14</v>
      </c>
      <c r="H655" s="6" t="s">
        <v>24</v>
      </c>
      <c r="I655" s="6" t="s">
        <v>25</v>
      </c>
      <c r="J655" s="6" t="s">
        <v>55</v>
      </c>
      <c r="K655" s="6" t="s">
        <v>255</v>
      </c>
      <c r="L655" s="6"/>
      <c r="M655" s="6" t="str">
        <f t="shared" si="21"/>
        <v>IV</v>
      </c>
      <c r="N655"/>
      <c r="O655" s="1">
        <v>136.36350000000002</v>
      </c>
      <c r="P655" s="10">
        <f t="shared" si="22"/>
        <v>3.0303000000000004</v>
      </c>
      <c r="Q655" s="18" t="s">
        <v>491</v>
      </c>
      <c r="R655" s="17" t="s">
        <v>478</v>
      </c>
      <c r="S655" s="17">
        <v>2.5</v>
      </c>
    </row>
    <row r="656" spans="1:19" s="9" customFormat="1" ht="15" customHeight="1" x14ac:dyDescent="0.25">
      <c r="A656" s="2" t="s">
        <v>390</v>
      </c>
      <c r="B656" s="6" t="s">
        <v>72</v>
      </c>
      <c r="C656" s="6">
        <v>1</v>
      </c>
      <c r="D656" s="7">
        <v>42983</v>
      </c>
      <c r="E656" s="8">
        <v>2017</v>
      </c>
      <c r="F656" s="6" t="s">
        <v>13</v>
      </c>
      <c r="G656" s="6" t="s">
        <v>14</v>
      </c>
      <c r="H656" s="6" t="s">
        <v>24</v>
      </c>
      <c r="I656" s="6" t="s">
        <v>25</v>
      </c>
      <c r="J656" s="6" t="s">
        <v>26</v>
      </c>
      <c r="K656" s="6" t="s">
        <v>255</v>
      </c>
      <c r="L656" s="6"/>
      <c r="M656" s="6" t="str">
        <f t="shared" si="21"/>
        <v>IV</v>
      </c>
      <c r="N656"/>
      <c r="O656" s="1">
        <v>136.36350000000002</v>
      </c>
      <c r="P656" s="10">
        <f t="shared" si="22"/>
        <v>3.0303000000000004</v>
      </c>
      <c r="Q656" s="18" t="s">
        <v>491</v>
      </c>
      <c r="R656" s="17" t="s">
        <v>478</v>
      </c>
      <c r="S656" s="17">
        <v>2</v>
      </c>
    </row>
    <row r="657" spans="1:19" s="9" customFormat="1" ht="15" customHeight="1" x14ac:dyDescent="0.25">
      <c r="A657" s="2" t="s">
        <v>391</v>
      </c>
      <c r="B657" s="6" t="s">
        <v>72</v>
      </c>
      <c r="C657" s="6">
        <v>2</v>
      </c>
      <c r="D657" s="7">
        <v>42983</v>
      </c>
      <c r="E657" s="8">
        <v>2017</v>
      </c>
      <c r="F657" s="6" t="s">
        <v>13</v>
      </c>
      <c r="G657" s="6" t="s">
        <v>14</v>
      </c>
      <c r="H657" s="6"/>
      <c r="I657" s="6" t="s">
        <v>64</v>
      </c>
      <c r="J657" s="6" t="s">
        <v>65</v>
      </c>
      <c r="K657" s="6" t="s">
        <v>255</v>
      </c>
      <c r="L657" s="6"/>
      <c r="M657" s="6" t="str">
        <f t="shared" si="21"/>
        <v>IV</v>
      </c>
      <c r="N657"/>
      <c r="O657" s="1">
        <v>818.18100000000004</v>
      </c>
      <c r="P657" s="10">
        <f t="shared" si="22"/>
        <v>18.181800000000003</v>
      </c>
      <c r="Q657" s="18" t="s">
        <v>477</v>
      </c>
      <c r="R657" s="17" t="s">
        <v>478</v>
      </c>
      <c r="S657" s="17">
        <v>4</v>
      </c>
    </row>
    <row r="658" spans="1:19" s="9" customFormat="1" ht="15" customHeight="1" x14ac:dyDescent="0.25">
      <c r="A658" s="2" t="s">
        <v>391</v>
      </c>
      <c r="B658" s="6" t="s">
        <v>72</v>
      </c>
      <c r="C658" s="6">
        <v>2</v>
      </c>
      <c r="D658" s="7">
        <v>42983</v>
      </c>
      <c r="E658" s="8">
        <v>2017</v>
      </c>
      <c r="F658" s="6" t="s">
        <v>13</v>
      </c>
      <c r="G658" s="6" t="s">
        <v>14</v>
      </c>
      <c r="H658" s="6" t="s">
        <v>24</v>
      </c>
      <c r="I658" s="6" t="s">
        <v>25</v>
      </c>
      <c r="J658" s="6" t="s">
        <v>55</v>
      </c>
      <c r="K658" s="6" t="s">
        <v>255</v>
      </c>
      <c r="L658" s="6"/>
      <c r="M658" s="6" t="str">
        <f t="shared" si="21"/>
        <v>IV</v>
      </c>
      <c r="N658"/>
      <c r="O658" s="1">
        <v>45.454500000000003</v>
      </c>
      <c r="P658" s="10">
        <f t="shared" si="22"/>
        <v>1.0101</v>
      </c>
      <c r="Q658" s="18" t="s">
        <v>491</v>
      </c>
      <c r="R658" s="17" t="s">
        <v>478</v>
      </c>
      <c r="S658" s="17">
        <v>2.5</v>
      </c>
    </row>
    <row r="659" spans="1:19" s="9" customFormat="1" ht="15" customHeight="1" x14ac:dyDescent="0.25">
      <c r="A659" s="2" t="s">
        <v>391</v>
      </c>
      <c r="B659" s="6" t="s">
        <v>72</v>
      </c>
      <c r="C659" s="6">
        <v>2</v>
      </c>
      <c r="D659" s="7">
        <v>42983</v>
      </c>
      <c r="E659" s="8">
        <v>2017</v>
      </c>
      <c r="F659" s="6" t="s">
        <v>13</v>
      </c>
      <c r="G659" s="6" t="s">
        <v>14</v>
      </c>
      <c r="H659" s="6" t="s">
        <v>24</v>
      </c>
      <c r="I659" s="6" t="s">
        <v>25</v>
      </c>
      <c r="J659" s="6" t="s">
        <v>26</v>
      </c>
      <c r="K659" s="6" t="s">
        <v>255</v>
      </c>
      <c r="L659" s="6"/>
      <c r="M659" s="6" t="str">
        <f t="shared" si="21"/>
        <v>IV</v>
      </c>
      <c r="N659"/>
      <c r="O659" s="1">
        <v>227.27250000000001</v>
      </c>
      <c r="P659" s="10">
        <f t="shared" si="22"/>
        <v>5.0505000000000004</v>
      </c>
      <c r="Q659" s="18" t="s">
        <v>491</v>
      </c>
      <c r="R659" s="17" t="s">
        <v>478</v>
      </c>
      <c r="S659" s="17">
        <v>2</v>
      </c>
    </row>
    <row r="660" spans="1:19" s="9" customFormat="1" ht="15" customHeight="1" x14ac:dyDescent="0.25">
      <c r="A660" s="2" t="s">
        <v>400</v>
      </c>
      <c r="B660" s="6" t="s">
        <v>72</v>
      </c>
      <c r="C660" s="6">
        <v>1</v>
      </c>
      <c r="D660" s="7">
        <v>42997</v>
      </c>
      <c r="E660" s="8">
        <v>2017</v>
      </c>
      <c r="F660" s="6" t="s">
        <v>13</v>
      </c>
      <c r="G660" s="6" t="s">
        <v>14</v>
      </c>
      <c r="H660" s="6"/>
      <c r="I660" s="6" t="s">
        <v>64</v>
      </c>
      <c r="J660" s="6" t="s">
        <v>65</v>
      </c>
      <c r="K660" s="6" t="s">
        <v>255</v>
      </c>
      <c r="L660" s="6"/>
      <c r="M660" s="6" t="str">
        <f t="shared" si="21"/>
        <v>IV</v>
      </c>
      <c r="N660"/>
      <c r="O660" s="1">
        <v>181.81800000000001</v>
      </c>
      <c r="P660" s="10">
        <f t="shared" si="22"/>
        <v>4.0404</v>
      </c>
      <c r="Q660" s="18" t="s">
        <v>477</v>
      </c>
      <c r="R660" s="17" t="s">
        <v>478</v>
      </c>
      <c r="S660" s="17">
        <v>4</v>
      </c>
    </row>
    <row r="661" spans="1:19" s="9" customFormat="1" ht="15" customHeight="1" x14ac:dyDescent="0.25">
      <c r="A661" s="2" t="s">
        <v>400</v>
      </c>
      <c r="B661" s="6" t="s">
        <v>72</v>
      </c>
      <c r="C661" s="6">
        <v>1</v>
      </c>
      <c r="D661" s="7">
        <v>42997</v>
      </c>
      <c r="E661" s="8">
        <v>2017</v>
      </c>
      <c r="F661" s="6" t="s">
        <v>13</v>
      </c>
      <c r="G661" s="6" t="s">
        <v>14</v>
      </c>
      <c r="H661" s="6" t="s">
        <v>15</v>
      </c>
      <c r="I661" s="6" t="s">
        <v>16</v>
      </c>
      <c r="J661" s="6" t="s">
        <v>17</v>
      </c>
      <c r="K661" s="6" t="s">
        <v>252</v>
      </c>
      <c r="L661" s="6"/>
      <c r="M661" s="6" t="str">
        <f t="shared" si="21"/>
        <v>II</v>
      </c>
      <c r="N661"/>
      <c r="O661" s="1">
        <v>45.454500000000003</v>
      </c>
      <c r="P661" s="10">
        <f t="shared" si="22"/>
        <v>1.0101</v>
      </c>
      <c r="Q661" s="16" t="s">
        <v>479</v>
      </c>
      <c r="R661" s="17" t="s">
        <v>480</v>
      </c>
      <c r="S661" s="17">
        <v>3</v>
      </c>
    </row>
    <row r="662" spans="1:19" s="9" customFormat="1" ht="15" customHeight="1" x14ac:dyDescent="0.25">
      <c r="A662" s="2" t="s">
        <v>400</v>
      </c>
      <c r="B662" s="6" t="s">
        <v>72</v>
      </c>
      <c r="C662" s="6">
        <v>1</v>
      </c>
      <c r="D662" s="7">
        <v>42997</v>
      </c>
      <c r="E662" s="8">
        <v>2017</v>
      </c>
      <c r="F662" s="6" t="s">
        <v>13</v>
      </c>
      <c r="G662" s="6" t="s">
        <v>14</v>
      </c>
      <c r="H662" s="6"/>
      <c r="I662" s="6" t="s">
        <v>20</v>
      </c>
      <c r="J662" s="6" t="s">
        <v>21</v>
      </c>
      <c r="K662" s="6" t="s">
        <v>255</v>
      </c>
      <c r="L662" s="6"/>
      <c r="M662" s="6" t="str">
        <f t="shared" si="21"/>
        <v>IV</v>
      </c>
      <c r="N662"/>
      <c r="O662" s="1">
        <v>45.454500000000003</v>
      </c>
      <c r="P662" s="10">
        <f t="shared" si="22"/>
        <v>1.0101</v>
      </c>
      <c r="Q662" s="18" t="s">
        <v>490</v>
      </c>
      <c r="R662" s="17" t="s">
        <v>488</v>
      </c>
      <c r="S662" s="17">
        <v>3</v>
      </c>
    </row>
    <row r="663" spans="1:19" s="9" customFormat="1" ht="15" customHeight="1" x14ac:dyDescent="0.25">
      <c r="A663" s="2" t="s">
        <v>400</v>
      </c>
      <c r="B663" s="6" t="s">
        <v>72</v>
      </c>
      <c r="C663" s="6">
        <v>1</v>
      </c>
      <c r="D663" s="7">
        <v>42997</v>
      </c>
      <c r="E663" s="8">
        <v>2017</v>
      </c>
      <c r="F663" s="6" t="s">
        <v>27</v>
      </c>
      <c r="G663" s="6" t="s">
        <v>28</v>
      </c>
      <c r="H663" s="6"/>
      <c r="I663" s="6" t="s">
        <v>36</v>
      </c>
      <c r="J663" s="6" t="s">
        <v>37</v>
      </c>
      <c r="K663" s="6" t="s">
        <v>251</v>
      </c>
      <c r="L663" s="6"/>
      <c r="M663" s="6" t="str">
        <f t="shared" si="21"/>
        <v>III</v>
      </c>
      <c r="N663" s="15"/>
      <c r="O663" s="1">
        <v>45.454500000000003</v>
      </c>
      <c r="P663" s="10">
        <f t="shared" si="22"/>
        <v>1.0101</v>
      </c>
      <c r="Q663" s="18" t="s">
        <v>498</v>
      </c>
      <c r="R663" s="17" t="s">
        <v>478</v>
      </c>
      <c r="S663" s="17">
        <v>3</v>
      </c>
    </row>
    <row r="664" spans="1:19" s="9" customFormat="1" ht="15" customHeight="1" x14ac:dyDescent="0.25">
      <c r="A664" s="2" t="s">
        <v>400</v>
      </c>
      <c r="B664" s="6" t="s">
        <v>72</v>
      </c>
      <c r="C664" s="6">
        <v>1</v>
      </c>
      <c r="D664" s="7">
        <v>42997</v>
      </c>
      <c r="E664" s="8">
        <v>2017</v>
      </c>
      <c r="F664" s="6" t="s">
        <v>13</v>
      </c>
      <c r="G664" s="6" t="s">
        <v>14</v>
      </c>
      <c r="H664" s="6" t="s">
        <v>24</v>
      </c>
      <c r="I664" s="6" t="s">
        <v>25</v>
      </c>
      <c r="J664" s="6" t="s">
        <v>55</v>
      </c>
      <c r="K664" s="6" t="s">
        <v>255</v>
      </c>
      <c r="L664" s="6"/>
      <c r="M664" s="6" t="str">
        <f t="shared" si="21"/>
        <v>IV</v>
      </c>
      <c r="N664"/>
      <c r="O664" s="1">
        <v>454.54500000000002</v>
      </c>
      <c r="P664" s="10">
        <f t="shared" si="22"/>
        <v>10.101000000000001</v>
      </c>
      <c r="Q664" s="18" t="s">
        <v>491</v>
      </c>
      <c r="R664" s="17" t="s">
        <v>478</v>
      </c>
      <c r="S664" s="17">
        <v>2.5</v>
      </c>
    </row>
    <row r="665" spans="1:19" s="9" customFormat="1" ht="15" customHeight="1" x14ac:dyDescent="0.25">
      <c r="A665" s="2" t="s">
        <v>400</v>
      </c>
      <c r="B665" s="6" t="s">
        <v>72</v>
      </c>
      <c r="C665" s="6">
        <v>1</v>
      </c>
      <c r="D665" s="7">
        <v>42997</v>
      </c>
      <c r="E665" s="8">
        <v>2017</v>
      </c>
      <c r="F665" s="6" t="s">
        <v>13</v>
      </c>
      <c r="G665" s="6" t="s">
        <v>14</v>
      </c>
      <c r="H665" s="6" t="s">
        <v>24</v>
      </c>
      <c r="I665" s="6" t="s">
        <v>25</v>
      </c>
      <c r="J665" s="6" t="s">
        <v>26</v>
      </c>
      <c r="K665" s="6" t="s">
        <v>255</v>
      </c>
      <c r="L665" s="6"/>
      <c r="M665" s="6" t="str">
        <f t="shared" si="21"/>
        <v>IV</v>
      </c>
      <c r="N665"/>
      <c r="O665" s="1">
        <v>45.454500000000003</v>
      </c>
      <c r="P665" s="10">
        <f t="shared" si="22"/>
        <v>1.0101</v>
      </c>
      <c r="Q665" s="18" t="s">
        <v>491</v>
      </c>
      <c r="R665" s="17" t="s">
        <v>478</v>
      </c>
      <c r="S665" s="17">
        <v>2</v>
      </c>
    </row>
    <row r="666" spans="1:19" s="9" customFormat="1" ht="15" customHeight="1" x14ac:dyDescent="0.25">
      <c r="A666" s="2" t="s">
        <v>422</v>
      </c>
      <c r="B666" s="6" t="s">
        <v>72</v>
      </c>
      <c r="C666" s="6">
        <v>2</v>
      </c>
      <c r="D666" s="7">
        <v>42997</v>
      </c>
      <c r="E666" s="8">
        <v>2017</v>
      </c>
      <c r="F666" s="6" t="s">
        <v>27</v>
      </c>
      <c r="G666" s="6" t="s">
        <v>28</v>
      </c>
      <c r="H666" s="6" t="s">
        <v>29</v>
      </c>
      <c r="I666" s="6" t="s">
        <v>30</v>
      </c>
      <c r="J666" s="6" t="s">
        <v>31</v>
      </c>
      <c r="K666" s="6" t="s">
        <v>256</v>
      </c>
      <c r="L666" s="6" t="s">
        <v>253</v>
      </c>
      <c r="M666" s="6" t="str">
        <f t="shared" si="21"/>
        <v>I</v>
      </c>
      <c r="N666" s="27" t="s">
        <v>512</v>
      </c>
      <c r="O666" s="1">
        <v>90.909000000000006</v>
      </c>
      <c r="P666" s="10">
        <f t="shared" si="22"/>
        <v>2.0202</v>
      </c>
      <c r="Q666" s="12" t="s">
        <v>477</v>
      </c>
      <c r="R666" s="13" t="s">
        <v>478</v>
      </c>
      <c r="S666" s="13">
        <v>3</v>
      </c>
    </row>
    <row r="667" spans="1:19" s="9" customFormat="1" ht="15" customHeight="1" x14ac:dyDescent="0.25">
      <c r="A667" s="2" t="s">
        <v>339</v>
      </c>
      <c r="B667" s="6" t="s">
        <v>72</v>
      </c>
      <c r="C667" s="6">
        <v>2</v>
      </c>
      <c r="D667" s="7">
        <v>42997</v>
      </c>
      <c r="E667" s="8">
        <v>2017</v>
      </c>
      <c r="F667" s="6" t="s">
        <v>27</v>
      </c>
      <c r="G667" s="6" t="s">
        <v>28</v>
      </c>
      <c r="H667" s="6"/>
      <c r="I667" s="6"/>
      <c r="J667" s="6" t="s">
        <v>28</v>
      </c>
      <c r="K667" s="6" t="s">
        <v>256</v>
      </c>
      <c r="L667" s="6"/>
      <c r="M667" s="6" t="str">
        <f t="shared" si="21"/>
        <v>NA</v>
      </c>
      <c r="N667" s="15"/>
      <c r="O667" s="1">
        <v>45.454500000000003</v>
      </c>
      <c r="P667" s="10">
        <f t="shared" si="22"/>
        <v>1.0101</v>
      </c>
      <c r="Q667" s="13"/>
      <c r="R667" s="13"/>
      <c r="S667" s="13"/>
    </row>
    <row r="668" spans="1:19" s="9" customFormat="1" ht="15" customHeight="1" x14ac:dyDescent="0.25">
      <c r="A668" s="2" t="s">
        <v>401</v>
      </c>
      <c r="B668" s="6" t="s">
        <v>72</v>
      </c>
      <c r="C668" s="6">
        <v>2</v>
      </c>
      <c r="D668" s="7">
        <v>42997</v>
      </c>
      <c r="E668" s="8">
        <v>2017</v>
      </c>
      <c r="F668" s="6" t="s">
        <v>9</v>
      </c>
      <c r="G668" s="6" t="s">
        <v>10</v>
      </c>
      <c r="H668" s="6"/>
      <c r="I668" s="6" t="s">
        <v>11</v>
      </c>
      <c r="J668" s="6" t="s">
        <v>12</v>
      </c>
      <c r="K668" s="6" t="s">
        <v>251</v>
      </c>
      <c r="L668" s="6"/>
      <c r="M668" s="6" t="str">
        <f t="shared" si="21"/>
        <v>III</v>
      </c>
      <c r="N668" s="15"/>
      <c r="O668" s="1">
        <v>272.72700000000003</v>
      </c>
      <c r="P668" s="10">
        <f t="shared" si="22"/>
        <v>6.0606000000000009</v>
      </c>
      <c r="Q668" s="12" t="s">
        <v>500</v>
      </c>
      <c r="R668" s="13" t="s">
        <v>480</v>
      </c>
      <c r="S668" s="13">
        <v>3</v>
      </c>
    </row>
    <row r="669" spans="1:19" s="9" customFormat="1" ht="15" customHeight="1" x14ac:dyDescent="0.25">
      <c r="A669" s="2" t="s">
        <v>401</v>
      </c>
      <c r="B669" s="6" t="s">
        <v>72</v>
      </c>
      <c r="C669" s="6">
        <v>2</v>
      </c>
      <c r="D669" s="7">
        <v>42997</v>
      </c>
      <c r="E669" s="8">
        <v>2017</v>
      </c>
      <c r="F669" s="6" t="s">
        <v>13</v>
      </c>
      <c r="G669" s="6" t="s">
        <v>14</v>
      </c>
      <c r="H669" s="6"/>
      <c r="I669" s="6" t="s">
        <v>64</v>
      </c>
      <c r="J669" s="6" t="s">
        <v>65</v>
      </c>
      <c r="K669" s="6" t="s">
        <v>255</v>
      </c>
      <c r="L669" s="6"/>
      <c r="M669" s="6" t="str">
        <f t="shared" si="21"/>
        <v>IV</v>
      </c>
      <c r="N669"/>
      <c r="O669" s="1">
        <v>90.909000000000006</v>
      </c>
      <c r="P669" s="10">
        <f t="shared" si="22"/>
        <v>2.0202</v>
      </c>
      <c r="Q669" s="18" t="s">
        <v>477</v>
      </c>
      <c r="R669" s="17" t="s">
        <v>478</v>
      </c>
      <c r="S669" s="17">
        <v>4</v>
      </c>
    </row>
    <row r="670" spans="1:19" s="9" customFormat="1" ht="15" customHeight="1" x14ac:dyDescent="0.25">
      <c r="A670" s="2" t="s">
        <v>401</v>
      </c>
      <c r="B670" s="6" t="s">
        <v>72</v>
      </c>
      <c r="C670" s="6">
        <v>2</v>
      </c>
      <c r="D670" s="7">
        <v>42997</v>
      </c>
      <c r="E670" s="8">
        <v>2017</v>
      </c>
      <c r="F670" s="6" t="s">
        <v>13</v>
      </c>
      <c r="G670" s="6" t="s">
        <v>14</v>
      </c>
      <c r="H670" s="6" t="s">
        <v>15</v>
      </c>
      <c r="I670" s="6" t="s">
        <v>16</v>
      </c>
      <c r="J670" s="6" t="s">
        <v>17</v>
      </c>
      <c r="K670" s="6" t="s">
        <v>252</v>
      </c>
      <c r="L670" s="6"/>
      <c r="M670" s="6" t="str">
        <f t="shared" si="21"/>
        <v>II</v>
      </c>
      <c r="N670"/>
      <c r="O670" s="1">
        <v>181.81800000000001</v>
      </c>
      <c r="P670" s="10">
        <f t="shared" si="22"/>
        <v>4.0404</v>
      </c>
      <c r="Q670" s="16" t="s">
        <v>479</v>
      </c>
      <c r="R670" s="17" t="s">
        <v>480</v>
      </c>
      <c r="S670" s="17">
        <v>3</v>
      </c>
    </row>
    <row r="671" spans="1:19" s="9" customFormat="1" ht="15" customHeight="1" x14ac:dyDescent="0.25">
      <c r="A671" s="2" t="s">
        <v>401</v>
      </c>
      <c r="B671" s="6" t="s">
        <v>72</v>
      </c>
      <c r="C671" s="6">
        <v>2</v>
      </c>
      <c r="D671" s="7">
        <v>42997</v>
      </c>
      <c r="E671" s="8">
        <v>2017</v>
      </c>
      <c r="F671" s="6" t="s">
        <v>13</v>
      </c>
      <c r="G671" s="6" t="s">
        <v>14</v>
      </c>
      <c r="H671" s="6" t="s">
        <v>24</v>
      </c>
      <c r="I671" s="6" t="s">
        <v>25</v>
      </c>
      <c r="J671" s="6" t="s">
        <v>55</v>
      </c>
      <c r="K671" s="6" t="s">
        <v>255</v>
      </c>
      <c r="L671" s="6"/>
      <c r="M671" s="6" t="str">
        <f t="shared" si="21"/>
        <v>IV</v>
      </c>
      <c r="N671"/>
      <c r="O671" s="1">
        <v>636.36300000000006</v>
      </c>
      <c r="P671" s="10">
        <f t="shared" si="22"/>
        <v>14.141400000000001</v>
      </c>
      <c r="Q671" s="18" t="s">
        <v>491</v>
      </c>
      <c r="R671" s="17" t="s">
        <v>478</v>
      </c>
      <c r="S671" s="17">
        <v>2.5</v>
      </c>
    </row>
    <row r="672" spans="1:19" s="9" customFormat="1" ht="15" customHeight="1" x14ac:dyDescent="0.25">
      <c r="A672" s="2" t="s">
        <v>406</v>
      </c>
      <c r="B672" s="6" t="s">
        <v>72</v>
      </c>
      <c r="C672" s="6">
        <v>1</v>
      </c>
      <c r="D672" s="7">
        <v>43026</v>
      </c>
      <c r="E672" s="8">
        <v>2017</v>
      </c>
      <c r="F672" s="6" t="s">
        <v>13</v>
      </c>
      <c r="G672" s="6" t="s">
        <v>14</v>
      </c>
      <c r="H672" s="6"/>
      <c r="I672" s="6" t="s">
        <v>64</v>
      </c>
      <c r="J672" s="6" t="s">
        <v>65</v>
      </c>
      <c r="K672" s="6" t="s">
        <v>255</v>
      </c>
      <c r="L672" s="6"/>
      <c r="M672" s="6" t="str">
        <f t="shared" si="21"/>
        <v>IV</v>
      </c>
      <c r="N672"/>
      <c r="O672" s="1">
        <v>454.54500000000002</v>
      </c>
      <c r="P672" s="10">
        <f t="shared" si="22"/>
        <v>10.101000000000001</v>
      </c>
      <c r="Q672" s="18" t="s">
        <v>477</v>
      </c>
      <c r="R672" s="17" t="s">
        <v>478</v>
      </c>
      <c r="S672" s="17">
        <v>4</v>
      </c>
    </row>
    <row r="673" spans="1:19" s="9" customFormat="1" ht="15" customHeight="1" x14ac:dyDescent="0.25">
      <c r="A673" s="2" t="s">
        <v>406</v>
      </c>
      <c r="B673" s="6" t="s">
        <v>72</v>
      </c>
      <c r="C673" s="6">
        <v>1</v>
      </c>
      <c r="D673" s="7">
        <v>43026</v>
      </c>
      <c r="E673" s="8">
        <v>2017</v>
      </c>
      <c r="F673" s="6" t="s">
        <v>13</v>
      </c>
      <c r="G673" s="6" t="s">
        <v>14</v>
      </c>
      <c r="H673" s="6" t="s">
        <v>15</v>
      </c>
      <c r="I673" s="6" t="s">
        <v>16</v>
      </c>
      <c r="J673" s="6" t="s">
        <v>17</v>
      </c>
      <c r="K673" s="6" t="s">
        <v>252</v>
      </c>
      <c r="L673" s="6"/>
      <c r="M673" s="6" t="str">
        <f t="shared" si="21"/>
        <v>II</v>
      </c>
      <c r="N673"/>
      <c r="O673" s="1">
        <v>45.454500000000003</v>
      </c>
      <c r="P673" s="10">
        <f t="shared" si="22"/>
        <v>1.0101</v>
      </c>
      <c r="Q673" s="16" t="s">
        <v>479</v>
      </c>
      <c r="R673" s="17" t="s">
        <v>480</v>
      </c>
      <c r="S673" s="17">
        <v>3</v>
      </c>
    </row>
    <row r="674" spans="1:19" s="9" customFormat="1" ht="15" customHeight="1" x14ac:dyDescent="0.25">
      <c r="A674" s="2" t="s">
        <v>406</v>
      </c>
      <c r="B674" s="6" t="s">
        <v>72</v>
      </c>
      <c r="C674" s="6">
        <v>1</v>
      </c>
      <c r="D674" s="7">
        <v>43026</v>
      </c>
      <c r="E674" s="8">
        <v>2017</v>
      </c>
      <c r="F674" s="6" t="s">
        <v>13</v>
      </c>
      <c r="G674" s="6" t="s">
        <v>14</v>
      </c>
      <c r="H674" s="6"/>
      <c r="I674" s="6" t="s">
        <v>20</v>
      </c>
      <c r="J674" s="6" t="s">
        <v>21</v>
      </c>
      <c r="K674" s="6" t="s">
        <v>255</v>
      </c>
      <c r="L674" s="6"/>
      <c r="M674" s="6" t="str">
        <f t="shared" si="21"/>
        <v>IV</v>
      </c>
      <c r="N674"/>
      <c r="O674" s="1">
        <v>136.36350000000002</v>
      </c>
      <c r="P674" s="10">
        <f t="shared" si="22"/>
        <v>3.0303000000000004</v>
      </c>
      <c r="Q674" s="18" t="s">
        <v>490</v>
      </c>
      <c r="R674" s="17" t="s">
        <v>488</v>
      </c>
      <c r="S674" s="17">
        <v>3</v>
      </c>
    </row>
    <row r="675" spans="1:19" s="9" customFormat="1" ht="15" customHeight="1" x14ac:dyDescent="0.25">
      <c r="A675" s="2" t="s">
        <v>406</v>
      </c>
      <c r="B675" s="6" t="s">
        <v>72</v>
      </c>
      <c r="C675" s="6">
        <v>1</v>
      </c>
      <c r="D675" s="7">
        <v>43026</v>
      </c>
      <c r="E675" s="8">
        <v>2017</v>
      </c>
      <c r="F675" s="6" t="s">
        <v>13</v>
      </c>
      <c r="G675" s="6" t="s">
        <v>14</v>
      </c>
      <c r="H675" s="6" t="s">
        <v>24</v>
      </c>
      <c r="I675" s="6" t="s">
        <v>25</v>
      </c>
      <c r="J675" s="6" t="s">
        <v>55</v>
      </c>
      <c r="K675" s="6" t="s">
        <v>255</v>
      </c>
      <c r="L675" s="6"/>
      <c r="M675" s="6" t="str">
        <f t="shared" si="21"/>
        <v>IV</v>
      </c>
      <c r="N675"/>
      <c r="O675" s="1">
        <v>227.27250000000001</v>
      </c>
      <c r="P675" s="10">
        <f t="shared" si="22"/>
        <v>5.0505000000000004</v>
      </c>
      <c r="Q675" s="18" t="s">
        <v>491</v>
      </c>
      <c r="R675" s="17" t="s">
        <v>478</v>
      </c>
      <c r="S675" s="17">
        <v>2.5</v>
      </c>
    </row>
    <row r="676" spans="1:19" s="9" customFormat="1" ht="15" customHeight="1" x14ac:dyDescent="0.25">
      <c r="A676" s="2" t="s">
        <v>406</v>
      </c>
      <c r="B676" s="6" t="s">
        <v>72</v>
      </c>
      <c r="C676" s="6">
        <v>1</v>
      </c>
      <c r="D676" s="7">
        <v>43026</v>
      </c>
      <c r="E676" s="8">
        <v>2017</v>
      </c>
      <c r="F676" s="6" t="s">
        <v>13</v>
      </c>
      <c r="G676" s="6" t="s">
        <v>14</v>
      </c>
      <c r="H676" s="6" t="s">
        <v>15</v>
      </c>
      <c r="I676" s="6" t="s">
        <v>22</v>
      </c>
      <c r="J676" s="6" t="s">
        <v>23</v>
      </c>
      <c r="K676" s="6" t="s">
        <v>255</v>
      </c>
      <c r="L676" s="6"/>
      <c r="M676" s="6" t="str">
        <f t="shared" si="21"/>
        <v>IV</v>
      </c>
      <c r="N676"/>
      <c r="O676" s="1">
        <v>181.81800000000001</v>
      </c>
      <c r="P676" s="10">
        <f t="shared" si="22"/>
        <v>4.0404</v>
      </c>
      <c r="Q676" s="16" t="s">
        <v>479</v>
      </c>
      <c r="R676" s="17" t="s">
        <v>480</v>
      </c>
      <c r="S676" s="17">
        <v>2</v>
      </c>
    </row>
    <row r="677" spans="1:19" s="9" customFormat="1" ht="15" customHeight="1" x14ac:dyDescent="0.25">
      <c r="A677" s="2" t="s">
        <v>406</v>
      </c>
      <c r="B677" s="6" t="s">
        <v>72</v>
      </c>
      <c r="C677" s="6">
        <v>1</v>
      </c>
      <c r="D677" s="7">
        <v>43026</v>
      </c>
      <c r="E677" s="8">
        <v>2017</v>
      </c>
      <c r="F677" s="6" t="s">
        <v>13</v>
      </c>
      <c r="G677" s="6" t="s">
        <v>14</v>
      </c>
      <c r="H677" s="6" t="s">
        <v>15</v>
      </c>
      <c r="I677" s="6" t="s">
        <v>106</v>
      </c>
      <c r="J677" s="6" t="s">
        <v>142</v>
      </c>
      <c r="K677" s="6" t="s">
        <v>252</v>
      </c>
      <c r="L677" s="6"/>
      <c r="M677" s="6" t="str">
        <f t="shared" si="21"/>
        <v>II</v>
      </c>
      <c r="N677"/>
      <c r="O677" s="1">
        <v>136.36350000000002</v>
      </c>
      <c r="P677" s="10">
        <f t="shared" si="22"/>
        <v>3.0303000000000004</v>
      </c>
      <c r="Q677" s="12"/>
      <c r="R677" s="13"/>
      <c r="S677" s="13">
        <v>2</v>
      </c>
    </row>
    <row r="678" spans="1:19" s="9" customFormat="1" ht="15" customHeight="1" x14ac:dyDescent="0.25">
      <c r="A678" s="2" t="s">
        <v>407</v>
      </c>
      <c r="B678" s="6" t="s">
        <v>72</v>
      </c>
      <c r="C678" s="6">
        <v>2</v>
      </c>
      <c r="D678" s="7">
        <v>43026</v>
      </c>
      <c r="E678" s="8">
        <v>2017</v>
      </c>
      <c r="F678" s="6" t="s">
        <v>27</v>
      </c>
      <c r="G678" s="6" t="s">
        <v>39</v>
      </c>
      <c r="H678" s="6" t="s">
        <v>73</v>
      </c>
      <c r="I678" s="6" t="s">
        <v>74</v>
      </c>
      <c r="J678" s="6" t="s">
        <v>75</v>
      </c>
      <c r="K678" s="6" t="s">
        <v>252</v>
      </c>
      <c r="L678" s="6"/>
      <c r="M678" s="6" t="str">
        <f t="shared" si="21"/>
        <v>II</v>
      </c>
      <c r="N678"/>
      <c r="O678" s="1">
        <v>90.909000000000006</v>
      </c>
      <c r="P678" s="10">
        <f t="shared" si="22"/>
        <v>2.0202</v>
      </c>
      <c r="Q678" s="16" t="s">
        <v>479</v>
      </c>
      <c r="R678" s="17" t="s">
        <v>480</v>
      </c>
      <c r="S678" s="17">
        <v>1</v>
      </c>
    </row>
    <row r="679" spans="1:19" s="9" customFormat="1" ht="15" customHeight="1" x14ac:dyDescent="0.25">
      <c r="A679" s="2" t="s">
        <v>407</v>
      </c>
      <c r="B679" s="6" t="s">
        <v>72</v>
      </c>
      <c r="C679" s="6">
        <v>2</v>
      </c>
      <c r="D679" s="7">
        <v>43026</v>
      </c>
      <c r="E679" s="8">
        <v>2017</v>
      </c>
      <c r="F679" s="6" t="s">
        <v>13</v>
      </c>
      <c r="G679" s="6" t="s">
        <v>14</v>
      </c>
      <c r="H679" s="6"/>
      <c r="I679" s="6" t="s">
        <v>64</v>
      </c>
      <c r="J679" s="6" t="s">
        <v>65</v>
      </c>
      <c r="K679" s="6" t="s">
        <v>255</v>
      </c>
      <c r="L679" s="6"/>
      <c r="M679" s="6" t="str">
        <f t="shared" si="21"/>
        <v>IV</v>
      </c>
      <c r="N679"/>
      <c r="O679" s="1">
        <v>318.18150000000003</v>
      </c>
      <c r="P679" s="10">
        <f t="shared" si="22"/>
        <v>7.0707000000000004</v>
      </c>
      <c r="Q679" s="18" t="s">
        <v>477</v>
      </c>
      <c r="R679" s="17" t="s">
        <v>478</v>
      </c>
      <c r="S679" s="17">
        <v>4</v>
      </c>
    </row>
    <row r="680" spans="1:19" s="9" customFormat="1" ht="15" customHeight="1" x14ac:dyDescent="0.25">
      <c r="A680" s="2" t="s">
        <v>407</v>
      </c>
      <c r="B680" s="6" t="s">
        <v>72</v>
      </c>
      <c r="C680" s="6">
        <v>2</v>
      </c>
      <c r="D680" s="7">
        <v>43026</v>
      </c>
      <c r="E680" s="8">
        <v>2017</v>
      </c>
      <c r="F680" s="6" t="s">
        <v>27</v>
      </c>
      <c r="G680" s="6" t="s">
        <v>39</v>
      </c>
      <c r="H680" s="6"/>
      <c r="I680" s="6" t="s">
        <v>40</v>
      </c>
      <c r="J680" s="6" t="s">
        <v>41</v>
      </c>
      <c r="K680" s="6" t="s">
        <v>252</v>
      </c>
      <c r="L680" s="6"/>
      <c r="M680" s="6" t="str">
        <f t="shared" ref="M680:M743" si="23">IF(L680="",K680,L680)</f>
        <v>II</v>
      </c>
      <c r="N680"/>
      <c r="O680" s="1">
        <v>45.454500000000003</v>
      </c>
      <c r="P680" s="10">
        <f t="shared" si="22"/>
        <v>1.0101</v>
      </c>
      <c r="Q680" s="16" t="s">
        <v>479</v>
      </c>
      <c r="R680" s="17" t="s">
        <v>480</v>
      </c>
      <c r="S680" s="17">
        <v>3</v>
      </c>
    </row>
    <row r="681" spans="1:19" s="9" customFormat="1" ht="15" customHeight="1" x14ac:dyDescent="0.25">
      <c r="A681" s="2" t="s">
        <v>407</v>
      </c>
      <c r="B681" s="6" t="s">
        <v>72</v>
      </c>
      <c r="C681" s="6">
        <v>2</v>
      </c>
      <c r="D681" s="7">
        <v>43026</v>
      </c>
      <c r="E681" s="8">
        <v>2017</v>
      </c>
      <c r="F681" s="6" t="s">
        <v>13</v>
      </c>
      <c r="G681" s="6" t="s">
        <v>14</v>
      </c>
      <c r="H681" s="6" t="s">
        <v>15</v>
      </c>
      <c r="I681" s="6" t="s">
        <v>16</v>
      </c>
      <c r="J681" s="6" t="s">
        <v>17</v>
      </c>
      <c r="K681" s="6" t="s">
        <v>252</v>
      </c>
      <c r="L681" s="6"/>
      <c r="M681" s="6" t="str">
        <f t="shared" si="23"/>
        <v>II</v>
      </c>
      <c r="N681"/>
      <c r="O681" s="1">
        <v>45.454500000000003</v>
      </c>
      <c r="P681" s="10">
        <f t="shared" si="22"/>
        <v>1.0101</v>
      </c>
      <c r="Q681" s="16" t="s">
        <v>479</v>
      </c>
      <c r="R681" s="17" t="s">
        <v>480</v>
      </c>
      <c r="S681" s="17">
        <v>3</v>
      </c>
    </row>
    <row r="682" spans="1:19" s="9" customFormat="1" ht="15" customHeight="1" x14ac:dyDescent="0.25">
      <c r="A682" s="2" t="s">
        <v>407</v>
      </c>
      <c r="B682" s="6" t="s">
        <v>72</v>
      </c>
      <c r="C682" s="6">
        <v>2</v>
      </c>
      <c r="D682" s="7">
        <v>43026</v>
      </c>
      <c r="E682" s="8">
        <v>2017</v>
      </c>
      <c r="F682" s="6" t="s">
        <v>13</v>
      </c>
      <c r="G682" s="6" t="s">
        <v>14</v>
      </c>
      <c r="H682" s="6"/>
      <c r="I682" s="6" t="s">
        <v>20</v>
      </c>
      <c r="J682" s="6" t="s">
        <v>21</v>
      </c>
      <c r="K682" s="6" t="s">
        <v>255</v>
      </c>
      <c r="L682" s="6"/>
      <c r="M682" s="6" t="str">
        <f t="shared" si="23"/>
        <v>IV</v>
      </c>
      <c r="N682"/>
      <c r="O682" s="1">
        <v>136.36350000000002</v>
      </c>
      <c r="P682" s="10">
        <f t="shared" si="22"/>
        <v>3.0303000000000004</v>
      </c>
      <c r="Q682" s="18" t="s">
        <v>490</v>
      </c>
      <c r="R682" s="17" t="s">
        <v>488</v>
      </c>
      <c r="S682" s="17">
        <v>3</v>
      </c>
    </row>
    <row r="683" spans="1:19" s="9" customFormat="1" ht="15" customHeight="1" x14ac:dyDescent="0.25">
      <c r="A683" s="2" t="s">
        <v>407</v>
      </c>
      <c r="B683" s="6" t="s">
        <v>72</v>
      </c>
      <c r="C683" s="6">
        <v>2</v>
      </c>
      <c r="D683" s="7">
        <v>43026</v>
      </c>
      <c r="E683" s="8">
        <v>2017</v>
      </c>
      <c r="F683" s="6" t="s">
        <v>13</v>
      </c>
      <c r="G683" s="6" t="s">
        <v>14</v>
      </c>
      <c r="H683" s="6" t="s">
        <v>24</v>
      </c>
      <c r="I683" s="6" t="s">
        <v>25</v>
      </c>
      <c r="J683" s="6" t="s">
        <v>55</v>
      </c>
      <c r="K683" s="6" t="s">
        <v>255</v>
      </c>
      <c r="L683" s="6"/>
      <c r="M683" s="6" t="str">
        <f t="shared" si="23"/>
        <v>IV</v>
      </c>
      <c r="N683"/>
      <c r="O683" s="1">
        <v>499.99950000000001</v>
      </c>
      <c r="P683" s="10">
        <f t="shared" si="22"/>
        <v>11.1111</v>
      </c>
      <c r="Q683" s="18" t="s">
        <v>491</v>
      </c>
      <c r="R683" s="17" t="s">
        <v>478</v>
      </c>
      <c r="S683" s="17">
        <v>2.5</v>
      </c>
    </row>
    <row r="684" spans="1:19" s="9" customFormat="1" ht="15" customHeight="1" x14ac:dyDescent="0.25">
      <c r="A684" s="2" t="s">
        <v>407</v>
      </c>
      <c r="B684" s="6" t="s">
        <v>72</v>
      </c>
      <c r="C684" s="6">
        <v>2</v>
      </c>
      <c r="D684" s="7">
        <v>43026</v>
      </c>
      <c r="E684" s="8">
        <v>2017</v>
      </c>
      <c r="F684" s="6" t="s">
        <v>13</v>
      </c>
      <c r="G684" s="6" t="s">
        <v>14</v>
      </c>
      <c r="H684" s="6" t="s">
        <v>15</v>
      </c>
      <c r="I684" s="6" t="s">
        <v>106</v>
      </c>
      <c r="J684" s="6" t="s">
        <v>142</v>
      </c>
      <c r="K684" s="6" t="s">
        <v>252</v>
      </c>
      <c r="L684" s="6"/>
      <c r="M684" s="6" t="str">
        <f t="shared" si="23"/>
        <v>II</v>
      </c>
      <c r="N684"/>
      <c r="O684" s="1">
        <v>90.909000000000006</v>
      </c>
      <c r="P684" s="10">
        <f t="shared" si="22"/>
        <v>2.0202</v>
      </c>
      <c r="Q684" s="12"/>
      <c r="R684" s="13"/>
      <c r="S684" s="13">
        <v>2</v>
      </c>
    </row>
    <row r="685" spans="1:19" s="9" customFormat="1" ht="15" customHeight="1" x14ac:dyDescent="0.25">
      <c r="A685" s="2" t="s">
        <v>418</v>
      </c>
      <c r="B685" s="6" t="s">
        <v>72</v>
      </c>
      <c r="C685" s="6">
        <v>1</v>
      </c>
      <c r="D685" s="7">
        <v>43053</v>
      </c>
      <c r="E685" s="8">
        <v>2017</v>
      </c>
      <c r="F685" s="6" t="s">
        <v>9</v>
      </c>
      <c r="G685" s="6" t="s">
        <v>10</v>
      </c>
      <c r="H685" s="6"/>
      <c r="I685" s="6" t="s">
        <v>11</v>
      </c>
      <c r="J685" s="6" t="s">
        <v>42</v>
      </c>
      <c r="K685" s="6" t="s">
        <v>252</v>
      </c>
      <c r="L685" s="6"/>
      <c r="M685" s="6" t="str">
        <f t="shared" si="23"/>
        <v>II</v>
      </c>
      <c r="N685"/>
      <c r="O685" s="1">
        <v>45.454500000000003</v>
      </c>
      <c r="P685" s="10">
        <f t="shared" si="22"/>
        <v>1.0101</v>
      </c>
      <c r="Q685" s="12" t="s">
        <v>500</v>
      </c>
      <c r="R685" s="13" t="s">
        <v>480</v>
      </c>
      <c r="S685" s="13">
        <v>3</v>
      </c>
    </row>
    <row r="686" spans="1:19" s="9" customFormat="1" ht="15" customHeight="1" x14ac:dyDescent="0.25">
      <c r="A686" s="2" t="s">
        <v>418</v>
      </c>
      <c r="B686" s="6" t="s">
        <v>72</v>
      </c>
      <c r="C686" s="6">
        <v>1</v>
      </c>
      <c r="D686" s="7">
        <v>43053</v>
      </c>
      <c r="E686" s="8">
        <v>2017</v>
      </c>
      <c r="F686" s="6" t="s">
        <v>13</v>
      </c>
      <c r="G686" s="6" t="s">
        <v>14</v>
      </c>
      <c r="H686" s="6"/>
      <c r="I686" s="6" t="s">
        <v>64</v>
      </c>
      <c r="J686" s="6" t="s">
        <v>65</v>
      </c>
      <c r="K686" s="6" t="s">
        <v>255</v>
      </c>
      <c r="L686" s="6"/>
      <c r="M686" s="6" t="str">
        <f t="shared" si="23"/>
        <v>IV</v>
      </c>
      <c r="N686"/>
      <c r="O686" s="1">
        <v>636.36300000000006</v>
      </c>
      <c r="P686" s="10">
        <f t="shared" si="22"/>
        <v>14.141400000000001</v>
      </c>
      <c r="Q686" s="18" t="s">
        <v>477</v>
      </c>
      <c r="R686" s="17" t="s">
        <v>478</v>
      </c>
      <c r="S686" s="17">
        <v>4</v>
      </c>
    </row>
    <row r="687" spans="1:19" s="9" customFormat="1" ht="15" customHeight="1" x14ac:dyDescent="0.25">
      <c r="A687" s="2" t="s">
        <v>418</v>
      </c>
      <c r="B687" s="6" t="s">
        <v>72</v>
      </c>
      <c r="C687" s="6">
        <v>1</v>
      </c>
      <c r="D687" s="7">
        <v>43053</v>
      </c>
      <c r="E687" s="8">
        <v>2017</v>
      </c>
      <c r="F687" s="6" t="s">
        <v>13</v>
      </c>
      <c r="G687" s="6" t="s">
        <v>14</v>
      </c>
      <c r="H687" s="6" t="s">
        <v>15</v>
      </c>
      <c r="I687" s="6" t="s">
        <v>16</v>
      </c>
      <c r="J687" s="6" t="s">
        <v>17</v>
      </c>
      <c r="K687" s="6" t="s">
        <v>252</v>
      </c>
      <c r="L687" s="6"/>
      <c r="M687" s="6" t="str">
        <f t="shared" si="23"/>
        <v>II</v>
      </c>
      <c r="N687"/>
      <c r="O687" s="1">
        <v>90.909000000000006</v>
      </c>
      <c r="P687" s="10">
        <f t="shared" si="22"/>
        <v>2.0202</v>
      </c>
      <c r="Q687" s="16" t="s">
        <v>479</v>
      </c>
      <c r="R687" s="17" t="s">
        <v>480</v>
      </c>
      <c r="S687" s="17">
        <v>3</v>
      </c>
    </row>
    <row r="688" spans="1:19" s="9" customFormat="1" ht="15" customHeight="1" x14ac:dyDescent="0.25">
      <c r="A688" s="2" t="s">
        <v>418</v>
      </c>
      <c r="B688" s="6" t="s">
        <v>72</v>
      </c>
      <c r="C688" s="6">
        <v>1</v>
      </c>
      <c r="D688" s="7">
        <v>43053</v>
      </c>
      <c r="E688" s="8">
        <v>2017</v>
      </c>
      <c r="F688" s="6" t="s">
        <v>13</v>
      </c>
      <c r="G688" s="6" t="s">
        <v>14</v>
      </c>
      <c r="H688" s="6" t="s">
        <v>24</v>
      </c>
      <c r="I688" s="6" t="s">
        <v>25</v>
      </c>
      <c r="J688" s="6" t="s">
        <v>55</v>
      </c>
      <c r="K688" s="6" t="s">
        <v>255</v>
      </c>
      <c r="L688" s="6"/>
      <c r="M688" s="6" t="str">
        <f t="shared" si="23"/>
        <v>IV</v>
      </c>
      <c r="N688"/>
      <c r="O688" s="1">
        <v>318.18150000000003</v>
      </c>
      <c r="P688" s="10">
        <f t="shared" si="22"/>
        <v>7.0707000000000004</v>
      </c>
      <c r="Q688" s="18" t="s">
        <v>491</v>
      </c>
      <c r="R688" s="17" t="s">
        <v>478</v>
      </c>
      <c r="S688" s="17">
        <v>2.5</v>
      </c>
    </row>
    <row r="689" spans="1:19" s="9" customFormat="1" ht="15" customHeight="1" x14ac:dyDescent="0.25">
      <c r="A689" s="2" t="s">
        <v>418</v>
      </c>
      <c r="B689" s="6" t="s">
        <v>72</v>
      </c>
      <c r="C689" s="6">
        <v>1</v>
      </c>
      <c r="D689" s="7">
        <v>43053</v>
      </c>
      <c r="E689" s="8">
        <v>2017</v>
      </c>
      <c r="F689" s="6" t="s">
        <v>13</v>
      </c>
      <c r="G689" s="6" t="s">
        <v>14</v>
      </c>
      <c r="H689" s="6" t="s">
        <v>15</v>
      </c>
      <c r="I689" s="6" t="s">
        <v>22</v>
      </c>
      <c r="J689" s="6" t="s">
        <v>23</v>
      </c>
      <c r="K689" s="6" t="s">
        <v>255</v>
      </c>
      <c r="L689" s="6"/>
      <c r="M689" s="6" t="str">
        <f t="shared" si="23"/>
        <v>IV</v>
      </c>
      <c r="N689"/>
      <c r="O689" s="1">
        <v>45.454500000000003</v>
      </c>
      <c r="P689" s="10">
        <f t="shared" si="22"/>
        <v>1.0101</v>
      </c>
      <c r="Q689" s="16" t="s">
        <v>479</v>
      </c>
      <c r="R689" s="17" t="s">
        <v>480</v>
      </c>
      <c r="S689" s="17">
        <v>2</v>
      </c>
    </row>
    <row r="690" spans="1:19" s="9" customFormat="1" ht="15" customHeight="1" x14ac:dyDescent="0.25">
      <c r="A690" s="2" t="s">
        <v>419</v>
      </c>
      <c r="B690" s="6" t="s">
        <v>72</v>
      </c>
      <c r="C690" s="6">
        <v>2</v>
      </c>
      <c r="D690" s="7">
        <v>43053</v>
      </c>
      <c r="E690" s="8">
        <v>2017</v>
      </c>
      <c r="F690" s="6" t="s">
        <v>13</v>
      </c>
      <c r="G690" s="6" t="s">
        <v>14</v>
      </c>
      <c r="H690" s="6"/>
      <c r="I690" s="6" t="s">
        <v>64</v>
      </c>
      <c r="J690" s="6" t="s">
        <v>65</v>
      </c>
      <c r="K690" s="6" t="s">
        <v>255</v>
      </c>
      <c r="L690" s="6"/>
      <c r="M690" s="6" t="str">
        <f t="shared" si="23"/>
        <v>IV</v>
      </c>
      <c r="N690"/>
      <c r="O690" s="1">
        <v>454.54500000000002</v>
      </c>
      <c r="P690" s="10">
        <f t="shared" si="22"/>
        <v>10.101000000000001</v>
      </c>
      <c r="Q690" s="18" t="s">
        <v>477</v>
      </c>
      <c r="R690" s="17" t="s">
        <v>478</v>
      </c>
      <c r="S690" s="17">
        <v>4</v>
      </c>
    </row>
    <row r="691" spans="1:19" s="9" customFormat="1" ht="15" customHeight="1" x14ac:dyDescent="0.25">
      <c r="A691" s="2" t="s">
        <v>419</v>
      </c>
      <c r="B691" s="6" t="s">
        <v>72</v>
      </c>
      <c r="C691" s="6">
        <v>2</v>
      </c>
      <c r="D691" s="7">
        <v>43053</v>
      </c>
      <c r="E691" s="8">
        <v>2017</v>
      </c>
      <c r="F691" s="6" t="s">
        <v>27</v>
      </c>
      <c r="G691" s="6" t="s">
        <v>39</v>
      </c>
      <c r="H691" s="6"/>
      <c r="I691" s="6" t="s">
        <v>40</v>
      </c>
      <c r="J691" s="6" t="s">
        <v>41</v>
      </c>
      <c r="K691" s="6" t="s">
        <v>252</v>
      </c>
      <c r="L691" s="6"/>
      <c r="M691" s="6" t="str">
        <f t="shared" si="23"/>
        <v>II</v>
      </c>
      <c r="N691"/>
      <c r="O691" s="1">
        <v>45.454500000000003</v>
      </c>
      <c r="P691" s="10">
        <f t="shared" si="22"/>
        <v>1.0101</v>
      </c>
      <c r="Q691" s="16" t="s">
        <v>479</v>
      </c>
      <c r="R691" s="17" t="s">
        <v>480</v>
      </c>
      <c r="S691" s="17">
        <v>3</v>
      </c>
    </row>
    <row r="692" spans="1:19" s="9" customFormat="1" ht="15" customHeight="1" x14ac:dyDescent="0.25">
      <c r="A692" s="2" t="s">
        <v>419</v>
      </c>
      <c r="B692" s="6" t="s">
        <v>72</v>
      </c>
      <c r="C692" s="6">
        <v>2</v>
      </c>
      <c r="D692" s="7">
        <v>43053</v>
      </c>
      <c r="E692" s="8">
        <v>2017</v>
      </c>
      <c r="F692" s="6" t="s">
        <v>13</v>
      </c>
      <c r="G692" s="6" t="s">
        <v>14</v>
      </c>
      <c r="H692" s="6"/>
      <c r="I692" s="6" t="s">
        <v>20</v>
      </c>
      <c r="J692" s="6" t="s">
        <v>21</v>
      </c>
      <c r="K692" s="6" t="s">
        <v>255</v>
      </c>
      <c r="L692" s="6"/>
      <c r="M692" s="6" t="str">
        <f t="shared" si="23"/>
        <v>IV</v>
      </c>
      <c r="N692"/>
      <c r="O692" s="1">
        <v>90.909000000000006</v>
      </c>
      <c r="P692" s="10">
        <f t="shared" si="22"/>
        <v>2.0202</v>
      </c>
      <c r="Q692" s="18" t="s">
        <v>490</v>
      </c>
      <c r="R692" s="17" t="s">
        <v>488</v>
      </c>
      <c r="S692" s="17">
        <v>3</v>
      </c>
    </row>
    <row r="693" spans="1:19" s="9" customFormat="1" ht="15" customHeight="1" x14ac:dyDescent="0.25">
      <c r="A693" s="2" t="s">
        <v>419</v>
      </c>
      <c r="B693" s="6" t="s">
        <v>72</v>
      </c>
      <c r="C693" s="6">
        <v>2</v>
      </c>
      <c r="D693" s="7">
        <v>43053</v>
      </c>
      <c r="E693" s="8">
        <v>2017</v>
      </c>
      <c r="F693" s="6" t="s">
        <v>13</v>
      </c>
      <c r="G693" s="6" t="s">
        <v>14</v>
      </c>
      <c r="H693" s="6" t="s">
        <v>24</v>
      </c>
      <c r="I693" s="6" t="s">
        <v>25</v>
      </c>
      <c r="J693" s="6" t="s">
        <v>55</v>
      </c>
      <c r="K693" s="6" t="s">
        <v>255</v>
      </c>
      <c r="L693" s="6"/>
      <c r="M693" s="6" t="str">
        <f t="shared" si="23"/>
        <v>IV</v>
      </c>
      <c r="N693"/>
      <c r="O693" s="1">
        <v>318.18150000000003</v>
      </c>
      <c r="P693" s="10">
        <f t="shared" si="22"/>
        <v>7.0707000000000004</v>
      </c>
      <c r="Q693" s="18" t="s">
        <v>491</v>
      </c>
      <c r="R693" s="17" t="s">
        <v>478</v>
      </c>
      <c r="S693" s="17">
        <v>2.5</v>
      </c>
    </row>
    <row r="694" spans="1:19" s="9" customFormat="1" ht="15" customHeight="1" x14ac:dyDescent="0.25">
      <c r="A694" s="2" t="s">
        <v>419</v>
      </c>
      <c r="B694" s="6" t="s">
        <v>72</v>
      </c>
      <c r="C694" s="6">
        <v>2</v>
      </c>
      <c r="D694" s="7">
        <v>43053</v>
      </c>
      <c r="E694" s="8">
        <v>2017</v>
      </c>
      <c r="F694" s="6" t="s">
        <v>13</v>
      </c>
      <c r="G694" s="6" t="s">
        <v>14</v>
      </c>
      <c r="H694" s="6" t="s">
        <v>15</v>
      </c>
      <c r="I694" s="6" t="s">
        <v>106</v>
      </c>
      <c r="J694" s="6" t="s">
        <v>142</v>
      </c>
      <c r="K694" s="6" t="s">
        <v>252</v>
      </c>
      <c r="L694" s="6"/>
      <c r="M694" s="6" t="str">
        <f t="shared" si="23"/>
        <v>II</v>
      </c>
      <c r="N694"/>
      <c r="O694" s="1">
        <v>45.454500000000003</v>
      </c>
      <c r="P694" s="10">
        <f t="shared" si="22"/>
        <v>1.0101</v>
      </c>
      <c r="Q694" s="12"/>
      <c r="R694" s="13"/>
      <c r="S694" s="13">
        <v>2</v>
      </c>
    </row>
    <row r="695" spans="1:19" s="9" customFormat="1" ht="15" customHeight="1" x14ac:dyDescent="0.25">
      <c r="A695" s="2" t="s">
        <v>423</v>
      </c>
      <c r="B695" s="6" t="s">
        <v>158</v>
      </c>
      <c r="C695" s="6">
        <v>1</v>
      </c>
      <c r="D695" s="7">
        <v>42541</v>
      </c>
      <c r="E695" s="8">
        <v>2016</v>
      </c>
      <c r="F695" s="6" t="s">
        <v>27</v>
      </c>
      <c r="G695" s="6" t="s">
        <v>28</v>
      </c>
      <c r="H695" s="6" t="s">
        <v>29</v>
      </c>
      <c r="I695" s="6" t="s">
        <v>30</v>
      </c>
      <c r="J695" s="6" t="s">
        <v>31</v>
      </c>
      <c r="K695" s="6" t="s">
        <v>256</v>
      </c>
      <c r="L695" s="6" t="s">
        <v>253</v>
      </c>
      <c r="M695" s="6" t="str">
        <f t="shared" si="23"/>
        <v>I</v>
      </c>
      <c r="N695" s="27" t="s">
        <v>512</v>
      </c>
      <c r="O695" s="1">
        <v>181.81800000000001</v>
      </c>
      <c r="P695" s="10">
        <f t="shared" si="22"/>
        <v>4.0404</v>
      </c>
      <c r="Q695" s="12" t="s">
        <v>477</v>
      </c>
      <c r="R695" s="13" t="s">
        <v>478</v>
      </c>
      <c r="S695" s="13">
        <v>3</v>
      </c>
    </row>
    <row r="696" spans="1:19" s="9" customFormat="1" ht="15" customHeight="1" x14ac:dyDescent="0.25">
      <c r="A696" s="2" t="s">
        <v>281</v>
      </c>
      <c r="B696" s="6" t="s">
        <v>158</v>
      </c>
      <c r="C696" s="6">
        <v>1</v>
      </c>
      <c r="D696" s="7">
        <v>42541</v>
      </c>
      <c r="E696" s="8">
        <v>2016</v>
      </c>
      <c r="F696" s="6" t="s">
        <v>9</v>
      </c>
      <c r="G696" s="6" t="s">
        <v>10</v>
      </c>
      <c r="H696" s="6"/>
      <c r="I696" s="6" t="s">
        <v>11</v>
      </c>
      <c r="J696" s="6" t="s">
        <v>42</v>
      </c>
      <c r="K696" s="6" t="s">
        <v>252</v>
      </c>
      <c r="L696" s="6"/>
      <c r="M696" s="6" t="str">
        <f t="shared" si="23"/>
        <v>II</v>
      </c>
      <c r="N696"/>
      <c r="O696" s="1">
        <v>45.454500000000003</v>
      </c>
      <c r="P696" s="10">
        <f t="shared" si="22"/>
        <v>1.0101</v>
      </c>
      <c r="Q696" s="12" t="s">
        <v>500</v>
      </c>
      <c r="R696" s="13" t="s">
        <v>480</v>
      </c>
      <c r="S696" s="13">
        <v>3</v>
      </c>
    </row>
    <row r="697" spans="1:19" s="9" customFormat="1" ht="15" customHeight="1" x14ac:dyDescent="0.25">
      <c r="A697" s="2" t="s">
        <v>281</v>
      </c>
      <c r="B697" s="6" t="s">
        <v>158</v>
      </c>
      <c r="C697" s="6">
        <v>1</v>
      </c>
      <c r="D697" s="7">
        <v>42541</v>
      </c>
      <c r="E697" s="8">
        <v>2016</v>
      </c>
      <c r="F697" s="6" t="s">
        <v>13</v>
      </c>
      <c r="G697" s="6" t="s">
        <v>14</v>
      </c>
      <c r="H697" s="6"/>
      <c r="I697" s="6" t="s">
        <v>64</v>
      </c>
      <c r="J697" s="6" t="s">
        <v>65</v>
      </c>
      <c r="K697" s="6" t="s">
        <v>255</v>
      </c>
      <c r="L697" s="6"/>
      <c r="M697" s="6" t="str">
        <f t="shared" si="23"/>
        <v>IV</v>
      </c>
      <c r="N697"/>
      <c r="O697" s="1">
        <v>90.909000000000006</v>
      </c>
      <c r="P697" s="10">
        <f t="shared" si="22"/>
        <v>2.0202</v>
      </c>
      <c r="Q697" s="18" t="s">
        <v>477</v>
      </c>
      <c r="R697" s="17" t="s">
        <v>478</v>
      </c>
      <c r="S697" s="17">
        <v>4</v>
      </c>
    </row>
    <row r="698" spans="1:19" s="9" customFormat="1" ht="15" customHeight="1" x14ac:dyDescent="0.25">
      <c r="A698" s="2" t="s">
        <v>281</v>
      </c>
      <c r="B698" s="6" t="s">
        <v>158</v>
      </c>
      <c r="C698" s="6">
        <v>1</v>
      </c>
      <c r="D698" s="7">
        <v>42541</v>
      </c>
      <c r="E698" s="8">
        <v>2016</v>
      </c>
      <c r="F698" s="6" t="s">
        <v>13</v>
      </c>
      <c r="G698" s="6" t="s">
        <v>14</v>
      </c>
      <c r="H698" s="6" t="s">
        <v>15</v>
      </c>
      <c r="I698" s="6" t="s">
        <v>16</v>
      </c>
      <c r="J698" s="6" t="s">
        <v>17</v>
      </c>
      <c r="K698" s="6" t="s">
        <v>252</v>
      </c>
      <c r="L698" s="6"/>
      <c r="M698" s="6" t="str">
        <f t="shared" si="23"/>
        <v>II</v>
      </c>
      <c r="N698"/>
      <c r="O698" s="1">
        <v>2590.9065000000001</v>
      </c>
      <c r="P698" s="10">
        <f t="shared" si="22"/>
        <v>57.575699999999998</v>
      </c>
      <c r="Q698" s="16" t="s">
        <v>479</v>
      </c>
      <c r="R698" s="17" t="s">
        <v>480</v>
      </c>
      <c r="S698" s="17">
        <v>3</v>
      </c>
    </row>
    <row r="699" spans="1:19" s="9" customFormat="1" ht="15" customHeight="1" x14ac:dyDescent="0.25">
      <c r="A699" s="2" t="s">
        <v>281</v>
      </c>
      <c r="B699" s="6" t="s">
        <v>158</v>
      </c>
      <c r="C699" s="6">
        <v>1</v>
      </c>
      <c r="D699" s="7">
        <v>42541</v>
      </c>
      <c r="E699" s="8">
        <v>2016</v>
      </c>
      <c r="F699" s="6" t="s">
        <v>13</v>
      </c>
      <c r="G699" s="6" t="s">
        <v>14</v>
      </c>
      <c r="H699" s="6"/>
      <c r="I699" s="6" t="s">
        <v>20</v>
      </c>
      <c r="J699" s="6" t="s">
        <v>21</v>
      </c>
      <c r="K699" s="6" t="s">
        <v>255</v>
      </c>
      <c r="L699" s="6"/>
      <c r="M699" s="6" t="str">
        <f t="shared" si="23"/>
        <v>IV</v>
      </c>
      <c r="N699"/>
      <c r="O699" s="1">
        <v>45.454500000000003</v>
      </c>
      <c r="P699" s="10">
        <f t="shared" si="22"/>
        <v>1.0101</v>
      </c>
      <c r="Q699" s="18" t="s">
        <v>490</v>
      </c>
      <c r="R699" s="17" t="s">
        <v>488</v>
      </c>
      <c r="S699" s="17">
        <v>3</v>
      </c>
    </row>
    <row r="700" spans="1:19" s="9" customFormat="1" ht="15" customHeight="1" x14ac:dyDescent="0.25">
      <c r="A700" s="2" t="s">
        <v>281</v>
      </c>
      <c r="B700" s="6" t="s">
        <v>158</v>
      </c>
      <c r="C700" s="6">
        <v>1</v>
      </c>
      <c r="D700" s="7">
        <v>42541</v>
      </c>
      <c r="E700" s="8">
        <v>2016</v>
      </c>
      <c r="F700" s="6" t="s">
        <v>27</v>
      </c>
      <c r="G700" s="6" t="s">
        <v>28</v>
      </c>
      <c r="H700" s="6"/>
      <c r="I700" s="6" t="s">
        <v>36</v>
      </c>
      <c r="J700" s="6" t="s">
        <v>37</v>
      </c>
      <c r="K700" s="6" t="s">
        <v>251</v>
      </c>
      <c r="L700" s="6"/>
      <c r="M700" s="6" t="str">
        <f t="shared" si="23"/>
        <v>III</v>
      </c>
      <c r="N700" s="15"/>
      <c r="O700" s="1">
        <v>136.36350000000002</v>
      </c>
      <c r="P700" s="10">
        <f t="shared" si="22"/>
        <v>3.0303000000000004</v>
      </c>
      <c r="Q700" s="18" t="s">
        <v>498</v>
      </c>
      <c r="R700" s="17" t="s">
        <v>478</v>
      </c>
      <c r="S700" s="17">
        <v>3</v>
      </c>
    </row>
    <row r="701" spans="1:19" s="9" customFormat="1" ht="15" customHeight="1" x14ac:dyDescent="0.25">
      <c r="A701" s="2" t="s">
        <v>281</v>
      </c>
      <c r="B701" s="6" t="s">
        <v>158</v>
      </c>
      <c r="C701" s="6">
        <v>1</v>
      </c>
      <c r="D701" s="7">
        <v>42541</v>
      </c>
      <c r="E701" s="8">
        <v>2016</v>
      </c>
      <c r="F701" s="6" t="s">
        <v>13</v>
      </c>
      <c r="G701" s="6" t="s">
        <v>14</v>
      </c>
      <c r="H701" s="6" t="s">
        <v>24</v>
      </c>
      <c r="I701" s="6" t="s">
        <v>25</v>
      </c>
      <c r="J701" s="6" t="s">
        <v>55</v>
      </c>
      <c r="K701" s="6" t="s">
        <v>255</v>
      </c>
      <c r="L701" s="6"/>
      <c r="M701" s="6" t="str">
        <f t="shared" si="23"/>
        <v>IV</v>
      </c>
      <c r="N701"/>
      <c r="O701" s="1">
        <v>227.27250000000001</v>
      </c>
      <c r="P701" s="10">
        <f t="shared" si="22"/>
        <v>5.0505000000000004</v>
      </c>
      <c r="Q701" s="18" t="s">
        <v>491</v>
      </c>
      <c r="R701" s="17" t="s">
        <v>478</v>
      </c>
      <c r="S701" s="17">
        <v>2.5</v>
      </c>
    </row>
    <row r="702" spans="1:19" s="9" customFormat="1" ht="15" customHeight="1" x14ac:dyDescent="0.25">
      <c r="A702" s="2" t="s">
        <v>281</v>
      </c>
      <c r="B702" s="6" t="s">
        <v>158</v>
      </c>
      <c r="C702" s="6">
        <v>1</v>
      </c>
      <c r="D702" s="7">
        <v>42541</v>
      </c>
      <c r="E702" s="8">
        <v>2016</v>
      </c>
      <c r="F702" s="6" t="s">
        <v>13</v>
      </c>
      <c r="G702" s="6" t="s">
        <v>14</v>
      </c>
      <c r="H702" s="6"/>
      <c r="I702" s="6" t="s">
        <v>44</v>
      </c>
      <c r="J702" s="6" t="s">
        <v>45</v>
      </c>
      <c r="K702" s="6" t="s">
        <v>252</v>
      </c>
      <c r="L702" s="6"/>
      <c r="M702" s="6" t="str">
        <f t="shared" si="23"/>
        <v>II</v>
      </c>
      <c r="N702"/>
      <c r="O702" s="1">
        <v>45.454500000000003</v>
      </c>
      <c r="P702" s="10">
        <f t="shared" si="22"/>
        <v>1.0101</v>
      </c>
      <c r="Q702" s="18" t="s">
        <v>503</v>
      </c>
      <c r="R702" s="17" t="s">
        <v>478</v>
      </c>
      <c r="S702" s="17">
        <v>2</v>
      </c>
    </row>
    <row r="703" spans="1:19" s="9" customFormat="1" ht="15" customHeight="1" x14ac:dyDescent="0.25">
      <c r="A703" s="2" t="s">
        <v>281</v>
      </c>
      <c r="B703" s="6" t="s">
        <v>158</v>
      </c>
      <c r="C703" s="6">
        <v>1</v>
      </c>
      <c r="D703" s="7">
        <v>42541</v>
      </c>
      <c r="E703" s="8">
        <v>2016</v>
      </c>
      <c r="F703" s="6" t="s">
        <v>13</v>
      </c>
      <c r="G703" s="6" t="s">
        <v>14</v>
      </c>
      <c r="H703" s="6" t="s">
        <v>24</v>
      </c>
      <c r="I703" s="6" t="s">
        <v>25</v>
      </c>
      <c r="J703" s="6" t="s">
        <v>26</v>
      </c>
      <c r="K703" s="6" t="s">
        <v>255</v>
      </c>
      <c r="L703" s="6"/>
      <c r="M703" s="6" t="str">
        <f t="shared" si="23"/>
        <v>IV</v>
      </c>
      <c r="N703"/>
      <c r="O703" s="1">
        <v>90.909000000000006</v>
      </c>
      <c r="P703" s="10">
        <f t="shared" si="22"/>
        <v>2.0202</v>
      </c>
      <c r="Q703" s="18" t="s">
        <v>491</v>
      </c>
      <c r="R703" s="17" t="s">
        <v>478</v>
      </c>
      <c r="S703" s="17">
        <v>2</v>
      </c>
    </row>
    <row r="704" spans="1:19" s="9" customFormat="1" ht="15" customHeight="1" x14ac:dyDescent="0.25">
      <c r="A704" s="2" t="s">
        <v>282</v>
      </c>
      <c r="B704" s="6" t="s">
        <v>158</v>
      </c>
      <c r="C704" s="6">
        <v>2</v>
      </c>
      <c r="D704" s="7">
        <v>42541</v>
      </c>
      <c r="E704" s="8">
        <v>2016</v>
      </c>
      <c r="F704" s="6" t="s">
        <v>27</v>
      </c>
      <c r="G704" s="6" t="s">
        <v>39</v>
      </c>
      <c r="H704" s="6" t="s">
        <v>73</v>
      </c>
      <c r="I704" s="6" t="s">
        <v>74</v>
      </c>
      <c r="J704" s="6" t="s">
        <v>75</v>
      </c>
      <c r="K704" s="6" t="s">
        <v>252</v>
      </c>
      <c r="L704" s="6"/>
      <c r="M704" s="6" t="str">
        <f t="shared" si="23"/>
        <v>II</v>
      </c>
      <c r="N704"/>
      <c r="O704" s="1">
        <v>227.27250000000001</v>
      </c>
      <c r="P704" s="10">
        <f t="shared" si="22"/>
        <v>5.0505000000000004</v>
      </c>
      <c r="Q704" s="16" t="s">
        <v>479</v>
      </c>
      <c r="R704" s="17" t="s">
        <v>480</v>
      </c>
      <c r="S704" s="17">
        <v>1</v>
      </c>
    </row>
    <row r="705" spans="1:19" s="9" customFormat="1" ht="15" customHeight="1" x14ac:dyDescent="0.25">
      <c r="A705" s="2" t="s">
        <v>282</v>
      </c>
      <c r="B705" s="6" t="s">
        <v>158</v>
      </c>
      <c r="C705" s="6">
        <v>2</v>
      </c>
      <c r="D705" s="7">
        <v>42541</v>
      </c>
      <c r="E705" s="8">
        <v>2016</v>
      </c>
      <c r="F705" s="6" t="s">
        <v>13</v>
      </c>
      <c r="G705" s="6" t="s">
        <v>14</v>
      </c>
      <c r="H705" s="6" t="s">
        <v>15</v>
      </c>
      <c r="I705" s="6" t="s">
        <v>22</v>
      </c>
      <c r="J705" s="6" t="s">
        <v>66</v>
      </c>
      <c r="K705" s="6" t="s">
        <v>251</v>
      </c>
      <c r="L705" s="6"/>
      <c r="M705" s="6" t="str">
        <f t="shared" si="23"/>
        <v>III</v>
      </c>
      <c r="N705" s="15"/>
      <c r="O705" s="1">
        <v>136.36350000000002</v>
      </c>
      <c r="P705" s="10">
        <f t="shared" si="22"/>
        <v>3.0303000000000004</v>
      </c>
      <c r="Q705" s="16" t="s">
        <v>479</v>
      </c>
      <c r="R705" s="17" t="s">
        <v>480</v>
      </c>
      <c r="S705" s="17">
        <v>4</v>
      </c>
    </row>
    <row r="706" spans="1:19" s="9" customFormat="1" ht="15" customHeight="1" x14ac:dyDescent="0.25">
      <c r="A706" s="2" t="s">
        <v>282</v>
      </c>
      <c r="B706" s="6" t="s">
        <v>158</v>
      </c>
      <c r="C706" s="6">
        <v>2</v>
      </c>
      <c r="D706" s="7">
        <v>42541</v>
      </c>
      <c r="E706" s="8">
        <v>2016</v>
      </c>
      <c r="F706" s="6" t="s">
        <v>13</v>
      </c>
      <c r="G706" s="6" t="s">
        <v>14</v>
      </c>
      <c r="H706" s="6" t="s">
        <v>15</v>
      </c>
      <c r="I706" s="6" t="s">
        <v>127</v>
      </c>
      <c r="J706" s="6" t="s">
        <v>128</v>
      </c>
      <c r="K706" s="6" t="s">
        <v>252</v>
      </c>
      <c r="L706" s="6"/>
      <c r="M706" s="6" t="str">
        <f t="shared" si="23"/>
        <v>II</v>
      </c>
      <c r="N706"/>
      <c r="O706" s="1">
        <v>45.454500000000003</v>
      </c>
      <c r="P706" s="10">
        <f t="shared" ref="P706:P769" si="24">O706/45</f>
        <v>1.0101</v>
      </c>
      <c r="Q706" s="16" t="s">
        <v>479</v>
      </c>
      <c r="R706" s="17" t="s">
        <v>480</v>
      </c>
      <c r="S706" s="17">
        <v>3</v>
      </c>
    </row>
    <row r="707" spans="1:19" s="9" customFormat="1" ht="15" customHeight="1" x14ac:dyDescent="0.25">
      <c r="A707" s="2" t="s">
        <v>282</v>
      </c>
      <c r="B707" s="6" t="s">
        <v>158</v>
      </c>
      <c r="C707" s="6">
        <v>2</v>
      </c>
      <c r="D707" s="7">
        <v>42541</v>
      </c>
      <c r="E707" s="8">
        <v>2016</v>
      </c>
      <c r="F707" s="6" t="s">
        <v>13</v>
      </c>
      <c r="G707" s="6" t="s">
        <v>14</v>
      </c>
      <c r="H707" s="6" t="s">
        <v>15</v>
      </c>
      <c r="I707" s="6" t="s">
        <v>16</v>
      </c>
      <c r="J707" s="6" t="s">
        <v>17</v>
      </c>
      <c r="K707" s="6" t="s">
        <v>252</v>
      </c>
      <c r="L707" s="6"/>
      <c r="M707" s="6" t="str">
        <f t="shared" si="23"/>
        <v>II</v>
      </c>
      <c r="N707"/>
      <c r="O707" s="1">
        <v>227.27250000000001</v>
      </c>
      <c r="P707" s="10">
        <f t="shared" si="24"/>
        <v>5.0505000000000004</v>
      </c>
      <c r="Q707" s="16" t="s">
        <v>479</v>
      </c>
      <c r="R707" s="17" t="s">
        <v>480</v>
      </c>
      <c r="S707" s="17">
        <v>3</v>
      </c>
    </row>
    <row r="708" spans="1:19" s="9" customFormat="1" ht="15" customHeight="1" x14ac:dyDescent="0.25">
      <c r="A708" s="2" t="s">
        <v>282</v>
      </c>
      <c r="B708" s="6" t="s">
        <v>158</v>
      </c>
      <c r="C708" s="6">
        <v>2</v>
      </c>
      <c r="D708" s="7">
        <v>42541</v>
      </c>
      <c r="E708" s="8">
        <v>2016</v>
      </c>
      <c r="F708" s="6" t="s">
        <v>13</v>
      </c>
      <c r="G708" s="6" t="s">
        <v>14</v>
      </c>
      <c r="H708" s="6"/>
      <c r="I708" s="6" t="s">
        <v>20</v>
      </c>
      <c r="J708" s="6" t="s">
        <v>21</v>
      </c>
      <c r="K708" s="6" t="s">
        <v>255</v>
      </c>
      <c r="L708" s="6"/>
      <c r="M708" s="6" t="str">
        <f t="shared" si="23"/>
        <v>IV</v>
      </c>
      <c r="N708"/>
      <c r="O708" s="1">
        <v>2909.0880000000002</v>
      </c>
      <c r="P708" s="10">
        <f t="shared" si="24"/>
        <v>64.6464</v>
      </c>
      <c r="Q708" s="18" t="s">
        <v>490</v>
      </c>
      <c r="R708" s="17" t="s">
        <v>488</v>
      </c>
      <c r="S708" s="17">
        <v>3</v>
      </c>
    </row>
    <row r="709" spans="1:19" s="9" customFormat="1" ht="15" customHeight="1" x14ac:dyDescent="0.25">
      <c r="A709" s="2" t="s">
        <v>282</v>
      </c>
      <c r="B709" s="6" t="s">
        <v>158</v>
      </c>
      <c r="C709" s="6">
        <v>2</v>
      </c>
      <c r="D709" s="7">
        <v>42541</v>
      </c>
      <c r="E709" s="8">
        <v>2016</v>
      </c>
      <c r="F709" s="6" t="s">
        <v>27</v>
      </c>
      <c r="G709" s="6" t="s">
        <v>28</v>
      </c>
      <c r="H709" s="6"/>
      <c r="I709" s="6" t="s">
        <v>36</v>
      </c>
      <c r="J709" s="6" t="s">
        <v>37</v>
      </c>
      <c r="K709" s="6" t="s">
        <v>251</v>
      </c>
      <c r="L709" s="6"/>
      <c r="M709" s="6" t="str">
        <f t="shared" si="23"/>
        <v>III</v>
      </c>
      <c r="N709" s="15"/>
      <c r="O709" s="1">
        <v>136.36350000000002</v>
      </c>
      <c r="P709" s="10">
        <f t="shared" si="24"/>
        <v>3.0303000000000004</v>
      </c>
      <c r="Q709" s="18" t="s">
        <v>498</v>
      </c>
      <c r="R709" s="17" t="s">
        <v>478</v>
      </c>
      <c r="S709" s="17">
        <v>3</v>
      </c>
    </row>
    <row r="710" spans="1:19" s="9" customFormat="1" ht="15" customHeight="1" x14ac:dyDescent="0.25">
      <c r="A710" s="2" t="s">
        <v>282</v>
      </c>
      <c r="B710" s="6" t="s">
        <v>158</v>
      </c>
      <c r="C710" s="6">
        <v>2</v>
      </c>
      <c r="D710" s="7">
        <v>42541</v>
      </c>
      <c r="E710" s="8">
        <v>2016</v>
      </c>
      <c r="F710" s="6" t="s">
        <v>13</v>
      </c>
      <c r="G710" s="6" t="s">
        <v>14</v>
      </c>
      <c r="H710" s="6" t="s">
        <v>24</v>
      </c>
      <c r="I710" s="6" t="s">
        <v>25</v>
      </c>
      <c r="J710" s="6" t="s">
        <v>55</v>
      </c>
      <c r="K710" s="6" t="s">
        <v>255</v>
      </c>
      <c r="L710" s="6"/>
      <c r="M710" s="6" t="str">
        <f t="shared" si="23"/>
        <v>IV</v>
      </c>
      <c r="N710"/>
      <c r="O710" s="1">
        <v>45.454500000000003</v>
      </c>
      <c r="P710" s="10">
        <f t="shared" si="24"/>
        <v>1.0101</v>
      </c>
      <c r="Q710" s="18" t="s">
        <v>491</v>
      </c>
      <c r="R710" s="17" t="s">
        <v>478</v>
      </c>
      <c r="S710" s="17">
        <v>2.5</v>
      </c>
    </row>
    <row r="711" spans="1:19" s="9" customFormat="1" ht="15" customHeight="1" x14ac:dyDescent="0.25">
      <c r="A711" s="2" t="s">
        <v>282</v>
      </c>
      <c r="B711" s="6" t="s">
        <v>158</v>
      </c>
      <c r="C711" s="6">
        <v>2</v>
      </c>
      <c r="D711" s="7">
        <v>42541</v>
      </c>
      <c r="E711" s="8">
        <v>2016</v>
      </c>
      <c r="F711" s="6" t="s">
        <v>13</v>
      </c>
      <c r="G711" s="6" t="s">
        <v>14</v>
      </c>
      <c r="H711" s="6" t="s">
        <v>15</v>
      </c>
      <c r="I711" s="6" t="s">
        <v>129</v>
      </c>
      <c r="J711" s="6" t="s">
        <v>130</v>
      </c>
      <c r="K711" s="6" t="s">
        <v>252</v>
      </c>
      <c r="L711" s="6"/>
      <c r="M711" s="6" t="str">
        <f t="shared" si="23"/>
        <v>II</v>
      </c>
      <c r="N711"/>
      <c r="O711" s="1">
        <v>45.454500000000003</v>
      </c>
      <c r="P711" s="10">
        <f t="shared" si="24"/>
        <v>1.0101</v>
      </c>
      <c r="Q711" s="16" t="s">
        <v>479</v>
      </c>
      <c r="R711" s="17" t="s">
        <v>480</v>
      </c>
      <c r="S711" s="17">
        <v>2</v>
      </c>
    </row>
    <row r="712" spans="1:19" s="9" customFormat="1" ht="15" customHeight="1" x14ac:dyDescent="0.25">
      <c r="A712" s="2" t="s">
        <v>282</v>
      </c>
      <c r="B712" s="6" t="s">
        <v>158</v>
      </c>
      <c r="C712" s="6">
        <v>2</v>
      </c>
      <c r="D712" s="7">
        <v>42541</v>
      </c>
      <c r="E712" s="8">
        <v>2016</v>
      </c>
      <c r="F712" s="6" t="s">
        <v>13</v>
      </c>
      <c r="G712" s="6" t="s">
        <v>14</v>
      </c>
      <c r="H712" s="6"/>
      <c r="I712" s="6" t="s">
        <v>44</v>
      </c>
      <c r="J712" s="6" t="s">
        <v>45</v>
      </c>
      <c r="K712" s="6" t="s">
        <v>252</v>
      </c>
      <c r="L712" s="6"/>
      <c r="M712" s="6" t="str">
        <f t="shared" si="23"/>
        <v>II</v>
      </c>
      <c r="N712"/>
      <c r="O712" s="1">
        <v>318.18150000000003</v>
      </c>
      <c r="P712" s="10">
        <f t="shared" si="24"/>
        <v>7.0707000000000004</v>
      </c>
      <c r="Q712" s="18" t="s">
        <v>503</v>
      </c>
      <c r="R712" s="17" t="s">
        <v>478</v>
      </c>
      <c r="S712" s="17">
        <v>2</v>
      </c>
    </row>
    <row r="713" spans="1:19" s="9" customFormat="1" ht="15" customHeight="1" x14ac:dyDescent="0.25">
      <c r="A713" s="2" t="s">
        <v>282</v>
      </c>
      <c r="B713" s="6" t="s">
        <v>158</v>
      </c>
      <c r="C713" s="6">
        <v>2</v>
      </c>
      <c r="D713" s="7">
        <v>42541</v>
      </c>
      <c r="E713" s="8">
        <v>2016</v>
      </c>
      <c r="F713" s="6" t="s">
        <v>13</v>
      </c>
      <c r="G713" s="6" t="s">
        <v>14</v>
      </c>
      <c r="H713" s="6" t="s">
        <v>24</v>
      </c>
      <c r="I713" s="6" t="s">
        <v>25</v>
      </c>
      <c r="J713" s="6" t="s">
        <v>26</v>
      </c>
      <c r="K713" s="6" t="s">
        <v>255</v>
      </c>
      <c r="L713" s="6"/>
      <c r="M713" s="6" t="str">
        <f t="shared" si="23"/>
        <v>IV</v>
      </c>
      <c r="N713"/>
      <c r="O713" s="1">
        <v>90.909000000000006</v>
      </c>
      <c r="P713" s="10">
        <f t="shared" si="24"/>
        <v>2.0202</v>
      </c>
      <c r="Q713" s="18" t="s">
        <v>491</v>
      </c>
      <c r="R713" s="17" t="s">
        <v>478</v>
      </c>
      <c r="S713" s="17">
        <v>2</v>
      </c>
    </row>
    <row r="714" spans="1:19" s="9" customFormat="1" ht="15" customHeight="1" x14ac:dyDescent="0.25">
      <c r="A714" s="2" t="s">
        <v>304</v>
      </c>
      <c r="B714" s="6" t="s">
        <v>158</v>
      </c>
      <c r="C714" s="6">
        <v>1</v>
      </c>
      <c r="D714" s="7">
        <v>42668</v>
      </c>
      <c r="E714" s="8">
        <v>2016</v>
      </c>
      <c r="F714" s="6" t="s">
        <v>27</v>
      </c>
      <c r="G714" s="6" t="s">
        <v>39</v>
      </c>
      <c r="H714" s="6" t="s">
        <v>73</v>
      </c>
      <c r="I714" s="6" t="s">
        <v>74</v>
      </c>
      <c r="J714" s="6" t="s">
        <v>75</v>
      </c>
      <c r="K714" s="6" t="s">
        <v>252</v>
      </c>
      <c r="L714" s="6"/>
      <c r="M714" s="6" t="str">
        <f t="shared" si="23"/>
        <v>II</v>
      </c>
      <c r="N714"/>
      <c r="O714" s="1">
        <v>136.36350000000002</v>
      </c>
      <c r="P714" s="10">
        <f t="shared" si="24"/>
        <v>3.0303000000000004</v>
      </c>
      <c r="Q714" s="16" t="s">
        <v>479</v>
      </c>
      <c r="R714" s="17" t="s">
        <v>480</v>
      </c>
      <c r="S714" s="17">
        <v>1</v>
      </c>
    </row>
    <row r="715" spans="1:19" s="9" customFormat="1" ht="15" customHeight="1" x14ac:dyDescent="0.25">
      <c r="A715" s="2" t="s">
        <v>434</v>
      </c>
      <c r="B715" s="6" t="s">
        <v>158</v>
      </c>
      <c r="C715" s="6">
        <v>1</v>
      </c>
      <c r="D715" s="7">
        <v>42668</v>
      </c>
      <c r="E715" s="8">
        <v>2016</v>
      </c>
      <c r="F715" s="6" t="s">
        <v>27</v>
      </c>
      <c r="G715" s="6" t="s">
        <v>28</v>
      </c>
      <c r="H715" s="6" t="s">
        <v>29</v>
      </c>
      <c r="I715" s="6" t="s">
        <v>30</v>
      </c>
      <c r="J715" s="6" t="s">
        <v>31</v>
      </c>
      <c r="K715" s="6" t="s">
        <v>256</v>
      </c>
      <c r="L715" s="6" t="s">
        <v>253</v>
      </c>
      <c r="M715" s="6" t="str">
        <f t="shared" si="23"/>
        <v>I</v>
      </c>
      <c r="N715" s="27" t="s">
        <v>512</v>
      </c>
      <c r="O715" s="1">
        <v>45.454500000000003</v>
      </c>
      <c r="P715" s="10">
        <f t="shared" si="24"/>
        <v>1.0101</v>
      </c>
      <c r="Q715" s="12" t="s">
        <v>477</v>
      </c>
      <c r="R715" s="13" t="s">
        <v>478</v>
      </c>
      <c r="S715" s="13">
        <v>3</v>
      </c>
    </row>
    <row r="716" spans="1:19" s="9" customFormat="1" ht="15" customHeight="1" x14ac:dyDescent="0.25">
      <c r="A716" s="2" t="s">
        <v>304</v>
      </c>
      <c r="B716" s="6" t="s">
        <v>158</v>
      </c>
      <c r="C716" s="6">
        <v>1</v>
      </c>
      <c r="D716" s="7">
        <v>42668</v>
      </c>
      <c r="E716" s="8">
        <v>2016</v>
      </c>
      <c r="F716" s="6" t="s">
        <v>9</v>
      </c>
      <c r="G716" s="6" t="s">
        <v>10</v>
      </c>
      <c r="H716" s="6"/>
      <c r="I716" s="6" t="s">
        <v>11</v>
      </c>
      <c r="J716" s="6" t="s">
        <v>42</v>
      </c>
      <c r="K716" s="6" t="s">
        <v>252</v>
      </c>
      <c r="L716" s="6"/>
      <c r="M716" s="6" t="str">
        <f t="shared" si="23"/>
        <v>II</v>
      </c>
      <c r="N716"/>
      <c r="O716" s="1">
        <v>45.454500000000003</v>
      </c>
      <c r="P716" s="10">
        <f t="shared" si="24"/>
        <v>1.0101</v>
      </c>
      <c r="Q716" s="12" t="s">
        <v>500</v>
      </c>
      <c r="R716" s="13" t="s">
        <v>480</v>
      </c>
      <c r="S716" s="13">
        <v>3</v>
      </c>
    </row>
    <row r="717" spans="1:19" s="9" customFormat="1" ht="15" customHeight="1" x14ac:dyDescent="0.25">
      <c r="A717" s="2" t="s">
        <v>304</v>
      </c>
      <c r="B717" s="6" t="s">
        <v>158</v>
      </c>
      <c r="C717" s="6">
        <v>1</v>
      </c>
      <c r="D717" s="7">
        <v>42668</v>
      </c>
      <c r="E717" s="8">
        <v>2016</v>
      </c>
      <c r="F717" s="6" t="s">
        <v>13</v>
      </c>
      <c r="G717" s="6" t="s">
        <v>14</v>
      </c>
      <c r="H717" s="6"/>
      <c r="I717" s="6" t="s">
        <v>64</v>
      </c>
      <c r="J717" s="6" t="s">
        <v>65</v>
      </c>
      <c r="K717" s="6" t="s">
        <v>255</v>
      </c>
      <c r="L717" s="6"/>
      <c r="M717" s="6" t="str">
        <f t="shared" si="23"/>
        <v>IV</v>
      </c>
      <c r="N717"/>
      <c r="O717" s="1">
        <v>45.454500000000003</v>
      </c>
      <c r="P717" s="10">
        <f t="shared" si="24"/>
        <v>1.0101</v>
      </c>
      <c r="Q717" s="18" t="s">
        <v>477</v>
      </c>
      <c r="R717" s="17" t="s">
        <v>478</v>
      </c>
      <c r="S717" s="17">
        <v>4</v>
      </c>
    </row>
    <row r="718" spans="1:19" s="9" customFormat="1" ht="15" customHeight="1" x14ac:dyDescent="0.25">
      <c r="A718" s="2" t="s">
        <v>304</v>
      </c>
      <c r="B718" s="6" t="s">
        <v>158</v>
      </c>
      <c r="C718" s="6">
        <v>1</v>
      </c>
      <c r="D718" s="7">
        <v>42668</v>
      </c>
      <c r="E718" s="8">
        <v>2016</v>
      </c>
      <c r="F718" s="6" t="s">
        <v>27</v>
      </c>
      <c r="G718" s="6" t="s">
        <v>39</v>
      </c>
      <c r="H718" s="6"/>
      <c r="I718" s="6" t="s">
        <v>40</v>
      </c>
      <c r="J718" s="6" t="s">
        <v>41</v>
      </c>
      <c r="K718" s="6" t="s">
        <v>252</v>
      </c>
      <c r="L718" s="6"/>
      <c r="M718" s="6" t="str">
        <f t="shared" si="23"/>
        <v>II</v>
      </c>
      <c r="N718"/>
      <c r="O718" s="1">
        <v>45.454500000000003</v>
      </c>
      <c r="P718" s="10">
        <f t="shared" si="24"/>
        <v>1.0101</v>
      </c>
      <c r="Q718" s="16" t="s">
        <v>479</v>
      </c>
      <c r="R718" s="17" t="s">
        <v>480</v>
      </c>
      <c r="S718" s="17">
        <v>3</v>
      </c>
    </row>
    <row r="719" spans="1:19" s="9" customFormat="1" ht="15" customHeight="1" x14ac:dyDescent="0.25">
      <c r="A719" s="2" t="s">
        <v>304</v>
      </c>
      <c r="B719" s="6" t="s">
        <v>158</v>
      </c>
      <c r="C719" s="6">
        <v>1</v>
      </c>
      <c r="D719" s="7">
        <v>42668</v>
      </c>
      <c r="E719" s="8">
        <v>2016</v>
      </c>
      <c r="F719" s="6" t="s">
        <v>27</v>
      </c>
      <c r="G719" s="6" t="s">
        <v>28</v>
      </c>
      <c r="H719" s="6" t="s">
        <v>159</v>
      </c>
      <c r="I719" s="6" t="s">
        <v>160</v>
      </c>
      <c r="J719" s="6" t="s">
        <v>161</v>
      </c>
      <c r="K719" s="6" t="s">
        <v>252</v>
      </c>
      <c r="L719" s="6"/>
      <c r="M719" s="6" t="str">
        <f t="shared" si="23"/>
        <v>II</v>
      </c>
      <c r="N719"/>
      <c r="O719" s="1">
        <v>181.81800000000001</v>
      </c>
      <c r="P719" s="10">
        <f t="shared" si="24"/>
        <v>4.0404</v>
      </c>
      <c r="Q719" s="18" t="s">
        <v>485</v>
      </c>
      <c r="R719" s="17" t="s">
        <v>478</v>
      </c>
      <c r="S719" s="17">
        <v>3</v>
      </c>
    </row>
    <row r="720" spans="1:19" s="9" customFormat="1" ht="15" customHeight="1" x14ac:dyDescent="0.25">
      <c r="A720" s="2" t="s">
        <v>304</v>
      </c>
      <c r="B720" s="6" t="s">
        <v>158</v>
      </c>
      <c r="C720" s="6">
        <v>1</v>
      </c>
      <c r="D720" s="7">
        <v>42668</v>
      </c>
      <c r="E720" s="8">
        <v>2016</v>
      </c>
      <c r="F720" s="6" t="s">
        <v>27</v>
      </c>
      <c r="G720" s="6" t="s">
        <v>39</v>
      </c>
      <c r="H720" s="6" t="s">
        <v>73</v>
      </c>
      <c r="I720" s="6" t="s">
        <v>140</v>
      </c>
      <c r="J720" s="6" t="s">
        <v>141</v>
      </c>
      <c r="K720" s="6" t="s">
        <v>252</v>
      </c>
      <c r="L720" s="6"/>
      <c r="M720" s="6" t="str">
        <f t="shared" si="23"/>
        <v>II</v>
      </c>
      <c r="N720"/>
      <c r="O720" s="1">
        <v>45.454500000000003</v>
      </c>
      <c r="P720" s="10">
        <f t="shared" si="24"/>
        <v>1.0101</v>
      </c>
      <c r="Q720" s="12"/>
      <c r="R720" s="13" t="s">
        <v>478</v>
      </c>
      <c r="S720" s="13">
        <v>2</v>
      </c>
    </row>
    <row r="721" spans="1:19" s="9" customFormat="1" ht="15" customHeight="1" x14ac:dyDescent="0.25">
      <c r="A721" s="2" t="s">
        <v>304</v>
      </c>
      <c r="B721" s="6" t="s">
        <v>158</v>
      </c>
      <c r="C721" s="6">
        <v>1</v>
      </c>
      <c r="D721" s="7">
        <v>42668</v>
      </c>
      <c r="E721" s="8">
        <v>2016</v>
      </c>
      <c r="F721" s="6" t="s">
        <v>13</v>
      </c>
      <c r="G721" s="6" t="s">
        <v>14</v>
      </c>
      <c r="H721" s="6" t="s">
        <v>15</v>
      </c>
      <c r="I721" s="6" t="s">
        <v>22</v>
      </c>
      <c r="J721" s="6" t="s">
        <v>33</v>
      </c>
      <c r="K721" s="27" t="s">
        <v>256</v>
      </c>
      <c r="L721" s="28" t="s">
        <v>252</v>
      </c>
      <c r="M721" s="6" t="str">
        <f t="shared" si="23"/>
        <v>II</v>
      </c>
      <c r="N721" s="27" t="s">
        <v>516</v>
      </c>
      <c r="O721" s="1">
        <v>181.81800000000001</v>
      </c>
      <c r="P721" s="10">
        <f t="shared" si="24"/>
        <v>4.0404</v>
      </c>
      <c r="Q721" s="19" t="s">
        <v>479</v>
      </c>
      <c r="R721" s="13" t="s">
        <v>480</v>
      </c>
      <c r="S721" s="13">
        <v>3</v>
      </c>
    </row>
    <row r="722" spans="1:19" s="9" customFormat="1" ht="15" customHeight="1" x14ac:dyDescent="0.25">
      <c r="A722" s="2" t="s">
        <v>304</v>
      </c>
      <c r="B722" s="6" t="s">
        <v>158</v>
      </c>
      <c r="C722" s="6">
        <v>1</v>
      </c>
      <c r="D722" s="7">
        <v>42668</v>
      </c>
      <c r="E722" s="8">
        <v>2016</v>
      </c>
      <c r="F722" s="6" t="s">
        <v>13</v>
      </c>
      <c r="G722" s="6" t="s">
        <v>14</v>
      </c>
      <c r="H722" s="6"/>
      <c r="I722" s="6" t="s">
        <v>18</v>
      </c>
      <c r="J722" s="6" t="s">
        <v>136</v>
      </c>
      <c r="K722" s="6" t="s">
        <v>252</v>
      </c>
      <c r="L722" s="6"/>
      <c r="M722" s="6" t="str">
        <f t="shared" si="23"/>
        <v>II</v>
      </c>
      <c r="N722"/>
      <c r="O722" s="1">
        <v>181.81800000000001</v>
      </c>
      <c r="P722" s="10">
        <f t="shared" si="24"/>
        <v>4.0404</v>
      </c>
      <c r="Q722" s="18" t="s">
        <v>489</v>
      </c>
      <c r="R722" s="17" t="s">
        <v>488</v>
      </c>
      <c r="S722" s="17">
        <v>3</v>
      </c>
    </row>
    <row r="723" spans="1:19" s="9" customFormat="1" ht="15" customHeight="1" x14ac:dyDescent="0.25">
      <c r="A723" s="2" t="s">
        <v>304</v>
      </c>
      <c r="B723" s="6" t="s">
        <v>158</v>
      </c>
      <c r="C723" s="6">
        <v>1</v>
      </c>
      <c r="D723" s="7">
        <v>42668</v>
      </c>
      <c r="E723" s="8">
        <v>2016</v>
      </c>
      <c r="F723" s="6" t="s">
        <v>13</v>
      </c>
      <c r="G723" s="6" t="s">
        <v>14</v>
      </c>
      <c r="H723" s="6"/>
      <c r="I723" s="6" t="s">
        <v>20</v>
      </c>
      <c r="J723" s="6" t="s">
        <v>21</v>
      </c>
      <c r="K723" s="6" t="s">
        <v>255</v>
      </c>
      <c r="L723" s="6"/>
      <c r="M723" s="6" t="str">
        <f t="shared" si="23"/>
        <v>IV</v>
      </c>
      <c r="N723"/>
      <c r="O723" s="1">
        <v>2272.7250000000004</v>
      </c>
      <c r="P723" s="10">
        <f t="shared" si="24"/>
        <v>50.50500000000001</v>
      </c>
      <c r="Q723" s="18" t="s">
        <v>490</v>
      </c>
      <c r="R723" s="17" t="s">
        <v>488</v>
      </c>
      <c r="S723" s="17">
        <v>3</v>
      </c>
    </row>
    <row r="724" spans="1:19" s="9" customFormat="1" ht="15" customHeight="1" x14ac:dyDescent="0.25">
      <c r="A724" s="2" t="s">
        <v>304</v>
      </c>
      <c r="B724" s="6" t="s">
        <v>158</v>
      </c>
      <c r="C724" s="6">
        <v>1</v>
      </c>
      <c r="D724" s="7">
        <v>42668</v>
      </c>
      <c r="E724" s="8">
        <v>2016</v>
      </c>
      <c r="F724" s="6" t="s">
        <v>13</v>
      </c>
      <c r="G724" s="6" t="s">
        <v>14</v>
      </c>
      <c r="H724" s="6" t="s">
        <v>24</v>
      </c>
      <c r="I724" s="6" t="s">
        <v>25</v>
      </c>
      <c r="J724" s="6" t="s">
        <v>55</v>
      </c>
      <c r="K724" s="6" t="s">
        <v>255</v>
      </c>
      <c r="L724" s="6"/>
      <c r="M724" s="6" t="str">
        <f t="shared" si="23"/>
        <v>IV</v>
      </c>
      <c r="N724"/>
      <c r="O724" s="1">
        <v>272.72700000000003</v>
      </c>
      <c r="P724" s="10">
        <f t="shared" si="24"/>
        <v>6.0606000000000009</v>
      </c>
      <c r="Q724" s="18" t="s">
        <v>491</v>
      </c>
      <c r="R724" s="17" t="s">
        <v>478</v>
      </c>
      <c r="S724" s="17">
        <v>2.5</v>
      </c>
    </row>
    <row r="725" spans="1:19" s="9" customFormat="1" ht="15" customHeight="1" x14ac:dyDescent="0.25">
      <c r="A725" s="2" t="s">
        <v>304</v>
      </c>
      <c r="B725" s="6" t="s">
        <v>158</v>
      </c>
      <c r="C725" s="6">
        <v>1</v>
      </c>
      <c r="D725" s="7">
        <v>42668</v>
      </c>
      <c r="E725" s="8">
        <v>2016</v>
      </c>
      <c r="F725" s="6" t="s">
        <v>133</v>
      </c>
      <c r="G725" s="6"/>
      <c r="H725" s="6"/>
      <c r="I725" s="6" t="s">
        <v>134</v>
      </c>
      <c r="J725" s="6" t="s">
        <v>135</v>
      </c>
      <c r="K725" s="6" t="s">
        <v>253</v>
      </c>
      <c r="L725" s="6"/>
      <c r="M725" s="6" t="str">
        <f t="shared" si="23"/>
        <v>I</v>
      </c>
      <c r="N725" s="15"/>
      <c r="O725" s="1">
        <v>45.454500000000003</v>
      </c>
      <c r="P725" s="10">
        <f t="shared" si="24"/>
        <v>1.0101</v>
      </c>
      <c r="Q725" s="18" t="s">
        <v>485</v>
      </c>
      <c r="R725" s="17" t="s">
        <v>478</v>
      </c>
      <c r="S725" s="17">
        <v>3</v>
      </c>
    </row>
    <row r="726" spans="1:19" s="9" customFormat="1" ht="15" customHeight="1" x14ac:dyDescent="0.25">
      <c r="A726" s="2" t="s">
        <v>304</v>
      </c>
      <c r="B726" s="6" t="s">
        <v>158</v>
      </c>
      <c r="C726" s="6">
        <v>1</v>
      </c>
      <c r="D726" s="7">
        <v>42668</v>
      </c>
      <c r="E726" s="8">
        <v>2016</v>
      </c>
      <c r="F726" s="6" t="s">
        <v>13</v>
      </c>
      <c r="G726" s="6" t="s">
        <v>14</v>
      </c>
      <c r="H726" s="6" t="s">
        <v>15</v>
      </c>
      <c r="I726" s="6" t="s">
        <v>56</v>
      </c>
      <c r="J726" s="6" t="s">
        <v>57</v>
      </c>
      <c r="K726" s="6" t="s">
        <v>252</v>
      </c>
      <c r="L726" s="6"/>
      <c r="M726" s="6" t="str">
        <f t="shared" si="23"/>
        <v>II</v>
      </c>
      <c r="N726"/>
      <c r="O726" s="1">
        <v>45.454500000000003</v>
      </c>
      <c r="P726" s="10">
        <f t="shared" si="24"/>
        <v>1.0101</v>
      </c>
      <c r="Q726" s="16" t="s">
        <v>479</v>
      </c>
      <c r="R726" s="17" t="s">
        <v>480</v>
      </c>
      <c r="S726" s="17">
        <v>4</v>
      </c>
    </row>
    <row r="727" spans="1:19" s="9" customFormat="1" ht="15" customHeight="1" x14ac:dyDescent="0.25">
      <c r="A727" s="2" t="s">
        <v>304</v>
      </c>
      <c r="B727" s="6" t="s">
        <v>158</v>
      </c>
      <c r="C727" s="6">
        <v>1</v>
      </c>
      <c r="D727" s="7">
        <v>42668</v>
      </c>
      <c r="E727" s="8">
        <v>2016</v>
      </c>
      <c r="F727" s="6" t="s">
        <v>13</v>
      </c>
      <c r="G727" s="6" t="s">
        <v>14</v>
      </c>
      <c r="H727" s="6"/>
      <c r="I727" s="6" t="s">
        <v>44</v>
      </c>
      <c r="J727" s="6" t="s">
        <v>45</v>
      </c>
      <c r="K727" s="6" t="s">
        <v>252</v>
      </c>
      <c r="L727" s="6"/>
      <c r="M727" s="6" t="str">
        <f t="shared" si="23"/>
        <v>II</v>
      </c>
      <c r="N727"/>
      <c r="O727" s="1">
        <v>954.54450000000008</v>
      </c>
      <c r="P727" s="10">
        <f t="shared" si="24"/>
        <v>21.212100000000003</v>
      </c>
      <c r="Q727" s="18" t="s">
        <v>503</v>
      </c>
      <c r="R727" s="17" t="s">
        <v>478</v>
      </c>
      <c r="S727" s="17">
        <v>2</v>
      </c>
    </row>
    <row r="728" spans="1:19" s="9" customFormat="1" ht="15" customHeight="1" x14ac:dyDescent="0.25">
      <c r="A728" s="2" t="s">
        <v>304</v>
      </c>
      <c r="B728" s="6" t="s">
        <v>158</v>
      </c>
      <c r="C728" s="6">
        <v>1</v>
      </c>
      <c r="D728" s="7">
        <v>42668</v>
      </c>
      <c r="E728" s="8">
        <v>2016</v>
      </c>
      <c r="F728" s="6" t="s">
        <v>13</v>
      </c>
      <c r="G728" s="6" t="s">
        <v>14</v>
      </c>
      <c r="H728" s="6" t="s">
        <v>24</v>
      </c>
      <c r="I728" s="6" t="s">
        <v>25</v>
      </c>
      <c r="J728" s="6" t="s">
        <v>26</v>
      </c>
      <c r="K728" s="6" t="s">
        <v>255</v>
      </c>
      <c r="L728" s="6"/>
      <c r="M728" s="6" t="str">
        <f t="shared" si="23"/>
        <v>IV</v>
      </c>
      <c r="N728"/>
      <c r="O728" s="1">
        <v>181.81800000000001</v>
      </c>
      <c r="P728" s="10">
        <f t="shared" si="24"/>
        <v>4.0404</v>
      </c>
      <c r="Q728" s="18" t="s">
        <v>491</v>
      </c>
      <c r="R728" s="17" t="s">
        <v>478</v>
      </c>
      <c r="S728" s="17">
        <v>2</v>
      </c>
    </row>
    <row r="729" spans="1:19" s="9" customFormat="1" ht="15" customHeight="1" x14ac:dyDescent="0.25">
      <c r="A729" s="2" t="s">
        <v>304</v>
      </c>
      <c r="B729" s="6" t="s">
        <v>158</v>
      </c>
      <c r="C729" s="6">
        <v>1</v>
      </c>
      <c r="D729" s="7">
        <v>42668</v>
      </c>
      <c r="E729" s="8">
        <v>2016</v>
      </c>
      <c r="F729" s="6" t="s">
        <v>9</v>
      </c>
      <c r="G729" s="6" t="s">
        <v>10</v>
      </c>
      <c r="H729" s="6"/>
      <c r="I729" s="6" t="s">
        <v>58</v>
      </c>
      <c r="J729" s="6" t="s">
        <v>59</v>
      </c>
      <c r="K729" s="6" t="s">
        <v>252</v>
      </c>
      <c r="L729" s="6"/>
      <c r="M729" s="6" t="str">
        <f t="shared" si="23"/>
        <v>II</v>
      </c>
      <c r="N729"/>
      <c r="O729" s="1">
        <v>45.454500000000003</v>
      </c>
      <c r="P729" s="10">
        <f t="shared" si="24"/>
        <v>1.0101</v>
      </c>
      <c r="Q729" s="12"/>
      <c r="R729" s="13" t="s">
        <v>480</v>
      </c>
      <c r="S729" s="13">
        <v>3</v>
      </c>
    </row>
    <row r="730" spans="1:19" s="9" customFormat="1" ht="15" customHeight="1" x14ac:dyDescent="0.25">
      <c r="A730" s="2" t="s">
        <v>305</v>
      </c>
      <c r="B730" s="6" t="s">
        <v>158</v>
      </c>
      <c r="C730" s="6">
        <v>2</v>
      </c>
      <c r="D730" s="7">
        <v>42668</v>
      </c>
      <c r="E730" s="8">
        <v>2016</v>
      </c>
      <c r="F730" s="6" t="s">
        <v>27</v>
      </c>
      <c r="G730" s="6" t="s">
        <v>39</v>
      </c>
      <c r="H730" s="6" t="s">
        <v>73</v>
      </c>
      <c r="I730" s="6" t="s">
        <v>74</v>
      </c>
      <c r="J730" s="6" t="s">
        <v>75</v>
      </c>
      <c r="K730" s="6" t="s">
        <v>252</v>
      </c>
      <c r="L730" s="6"/>
      <c r="M730" s="6" t="str">
        <f t="shared" si="23"/>
        <v>II</v>
      </c>
      <c r="N730"/>
      <c r="O730" s="1">
        <v>181.81800000000001</v>
      </c>
      <c r="P730" s="10">
        <f t="shared" si="24"/>
        <v>4.0404</v>
      </c>
      <c r="Q730" s="16" t="s">
        <v>479</v>
      </c>
      <c r="R730" s="17" t="s">
        <v>480</v>
      </c>
      <c r="S730" s="17">
        <v>1</v>
      </c>
    </row>
    <row r="731" spans="1:19" s="9" customFormat="1" ht="15" customHeight="1" x14ac:dyDescent="0.25">
      <c r="A731" s="2" t="s">
        <v>305</v>
      </c>
      <c r="B731" s="6" t="s">
        <v>158</v>
      </c>
      <c r="C731" s="6">
        <v>2</v>
      </c>
      <c r="D731" s="7">
        <v>42668</v>
      </c>
      <c r="E731" s="8">
        <v>2016</v>
      </c>
      <c r="F731" s="6" t="s">
        <v>13</v>
      </c>
      <c r="G731" s="6" t="s">
        <v>14</v>
      </c>
      <c r="H731" s="6" t="s">
        <v>15</v>
      </c>
      <c r="I731" s="6" t="s">
        <v>22</v>
      </c>
      <c r="J731" s="6" t="s">
        <v>66</v>
      </c>
      <c r="K731" s="6" t="s">
        <v>251</v>
      </c>
      <c r="L731" s="6"/>
      <c r="M731" s="6" t="str">
        <f t="shared" si="23"/>
        <v>III</v>
      </c>
      <c r="N731" s="15"/>
      <c r="O731" s="1">
        <v>45.454500000000003</v>
      </c>
      <c r="P731" s="10">
        <f t="shared" si="24"/>
        <v>1.0101</v>
      </c>
      <c r="Q731" s="16" t="s">
        <v>479</v>
      </c>
      <c r="R731" s="17" t="s">
        <v>480</v>
      </c>
      <c r="S731" s="17">
        <v>4</v>
      </c>
    </row>
    <row r="732" spans="1:19" s="9" customFormat="1" ht="15" customHeight="1" x14ac:dyDescent="0.25">
      <c r="A732" s="2" t="s">
        <v>305</v>
      </c>
      <c r="B732" s="6" t="s">
        <v>158</v>
      </c>
      <c r="C732" s="6">
        <v>2</v>
      </c>
      <c r="D732" s="7">
        <v>42668</v>
      </c>
      <c r="E732" s="8">
        <v>2016</v>
      </c>
      <c r="F732" s="6" t="s">
        <v>9</v>
      </c>
      <c r="G732" s="6" t="s">
        <v>10</v>
      </c>
      <c r="H732" s="6"/>
      <c r="I732" s="6" t="s">
        <v>11</v>
      </c>
      <c r="J732" s="6" t="s">
        <v>42</v>
      </c>
      <c r="K732" s="6" t="s">
        <v>252</v>
      </c>
      <c r="L732" s="6"/>
      <c r="M732" s="6" t="str">
        <f t="shared" si="23"/>
        <v>II</v>
      </c>
      <c r="N732"/>
      <c r="O732" s="1">
        <v>45.454500000000003</v>
      </c>
      <c r="P732" s="10">
        <f t="shared" si="24"/>
        <v>1.0101</v>
      </c>
      <c r="Q732" s="12" t="s">
        <v>500</v>
      </c>
      <c r="R732" s="13" t="s">
        <v>480</v>
      </c>
      <c r="S732" s="13">
        <v>3</v>
      </c>
    </row>
    <row r="733" spans="1:19" s="9" customFormat="1" ht="15" customHeight="1" x14ac:dyDescent="0.25">
      <c r="A733" s="2" t="s">
        <v>305</v>
      </c>
      <c r="B733" s="6" t="s">
        <v>158</v>
      </c>
      <c r="C733" s="6">
        <v>2</v>
      </c>
      <c r="D733" s="7">
        <v>42668</v>
      </c>
      <c r="E733" s="8">
        <v>2016</v>
      </c>
      <c r="F733" s="6" t="s">
        <v>27</v>
      </c>
      <c r="G733" s="6" t="s">
        <v>39</v>
      </c>
      <c r="H733" s="6"/>
      <c r="I733" s="6" t="s">
        <v>40</v>
      </c>
      <c r="J733" s="6" t="s">
        <v>41</v>
      </c>
      <c r="K733" s="6" t="s">
        <v>252</v>
      </c>
      <c r="L733" s="6"/>
      <c r="M733" s="6" t="str">
        <f t="shared" si="23"/>
        <v>II</v>
      </c>
      <c r="N733"/>
      <c r="O733" s="1">
        <v>181.81800000000001</v>
      </c>
      <c r="P733" s="10">
        <f t="shared" si="24"/>
        <v>4.0404</v>
      </c>
      <c r="Q733" s="16" t="s">
        <v>479</v>
      </c>
      <c r="R733" s="17" t="s">
        <v>480</v>
      </c>
      <c r="S733" s="17">
        <v>3</v>
      </c>
    </row>
    <row r="734" spans="1:19" s="9" customFormat="1" ht="15" customHeight="1" x14ac:dyDescent="0.25">
      <c r="A734" s="2" t="s">
        <v>305</v>
      </c>
      <c r="B734" s="6" t="s">
        <v>158</v>
      </c>
      <c r="C734" s="6">
        <v>2</v>
      </c>
      <c r="D734" s="7">
        <v>42668</v>
      </c>
      <c r="E734" s="8">
        <v>2016</v>
      </c>
      <c r="F734" s="6" t="s">
        <v>27</v>
      </c>
      <c r="G734" s="6" t="s">
        <v>28</v>
      </c>
      <c r="H734" s="6" t="s">
        <v>159</v>
      </c>
      <c r="I734" s="6" t="s">
        <v>160</v>
      </c>
      <c r="J734" s="6" t="s">
        <v>161</v>
      </c>
      <c r="K734" s="6" t="s">
        <v>252</v>
      </c>
      <c r="L734" s="6"/>
      <c r="M734" s="6" t="str">
        <f t="shared" si="23"/>
        <v>II</v>
      </c>
      <c r="N734"/>
      <c r="O734" s="1">
        <v>45.454500000000003</v>
      </c>
      <c r="P734" s="10">
        <f t="shared" si="24"/>
        <v>1.0101</v>
      </c>
      <c r="Q734" s="18" t="s">
        <v>485</v>
      </c>
      <c r="R734" s="17" t="s">
        <v>478</v>
      </c>
      <c r="S734" s="17">
        <v>3</v>
      </c>
    </row>
    <row r="735" spans="1:19" s="9" customFormat="1" ht="15" customHeight="1" x14ac:dyDescent="0.25">
      <c r="A735" s="2" t="s">
        <v>305</v>
      </c>
      <c r="B735" s="6" t="s">
        <v>158</v>
      </c>
      <c r="C735" s="6">
        <v>2</v>
      </c>
      <c r="D735" s="7">
        <v>42668</v>
      </c>
      <c r="E735" s="8">
        <v>2016</v>
      </c>
      <c r="F735" s="6" t="s">
        <v>13</v>
      </c>
      <c r="G735" s="6" t="s">
        <v>14</v>
      </c>
      <c r="H735" s="6" t="s">
        <v>15</v>
      </c>
      <c r="I735" s="6" t="s">
        <v>16</v>
      </c>
      <c r="J735" s="6" t="s">
        <v>17</v>
      </c>
      <c r="K735" s="6" t="s">
        <v>252</v>
      </c>
      <c r="L735" s="6"/>
      <c r="M735" s="6" t="str">
        <f t="shared" si="23"/>
        <v>II</v>
      </c>
      <c r="N735"/>
      <c r="O735" s="1">
        <v>45.454500000000003</v>
      </c>
      <c r="P735" s="10">
        <f t="shared" si="24"/>
        <v>1.0101</v>
      </c>
      <c r="Q735" s="16" t="s">
        <v>479</v>
      </c>
      <c r="R735" s="17" t="s">
        <v>480</v>
      </c>
      <c r="S735" s="17">
        <v>3</v>
      </c>
    </row>
    <row r="736" spans="1:19" s="9" customFormat="1" ht="15" customHeight="1" x14ac:dyDescent="0.25">
      <c r="A736" s="2" t="s">
        <v>305</v>
      </c>
      <c r="B736" s="6" t="s">
        <v>158</v>
      </c>
      <c r="C736" s="6">
        <v>2</v>
      </c>
      <c r="D736" s="7">
        <v>42668</v>
      </c>
      <c r="E736" s="8">
        <v>2016</v>
      </c>
      <c r="F736" s="6" t="s">
        <v>27</v>
      </c>
      <c r="G736" s="6" t="s">
        <v>39</v>
      </c>
      <c r="H736" s="6" t="s">
        <v>73</v>
      </c>
      <c r="I736" s="6" t="s">
        <v>140</v>
      </c>
      <c r="J736" s="6" t="s">
        <v>141</v>
      </c>
      <c r="K736" s="6" t="s">
        <v>252</v>
      </c>
      <c r="L736" s="6"/>
      <c r="M736" s="6" t="str">
        <f t="shared" si="23"/>
        <v>II</v>
      </c>
      <c r="N736"/>
      <c r="O736" s="1">
        <v>272.72700000000003</v>
      </c>
      <c r="P736" s="10">
        <f t="shared" si="24"/>
        <v>6.0606000000000009</v>
      </c>
      <c r="Q736" s="12"/>
      <c r="R736" s="13" t="s">
        <v>478</v>
      </c>
      <c r="S736" s="13">
        <v>2</v>
      </c>
    </row>
    <row r="737" spans="1:19" s="9" customFormat="1" ht="15" customHeight="1" x14ac:dyDescent="0.25">
      <c r="A737" s="2" t="s">
        <v>305</v>
      </c>
      <c r="B737" s="6" t="s">
        <v>158</v>
      </c>
      <c r="C737" s="6">
        <v>2</v>
      </c>
      <c r="D737" s="7">
        <v>42668</v>
      </c>
      <c r="E737" s="8">
        <v>2016</v>
      </c>
      <c r="F737" s="6" t="s">
        <v>13</v>
      </c>
      <c r="G737" s="6" t="s">
        <v>14</v>
      </c>
      <c r="H737" s="6"/>
      <c r="I737" s="6" t="s">
        <v>18</v>
      </c>
      <c r="J737" s="6" t="s">
        <v>19</v>
      </c>
      <c r="K737" s="6" t="s">
        <v>252</v>
      </c>
      <c r="L737" s="6"/>
      <c r="M737" s="6" t="str">
        <f t="shared" si="23"/>
        <v>II</v>
      </c>
      <c r="N737"/>
      <c r="O737" s="1">
        <v>181.81800000000001</v>
      </c>
      <c r="P737" s="10">
        <f t="shared" si="24"/>
        <v>4.0404</v>
      </c>
      <c r="Q737" s="18" t="s">
        <v>489</v>
      </c>
      <c r="R737" s="17" t="s">
        <v>488</v>
      </c>
      <c r="S737" s="17">
        <v>3</v>
      </c>
    </row>
    <row r="738" spans="1:19" s="9" customFormat="1" ht="15" customHeight="1" x14ac:dyDescent="0.25">
      <c r="A738" s="2" t="s">
        <v>305</v>
      </c>
      <c r="B738" s="6" t="s">
        <v>158</v>
      </c>
      <c r="C738" s="6">
        <v>2</v>
      </c>
      <c r="D738" s="7">
        <v>42668</v>
      </c>
      <c r="E738" s="8">
        <v>2016</v>
      </c>
      <c r="F738" s="6" t="s">
        <v>13</v>
      </c>
      <c r="G738" s="6" t="s">
        <v>14</v>
      </c>
      <c r="H738" s="6"/>
      <c r="I738" s="6" t="s">
        <v>18</v>
      </c>
      <c r="J738" s="6" t="s">
        <v>136</v>
      </c>
      <c r="K738" s="6" t="s">
        <v>252</v>
      </c>
      <c r="L738" s="6"/>
      <c r="M738" s="6" t="str">
        <f t="shared" si="23"/>
        <v>II</v>
      </c>
      <c r="N738"/>
      <c r="O738" s="1">
        <v>272.72700000000003</v>
      </c>
      <c r="P738" s="10">
        <f t="shared" si="24"/>
        <v>6.0606000000000009</v>
      </c>
      <c r="Q738" s="18" t="s">
        <v>489</v>
      </c>
      <c r="R738" s="17" t="s">
        <v>488</v>
      </c>
      <c r="S738" s="17">
        <v>3</v>
      </c>
    </row>
    <row r="739" spans="1:19" s="9" customFormat="1" ht="15" customHeight="1" x14ac:dyDescent="0.25">
      <c r="A739" s="2" t="s">
        <v>305</v>
      </c>
      <c r="B739" s="6" t="s">
        <v>158</v>
      </c>
      <c r="C739" s="6">
        <v>2</v>
      </c>
      <c r="D739" s="7">
        <v>42668</v>
      </c>
      <c r="E739" s="8">
        <v>2016</v>
      </c>
      <c r="F739" s="6" t="s">
        <v>13</v>
      </c>
      <c r="G739" s="6" t="s">
        <v>14</v>
      </c>
      <c r="H739" s="6"/>
      <c r="I739" s="6" t="s">
        <v>20</v>
      </c>
      <c r="J739" s="6" t="s">
        <v>21</v>
      </c>
      <c r="K739" s="6" t="s">
        <v>255</v>
      </c>
      <c r="L739" s="6"/>
      <c r="M739" s="6" t="str">
        <f t="shared" si="23"/>
        <v>IV</v>
      </c>
      <c r="N739"/>
      <c r="O739" s="1">
        <v>2181.8160000000003</v>
      </c>
      <c r="P739" s="10">
        <f t="shared" si="24"/>
        <v>48.484800000000007</v>
      </c>
      <c r="Q739" s="18" t="s">
        <v>490</v>
      </c>
      <c r="R739" s="17" t="s">
        <v>488</v>
      </c>
      <c r="S739" s="17">
        <v>3</v>
      </c>
    </row>
    <row r="740" spans="1:19" s="9" customFormat="1" ht="15" customHeight="1" x14ac:dyDescent="0.25">
      <c r="A740" s="2" t="s">
        <v>305</v>
      </c>
      <c r="B740" s="6" t="s">
        <v>158</v>
      </c>
      <c r="C740" s="6">
        <v>2</v>
      </c>
      <c r="D740" s="7">
        <v>42668</v>
      </c>
      <c r="E740" s="8">
        <v>2016</v>
      </c>
      <c r="F740" s="6" t="s">
        <v>13</v>
      </c>
      <c r="G740" s="6" t="s">
        <v>14</v>
      </c>
      <c r="H740" s="6" t="s">
        <v>24</v>
      </c>
      <c r="I740" s="6" t="s">
        <v>25</v>
      </c>
      <c r="J740" s="6" t="s">
        <v>55</v>
      </c>
      <c r="K740" s="6" t="s">
        <v>255</v>
      </c>
      <c r="L740" s="6"/>
      <c r="M740" s="6" t="str">
        <f t="shared" si="23"/>
        <v>IV</v>
      </c>
      <c r="N740"/>
      <c r="O740" s="1">
        <v>454.54500000000002</v>
      </c>
      <c r="P740" s="10">
        <f t="shared" si="24"/>
        <v>10.101000000000001</v>
      </c>
      <c r="Q740" s="18" t="s">
        <v>491</v>
      </c>
      <c r="R740" s="17" t="s">
        <v>478</v>
      </c>
      <c r="S740" s="17">
        <v>2.5</v>
      </c>
    </row>
    <row r="741" spans="1:19" s="9" customFormat="1" ht="15" customHeight="1" x14ac:dyDescent="0.25">
      <c r="A741" s="2" t="s">
        <v>305</v>
      </c>
      <c r="B741" s="6" t="s">
        <v>158</v>
      </c>
      <c r="C741" s="6">
        <v>2</v>
      </c>
      <c r="D741" s="7">
        <v>42668</v>
      </c>
      <c r="E741" s="8">
        <v>2016</v>
      </c>
      <c r="F741" s="6" t="s">
        <v>13</v>
      </c>
      <c r="G741" s="6" t="s">
        <v>14</v>
      </c>
      <c r="H741" s="6" t="s">
        <v>15</v>
      </c>
      <c r="I741" s="6" t="s">
        <v>129</v>
      </c>
      <c r="J741" s="6" t="s">
        <v>162</v>
      </c>
      <c r="K741" s="6" t="s">
        <v>252</v>
      </c>
      <c r="L741" s="6"/>
      <c r="M741" s="6" t="str">
        <f t="shared" si="23"/>
        <v>II</v>
      </c>
      <c r="N741"/>
      <c r="O741" s="1">
        <v>45.454500000000003</v>
      </c>
      <c r="P741" s="10">
        <f t="shared" si="24"/>
        <v>1.0101</v>
      </c>
      <c r="Q741" s="16" t="s">
        <v>479</v>
      </c>
      <c r="R741" s="17" t="s">
        <v>480</v>
      </c>
      <c r="S741" s="17">
        <v>2</v>
      </c>
    </row>
    <row r="742" spans="1:19" s="9" customFormat="1" ht="15" customHeight="1" x14ac:dyDescent="0.25">
      <c r="A742" s="2" t="s">
        <v>305</v>
      </c>
      <c r="B742" s="6" t="s">
        <v>158</v>
      </c>
      <c r="C742" s="6">
        <v>2</v>
      </c>
      <c r="D742" s="7">
        <v>42668</v>
      </c>
      <c r="E742" s="8">
        <v>2016</v>
      </c>
      <c r="F742" s="6" t="s">
        <v>13</v>
      </c>
      <c r="G742" s="6" t="s">
        <v>14</v>
      </c>
      <c r="H742" s="6" t="s">
        <v>15</v>
      </c>
      <c r="I742" s="6" t="s">
        <v>22</v>
      </c>
      <c r="J742" s="6" t="s">
        <v>23</v>
      </c>
      <c r="K742" s="6" t="s">
        <v>255</v>
      </c>
      <c r="L742" s="6"/>
      <c r="M742" s="6" t="str">
        <f t="shared" si="23"/>
        <v>IV</v>
      </c>
      <c r="N742"/>
      <c r="O742" s="1">
        <v>45.454500000000003</v>
      </c>
      <c r="P742" s="10">
        <f t="shared" si="24"/>
        <v>1.0101</v>
      </c>
      <c r="Q742" s="16" t="s">
        <v>479</v>
      </c>
      <c r="R742" s="17" t="s">
        <v>480</v>
      </c>
      <c r="S742" s="17">
        <v>2</v>
      </c>
    </row>
    <row r="743" spans="1:19" s="9" customFormat="1" ht="15" customHeight="1" x14ac:dyDescent="0.25">
      <c r="A743" s="2" t="s">
        <v>305</v>
      </c>
      <c r="B743" s="6" t="s">
        <v>158</v>
      </c>
      <c r="C743" s="6">
        <v>2</v>
      </c>
      <c r="D743" s="7">
        <v>42668</v>
      </c>
      <c r="E743" s="8">
        <v>2016</v>
      </c>
      <c r="F743" s="6" t="s">
        <v>13</v>
      </c>
      <c r="G743" s="6" t="s">
        <v>14</v>
      </c>
      <c r="H743" s="6"/>
      <c r="I743" s="6" t="s">
        <v>44</v>
      </c>
      <c r="J743" s="6" t="s">
        <v>45</v>
      </c>
      <c r="K743" s="6" t="s">
        <v>252</v>
      </c>
      <c r="L743" s="6"/>
      <c r="M743" s="6" t="str">
        <f t="shared" si="23"/>
        <v>II</v>
      </c>
      <c r="N743"/>
      <c r="O743" s="1">
        <v>318.18150000000003</v>
      </c>
      <c r="P743" s="10">
        <f t="shared" si="24"/>
        <v>7.0707000000000004</v>
      </c>
      <c r="Q743" s="18" t="s">
        <v>503</v>
      </c>
      <c r="R743" s="17" t="s">
        <v>478</v>
      </c>
      <c r="S743" s="17">
        <v>2</v>
      </c>
    </row>
    <row r="744" spans="1:19" s="9" customFormat="1" ht="15" customHeight="1" x14ac:dyDescent="0.25">
      <c r="A744" s="2" t="s">
        <v>305</v>
      </c>
      <c r="B744" s="6" t="s">
        <v>158</v>
      </c>
      <c r="C744" s="6">
        <v>2</v>
      </c>
      <c r="D744" s="7">
        <v>42668</v>
      </c>
      <c r="E744" s="8">
        <v>2016</v>
      </c>
      <c r="F744" s="6" t="s">
        <v>13</v>
      </c>
      <c r="G744" s="6" t="s">
        <v>14</v>
      </c>
      <c r="H744" s="6" t="s">
        <v>24</v>
      </c>
      <c r="I744" s="6" t="s">
        <v>25</v>
      </c>
      <c r="J744" s="6" t="s">
        <v>26</v>
      </c>
      <c r="K744" s="6" t="s">
        <v>255</v>
      </c>
      <c r="L744" s="6"/>
      <c r="M744" s="6" t="str">
        <f t="shared" ref="M744:M807" si="25">IF(L744="",K744,L744)</f>
        <v>IV</v>
      </c>
      <c r="N744"/>
      <c r="O744" s="1">
        <v>90.909000000000006</v>
      </c>
      <c r="P744" s="10">
        <f t="shared" si="24"/>
        <v>2.0202</v>
      </c>
      <c r="Q744" s="18" t="s">
        <v>491</v>
      </c>
      <c r="R744" s="17" t="s">
        <v>478</v>
      </c>
      <c r="S744" s="17">
        <v>2</v>
      </c>
    </row>
    <row r="745" spans="1:19" s="9" customFormat="1" ht="15" customHeight="1" x14ac:dyDescent="0.25">
      <c r="A745" s="2" t="s">
        <v>435</v>
      </c>
      <c r="B745" s="6" t="s">
        <v>158</v>
      </c>
      <c r="C745" s="6">
        <v>1</v>
      </c>
      <c r="D745" s="7">
        <v>42872</v>
      </c>
      <c r="E745" s="8">
        <v>2017</v>
      </c>
      <c r="F745" s="6" t="s">
        <v>27</v>
      </c>
      <c r="G745" s="6" t="s">
        <v>28</v>
      </c>
      <c r="H745" s="6" t="s">
        <v>29</v>
      </c>
      <c r="I745" s="6" t="s">
        <v>30</v>
      </c>
      <c r="J745" s="6" t="s">
        <v>31</v>
      </c>
      <c r="K745" s="6" t="s">
        <v>256</v>
      </c>
      <c r="L745" s="6" t="s">
        <v>253</v>
      </c>
      <c r="M745" s="6" t="str">
        <f t="shared" si="25"/>
        <v>I</v>
      </c>
      <c r="N745" s="27" t="s">
        <v>512</v>
      </c>
      <c r="O745" s="1">
        <v>1090.9080000000001</v>
      </c>
      <c r="P745" s="10">
        <f t="shared" si="24"/>
        <v>24.242400000000004</v>
      </c>
      <c r="Q745" s="12" t="s">
        <v>477</v>
      </c>
      <c r="R745" s="13" t="s">
        <v>478</v>
      </c>
      <c r="S745" s="13">
        <v>3</v>
      </c>
    </row>
    <row r="746" spans="1:19" s="9" customFormat="1" ht="15" customHeight="1" x14ac:dyDescent="0.25">
      <c r="A746" s="2" t="s">
        <v>340</v>
      </c>
      <c r="B746" s="6" t="s">
        <v>158</v>
      </c>
      <c r="C746" s="6">
        <v>1</v>
      </c>
      <c r="D746" s="7">
        <v>42872</v>
      </c>
      <c r="E746" s="8">
        <v>2017</v>
      </c>
      <c r="F746" s="6" t="s">
        <v>13</v>
      </c>
      <c r="G746" s="6" t="s">
        <v>14</v>
      </c>
      <c r="H746" s="6" t="s">
        <v>24</v>
      </c>
      <c r="I746" s="6" t="s">
        <v>25</v>
      </c>
      <c r="J746" s="6" t="s">
        <v>200</v>
      </c>
      <c r="K746" s="6" t="s">
        <v>251</v>
      </c>
      <c r="L746" s="6"/>
      <c r="M746" s="6" t="str">
        <f t="shared" si="25"/>
        <v>III</v>
      </c>
      <c r="N746" s="15"/>
      <c r="O746" s="1">
        <v>45.454500000000003</v>
      </c>
      <c r="P746" s="10">
        <f t="shared" si="24"/>
        <v>1.0101</v>
      </c>
      <c r="Q746" s="18" t="s">
        <v>491</v>
      </c>
      <c r="R746" s="17" t="s">
        <v>478</v>
      </c>
      <c r="S746" s="17">
        <v>2.5</v>
      </c>
    </row>
    <row r="747" spans="1:19" s="9" customFormat="1" ht="15" customHeight="1" x14ac:dyDescent="0.25">
      <c r="A747" s="2" t="s">
        <v>340</v>
      </c>
      <c r="B747" s="6" t="s">
        <v>158</v>
      </c>
      <c r="C747" s="6">
        <v>1</v>
      </c>
      <c r="D747" s="7">
        <v>42872</v>
      </c>
      <c r="E747" s="8">
        <v>2017</v>
      </c>
      <c r="F747" s="6" t="s">
        <v>9</v>
      </c>
      <c r="G747" s="6" t="s">
        <v>10</v>
      </c>
      <c r="H747" s="6"/>
      <c r="I747" s="6" t="s">
        <v>11</v>
      </c>
      <c r="J747" s="6" t="s">
        <v>12</v>
      </c>
      <c r="K747" s="6" t="s">
        <v>251</v>
      </c>
      <c r="L747" s="6"/>
      <c r="M747" s="6" t="str">
        <f t="shared" si="25"/>
        <v>III</v>
      </c>
      <c r="N747" s="15"/>
      <c r="O747" s="1">
        <v>136.36350000000002</v>
      </c>
      <c r="P747" s="10">
        <f t="shared" si="24"/>
        <v>3.0303000000000004</v>
      </c>
      <c r="Q747" s="12" t="s">
        <v>500</v>
      </c>
      <c r="R747" s="13" t="s">
        <v>480</v>
      </c>
      <c r="S747" s="13">
        <v>3</v>
      </c>
    </row>
    <row r="748" spans="1:19" s="9" customFormat="1" ht="15" customHeight="1" x14ac:dyDescent="0.25">
      <c r="A748" s="2" t="s">
        <v>340</v>
      </c>
      <c r="B748" s="6" t="s">
        <v>158</v>
      </c>
      <c r="C748" s="6">
        <v>1</v>
      </c>
      <c r="D748" s="7">
        <v>42872</v>
      </c>
      <c r="E748" s="8">
        <v>2017</v>
      </c>
      <c r="F748" s="6" t="s">
        <v>9</v>
      </c>
      <c r="G748" s="6" t="s">
        <v>10</v>
      </c>
      <c r="H748" s="6"/>
      <c r="I748" s="6" t="s">
        <v>11</v>
      </c>
      <c r="J748" s="6" t="s">
        <v>42</v>
      </c>
      <c r="K748" s="6" t="s">
        <v>252</v>
      </c>
      <c r="L748" s="6"/>
      <c r="M748" s="6" t="str">
        <f t="shared" si="25"/>
        <v>II</v>
      </c>
      <c r="N748"/>
      <c r="O748" s="1">
        <v>45.454500000000003</v>
      </c>
      <c r="P748" s="10">
        <f t="shared" si="24"/>
        <v>1.0101</v>
      </c>
      <c r="Q748" s="12" t="s">
        <v>500</v>
      </c>
      <c r="R748" s="13" t="s">
        <v>480</v>
      </c>
      <c r="S748" s="13">
        <v>3</v>
      </c>
    </row>
    <row r="749" spans="1:19" s="9" customFormat="1" ht="15" customHeight="1" x14ac:dyDescent="0.25">
      <c r="A749" s="2" t="s">
        <v>340</v>
      </c>
      <c r="B749" s="6" t="s">
        <v>158</v>
      </c>
      <c r="C749" s="6">
        <v>1</v>
      </c>
      <c r="D749" s="7">
        <v>42872</v>
      </c>
      <c r="E749" s="8">
        <v>2017</v>
      </c>
      <c r="F749" s="6" t="s">
        <v>13</v>
      </c>
      <c r="G749" s="6" t="s">
        <v>14</v>
      </c>
      <c r="H749" s="6"/>
      <c r="I749" s="6" t="s">
        <v>64</v>
      </c>
      <c r="J749" s="6" t="s">
        <v>65</v>
      </c>
      <c r="K749" s="6" t="s">
        <v>255</v>
      </c>
      <c r="L749" s="6"/>
      <c r="M749" s="6" t="str">
        <f t="shared" si="25"/>
        <v>IV</v>
      </c>
      <c r="N749"/>
      <c r="O749" s="1">
        <v>409.09050000000002</v>
      </c>
      <c r="P749" s="10">
        <f t="shared" si="24"/>
        <v>9.0909000000000013</v>
      </c>
      <c r="Q749" s="18" t="s">
        <v>477</v>
      </c>
      <c r="R749" s="17" t="s">
        <v>478</v>
      </c>
      <c r="S749" s="17">
        <v>4</v>
      </c>
    </row>
    <row r="750" spans="1:19" s="9" customFormat="1" ht="15" customHeight="1" x14ac:dyDescent="0.25">
      <c r="A750" s="2" t="s">
        <v>340</v>
      </c>
      <c r="B750" s="6" t="s">
        <v>158</v>
      </c>
      <c r="C750" s="6">
        <v>1</v>
      </c>
      <c r="D750" s="7">
        <v>42872</v>
      </c>
      <c r="E750" s="8">
        <v>2017</v>
      </c>
      <c r="F750" s="6" t="s">
        <v>13</v>
      </c>
      <c r="G750" s="6" t="s">
        <v>14</v>
      </c>
      <c r="H750" s="6"/>
      <c r="I750" s="6" t="s">
        <v>20</v>
      </c>
      <c r="J750" s="6" t="s">
        <v>21</v>
      </c>
      <c r="K750" s="6" t="s">
        <v>255</v>
      </c>
      <c r="L750" s="6"/>
      <c r="M750" s="6" t="str">
        <f t="shared" si="25"/>
        <v>IV</v>
      </c>
      <c r="N750"/>
      <c r="O750" s="1">
        <v>45.454500000000003</v>
      </c>
      <c r="P750" s="10">
        <f t="shared" si="24"/>
        <v>1.0101</v>
      </c>
      <c r="Q750" s="18" t="s">
        <v>490</v>
      </c>
      <c r="R750" s="17" t="s">
        <v>488</v>
      </c>
      <c r="S750" s="17">
        <v>3</v>
      </c>
    </row>
    <row r="751" spans="1:19" s="9" customFormat="1" ht="15" customHeight="1" x14ac:dyDescent="0.25">
      <c r="A751" s="2" t="s">
        <v>340</v>
      </c>
      <c r="B751" s="6" t="s">
        <v>158</v>
      </c>
      <c r="C751" s="6">
        <v>1</v>
      </c>
      <c r="D751" s="7">
        <v>42872</v>
      </c>
      <c r="E751" s="8">
        <v>2017</v>
      </c>
      <c r="F751" s="6" t="s">
        <v>27</v>
      </c>
      <c r="G751" s="6" t="s">
        <v>28</v>
      </c>
      <c r="H751" s="6"/>
      <c r="I751" s="6" t="s">
        <v>36</v>
      </c>
      <c r="J751" s="6" t="s">
        <v>37</v>
      </c>
      <c r="K751" s="6" t="s">
        <v>251</v>
      </c>
      <c r="L751" s="6"/>
      <c r="M751" s="6" t="str">
        <f t="shared" si="25"/>
        <v>III</v>
      </c>
      <c r="N751" s="15"/>
      <c r="O751" s="1">
        <v>90.909000000000006</v>
      </c>
      <c r="P751" s="10">
        <f t="shared" si="24"/>
        <v>2.0202</v>
      </c>
      <c r="Q751" s="18" t="s">
        <v>498</v>
      </c>
      <c r="R751" s="17" t="s">
        <v>478</v>
      </c>
      <c r="S751" s="17">
        <v>3</v>
      </c>
    </row>
    <row r="752" spans="1:19" s="9" customFormat="1" ht="15" customHeight="1" x14ac:dyDescent="0.25">
      <c r="A752" s="2" t="s">
        <v>340</v>
      </c>
      <c r="B752" s="6" t="s">
        <v>158</v>
      </c>
      <c r="C752" s="6">
        <v>1</v>
      </c>
      <c r="D752" s="7">
        <v>42872</v>
      </c>
      <c r="E752" s="8">
        <v>2017</v>
      </c>
      <c r="F752" s="6" t="s">
        <v>13</v>
      </c>
      <c r="G752" s="6" t="s">
        <v>14</v>
      </c>
      <c r="H752" s="6" t="s">
        <v>24</v>
      </c>
      <c r="I752" s="6" t="s">
        <v>25</v>
      </c>
      <c r="J752" s="6" t="s">
        <v>55</v>
      </c>
      <c r="K752" s="6" t="s">
        <v>255</v>
      </c>
      <c r="L752" s="6"/>
      <c r="M752" s="6" t="str">
        <f t="shared" si="25"/>
        <v>IV</v>
      </c>
      <c r="N752"/>
      <c r="O752" s="1">
        <v>45.454500000000003</v>
      </c>
      <c r="P752" s="10">
        <f t="shared" si="24"/>
        <v>1.0101</v>
      </c>
      <c r="Q752" s="18" t="s">
        <v>491</v>
      </c>
      <c r="R752" s="17" t="s">
        <v>478</v>
      </c>
      <c r="S752" s="17">
        <v>2.5</v>
      </c>
    </row>
    <row r="753" spans="1:19" s="9" customFormat="1" ht="15" customHeight="1" x14ac:dyDescent="0.25">
      <c r="A753" s="2" t="s">
        <v>340</v>
      </c>
      <c r="B753" s="6" t="s">
        <v>158</v>
      </c>
      <c r="C753" s="6">
        <v>1</v>
      </c>
      <c r="D753" s="7">
        <v>42872</v>
      </c>
      <c r="E753" s="8">
        <v>2017</v>
      </c>
      <c r="F753" s="6" t="s">
        <v>13</v>
      </c>
      <c r="G753" s="6" t="s">
        <v>14</v>
      </c>
      <c r="H753" s="6" t="s">
        <v>15</v>
      </c>
      <c r="I753" s="6" t="s">
        <v>56</v>
      </c>
      <c r="J753" s="6" t="s">
        <v>57</v>
      </c>
      <c r="K753" s="6" t="s">
        <v>252</v>
      </c>
      <c r="L753" s="6"/>
      <c r="M753" s="6" t="str">
        <f t="shared" si="25"/>
        <v>II</v>
      </c>
      <c r="N753"/>
      <c r="O753" s="1">
        <v>90.909000000000006</v>
      </c>
      <c r="P753" s="10">
        <f t="shared" si="24"/>
        <v>2.0202</v>
      </c>
      <c r="Q753" s="16" t="s">
        <v>479</v>
      </c>
      <c r="R753" s="17" t="s">
        <v>480</v>
      </c>
      <c r="S753" s="17">
        <v>4</v>
      </c>
    </row>
    <row r="754" spans="1:19" s="9" customFormat="1" ht="15" customHeight="1" x14ac:dyDescent="0.25">
      <c r="A754" s="2" t="s">
        <v>340</v>
      </c>
      <c r="B754" s="6" t="s">
        <v>158</v>
      </c>
      <c r="C754" s="6">
        <v>1</v>
      </c>
      <c r="D754" s="7">
        <v>42872</v>
      </c>
      <c r="E754" s="8">
        <v>2017</v>
      </c>
      <c r="F754" s="6" t="s">
        <v>13</v>
      </c>
      <c r="G754" s="6" t="s">
        <v>14</v>
      </c>
      <c r="H754" s="6" t="s">
        <v>15</v>
      </c>
      <c r="I754" s="6" t="s">
        <v>22</v>
      </c>
      <c r="J754" s="6" t="s">
        <v>43</v>
      </c>
      <c r="K754" s="6" t="s">
        <v>255</v>
      </c>
      <c r="L754" s="6"/>
      <c r="M754" s="6" t="str">
        <f t="shared" si="25"/>
        <v>IV</v>
      </c>
      <c r="N754"/>
      <c r="O754" s="1">
        <v>45.454500000000003</v>
      </c>
      <c r="P754" s="10">
        <f t="shared" si="24"/>
        <v>1.0101</v>
      </c>
      <c r="Q754" s="16" t="s">
        <v>479</v>
      </c>
      <c r="R754" s="17" t="s">
        <v>480</v>
      </c>
      <c r="S754" s="17">
        <v>2</v>
      </c>
    </row>
    <row r="755" spans="1:19" s="9" customFormat="1" ht="15" customHeight="1" x14ac:dyDescent="0.25">
      <c r="A755" s="2" t="s">
        <v>340</v>
      </c>
      <c r="B755" s="6" t="s">
        <v>158</v>
      </c>
      <c r="C755" s="6">
        <v>1</v>
      </c>
      <c r="D755" s="7">
        <v>42872</v>
      </c>
      <c r="E755" s="8">
        <v>2017</v>
      </c>
      <c r="F755" s="6" t="s">
        <v>13</v>
      </c>
      <c r="G755" s="6" t="s">
        <v>14</v>
      </c>
      <c r="H755" s="6"/>
      <c r="I755" s="6" t="s">
        <v>44</v>
      </c>
      <c r="J755" s="6" t="s">
        <v>45</v>
      </c>
      <c r="K755" s="6" t="s">
        <v>252</v>
      </c>
      <c r="L755" s="6"/>
      <c r="M755" s="6" t="str">
        <f t="shared" si="25"/>
        <v>II</v>
      </c>
      <c r="N755"/>
      <c r="O755" s="1">
        <v>136.36350000000002</v>
      </c>
      <c r="P755" s="10">
        <f t="shared" si="24"/>
        <v>3.0303000000000004</v>
      </c>
      <c r="Q755" s="18" t="s">
        <v>503</v>
      </c>
      <c r="R755" s="17" t="s">
        <v>478</v>
      </c>
      <c r="S755" s="17">
        <v>2</v>
      </c>
    </row>
    <row r="756" spans="1:19" s="9" customFormat="1" ht="15" customHeight="1" x14ac:dyDescent="0.25">
      <c r="A756" s="2" t="s">
        <v>340</v>
      </c>
      <c r="B756" s="6" t="s">
        <v>158</v>
      </c>
      <c r="C756" s="6">
        <v>1</v>
      </c>
      <c r="D756" s="7">
        <v>42872</v>
      </c>
      <c r="E756" s="8">
        <v>2017</v>
      </c>
      <c r="F756" s="6" t="s">
        <v>13</v>
      </c>
      <c r="G756" s="6" t="s">
        <v>14</v>
      </c>
      <c r="H756" s="6" t="s">
        <v>24</v>
      </c>
      <c r="I756" s="6" t="s">
        <v>25</v>
      </c>
      <c r="J756" s="6" t="s">
        <v>26</v>
      </c>
      <c r="K756" s="6" t="s">
        <v>255</v>
      </c>
      <c r="L756" s="6"/>
      <c r="M756" s="6" t="str">
        <f t="shared" si="25"/>
        <v>IV</v>
      </c>
      <c r="N756"/>
      <c r="O756" s="1">
        <v>45.454500000000003</v>
      </c>
      <c r="P756" s="10">
        <f t="shared" si="24"/>
        <v>1.0101</v>
      </c>
      <c r="Q756" s="18" t="s">
        <v>491</v>
      </c>
      <c r="R756" s="17" t="s">
        <v>478</v>
      </c>
      <c r="S756" s="17">
        <v>2</v>
      </c>
    </row>
    <row r="757" spans="1:19" s="9" customFormat="1" ht="15" customHeight="1" x14ac:dyDescent="0.25">
      <c r="A757" s="2" t="s">
        <v>447</v>
      </c>
      <c r="B757" s="6" t="s">
        <v>158</v>
      </c>
      <c r="C757" s="6">
        <v>2</v>
      </c>
      <c r="D757" s="7">
        <v>42872</v>
      </c>
      <c r="E757" s="8">
        <v>2017</v>
      </c>
      <c r="F757" s="6" t="s">
        <v>27</v>
      </c>
      <c r="G757" s="6" t="s">
        <v>28</v>
      </c>
      <c r="H757" s="6" t="s">
        <v>29</v>
      </c>
      <c r="I757" s="6" t="s">
        <v>30</v>
      </c>
      <c r="J757" s="6" t="s">
        <v>31</v>
      </c>
      <c r="K757" s="6" t="s">
        <v>256</v>
      </c>
      <c r="L757" s="6" t="s">
        <v>253</v>
      </c>
      <c r="M757" s="6" t="str">
        <f t="shared" si="25"/>
        <v>I</v>
      </c>
      <c r="N757" s="27" t="s">
        <v>512</v>
      </c>
      <c r="O757" s="1">
        <v>181.81800000000001</v>
      </c>
      <c r="P757" s="10">
        <f t="shared" si="24"/>
        <v>4.0404</v>
      </c>
      <c r="Q757" s="12" t="s">
        <v>477</v>
      </c>
      <c r="R757" s="13" t="s">
        <v>478</v>
      </c>
      <c r="S757" s="13">
        <v>3</v>
      </c>
    </row>
    <row r="758" spans="1:19" s="9" customFormat="1" ht="15" customHeight="1" x14ac:dyDescent="0.25">
      <c r="A758" s="2" t="s">
        <v>341</v>
      </c>
      <c r="B758" s="6" t="s">
        <v>158</v>
      </c>
      <c r="C758" s="6">
        <v>2</v>
      </c>
      <c r="D758" s="7">
        <v>42872</v>
      </c>
      <c r="E758" s="8">
        <v>2017</v>
      </c>
      <c r="F758" s="6" t="s">
        <v>9</v>
      </c>
      <c r="G758" s="6" t="s">
        <v>10</v>
      </c>
      <c r="H758" s="6"/>
      <c r="I758" s="6" t="s">
        <v>11</v>
      </c>
      <c r="J758" s="6" t="s">
        <v>42</v>
      </c>
      <c r="K758" s="6" t="s">
        <v>252</v>
      </c>
      <c r="L758" s="6"/>
      <c r="M758" s="6" t="str">
        <f t="shared" si="25"/>
        <v>II</v>
      </c>
      <c r="N758"/>
      <c r="O758" s="1">
        <v>45.454500000000003</v>
      </c>
      <c r="P758" s="10">
        <f t="shared" si="24"/>
        <v>1.0101</v>
      </c>
      <c r="Q758" s="12" t="s">
        <v>500</v>
      </c>
      <c r="R758" s="13" t="s">
        <v>480</v>
      </c>
      <c r="S758" s="13">
        <v>3</v>
      </c>
    </row>
    <row r="759" spans="1:19" s="9" customFormat="1" ht="15" customHeight="1" x14ac:dyDescent="0.25">
      <c r="A759" s="2" t="s">
        <v>341</v>
      </c>
      <c r="B759" s="6" t="s">
        <v>158</v>
      </c>
      <c r="C759" s="6">
        <v>2</v>
      </c>
      <c r="D759" s="7">
        <v>42872</v>
      </c>
      <c r="E759" s="8">
        <v>2017</v>
      </c>
      <c r="F759" s="6" t="s">
        <v>50</v>
      </c>
      <c r="G759" s="6" t="s">
        <v>51</v>
      </c>
      <c r="H759" s="6" t="s">
        <v>60</v>
      </c>
      <c r="I759" s="6" t="s">
        <v>61</v>
      </c>
      <c r="J759" s="6" t="s">
        <v>62</v>
      </c>
      <c r="K759" s="6" t="s">
        <v>252</v>
      </c>
      <c r="L759" s="6"/>
      <c r="M759" s="6" t="str">
        <f t="shared" si="25"/>
        <v>II</v>
      </c>
      <c r="N759"/>
      <c r="O759" s="1">
        <v>90.909000000000006</v>
      </c>
      <c r="P759" s="10">
        <f t="shared" si="24"/>
        <v>2.0202</v>
      </c>
      <c r="Q759" s="12"/>
      <c r="R759" s="13"/>
      <c r="S759" s="13">
        <v>2</v>
      </c>
    </row>
    <row r="760" spans="1:19" s="9" customFormat="1" ht="15" customHeight="1" x14ac:dyDescent="0.25">
      <c r="A760" s="2" t="s">
        <v>341</v>
      </c>
      <c r="B760" s="6" t="s">
        <v>158</v>
      </c>
      <c r="C760" s="6">
        <v>2</v>
      </c>
      <c r="D760" s="7">
        <v>42872</v>
      </c>
      <c r="E760" s="8">
        <v>2017</v>
      </c>
      <c r="F760" s="6" t="s">
        <v>13</v>
      </c>
      <c r="G760" s="6" t="s">
        <v>14</v>
      </c>
      <c r="H760" s="6" t="s">
        <v>15</v>
      </c>
      <c r="I760" s="6" t="s">
        <v>16</v>
      </c>
      <c r="J760" s="6" t="s">
        <v>17</v>
      </c>
      <c r="K760" s="6" t="s">
        <v>252</v>
      </c>
      <c r="L760" s="6"/>
      <c r="M760" s="6" t="str">
        <f t="shared" si="25"/>
        <v>II</v>
      </c>
      <c r="N760"/>
      <c r="O760" s="1">
        <v>2863.6335000000004</v>
      </c>
      <c r="P760" s="10">
        <f t="shared" si="24"/>
        <v>63.636300000000006</v>
      </c>
      <c r="Q760" s="16" t="s">
        <v>479</v>
      </c>
      <c r="R760" s="17" t="s">
        <v>480</v>
      </c>
      <c r="S760" s="17">
        <v>3</v>
      </c>
    </row>
    <row r="761" spans="1:19" s="9" customFormat="1" ht="15" customHeight="1" x14ac:dyDescent="0.25">
      <c r="A761" s="2" t="s">
        <v>341</v>
      </c>
      <c r="B761" s="6" t="s">
        <v>158</v>
      </c>
      <c r="C761" s="6">
        <v>2</v>
      </c>
      <c r="D761" s="7">
        <v>42872</v>
      </c>
      <c r="E761" s="8">
        <v>2017</v>
      </c>
      <c r="F761" s="6" t="s">
        <v>13</v>
      </c>
      <c r="G761" s="6" t="s">
        <v>14</v>
      </c>
      <c r="H761" s="6"/>
      <c r="I761" s="6" t="s">
        <v>20</v>
      </c>
      <c r="J761" s="6" t="s">
        <v>21</v>
      </c>
      <c r="K761" s="6" t="s">
        <v>255</v>
      </c>
      <c r="L761" s="6"/>
      <c r="M761" s="6" t="str">
        <f t="shared" si="25"/>
        <v>IV</v>
      </c>
      <c r="N761"/>
      <c r="O761" s="1">
        <v>45.454500000000003</v>
      </c>
      <c r="P761" s="10">
        <f t="shared" si="24"/>
        <v>1.0101</v>
      </c>
      <c r="Q761" s="18" t="s">
        <v>490</v>
      </c>
      <c r="R761" s="17" t="s">
        <v>488</v>
      </c>
      <c r="S761" s="17">
        <v>3</v>
      </c>
    </row>
    <row r="762" spans="1:19" s="9" customFormat="1" ht="15" customHeight="1" x14ac:dyDescent="0.25">
      <c r="A762" s="2" t="s">
        <v>277</v>
      </c>
      <c r="B762" s="6" t="s">
        <v>158</v>
      </c>
      <c r="C762" s="6">
        <v>2</v>
      </c>
      <c r="D762" s="7">
        <v>42872</v>
      </c>
      <c r="E762" s="8">
        <v>2017</v>
      </c>
      <c r="F762" s="6" t="s">
        <v>13</v>
      </c>
      <c r="G762" s="6" t="s">
        <v>102</v>
      </c>
      <c r="H762" s="6"/>
      <c r="I762" s="6"/>
      <c r="J762" s="6" t="s">
        <v>103</v>
      </c>
      <c r="K762" s="6" t="s">
        <v>256</v>
      </c>
      <c r="L762" s="6"/>
      <c r="M762" s="6" t="str">
        <f t="shared" si="25"/>
        <v>NA</v>
      </c>
      <c r="N762" s="15"/>
      <c r="O762" s="1">
        <v>45.454500000000003</v>
      </c>
      <c r="P762" s="10">
        <f t="shared" si="24"/>
        <v>1.0101</v>
      </c>
      <c r="Q762" s="18" t="s">
        <v>490</v>
      </c>
      <c r="R762" s="17" t="s">
        <v>488</v>
      </c>
      <c r="S762" s="17">
        <v>3</v>
      </c>
    </row>
    <row r="763" spans="1:19" s="9" customFormat="1" ht="15" customHeight="1" x14ac:dyDescent="0.25">
      <c r="A763" s="2" t="s">
        <v>341</v>
      </c>
      <c r="B763" s="6" t="s">
        <v>158</v>
      </c>
      <c r="C763" s="6">
        <v>2</v>
      </c>
      <c r="D763" s="7">
        <v>42872</v>
      </c>
      <c r="E763" s="8">
        <v>2017</v>
      </c>
      <c r="F763" s="6" t="s">
        <v>13</v>
      </c>
      <c r="G763" s="6" t="s">
        <v>14</v>
      </c>
      <c r="H763" s="6" t="s">
        <v>24</v>
      </c>
      <c r="I763" s="6" t="s">
        <v>25</v>
      </c>
      <c r="J763" s="6" t="s">
        <v>55</v>
      </c>
      <c r="K763" s="6" t="s">
        <v>255</v>
      </c>
      <c r="L763" s="6"/>
      <c r="M763" s="6" t="str">
        <f t="shared" si="25"/>
        <v>IV</v>
      </c>
      <c r="N763"/>
      <c r="O763" s="1">
        <v>45.454500000000003</v>
      </c>
      <c r="P763" s="10">
        <f t="shared" si="24"/>
        <v>1.0101</v>
      </c>
      <c r="Q763" s="18" t="s">
        <v>491</v>
      </c>
      <c r="R763" s="17" t="s">
        <v>478</v>
      </c>
      <c r="S763" s="17">
        <v>2.5</v>
      </c>
    </row>
    <row r="764" spans="1:19" s="9" customFormat="1" ht="15" customHeight="1" x14ac:dyDescent="0.25">
      <c r="A764" s="2" t="s">
        <v>341</v>
      </c>
      <c r="B764" s="6" t="s">
        <v>158</v>
      </c>
      <c r="C764" s="6">
        <v>2</v>
      </c>
      <c r="D764" s="7">
        <v>42872</v>
      </c>
      <c r="E764" s="8">
        <v>2017</v>
      </c>
      <c r="F764" s="6" t="s">
        <v>13</v>
      </c>
      <c r="G764" s="6" t="s">
        <v>14</v>
      </c>
      <c r="H764" s="6" t="s">
        <v>15</v>
      </c>
      <c r="I764" s="6" t="s">
        <v>22</v>
      </c>
      <c r="J764" s="6" t="s">
        <v>23</v>
      </c>
      <c r="K764" s="6" t="s">
        <v>255</v>
      </c>
      <c r="L764" s="6"/>
      <c r="M764" s="6" t="str">
        <f t="shared" si="25"/>
        <v>IV</v>
      </c>
      <c r="N764"/>
      <c r="O764" s="1">
        <v>45.454500000000003</v>
      </c>
      <c r="P764" s="10">
        <f t="shared" si="24"/>
        <v>1.0101</v>
      </c>
      <c r="Q764" s="16" t="s">
        <v>479</v>
      </c>
      <c r="R764" s="17" t="s">
        <v>480</v>
      </c>
      <c r="S764" s="17">
        <v>2</v>
      </c>
    </row>
    <row r="765" spans="1:19" s="9" customFormat="1" ht="15" customHeight="1" x14ac:dyDescent="0.25">
      <c r="A765" s="2" t="s">
        <v>341</v>
      </c>
      <c r="B765" s="6" t="s">
        <v>158</v>
      </c>
      <c r="C765" s="6">
        <v>2</v>
      </c>
      <c r="D765" s="7">
        <v>42872</v>
      </c>
      <c r="E765" s="8">
        <v>2017</v>
      </c>
      <c r="F765" s="6" t="s">
        <v>13</v>
      </c>
      <c r="G765" s="6" t="s">
        <v>14</v>
      </c>
      <c r="H765" s="6"/>
      <c r="I765" s="6" t="s">
        <v>44</v>
      </c>
      <c r="J765" s="6" t="s">
        <v>45</v>
      </c>
      <c r="K765" s="6" t="s">
        <v>252</v>
      </c>
      <c r="L765" s="6"/>
      <c r="M765" s="6" t="str">
        <f t="shared" si="25"/>
        <v>II</v>
      </c>
      <c r="N765"/>
      <c r="O765" s="1">
        <v>318.18150000000003</v>
      </c>
      <c r="P765" s="10">
        <f t="shared" si="24"/>
        <v>7.0707000000000004</v>
      </c>
      <c r="Q765" s="18" t="s">
        <v>503</v>
      </c>
      <c r="R765" s="17" t="s">
        <v>478</v>
      </c>
      <c r="S765" s="17">
        <v>2</v>
      </c>
    </row>
    <row r="766" spans="1:19" s="9" customFormat="1" ht="15" customHeight="1" x14ac:dyDescent="0.25">
      <c r="A766" s="2" t="s">
        <v>341</v>
      </c>
      <c r="B766" s="6" t="s">
        <v>158</v>
      </c>
      <c r="C766" s="6">
        <v>2</v>
      </c>
      <c r="D766" s="7">
        <v>42872</v>
      </c>
      <c r="E766" s="8">
        <v>2017</v>
      </c>
      <c r="F766" s="6" t="s">
        <v>13</v>
      </c>
      <c r="G766" s="6" t="s">
        <v>14</v>
      </c>
      <c r="H766" s="6" t="s">
        <v>24</v>
      </c>
      <c r="I766" s="6" t="s">
        <v>25</v>
      </c>
      <c r="J766" s="6" t="s">
        <v>26</v>
      </c>
      <c r="K766" s="6" t="s">
        <v>255</v>
      </c>
      <c r="L766" s="6"/>
      <c r="M766" s="6" t="str">
        <f t="shared" si="25"/>
        <v>IV</v>
      </c>
      <c r="N766"/>
      <c r="O766" s="1">
        <v>90.909000000000006</v>
      </c>
      <c r="P766" s="10">
        <f t="shared" si="24"/>
        <v>2.0202</v>
      </c>
      <c r="Q766" s="18" t="s">
        <v>491</v>
      </c>
      <c r="R766" s="17" t="s">
        <v>478</v>
      </c>
      <c r="S766" s="17">
        <v>2</v>
      </c>
    </row>
    <row r="767" spans="1:19" s="9" customFormat="1" ht="15" customHeight="1" x14ac:dyDescent="0.25">
      <c r="A767" s="2" t="s">
        <v>341</v>
      </c>
      <c r="B767" s="6" t="s">
        <v>158</v>
      </c>
      <c r="C767" s="6">
        <v>2</v>
      </c>
      <c r="D767" s="7">
        <v>42872</v>
      </c>
      <c r="E767" s="8">
        <v>2017</v>
      </c>
      <c r="F767" s="6" t="s">
        <v>13</v>
      </c>
      <c r="G767" s="6" t="s">
        <v>14</v>
      </c>
      <c r="H767" s="6" t="s">
        <v>81</v>
      </c>
      <c r="I767" s="6" t="s">
        <v>82</v>
      </c>
      <c r="J767" s="6" t="s">
        <v>201</v>
      </c>
      <c r="K767" s="6" t="s">
        <v>251</v>
      </c>
      <c r="L767" s="6"/>
      <c r="M767" s="6" t="str">
        <f t="shared" si="25"/>
        <v>III</v>
      </c>
      <c r="N767" s="15"/>
      <c r="O767" s="1">
        <v>409.09050000000002</v>
      </c>
      <c r="P767" s="10">
        <f t="shared" si="24"/>
        <v>9.0909000000000013</v>
      </c>
      <c r="Q767" s="18" t="s">
        <v>477</v>
      </c>
      <c r="R767" s="17" t="s">
        <v>478</v>
      </c>
      <c r="S767" s="17">
        <v>4</v>
      </c>
    </row>
    <row r="768" spans="1:19" s="9" customFormat="1" ht="15" customHeight="1" x14ac:dyDescent="0.25">
      <c r="A768" s="2" t="s">
        <v>341</v>
      </c>
      <c r="B768" s="6" t="s">
        <v>158</v>
      </c>
      <c r="C768" s="6">
        <v>2</v>
      </c>
      <c r="D768" s="7">
        <v>42872</v>
      </c>
      <c r="E768" s="8">
        <v>2017</v>
      </c>
      <c r="F768" s="6" t="s">
        <v>9</v>
      </c>
      <c r="G768" s="6" t="s">
        <v>10</v>
      </c>
      <c r="H768" s="6"/>
      <c r="I768" s="6" t="s">
        <v>58</v>
      </c>
      <c r="J768" s="6" t="s">
        <v>59</v>
      </c>
      <c r="K768" s="6" t="s">
        <v>252</v>
      </c>
      <c r="L768" s="6"/>
      <c r="M768" s="6" t="str">
        <f t="shared" si="25"/>
        <v>II</v>
      </c>
      <c r="N768"/>
      <c r="O768" s="1">
        <v>45.454500000000003</v>
      </c>
      <c r="P768" s="10">
        <f t="shared" si="24"/>
        <v>1.0101</v>
      </c>
      <c r="Q768" s="12"/>
      <c r="R768" s="13" t="s">
        <v>480</v>
      </c>
      <c r="S768" s="13">
        <v>3</v>
      </c>
    </row>
    <row r="769" spans="1:19" s="9" customFormat="1" ht="15" customHeight="1" x14ac:dyDescent="0.25">
      <c r="A769" s="2" t="s">
        <v>350</v>
      </c>
      <c r="B769" s="6" t="s">
        <v>158</v>
      </c>
      <c r="C769" s="6">
        <v>1</v>
      </c>
      <c r="D769" s="7">
        <v>42905</v>
      </c>
      <c r="E769" s="8">
        <v>2017</v>
      </c>
      <c r="F769" s="6" t="s">
        <v>9</v>
      </c>
      <c r="G769" s="6" t="s">
        <v>10</v>
      </c>
      <c r="H769" s="6"/>
      <c r="I769" s="6" t="s">
        <v>11</v>
      </c>
      <c r="J769" s="6" t="s">
        <v>42</v>
      </c>
      <c r="K769" s="6" t="s">
        <v>252</v>
      </c>
      <c r="L769" s="6"/>
      <c r="M769" s="6" t="str">
        <f t="shared" si="25"/>
        <v>II</v>
      </c>
      <c r="N769"/>
      <c r="O769" s="1">
        <v>181.81800000000001</v>
      </c>
      <c r="P769" s="10">
        <f t="shared" si="24"/>
        <v>4.0404</v>
      </c>
      <c r="Q769" s="12" t="s">
        <v>500</v>
      </c>
      <c r="R769" s="13" t="s">
        <v>480</v>
      </c>
      <c r="S769" s="13">
        <v>3</v>
      </c>
    </row>
    <row r="770" spans="1:19" s="9" customFormat="1" ht="15" customHeight="1" x14ac:dyDescent="0.25">
      <c r="A770" s="2" t="s">
        <v>350</v>
      </c>
      <c r="B770" s="6" t="s">
        <v>158</v>
      </c>
      <c r="C770" s="6">
        <v>1</v>
      </c>
      <c r="D770" s="7">
        <v>42905</v>
      </c>
      <c r="E770" s="8">
        <v>2017</v>
      </c>
      <c r="F770" s="6" t="s">
        <v>13</v>
      </c>
      <c r="G770" s="6" t="s">
        <v>14</v>
      </c>
      <c r="H770" s="6"/>
      <c r="I770" s="6" t="s">
        <v>64</v>
      </c>
      <c r="J770" s="6" t="s">
        <v>65</v>
      </c>
      <c r="K770" s="6" t="s">
        <v>255</v>
      </c>
      <c r="L770" s="6"/>
      <c r="M770" s="6" t="str">
        <f t="shared" si="25"/>
        <v>IV</v>
      </c>
      <c r="N770"/>
      <c r="O770" s="1">
        <v>90.909000000000006</v>
      </c>
      <c r="P770" s="10">
        <f t="shared" ref="P770:P833" si="26">O770/45</f>
        <v>2.0202</v>
      </c>
      <c r="Q770" s="18" t="s">
        <v>477</v>
      </c>
      <c r="R770" s="17" t="s">
        <v>478</v>
      </c>
      <c r="S770" s="17">
        <v>4</v>
      </c>
    </row>
    <row r="771" spans="1:19" s="9" customFormat="1" ht="15" customHeight="1" x14ac:dyDescent="0.25">
      <c r="A771" s="2" t="s">
        <v>350</v>
      </c>
      <c r="B771" s="6" t="s">
        <v>158</v>
      </c>
      <c r="C771" s="6">
        <v>1</v>
      </c>
      <c r="D771" s="7">
        <v>42905</v>
      </c>
      <c r="E771" s="8">
        <v>2017</v>
      </c>
      <c r="F771" s="6" t="s">
        <v>27</v>
      </c>
      <c r="G771" s="6" t="s">
        <v>39</v>
      </c>
      <c r="H771" s="6"/>
      <c r="I771" s="6" t="s">
        <v>40</v>
      </c>
      <c r="J771" s="6" t="s">
        <v>41</v>
      </c>
      <c r="K771" s="6" t="s">
        <v>252</v>
      </c>
      <c r="L771" s="6"/>
      <c r="M771" s="6" t="str">
        <f t="shared" si="25"/>
        <v>II</v>
      </c>
      <c r="N771"/>
      <c r="O771" s="1">
        <v>454.54500000000002</v>
      </c>
      <c r="P771" s="10">
        <f t="shared" si="26"/>
        <v>10.101000000000001</v>
      </c>
      <c r="Q771" s="16" t="s">
        <v>479</v>
      </c>
      <c r="R771" s="17" t="s">
        <v>480</v>
      </c>
      <c r="S771" s="17">
        <v>3</v>
      </c>
    </row>
    <row r="772" spans="1:19" s="9" customFormat="1" ht="15" customHeight="1" x14ac:dyDescent="0.25">
      <c r="A772" s="2" t="s">
        <v>350</v>
      </c>
      <c r="B772" s="6" t="s">
        <v>158</v>
      </c>
      <c r="C772" s="6">
        <v>1</v>
      </c>
      <c r="D772" s="7">
        <v>42905</v>
      </c>
      <c r="E772" s="8">
        <v>2017</v>
      </c>
      <c r="F772" s="6" t="s">
        <v>13</v>
      </c>
      <c r="G772" s="6" t="s">
        <v>14</v>
      </c>
      <c r="H772" s="6" t="s">
        <v>15</v>
      </c>
      <c r="I772" s="6" t="s">
        <v>16</v>
      </c>
      <c r="J772" s="6" t="s">
        <v>17</v>
      </c>
      <c r="K772" s="6" t="s">
        <v>252</v>
      </c>
      <c r="L772" s="6"/>
      <c r="M772" s="6" t="str">
        <f t="shared" si="25"/>
        <v>II</v>
      </c>
      <c r="N772"/>
      <c r="O772" s="1">
        <v>45.454500000000003</v>
      </c>
      <c r="P772" s="10">
        <f t="shared" si="26"/>
        <v>1.0101</v>
      </c>
      <c r="Q772" s="16" t="s">
        <v>479</v>
      </c>
      <c r="R772" s="17" t="s">
        <v>480</v>
      </c>
      <c r="S772" s="17">
        <v>3</v>
      </c>
    </row>
    <row r="773" spans="1:19" s="9" customFormat="1" ht="15" customHeight="1" x14ac:dyDescent="0.25">
      <c r="A773" s="2" t="s">
        <v>350</v>
      </c>
      <c r="B773" s="6" t="s">
        <v>158</v>
      </c>
      <c r="C773" s="6">
        <v>1</v>
      </c>
      <c r="D773" s="7">
        <v>42905</v>
      </c>
      <c r="E773" s="8">
        <v>2017</v>
      </c>
      <c r="F773" s="6" t="s">
        <v>13</v>
      </c>
      <c r="G773" s="6" t="s">
        <v>14</v>
      </c>
      <c r="H773" s="6"/>
      <c r="I773" s="6" t="s">
        <v>20</v>
      </c>
      <c r="J773" s="6" t="s">
        <v>21</v>
      </c>
      <c r="K773" s="6" t="s">
        <v>255</v>
      </c>
      <c r="L773" s="6"/>
      <c r="M773" s="6" t="str">
        <f t="shared" si="25"/>
        <v>IV</v>
      </c>
      <c r="N773"/>
      <c r="O773" s="1">
        <v>2045.4525000000001</v>
      </c>
      <c r="P773" s="10">
        <f t="shared" si="26"/>
        <v>45.454500000000003</v>
      </c>
      <c r="Q773" s="18" t="s">
        <v>490</v>
      </c>
      <c r="R773" s="17" t="s">
        <v>488</v>
      </c>
      <c r="S773" s="17">
        <v>3</v>
      </c>
    </row>
    <row r="774" spans="1:19" s="9" customFormat="1" ht="15" customHeight="1" x14ac:dyDescent="0.25">
      <c r="A774" s="2" t="s">
        <v>350</v>
      </c>
      <c r="B774" s="6" t="s">
        <v>158</v>
      </c>
      <c r="C774" s="6">
        <v>1</v>
      </c>
      <c r="D774" s="7">
        <v>42905</v>
      </c>
      <c r="E774" s="8">
        <v>2017</v>
      </c>
      <c r="F774" s="6" t="s">
        <v>13</v>
      </c>
      <c r="G774" s="6" t="s">
        <v>14</v>
      </c>
      <c r="H774" s="6" t="s">
        <v>24</v>
      </c>
      <c r="I774" s="6" t="s">
        <v>25</v>
      </c>
      <c r="J774" s="6" t="s">
        <v>55</v>
      </c>
      <c r="K774" s="6" t="s">
        <v>255</v>
      </c>
      <c r="L774" s="6"/>
      <c r="M774" s="6" t="str">
        <f t="shared" si="25"/>
        <v>IV</v>
      </c>
      <c r="N774"/>
      <c r="O774" s="1">
        <v>90.909000000000006</v>
      </c>
      <c r="P774" s="10">
        <f t="shared" si="26"/>
        <v>2.0202</v>
      </c>
      <c r="Q774" s="18" t="s">
        <v>491</v>
      </c>
      <c r="R774" s="17" t="s">
        <v>478</v>
      </c>
      <c r="S774" s="17">
        <v>2.5</v>
      </c>
    </row>
    <row r="775" spans="1:19" s="9" customFormat="1" ht="15" customHeight="1" x14ac:dyDescent="0.25">
      <c r="A775" s="2" t="s">
        <v>350</v>
      </c>
      <c r="B775" s="6" t="s">
        <v>158</v>
      </c>
      <c r="C775" s="6">
        <v>1</v>
      </c>
      <c r="D775" s="7">
        <v>42905</v>
      </c>
      <c r="E775" s="8">
        <v>2017</v>
      </c>
      <c r="F775" s="6" t="s">
        <v>13</v>
      </c>
      <c r="G775" s="6" t="s">
        <v>14</v>
      </c>
      <c r="H775" s="6" t="s">
        <v>15</v>
      </c>
      <c r="I775" s="6" t="s">
        <v>22</v>
      </c>
      <c r="J775" s="6" t="s">
        <v>23</v>
      </c>
      <c r="K775" s="6" t="s">
        <v>255</v>
      </c>
      <c r="L775" s="6"/>
      <c r="M775" s="6" t="str">
        <f t="shared" si="25"/>
        <v>IV</v>
      </c>
      <c r="N775"/>
      <c r="O775" s="1">
        <v>136.36350000000002</v>
      </c>
      <c r="P775" s="10">
        <f t="shared" si="26"/>
        <v>3.0303000000000004</v>
      </c>
      <c r="Q775" s="16" t="s">
        <v>479</v>
      </c>
      <c r="R775" s="17" t="s">
        <v>480</v>
      </c>
      <c r="S775" s="17">
        <v>2</v>
      </c>
    </row>
    <row r="776" spans="1:19" s="9" customFormat="1" ht="15" customHeight="1" x14ac:dyDescent="0.25">
      <c r="A776" s="2" t="s">
        <v>350</v>
      </c>
      <c r="B776" s="6" t="s">
        <v>158</v>
      </c>
      <c r="C776" s="6">
        <v>1</v>
      </c>
      <c r="D776" s="7">
        <v>42905</v>
      </c>
      <c r="E776" s="8">
        <v>2017</v>
      </c>
      <c r="F776" s="6" t="s">
        <v>13</v>
      </c>
      <c r="G776" s="6" t="s">
        <v>14</v>
      </c>
      <c r="H776" s="6" t="s">
        <v>24</v>
      </c>
      <c r="I776" s="6" t="s">
        <v>25</v>
      </c>
      <c r="J776" s="6" t="s">
        <v>26</v>
      </c>
      <c r="K776" s="6" t="s">
        <v>255</v>
      </c>
      <c r="L776" s="6"/>
      <c r="M776" s="6" t="str">
        <f t="shared" si="25"/>
        <v>IV</v>
      </c>
      <c r="N776"/>
      <c r="O776" s="1">
        <v>363.63600000000002</v>
      </c>
      <c r="P776" s="10">
        <f t="shared" si="26"/>
        <v>8.0808</v>
      </c>
      <c r="Q776" s="18" t="s">
        <v>491</v>
      </c>
      <c r="R776" s="17" t="s">
        <v>478</v>
      </c>
      <c r="S776" s="17">
        <v>2</v>
      </c>
    </row>
    <row r="777" spans="1:19" s="9" customFormat="1" ht="15" customHeight="1" x14ac:dyDescent="0.25">
      <c r="A777" s="2" t="s">
        <v>350</v>
      </c>
      <c r="B777" s="6" t="s">
        <v>158</v>
      </c>
      <c r="C777" s="6">
        <v>1</v>
      </c>
      <c r="D777" s="7">
        <v>42905</v>
      </c>
      <c r="E777" s="8">
        <v>2017</v>
      </c>
      <c r="F777" s="6" t="s">
        <v>13</v>
      </c>
      <c r="G777" s="6" t="s">
        <v>14</v>
      </c>
      <c r="H777" s="6" t="s">
        <v>81</v>
      </c>
      <c r="I777" s="6" t="s">
        <v>82</v>
      </c>
      <c r="J777" s="6" t="s">
        <v>201</v>
      </c>
      <c r="K777" s="6" t="s">
        <v>251</v>
      </c>
      <c r="L777" s="6"/>
      <c r="M777" s="6" t="str">
        <f t="shared" si="25"/>
        <v>III</v>
      </c>
      <c r="N777" s="15"/>
      <c r="O777" s="1">
        <v>181.81800000000001</v>
      </c>
      <c r="P777" s="10">
        <f t="shared" si="26"/>
        <v>4.0404</v>
      </c>
      <c r="Q777" s="18" t="s">
        <v>477</v>
      </c>
      <c r="R777" s="17" t="s">
        <v>478</v>
      </c>
      <c r="S777" s="17">
        <v>4</v>
      </c>
    </row>
    <row r="778" spans="1:19" s="9" customFormat="1" ht="15" customHeight="1" x14ac:dyDescent="0.25">
      <c r="A778" s="2" t="s">
        <v>350</v>
      </c>
      <c r="B778" s="6" t="s">
        <v>158</v>
      </c>
      <c r="C778" s="6">
        <v>1</v>
      </c>
      <c r="D778" s="7">
        <v>42905</v>
      </c>
      <c r="E778" s="8">
        <v>2017</v>
      </c>
      <c r="F778" s="6" t="s">
        <v>9</v>
      </c>
      <c r="G778" s="6" t="s">
        <v>10</v>
      </c>
      <c r="H778" s="6"/>
      <c r="I778" s="6" t="s">
        <v>58</v>
      </c>
      <c r="J778" s="6" t="s">
        <v>59</v>
      </c>
      <c r="K778" s="6" t="s">
        <v>252</v>
      </c>
      <c r="L778" s="6"/>
      <c r="M778" s="6" t="str">
        <f t="shared" si="25"/>
        <v>II</v>
      </c>
      <c r="N778"/>
      <c r="O778" s="1">
        <v>90.909000000000006</v>
      </c>
      <c r="P778" s="10">
        <f t="shared" si="26"/>
        <v>2.0202</v>
      </c>
      <c r="Q778" s="12"/>
      <c r="R778" s="13" t="s">
        <v>480</v>
      </c>
      <c r="S778" s="13">
        <v>3</v>
      </c>
    </row>
    <row r="779" spans="1:19" s="9" customFormat="1" ht="15" customHeight="1" x14ac:dyDescent="0.25">
      <c r="A779" s="2" t="s">
        <v>351</v>
      </c>
      <c r="B779" s="6" t="s">
        <v>158</v>
      </c>
      <c r="C779" s="6">
        <v>2</v>
      </c>
      <c r="D779" s="7">
        <v>42905</v>
      </c>
      <c r="E779" s="8">
        <v>2017</v>
      </c>
      <c r="F779" s="6" t="s">
        <v>9</v>
      </c>
      <c r="G779" s="6" t="s">
        <v>10</v>
      </c>
      <c r="H779" s="6"/>
      <c r="I779" s="6" t="s">
        <v>11</v>
      </c>
      <c r="J779" s="6" t="s">
        <v>42</v>
      </c>
      <c r="K779" s="6" t="s">
        <v>252</v>
      </c>
      <c r="L779" s="6"/>
      <c r="M779" s="6" t="str">
        <f t="shared" si="25"/>
        <v>II</v>
      </c>
      <c r="N779"/>
      <c r="O779" s="1">
        <v>136.36350000000002</v>
      </c>
      <c r="P779" s="10">
        <f t="shared" si="26"/>
        <v>3.0303000000000004</v>
      </c>
      <c r="Q779" s="12" t="s">
        <v>500</v>
      </c>
      <c r="R779" s="13" t="s">
        <v>480</v>
      </c>
      <c r="S779" s="13">
        <v>3</v>
      </c>
    </row>
    <row r="780" spans="1:19" s="9" customFormat="1" ht="15" customHeight="1" x14ac:dyDescent="0.25">
      <c r="A780" s="2" t="s">
        <v>351</v>
      </c>
      <c r="B780" s="6" t="s">
        <v>158</v>
      </c>
      <c r="C780" s="6">
        <v>2</v>
      </c>
      <c r="D780" s="7">
        <v>42905</v>
      </c>
      <c r="E780" s="8">
        <v>2017</v>
      </c>
      <c r="F780" s="6" t="s">
        <v>13</v>
      </c>
      <c r="G780" s="6" t="s">
        <v>14</v>
      </c>
      <c r="H780" s="6"/>
      <c r="I780" s="6" t="s">
        <v>64</v>
      </c>
      <c r="J780" s="6" t="s">
        <v>65</v>
      </c>
      <c r="K780" s="6" t="s">
        <v>255</v>
      </c>
      <c r="L780" s="6"/>
      <c r="M780" s="6" t="str">
        <f t="shared" si="25"/>
        <v>IV</v>
      </c>
      <c r="N780"/>
      <c r="O780" s="1">
        <v>181.81800000000001</v>
      </c>
      <c r="P780" s="10">
        <f t="shared" si="26"/>
        <v>4.0404</v>
      </c>
      <c r="Q780" s="18" t="s">
        <v>477</v>
      </c>
      <c r="R780" s="17" t="s">
        <v>478</v>
      </c>
      <c r="S780" s="17">
        <v>4</v>
      </c>
    </row>
    <row r="781" spans="1:19" s="9" customFormat="1" ht="15" customHeight="1" x14ac:dyDescent="0.25">
      <c r="A781" s="2" t="s">
        <v>351</v>
      </c>
      <c r="B781" s="6" t="s">
        <v>158</v>
      </c>
      <c r="C781" s="6">
        <v>2</v>
      </c>
      <c r="D781" s="7">
        <v>42905</v>
      </c>
      <c r="E781" s="8">
        <v>2017</v>
      </c>
      <c r="F781" s="6" t="s">
        <v>27</v>
      </c>
      <c r="G781" s="6" t="s">
        <v>39</v>
      </c>
      <c r="H781" s="6"/>
      <c r="I781" s="6" t="s">
        <v>40</v>
      </c>
      <c r="J781" s="6" t="s">
        <v>41</v>
      </c>
      <c r="K781" s="6" t="s">
        <v>252</v>
      </c>
      <c r="L781" s="6"/>
      <c r="M781" s="6" t="str">
        <f t="shared" si="25"/>
        <v>II</v>
      </c>
      <c r="N781"/>
      <c r="O781" s="1">
        <v>363.63600000000002</v>
      </c>
      <c r="P781" s="10">
        <f t="shared" si="26"/>
        <v>8.0808</v>
      </c>
      <c r="Q781" s="16" t="s">
        <v>479</v>
      </c>
      <c r="R781" s="17" t="s">
        <v>480</v>
      </c>
      <c r="S781" s="17">
        <v>3</v>
      </c>
    </row>
    <row r="782" spans="1:19" s="9" customFormat="1" ht="15" customHeight="1" x14ac:dyDescent="0.25">
      <c r="A782" s="2" t="s">
        <v>351</v>
      </c>
      <c r="B782" s="6" t="s">
        <v>158</v>
      </c>
      <c r="C782" s="6">
        <v>2</v>
      </c>
      <c r="D782" s="7">
        <v>42905</v>
      </c>
      <c r="E782" s="8">
        <v>2017</v>
      </c>
      <c r="F782" s="6" t="s">
        <v>13</v>
      </c>
      <c r="G782" s="6" t="s">
        <v>14</v>
      </c>
      <c r="H782" s="6" t="s">
        <v>15</v>
      </c>
      <c r="I782" s="6" t="s">
        <v>16</v>
      </c>
      <c r="J782" s="6" t="s">
        <v>17</v>
      </c>
      <c r="K782" s="6" t="s">
        <v>252</v>
      </c>
      <c r="L782" s="6"/>
      <c r="M782" s="6" t="str">
        <f t="shared" si="25"/>
        <v>II</v>
      </c>
      <c r="N782"/>
      <c r="O782" s="1">
        <v>227.27250000000001</v>
      </c>
      <c r="P782" s="10">
        <f t="shared" si="26"/>
        <v>5.0505000000000004</v>
      </c>
      <c r="Q782" s="16" t="s">
        <v>479</v>
      </c>
      <c r="R782" s="17" t="s">
        <v>480</v>
      </c>
      <c r="S782" s="17">
        <v>3</v>
      </c>
    </row>
    <row r="783" spans="1:19" s="9" customFormat="1" ht="15" customHeight="1" x14ac:dyDescent="0.25">
      <c r="A783" s="2" t="s">
        <v>351</v>
      </c>
      <c r="B783" s="6" t="s">
        <v>158</v>
      </c>
      <c r="C783" s="6">
        <v>2</v>
      </c>
      <c r="D783" s="7">
        <v>42905</v>
      </c>
      <c r="E783" s="8">
        <v>2017</v>
      </c>
      <c r="F783" s="6" t="s">
        <v>13</v>
      </c>
      <c r="G783" s="6" t="s">
        <v>14</v>
      </c>
      <c r="H783" s="6"/>
      <c r="I783" s="6" t="s">
        <v>18</v>
      </c>
      <c r="J783" s="6" t="s">
        <v>19</v>
      </c>
      <c r="K783" s="6" t="s">
        <v>252</v>
      </c>
      <c r="L783" s="6"/>
      <c r="M783" s="6" t="str">
        <f t="shared" si="25"/>
        <v>II</v>
      </c>
      <c r="N783"/>
      <c r="O783" s="1">
        <v>45.454500000000003</v>
      </c>
      <c r="P783" s="10">
        <f t="shared" si="26"/>
        <v>1.0101</v>
      </c>
      <c r="Q783" s="18" t="s">
        <v>489</v>
      </c>
      <c r="R783" s="17" t="s">
        <v>488</v>
      </c>
      <c r="S783" s="17">
        <v>3</v>
      </c>
    </row>
    <row r="784" spans="1:19" s="9" customFormat="1" ht="15" customHeight="1" x14ac:dyDescent="0.25">
      <c r="A784" s="2" t="s">
        <v>351</v>
      </c>
      <c r="B784" s="6" t="s">
        <v>158</v>
      </c>
      <c r="C784" s="6">
        <v>2</v>
      </c>
      <c r="D784" s="7">
        <v>42905</v>
      </c>
      <c r="E784" s="8">
        <v>2017</v>
      </c>
      <c r="F784" s="6" t="s">
        <v>13</v>
      </c>
      <c r="G784" s="6" t="s">
        <v>14</v>
      </c>
      <c r="H784" s="6"/>
      <c r="I784" s="6" t="s">
        <v>20</v>
      </c>
      <c r="J784" s="6" t="s">
        <v>21</v>
      </c>
      <c r="K784" s="6" t="s">
        <v>255</v>
      </c>
      <c r="L784" s="6"/>
      <c r="M784" s="6" t="str">
        <f t="shared" si="25"/>
        <v>IV</v>
      </c>
      <c r="N784"/>
      <c r="O784" s="1">
        <v>1636.3620000000001</v>
      </c>
      <c r="P784" s="10">
        <f t="shared" si="26"/>
        <v>36.363600000000005</v>
      </c>
      <c r="Q784" s="18" t="s">
        <v>490</v>
      </c>
      <c r="R784" s="17" t="s">
        <v>488</v>
      </c>
      <c r="S784" s="17">
        <v>3</v>
      </c>
    </row>
    <row r="785" spans="1:19" s="9" customFormat="1" ht="15" customHeight="1" x14ac:dyDescent="0.25">
      <c r="A785" s="2" t="s">
        <v>351</v>
      </c>
      <c r="B785" s="6" t="s">
        <v>158</v>
      </c>
      <c r="C785" s="6">
        <v>2</v>
      </c>
      <c r="D785" s="7">
        <v>42905</v>
      </c>
      <c r="E785" s="8">
        <v>2017</v>
      </c>
      <c r="F785" s="6" t="s">
        <v>13</v>
      </c>
      <c r="G785" s="6" t="s">
        <v>14</v>
      </c>
      <c r="H785" s="6" t="s">
        <v>24</v>
      </c>
      <c r="I785" s="6" t="s">
        <v>25</v>
      </c>
      <c r="J785" s="6" t="s">
        <v>55</v>
      </c>
      <c r="K785" s="6" t="s">
        <v>255</v>
      </c>
      <c r="L785" s="6"/>
      <c r="M785" s="6" t="str">
        <f t="shared" si="25"/>
        <v>IV</v>
      </c>
      <c r="N785"/>
      <c r="O785" s="1">
        <v>181.81800000000001</v>
      </c>
      <c r="P785" s="10">
        <f t="shared" si="26"/>
        <v>4.0404</v>
      </c>
      <c r="Q785" s="18" t="s">
        <v>491</v>
      </c>
      <c r="R785" s="17" t="s">
        <v>478</v>
      </c>
      <c r="S785" s="17">
        <v>2.5</v>
      </c>
    </row>
    <row r="786" spans="1:19" s="9" customFormat="1" ht="15" customHeight="1" x14ac:dyDescent="0.25">
      <c r="A786" s="2" t="s">
        <v>351</v>
      </c>
      <c r="B786" s="6" t="s">
        <v>158</v>
      </c>
      <c r="C786" s="6">
        <v>2</v>
      </c>
      <c r="D786" s="7">
        <v>42905</v>
      </c>
      <c r="E786" s="8">
        <v>2017</v>
      </c>
      <c r="F786" s="6" t="s">
        <v>13</v>
      </c>
      <c r="G786" s="6" t="s">
        <v>14</v>
      </c>
      <c r="H786" s="6" t="s">
        <v>15</v>
      </c>
      <c r="I786" s="6" t="s">
        <v>22</v>
      </c>
      <c r="J786" s="6" t="s">
        <v>43</v>
      </c>
      <c r="K786" s="6" t="s">
        <v>255</v>
      </c>
      <c r="L786" s="6"/>
      <c r="M786" s="6" t="str">
        <f t="shared" si="25"/>
        <v>IV</v>
      </c>
      <c r="N786"/>
      <c r="O786" s="1">
        <v>45.454500000000003</v>
      </c>
      <c r="P786" s="10">
        <f t="shared" si="26"/>
        <v>1.0101</v>
      </c>
      <c r="Q786" s="16" t="s">
        <v>479</v>
      </c>
      <c r="R786" s="17" t="s">
        <v>480</v>
      </c>
      <c r="S786" s="17">
        <v>2</v>
      </c>
    </row>
    <row r="787" spans="1:19" s="9" customFormat="1" ht="15" customHeight="1" x14ac:dyDescent="0.25">
      <c r="A787" s="2" t="s">
        <v>351</v>
      </c>
      <c r="B787" s="6" t="s">
        <v>158</v>
      </c>
      <c r="C787" s="6">
        <v>2</v>
      </c>
      <c r="D787" s="7">
        <v>42905</v>
      </c>
      <c r="E787" s="8">
        <v>2017</v>
      </c>
      <c r="F787" s="6" t="s">
        <v>13</v>
      </c>
      <c r="G787" s="6" t="s">
        <v>14</v>
      </c>
      <c r="H787" s="6" t="s">
        <v>15</v>
      </c>
      <c r="I787" s="6" t="s">
        <v>22</v>
      </c>
      <c r="J787" s="6" t="s">
        <v>23</v>
      </c>
      <c r="K787" s="6" t="s">
        <v>255</v>
      </c>
      <c r="L787" s="6"/>
      <c r="M787" s="6" t="str">
        <f t="shared" si="25"/>
        <v>IV</v>
      </c>
      <c r="N787"/>
      <c r="O787" s="1">
        <v>136.36350000000002</v>
      </c>
      <c r="P787" s="10">
        <f t="shared" si="26"/>
        <v>3.0303000000000004</v>
      </c>
      <c r="Q787" s="16" t="s">
        <v>479</v>
      </c>
      <c r="R787" s="17" t="s">
        <v>480</v>
      </c>
      <c r="S787" s="17">
        <v>2</v>
      </c>
    </row>
    <row r="788" spans="1:19" s="9" customFormat="1" ht="15" customHeight="1" x14ac:dyDescent="0.25">
      <c r="A788" s="2" t="s">
        <v>351</v>
      </c>
      <c r="B788" s="6" t="s">
        <v>158</v>
      </c>
      <c r="C788" s="6">
        <v>2</v>
      </c>
      <c r="D788" s="7">
        <v>42905</v>
      </c>
      <c r="E788" s="8">
        <v>2017</v>
      </c>
      <c r="F788" s="6" t="s">
        <v>13</v>
      </c>
      <c r="G788" s="6" t="s">
        <v>14</v>
      </c>
      <c r="H788" s="6" t="s">
        <v>24</v>
      </c>
      <c r="I788" s="6" t="s">
        <v>25</v>
      </c>
      <c r="J788" s="6" t="s">
        <v>26</v>
      </c>
      <c r="K788" s="6" t="s">
        <v>255</v>
      </c>
      <c r="L788" s="6"/>
      <c r="M788" s="6" t="str">
        <f t="shared" si="25"/>
        <v>IV</v>
      </c>
      <c r="N788"/>
      <c r="O788" s="1">
        <v>954.54450000000008</v>
      </c>
      <c r="P788" s="10">
        <f t="shared" si="26"/>
        <v>21.212100000000003</v>
      </c>
      <c r="Q788" s="18" t="s">
        <v>491</v>
      </c>
      <c r="R788" s="17" t="s">
        <v>478</v>
      </c>
      <c r="S788" s="17">
        <v>2</v>
      </c>
    </row>
    <row r="789" spans="1:19" s="9" customFormat="1" ht="15" customHeight="1" x14ac:dyDescent="0.25">
      <c r="A789" s="2" t="s">
        <v>360</v>
      </c>
      <c r="B789" s="6" t="s">
        <v>158</v>
      </c>
      <c r="C789" s="6">
        <v>1</v>
      </c>
      <c r="D789" s="7">
        <v>42934</v>
      </c>
      <c r="E789" s="8">
        <v>2017</v>
      </c>
      <c r="F789" s="6" t="s">
        <v>13</v>
      </c>
      <c r="G789" s="6" t="s">
        <v>14</v>
      </c>
      <c r="H789" s="6"/>
      <c r="I789" s="6" t="s">
        <v>64</v>
      </c>
      <c r="J789" s="6" t="s">
        <v>65</v>
      </c>
      <c r="K789" s="6" t="s">
        <v>255</v>
      </c>
      <c r="L789" s="6"/>
      <c r="M789" s="6" t="str">
        <f t="shared" si="25"/>
        <v>IV</v>
      </c>
      <c r="N789"/>
      <c r="O789" s="1">
        <v>227.27250000000001</v>
      </c>
      <c r="P789" s="10">
        <f t="shared" si="26"/>
        <v>5.0505000000000004</v>
      </c>
      <c r="Q789" s="18" t="s">
        <v>477</v>
      </c>
      <c r="R789" s="17" t="s">
        <v>478</v>
      </c>
      <c r="S789" s="17">
        <v>4</v>
      </c>
    </row>
    <row r="790" spans="1:19" s="9" customFormat="1" ht="15" customHeight="1" x14ac:dyDescent="0.25">
      <c r="A790" s="2" t="s">
        <v>360</v>
      </c>
      <c r="B790" s="6" t="s">
        <v>158</v>
      </c>
      <c r="C790" s="6">
        <v>1</v>
      </c>
      <c r="D790" s="7">
        <v>42934</v>
      </c>
      <c r="E790" s="8">
        <v>2017</v>
      </c>
      <c r="F790" s="6" t="s">
        <v>13</v>
      </c>
      <c r="G790" s="6" t="s">
        <v>14</v>
      </c>
      <c r="H790" s="6"/>
      <c r="I790" s="6" t="s">
        <v>20</v>
      </c>
      <c r="J790" s="6" t="s">
        <v>21</v>
      </c>
      <c r="K790" s="6" t="s">
        <v>255</v>
      </c>
      <c r="L790" s="6"/>
      <c r="M790" s="6" t="str">
        <f t="shared" si="25"/>
        <v>IV</v>
      </c>
      <c r="N790"/>
      <c r="O790" s="1">
        <v>363.63600000000002</v>
      </c>
      <c r="P790" s="10">
        <f t="shared" si="26"/>
        <v>8.0808</v>
      </c>
      <c r="Q790" s="18" t="s">
        <v>490</v>
      </c>
      <c r="R790" s="17" t="s">
        <v>488</v>
      </c>
      <c r="S790" s="17">
        <v>3</v>
      </c>
    </row>
    <row r="791" spans="1:19" s="9" customFormat="1" ht="15" customHeight="1" x14ac:dyDescent="0.25">
      <c r="A791" s="2" t="s">
        <v>361</v>
      </c>
      <c r="B791" s="6" t="s">
        <v>158</v>
      </c>
      <c r="C791" s="6">
        <v>2</v>
      </c>
      <c r="D791" s="7">
        <v>42934</v>
      </c>
      <c r="E791" s="8">
        <v>2017</v>
      </c>
      <c r="F791" s="6" t="s">
        <v>13</v>
      </c>
      <c r="G791" s="6" t="s">
        <v>14</v>
      </c>
      <c r="H791" s="6" t="s">
        <v>15</v>
      </c>
      <c r="I791" s="6" t="s">
        <v>22</v>
      </c>
      <c r="J791" s="6" t="s">
        <v>66</v>
      </c>
      <c r="K791" s="6" t="s">
        <v>251</v>
      </c>
      <c r="L791" s="6"/>
      <c r="M791" s="6" t="str">
        <f t="shared" si="25"/>
        <v>III</v>
      </c>
      <c r="N791" s="15"/>
      <c r="O791" s="1">
        <v>45.454500000000003</v>
      </c>
      <c r="P791" s="10">
        <f t="shared" si="26"/>
        <v>1.0101</v>
      </c>
      <c r="Q791" s="16" t="s">
        <v>479</v>
      </c>
      <c r="R791" s="17" t="s">
        <v>480</v>
      </c>
      <c r="S791" s="17">
        <v>4</v>
      </c>
    </row>
    <row r="792" spans="1:19" s="9" customFormat="1" ht="15" customHeight="1" x14ac:dyDescent="0.25">
      <c r="A792" s="2" t="s">
        <v>361</v>
      </c>
      <c r="B792" s="6" t="s">
        <v>158</v>
      </c>
      <c r="C792" s="6">
        <v>2</v>
      </c>
      <c r="D792" s="7">
        <v>42934</v>
      </c>
      <c r="E792" s="8">
        <v>2017</v>
      </c>
      <c r="F792" s="6" t="s">
        <v>13</v>
      </c>
      <c r="G792" s="6" t="s">
        <v>14</v>
      </c>
      <c r="H792" s="6"/>
      <c r="I792" s="6" t="s">
        <v>64</v>
      </c>
      <c r="J792" s="6" t="s">
        <v>65</v>
      </c>
      <c r="K792" s="6" t="s">
        <v>255</v>
      </c>
      <c r="L792" s="6"/>
      <c r="M792" s="6" t="str">
        <f t="shared" si="25"/>
        <v>IV</v>
      </c>
      <c r="N792"/>
      <c r="O792" s="1">
        <v>136.36350000000002</v>
      </c>
      <c r="P792" s="10">
        <f t="shared" si="26"/>
        <v>3.0303000000000004</v>
      </c>
      <c r="Q792" s="18" t="s">
        <v>477</v>
      </c>
      <c r="R792" s="17" t="s">
        <v>478</v>
      </c>
      <c r="S792" s="17">
        <v>4</v>
      </c>
    </row>
    <row r="793" spans="1:19" s="9" customFormat="1" ht="15" customHeight="1" x14ac:dyDescent="0.25">
      <c r="A793" s="2" t="s">
        <v>361</v>
      </c>
      <c r="B793" s="6" t="s">
        <v>158</v>
      </c>
      <c r="C793" s="6">
        <v>2</v>
      </c>
      <c r="D793" s="7">
        <v>42934</v>
      </c>
      <c r="E793" s="8">
        <v>2017</v>
      </c>
      <c r="F793" s="6" t="s">
        <v>13</v>
      </c>
      <c r="G793" s="6" t="s">
        <v>14</v>
      </c>
      <c r="H793" s="6"/>
      <c r="I793" s="6" t="s">
        <v>20</v>
      </c>
      <c r="J793" s="6" t="s">
        <v>21</v>
      </c>
      <c r="K793" s="6" t="s">
        <v>255</v>
      </c>
      <c r="L793" s="6"/>
      <c r="M793" s="6" t="str">
        <f t="shared" si="25"/>
        <v>IV</v>
      </c>
      <c r="N793"/>
      <c r="O793" s="1">
        <v>409.09050000000002</v>
      </c>
      <c r="P793" s="10">
        <f t="shared" si="26"/>
        <v>9.0909000000000013</v>
      </c>
      <c r="Q793" s="18" t="s">
        <v>490</v>
      </c>
      <c r="R793" s="17" t="s">
        <v>488</v>
      </c>
      <c r="S793" s="17">
        <v>3</v>
      </c>
    </row>
    <row r="794" spans="1:19" s="9" customFormat="1" ht="15" customHeight="1" x14ac:dyDescent="0.25">
      <c r="A794" s="2" t="s">
        <v>370</v>
      </c>
      <c r="B794" s="6" t="s">
        <v>158</v>
      </c>
      <c r="C794" s="6">
        <v>1</v>
      </c>
      <c r="D794" s="7">
        <v>42963</v>
      </c>
      <c r="E794" s="8">
        <v>2017</v>
      </c>
      <c r="F794" s="6" t="s">
        <v>13</v>
      </c>
      <c r="G794" s="6" t="s">
        <v>14</v>
      </c>
      <c r="H794" s="6"/>
      <c r="I794" s="6" t="s">
        <v>64</v>
      </c>
      <c r="J794" s="6" t="s">
        <v>65</v>
      </c>
      <c r="K794" s="6" t="s">
        <v>255</v>
      </c>
      <c r="L794" s="6"/>
      <c r="M794" s="6" t="str">
        <f t="shared" si="25"/>
        <v>IV</v>
      </c>
      <c r="N794"/>
      <c r="O794" s="1">
        <v>45.454500000000003</v>
      </c>
      <c r="P794" s="10">
        <f t="shared" si="26"/>
        <v>1.0101</v>
      </c>
      <c r="Q794" s="18" t="s">
        <v>477</v>
      </c>
      <c r="R794" s="17" t="s">
        <v>478</v>
      </c>
      <c r="S794" s="17">
        <v>4</v>
      </c>
    </row>
    <row r="795" spans="1:19" s="9" customFormat="1" ht="15" customHeight="1" x14ac:dyDescent="0.25">
      <c r="A795" s="2" t="s">
        <v>370</v>
      </c>
      <c r="B795" s="6" t="s">
        <v>158</v>
      </c>
      <c r="C795" s="6">
        <v>1</v>
      </c>
      <c r="D795" s="7">
        <v>42963</v>
      </c>
      <c r="E795" s="8">
        <v>2017</v>
      </c>
      <c r="F795" s="6" t="s">
        <v>13</v>
      </c>
      <c r="G795" s="6" t="s">
        <v>14</v>
      </c>
      <c r="H795" s="6"/>
      <c r="I795" s="6" t="s">
        <v>20</v>
      </c>
      <c r="J795" s="6" t="s">
        <v>21</v>
      </c>
      <c r="K795" s="6" t="s">
        <v>255</v>
      </c>
      <c r="L795" s="6"/>
      <c r="M795" s="6" t="str">
        <f t="shared" si="25"/>
        <v>IV</v>
      </c>
      <c r="N795"/>
      <c r="O795" s="1">
        <v>90.909000000000006</v>
      </c>
      <c r="P795" s="10">
        <f t="shared" si="26"/>
        <v>2.0202</v>
      </c>
      <c r="Q795" s="18" t="s">
        <v>490</v>
      </c>
      <c r="R795" s="17" t="s">
        <v>488</v>
      </c>
      <c r="S795" s="17">
        <v>3</v>
      </c>
    </row>
    <row r="796" spans="1:19" s="9" customFormat="1" ht="15" customHeight="1" x14ac:dyDescent="0.25">
      <c r="A796" s="2" t="s">
        <v>370</v>
      </c>
      <c r="B796" s="6" t="s">
        <v>158</v>
      </c>
      <c r="C796" s="6">
        <v>1</v>
      </c>
      <c r="D796" s="7">
        <v>42963</v>
      </c>
      <c r="E796" s="8">
        <v>2017</v>
      </c>
      <c r="F796" s="6" t="s">
        <v>13</v>
      </c>
      <c r="G796" s="6" t="s">
        <v>14</v>
      </c>
      <c r="H796" s="6" t="s">
        <v>24</v>
      </c>
      <c r="I796" s="6" t="s">
        <v>25</v>
      </c>
      <c r="J796" s="6" t="s">
        <v>55</v>
      </c>
      <c r="K796" s="6" t="s">
        <v>255</v>
      </c>
      <c r="L796" s="6"/>
      <c r="M796" s="6" t="str">
        <f t="shared" si="25"/>
        <v>IV</v>
      </c>
      <c r="N796"/>
      <c r="O796" s="1">
        <v>181.81800000000001</v>
      </c>
      <c r="P796" s="10">
        <f t="shared" si="26"/>
        <v>4.0404</v>
      </c>
      <c r="Q796" s="18" t="s">
        <v>491</v>
      </c>
      <c r="R796" s="17" t="s">
        <v>478</v>
      </c>
      <c r="S796" s="17">
        <v>2.5</v>
      </c>
    </row>
    <row r="797" spans="1:19" s="9" customFormat="1" ht="15" customHeight="1" x14ac:dyDescent="0.25">
      <c r="A797" s="2" t="s">
        <v>370</v>
      </c>
      <c r="B797" s="6" t="s">
        <v>158</v>
      </c>
      <c r="C797" s="6">
        <v>1</v>
      </c>
      <c r="D797" s="7">
        <v>42963</v>
      </c>
      <c r="E797" s="8">
        <v>2017</v>
      </c>
      <c r="F797" s="6" t="s">
        <v>13</v>
      </c>
      <c r="G797" s="6" t="s">
        <v>14</v>
      </c>
      <c r="H797" s="6" t="s">
        <v>24</v>
      </c>
      <c r="I797" s="6" t="s">
        <v>25</v>
      </c>
      <c r="J797" s="6" t="s">
        <v>26</v>
      </c>
      <c r="K797" s="6" t="s">
        <v>255</v>
      </c>
      <c r="L797" s="6"/>
      <c r="M797" s="6" t="str">
        <f t="shared" si="25"/>
        <v>IV</v>
      </c>
      <c r="N797"/>
      <c r="O797" s="1">
        <v>363.63600000000002</v>
      </c>
      <c r="P797" s="10">
        <f t="shared" si="26"/>
        <v>8.0808</v>
      </c>
      <c r="Q797" s="18" t="s">
        <v>491</v>
      </c>
      <c r="R797" s="17" t="s">
        <v>478</v>
      </c>
      <c r="S797" s="17">
        <v>2</v>
      </c>
    </row>
    <row r="798" spans="1:19" s="9" customFormat="1" ht="15" customHeight="1" x14ac:dyDescent="0.25">
      <c r="A798" s="2" t="s">
        <v>452</v>
      </c>
      <c r="B798" s="6" t="s">
        <v>158</v>
      </c>
      <c r="C798" s="6">
        <v>2</v>
      </c>
      <c r="D798" s="7">
        <v>42963</v>
      </c>
      <c r="E798" s="8">
        <v>2017</v>
      </c>
      <c r="F798" s="6" t="s">
        <v>27</v>
      </c>
      <c r="G798" s="6" t="s">
        <v>28</v>
      </c>
      <c r="H798" s="6" t="s">
        <v>29</v>
      </c>
      <c r="I798" s="6" t="s">
        <v>30</v>
      </c>
      <c r="J798" s="6" t="s">
        <v>31</v>
      </c>
      <c r="K798" s="6" t="s">
        <v>256</v>
      </c>
      <c r="L798" s="6" t="s">
        <v>253</v>
      </c>
      <c r="M798" s="6" t="str">
        <f t="shared" si="25"/>
        <v>I</v>
      </c>
      <c r="N798" s="27" t="s">
        <v>512</v>
      </c>
      <c r="O798" s="1">
        <v>45.454500000000003</v>
      </c>
      <c r="P798" s="10">
        <f t="shared" si="26"/>
        <v>1.0101</v>
      </c>
      <c r="Q798" s="12" t="s">
        <v>477</v>
      </c>
      <c r="R798" s="13" t="s">
        <v>478</v>
      </c>
      <c r="S798" s="13">
        <v>3</v>
      </c>
    </row>
    <row r="799" spans="1:19" s="9" customFormat="1" ht="15" customHeight="1" x14ac:dyDescent="0.25">
      <c r="A799" s="2" t="s">
        <v>371</v>
      </c>
      <c r="B799" s="6" t="s">
        <v>158</v>
      </c>
      <c r="C799" s="6">
        <v>2</v>
      </c>
      <c r="D799" s="7">
        <v>42963</v>
      </c>
      <c r="E799" s="8">
        <v>2017</v>
      </c>
      <c r="F799" s="6" t="s">
        <v>13</v>
      </c>
      <c r="G799" s="6" t="s">
        <v>14</v>
      </c>
      <c r="H799" s="6"/>
      <c r="I799" s="6" t="s">
        <v>64</v>
      </c>
      <c r="J799" s="6" t="s">
        <v>65</v>
      </c>
      <c r="K799" s="6" t="s">
        <v>255</v>
      </c>
      <c r="L799" s="6"/>
      <c r="M799" s="6" t="str">
        <f t="shared" si="25"/>
        <v>IV</v>
      </c>
      <c r="N799"/>
      <c r="O799" s="1">
        <v>818.18100000000004</v>
      </c>
      <c r="P799" s="10">
        <f t="shared" si="26"/>
        <v>18.181800000000003</v>
      </c>
      <c r="Q799" s="18" t="s">
        <v>477</v>
      </c>
      <c r="R799" s="17" t="s">
        <v>478</v>
      </c>
      <c r="S799" s="17">
        <v>4</v>
      </c>
    </row>
    <row r="800" spans="1:19" s="9" customFormat="1" ht="15" customHeight="1" x14ac:dyDescent="0.25">
      <c r="A800" s="2" t="s">
        <v>371</v>
      </c>
      <c r="B800" s="6" t="s">
        <v>158</v>
      </c>
      <c r="C800" s="6">
        <v>2</v>
      </c>
      <c r="D800" s="7">
        <v>42963</v>
      </c>
      <c r="E800" s="8">
        <v>2017</v>
      </c>
      <c r="F800" s="6" t="s">
        <v>13</v>
      </c>
      <c r="G800" s="6" t="s">
        <v>14</v>
      </c>
      <c r="H800" s="6"/>
      <c r="I800" s="6" t="s">
        <v>20</v>
      </c>
      <c r="J800" s="6" t="s">
        <v>21</v>
      </c>
      <c r="K800" s="6" t="s">
        <v>255</v>
      </c>
      <c r="L800" s="6"/>
      <c r="M800" s="6" t="str">
        <f t="shared" si="25"/>
        <v>IV</v>
      </c>
      <c r="N800"/>
      <c r="O800" s="1">
        <v>227.27250000000001</v>
      </c>
      <c r="P800" s="10">
        <f t="shared" si="26"/>
        <v>5.0505000000000004</v>
      </c>
      <c r="Q800" s="18" t="s">
        <v>490</v>
      </c>
      <c r="R800" s="17" t="s">
        <v>488</v>
      </c>
      <c r="S800" s="17">
        <v>3</v>
      </c>
    </row>
    <row r="801" spans="1:19" s="9" customFormat="1" ht="15" customHeight="1" x14ac:dyDescent="0.25">
      <c r="A801" s="2" t="s">
        <v>371</v>
      </c>
      <c r="B801" s="6" t="s">
        <v>158</v>
      </c>
      <c r="C801" s="6">
        <v>2</v>
      </c>
      <c r="D801" s="7">
        <v>42963</v>
      </c>
      <c r="E801" s="8">
        <v>2017</v>
      </c>
      <c r="F801" s="6" t="s">
        <v>13</v>
      </c>
      <c r="G801" s="6" t="s">
        <v>14</v>
      </c>
      <c r="H801" s="6" t="s">
        <v>24</v>
      </c>
      <c r="I801" s="6" t="s">
        <v>25</v>
      </c>
      <c r="J801" s="6" t="s">
        <v>55</v>
      </c>
      <c r="K801" s="6" t="s">
        <v>255</v>
      </c>
      <c r="L801" s="6"/>
      <c r="M801" s="6" t="str">
        <f t="shared" si="25"/>
        <v>IV</v>
      </c>
      <c r="N801"/>
      <c r="O801" s="1">
        <v>1090.9080000000001</v>
      </c>
      <c r="P801" s="10">
        <f t="shared" si="26"/>
        <v>24.242400000000004</v>
      </c>
      <c r="Q801" s="18" t="s">
        <v>491</v>
      </c>
      <c r="R801" s="17" t="s">
        <v>478</v>
      </c>
      <c r="S801" s="17">
        <v>2.5</v>
      </c>
    </row>
    <row r="802" spans="1:19" s="9" customFormat="1" ht="15" customHeight="1" x14ac:dyDescent="0.25">
      <c r="A802" s="2" t="s">
        <v>371</v>
      </c>
      <c r="B802" s="6" t="s">
        <v>158</v>
      </c>
      <c r="C802" s="6">
        <v>2</v>
      </c>
      <c r="D802" s="7">
        <v>42963</v>
      </c>
      <c r="E802" s="8">
        <v>2017</v>
      </c>
      <c r="F802" s="6" t="s">
        <v>13</v>
      </c>
      <c r="G802" s="6" t="s">
        <v>14</v>
      </c>
      <c r="H802" s="6" t="s">
        <v>24</v>
      </c>
      <c r="I802" s="6" t="s">
        <v>25</v>
      </c>
      <c r="J802" s="6" t="s">
        <v>26</v>
      </c>
      <c r="K802" s="6" t="s">
        <v>255</v>
      </c>
      <c r="L802" s="6"/>
      <c r="M802" s="6" t="str">
        <f t="shared" si="25"/>
        <v>IV</v>
      </c>
      <c r="N802"/>
      <c r="O802" s="1">
        <v>45.454500000000003</v>
      </c>
      <c r="P802" s="10">
        <f t="shared" si="26"/>
        <v>1.0101</v>
      </c>
      <c r="Q802" s="18" t="s">
        <v>491</v>
      </c>
      <c r="R802" s="17" t="s">
        <v>478</v>
      </c>
      <c r="S802" s="17">
        <v>2</v>
      </c>
    </row>
    <row r="803" spans="1:19" s="9" customFormat="1" ht="15" customHeight="1" x14ac:dyDescent="0.25">
      <c r="A803" s="2" t="s">
        <v>404</v>
      </c>
      <c r="B803" s="6" t="s">
        <v>158</v>
      </c>
      <c r="C803" s="6">
        <v>1</v>
      </c>
      <c r="D803" s="7">
        <v>42997</v>
      </c>
      <c r="E803" s="8">
        <v>2017</v>
      </c>
      <c r="F803" s="6" t="s">
        <v>9</v>
      </c>
      <c r="G803" s="6" t="s">
        <v>10</v>
      </c>
      <c r="H803" s="6"/>
      <c r="I803" s="6" t="s">
        <v>11</v>
      </c>
      <c r="J803" s="6" t="s">
        <v>12</v>
      </c>
      <c r="K803" s="6" t="s">
        <v>251</v>
      </c>
      <c r="L803" s="6"/>
      <c r="M803" s="6" t="str">
        <f t="shared" si="25"/>
        <v>III</v>
      </c>
      <c r="N803" s="15"/>
      <c r="O803" s="1">
        <v>45.454500000000003</v>
      </c>
      <c r="P803" s="10">
        <f t="shared" si="26"/>
        <v>1.0101</v>
      </c>
      <c r="Q803" s="12" t="s">
        <v>500</v>
      </c>
      <c r="R803" s="13" t="s">
        <v>480</v>
      </c>
      <c r="S803" s="13">
        <v>3</v>
      </c>
    </row>
    <row r="804" spans="1:19" s="9" customFormat="1" ht="15" customHeight="1" x14ac:dyDescent="0.25">
      <c r="A804" s="2" t="s">
        <v>404</v>
      </c>
      <c r="B804" s="6" t="s">
        <v>158</v>
      </c>
      <c r="C804" s="6">
        <v>1</v>
      </c>
      <c r="D804" s="7">
        <v>42997</v>
      </c>
      <c r="E804" s="8">
        <v>2017</v>
      </c>
      <c r="F804" s="6" t="s">
        <v>13</v>
      </c>
      <c r="G804" s="6" t="s">
        <v>14</v>
      </c>
      <c r="H804" s="6"/>
      <c r="I804" s="6" t="s">
        <v>64</v>
      </c>
      <c r="J804" s="6" t="s">
        <v>65</v>
      </c>
      <c r="K804" s="6" t="s">
        <v>255</v>
      </c>
      <c r="L804" s="6"/>
      <c r="M804" s="6" t="str">
        <f t="shared" si="25"/>
        <v>IV</v>
      </c>
      <c r="N804"/>
      <c r="O804" s="1">
        <v>45.454500000000003</v>
      </c>
      <c r="P804" s="10">
        <f t="shared" si="26"/>
        <v>1.0101</v>
      </c>
      <c r="Q804" s="18" t="s">
        <v>477</v>
      </c>
      <c r="R804" s="17" t="s">
        <v>478</v>
      </c>
      <c r="S804" s="17">
        <v>4</v>
      </c>
    </row>
    <row r="805" spans="1:19" s="9" customFormat="1" ht="15" customHeight="1" x14ac:dyDescent="0.25">
      <c r="A805" s="2" t="s">
        <v>404</v>
      </c>
      <c r="B805" s="6" t="s">
        <v>158</v>
      </c>
      <c r="C805" s="6">
        <v>1</v>
      </c>
      <c r="D805" s="7">
        <v>42997</v>
      </c>
      <c r="E805" s="8">
        <v>2017</v>
      </c>
      <c r="F805" s="6" t="s">
        <v>13</v>
      </c>
      <c r="G805" s="6" t="s">
        <v>14</v>
      </c>
      <c r="H805" s="6" t="s">
        <v>15</v>
      </c>
      <c r="I805" s="6" t="s">
        <v>16</v>
      </c>
      <c r="J805" s="6" t="s">
        <v>17</v>
      </c>
      <c r="K805" s="6" t="s">
        <v>252</v>
      </c>
      <c r="L805" s="6"/>
      <c r="M805" s="6" t="str">
        <f t="shared" si="25"/>
        <v>II</v>
      </c>
      <c r="N805"/>
      <c r="O805" s="1">
        <v>45.454500000000003</v>
      </c>
      <c r="P805" s="10">
        <f t="shared" si="26"/>
        <v>1.0101</v>
      </c>
      <c r="Q805" s="16" t="s">
        <v>479</v>
      </c>
      <c r="R805" s="17" t="s">
        <v>480</v>
      </c>
      <c r="S805" s="17">
        <v>3</v>
      </c>
    </row>
    <row r="806" spans="1:19" s="9" customFormat="1" ht="15" customHeight="1" x14ac:dyDescent="0.25">
      <c r="A806" s="2" t="s">
        <v>404</v>
      </c>
      <c r="B806" s="6" t="s">
        <v>158</v>
      </c>
      <c r="C806" s="6">
        <v>1</v>
      </c>
      <c r="D806" s="7">
        <v>42997</v>
      </c>
      <c r="E806" s="8">
        <v>2017</v>
      </c>
      <c r="F806" s="6" t="s">
        <v>13</v>
      </c>
      <c r="G806" s="6" t="s">
        <v>14</v>
      </c>
      <c r="H806" s="6"/>
      <c r="I806" s="6" t="s">
        <v>20</v>
      </c>
      <c r="J806" s="6" t="s">
        <v>21</v>
      </c>
      <c r="K806" s="6" t="s">
        <v>255</v>
      </c>
      <c r="L806" s="6"/>
      <c r="M806" s="6" t="str">
        <f t="shared" si="25"/>
        <v>IV</v>
      </c>
      <c r="N806"/>
      <c r="O806" s="1">
        <v>2863.6335000000004</v>
      </c>
      <c r="P806" s="10">
        <f t="shared" si="26"/>
        <v>63.636300000000006</v>
      </c>
      <c r="Q806" s="18" t="s">
        <v>490</v>
      </c>
      <c r="R806" s="17" t="s">
        <v>488</v>
      </c>
      <c r="S806" s="17">
        <v>3</v>
      </c>
    </row>
    <row r="807" spans="1:19" s="9" customFormat="1" ht="15" customHeight="1" x14ac:dyDescent="0.25">
      <c r="A807" s="2" t="s">
        <v>404</v>
      </c>
      <c r="B807" s="6" t="s">
        <v>158</v>
      </c>
      <c r="C807" s="6">
        <v>1</v>
      </c>
      <c r="D807" s="7">
        <v>42997</v>
      </c>
      <c r="E807" s="8">
        <v>2017</v>
      </c>
      <c r="F807" s="6" t="s">
        <v>13</v>
      </c>
      <c r="G807" s="6" t="s">
        <v>14</v>
      </c>
      <c r="H807" s="6" t="s">
        <v>24</v>
      </c>
      <c r="I807" s="6" t="s">
        <v>25</v>
      </c>
      <c r="J807" s="6" t="s">
        <v>55</v>
      </c>
      <c r="K807" s="6" t="s">
        <v>255</v>
      </c>
      <c r="L807" s="6"/>
      <c r="M807" s="6" t="str">
        <f t="shared" si="25"/>
        <v>IV</v>
      </c>
      <c r="N807"/>
      <c r="O807" s="1">
        <v>545.45400000000006</v>
      </c>
      <c r="P807" s="10">
        <f t="shared" si="26"/>
        <v>12.121200000000002</v>
      </c>
      <c r="Q807" s="18" t="s">
        <v>491</v>
      </c>
      <c r="R807" s="17" t="s">
        <v>478</v>
      </c>
      <c r="S807" s="17">
        <v>2.5</v>
      </c>
    </row>
    <row r="808" spans="1:19" s="9" customFormat="1" ht="15" customHeight="1" x14ac:dyDescent="0.25">
      <c r="A808" s="2" t="s">
        <v>404</v>
      </c>
      <c r="B808" s="6" t="s">
        <v>158</v>
      </c>
      <c r="C808" s="6">
        <v>1</v>
      </c>
      <c r="D808" s="7">
        <v>42997</v>
      </c>
      <c r="E808" s="8">
        <v>2017</v>
      </c>
      <c r="F808" s="6" t="s">
        <v>13</v>
      </c>
      <c r="G808" s="6" t="s">
        <v>14</v>
      </c>
      <c r="H808" s="6" t="s">
        <v>81</v>
      </c>
      <c r="I808" s="6" t="s">
        <v>225</v>
      </c>
      <c r="J808" s="6" t="s">
        <v>226</v>
      </c>
      <c r="K808" s="6" t="s">
        <v>252</v>
      </c>
      <c r="L808" s="6"/>
      <c r="M808" s="6" t="str">
        <f t="shared" ref="M808:M861" si="27">IF(L808="",K808,L808)</f>
        <v>II</v>
      </c>
      <c r="N808"/>
      <c r="O808" s="1">
        <v>136.36350000000002</v>
      </c>
      <c r="P808" s="10">
        <f t="shared" si="26"/>
        <v>3.0303000000000004</v>
      </c>
      <c r="Q808" s="18" t="s">
        <v>490</v>
      </c>
      <c r="R808" s="17" t="s">
        <v>488</v>
      </c>
      <c r="S808" s="17"/>
    </row>
    <row r="809" spans="1:19" s="9" customFormat="1" ht="15" customHeight="1" x14ac:dyDescent="0.25">
      <c r="A809" s="2" t="s">
        <v>404</v>
      </c>
      <c r="B809" s="6" t="s">
        <v>158</v>
      </c>
      <c r="C809" s="6">
        <v>1</v>
      </c>
      <c r="D809" s="7">
        <v>42997</v>
      </c>
      <c r="E809" s="8">
        <v>2017</v>
      </c>
      <c r="F809" s="6" t="s">
        <v>13</v>
      </c>
      <c r="G809" s="6" t="s">
        <v>14</v>
      </c>
      <c r="H809" s="6" t="s">
        <v>15</v>
      </c>
      <c r="I809" s="6" t="s">
        <v>129</v>
      </c>
      <c r="J809" s="6" t="s">
        <v>162</v>
      </c>
      <c r="K809" s="6" t="s">
        <v>252</v>
      </c>
      <c r="L809" s="6"/>
      <c r="M809" s="6" t="str">
        <f t="shared" si="27"/>
        <v>II</v>
      </c>
      <c r="N809"/>
      <c r="O809" s="1">
        <v>45.454500000000003</v>
      </c>
      <c r="P809" s="10">
        <f t="shared" si="26"/>
        <v>1.0101</v>
      </c>
      <c r="Q809" s="16" t="s">
        <v>479</v>
      </c>
      <c r="R809" s="17" t="s">
        <v>480</v>
      </c>
      <c r="S809" s="17">
        <v>2</v>
      </c>
    </row>
    <row r="810" spans="1:19" s="9" customFormat="1" ht="15" customHeight="1" x14ac:dyDescent="0.25">
      <c r="A810" s="2" t="s">
        <v>404</v>
      </c>
      <c r="B810" s="6" t="s">
        <v>158</v>
      </c>
      <c r="C810" s="6">
        <v>1</v>
      </c>
      <c r="D810" s="7">
        <v>42997</v>
      </c>
      <c r="E810" s="8">
        <v>2017</v>
      </c>
      <c r="F810" s="6" t="s">
        <v>13</v>
      </c>
      <c r="G810" s="6" t="s">
        <v>14</v>
      </c>
      <c r="H810" s="6" t="s">
        <v>15</v>
      </c>
      <c r="I810" s="6" t="s">
        <v>22</v>
      </c>
      <c r="J810" s="6" t="s">
        <v>43</v>
      </c>
      <c r="K810" s="6" t="s">
        <v>255</v>
      </c>
      <c r="L810" s="6"/>
      <c r="M810" s="6" t="str">
        <f t="shared" si="27"/>
        <v>IV</v>
      </c>
      <c r="N810"/>
      <c r="O810" s="1">
        <v>45.454500000000003</v>
      </c>
      <c r="P810" s="10">
        <f t="shared" si="26"/>
        <v>1.0101</v>
      </c>
      <c r="Q810" s="16" t="s">
        <v>479</v>
      </c>
      <c r="R810" s="17" t="s">
        <v>480</v>
      </c>
      <c r="S810" s="17">
        <v>2</v>
      </c>
    </row>
    <row r="811" spans="1:19" s="9" customFormat="1" ht="15" customHeight="1" x14ac:dyDescent="0.25">
      <c r="A811" s="2" t="s">
        <v>404</v>
      </c>
      <c r="B811" s="6" t="s">
        <v>158</v>
      </c>
      <c r="C811" s="6">
        <v>1</v>
      </c>
      <c r="D811" s="7">
        <v>42997</v>
      </c>
      <c r="E811" s="8">
        <v>2017</v>
      </c>
      <c r="F811" s="6" t="s">
        <v>13</v>
      </c>
      <c r="G811" s="6" t="s">
        <v>14</v>
      </c>
      <c r="H811" s="6" t="s">
        <v>24</v>
      </c>
      <c r="I811" s="6" t="s">
        <v>25</v>
      </c>
      <c r="J811" s="6" t="s">
        <v>26</v>
      </c>
      <c r="K811" s="6" t="s">
        <v>255</v>
      </c>
      <c r="L811" s="6"/>
      <c r="M811" s="6" t="str">
        <f t="shared" si="27"/>
        <v>IV</v>
      </c>
      <c r="N811"/>
      <c r="O811" s="1">
        <v>136.36350000000002</v>
      </c>
      <c r="P811" s="10">
        <f t="shared" si="26"/>
        <v>3.0303000000000004</v>
      </c>
      <c r="Q811" s="18" t="s">
        <v>491</v>
      </c>
      <c r="R811" s="17" t="s">
        <v>478</v>
      </c>
      <c r="S811" s="17">
        <v>2</v>
      </c>
    </row>
    <row r="812" spans="1:19" s="9" customFormat="1" ht="15" customHeight="1" x14ac:dyDescent="0.25">
      <c r="A812" s="2" t="s">
        <v>405</v>
      </c>
      <c r="B812" s="6" t="s">
        <v>158</v>
      </c>
      <c r="C812" s="6">
        <v>2</v>
      </c>
      <c r="D812" s="7">
        <v>42997</v>
      </c>
      <c r="E812" s="8">
        <v>2017</v>
      </c>
      <c r="F812" s="6" t="s">
        <v>9</v>
      </c>
      <c r="G812" s="6" t="s">
        <v>10</v>
      </c>
      <c r="H812" s="6"/>
      <c r="I812" s="6" t="s">
        <v>11</v>
      </c>
      <c r="J812" s="6" t="s">
        <v>12</v>
      </c>
      <c r="K812" s="6" t="s">
        <v>251</v>
      </c>
      <c r="L812" s="6"/>
      <c r="M812" s="6" t="str">
        <f t="shared" si="27"/>
        <v>III</v>
      </c>
      <c r="N812" s="15"/>
      <c r="O812" s="1">
        <v>227.27250000000001</v>
      </c>
      <c r="P812" s="10">
        <f t="shared" si="26"/>
        <v>5.0505000000000004</v>
      </c>
      <c r="Q812" s="12" t="s">
        <v>500</v>
      </c>
      <c r="R812" s="13" t="s">
        <v>480</v>
      </c>
      <c r="S812" s="13">
        <v>3</v>
      </c>
    </row>
    <row r="813" spans="1:19" s="9" customFormat="1" ht="15" customHeight="1" x14ac:dyDescent="0.25">
      <c r="A813" s="2" t="s">
        <v>405</v>
      </c>
      <c r="B813" s="6" t="s">
        <v>158</v>
      </c>
      <c r="C813" s="6">
        <v>2</v>
      </c>
      <c r="D813" s="7">
        <v>42997</v>
      </c>
      <c r="E813" s="8">
        <v>2017</v>
      </c>
      <c r="F813" s="6" t="s">
        <v>13</v>
      </c>
      <c r="G813" s="6" t="s">
        <v>14</v>
      </c>
      <c r="H813" s="6" t="s">
        <v>89</v>
      </c>
      <c r="I813" s="6" t="s">
        <v>227</v>
      </c>
      <c r="J813" s="6" t="s">
        <v>228</v>
      </c>
      <c r="K813" s="6" t="s">
        <v>252</v>
      </c>
      <c r="L813" s="6"/>
      <c r="M813" s="6" t="str">
        <f t="shared" si="27"/>
        <v>II</v>
      </c>
      <c r="N813"/>
      <c r="O813" s="1">
        <v>45.454500000000003</v>
      </c>
      <c r="P813" s="10">
        <f t="shared" si="26"/>
        <v>1.0101</v>
      </c>
      <c r="Q813" s="16" t="s">
        <v>479</v>
      </c>
      <c r="R813" s="17" t="s">
        <v>480</v>
      </c>
      <c r="S813" s="17">
        <v>3</v>
      </c>
    </row>
    <row r="814" spans="1:19" s="9" customFormat="1" ht="15" customHeight="1" x14ac:dyDescent="0.25">
      <c r="A814" s="2" t="s">
        <v>405</v>
      </c>
      <c r="B814" s="6" t="s">
        <v>158</v>
      </c>
      <c r="C814" s="6">
        <v>2</v>
      </c>
      <c r="D814" s="7">
        <v>42997</v>
      </c>
      <c r="E814" s="8">
        <v>2017</v>
      </c>
      <c r="F814" s="6" t="s">
        <v>13</v>
      </c>
      <c r="G814" s="6" t="s">
        <v>14</v>
      </c>
      <c r="H814" s="6"/>
      <c r="I814" s="6" t="s">
        <v>20</v>
      </c>
      <c r="J814" s="6" t="s">
        <v>21</v>
      </c>
      <c r="K814" s="6" t="s">
        <v>255</v>
      </c>
      <c r="L814" s="6"/>
      <c r="M814" s="6" t="str">
        <f t="shared" si="27"/>
        <v>IV</v>
      </c>
      <c r="N814"/>
      <c r="O814" s="1">
        <v>2318.1795000000002</v>
      </c>
      <c r="P814" s="10">
        <f t="shared" si="26"/>
        <v>51.515100000000004</v>
      </c>
      <c r="Q814" s="18" t="s">
        <v>490</v>
      </c>
      <c r="R814" s="17" t="s">
        <v>488</v>
      </c>
      <c r="S814" s="17">
        <v>3</v>
      </c>
    </row>
    <row r="815" spans="1:19" s="9" customFormat="1" ht="15" customHeight="1" x14ac:dyDescent="0.25">
      <c r="A815" s="2" t="s">
        <v>405</v>
      </c>
      <c r="B815" s="6" t="s">
        <v>158</v>
      </c>
      <c r="C815" s="6">
        <v>2</v>
      </c>
      <c r="D815" s="7">
        <v>42997</v>
      </c>
      <c r="E815" s="8">
        <v>2017</v>
      </c>
      <c r="F815" s="6" t="s">
        <v>13</v>
      </c>
      <c r="G815" s="6" t="s">
        <v>14</v>
      </c>
      <c r="H815" s="6" t="s">
        <v>24</v>
      </c>
      <c r="I815" s="6" t="s">
        <v>25</v>
      </c>
      <c r="J815" s="6" t="s">
        <v>55</v>
      </c>
      <c r="K815" s="6" t="s">
        <v>255</v>
      </c>
      <c r="L815" s="6"/>
      <c r="M815" s="6" t="str">
        <f t="shared" si="27"/>
        <v>IV</v>
      </c>
      <c r="N815"/>
      <c r="O815" s="1">
        <v>181.81800000000001</v>
      </c>
      <c r="P815" s="10">
        <f t="shared" si="26"/>
        <v>4.0404</v>
      </c>
      <c r="Q815" s="18" t="s">
        <v>491</v>
      </c>
      <c r="R815" s="17" t="s">
        <v>478</v>
      </c>
      <c r="S815" s="17">
        <v>2.5</v>
      </c>
    </row>
    <row r="816" spans="1:19" s="9" customFormat="1" ht="15" customHeight="1" x14ac:dyDescent="0.25">
      <c r="A816" s="2" t="s">
        <v>405</v>
      </c>
      <c r="B816" s="6" t="s">
        <v>158</v>
      </c>
      <c r="C816" s="6">
        <v>2</v>
      </c>
      <c r="D816" s="7">
        <v>42997</v>
      </c>
      <c r="E816" s="8">
        <v>2017</v>
      </c>
      <c r="F816" s="6" t="s">
        <v>13</v>
      </c>
      <c r="G816" s="6" t="s">
        <v>14</v>
      </c>
      <c r="H816" s="6" t="s">
        <v>15</v>
      </c>
      <c r="I816" s="6" t="s">
        <v>22</v>
      </c>
      <c r="J816" s="6" t="s">
        <v>43</v>
      </c>
      <c r="K816" s="6" t="s">
        <v>255</v>
      </c>
      <c r="L816" s="6"/>
      <c r="M816" s="6" t="str">
        <f t="shared" si="27"/>
        <v>IV</v>
      </c>
      <c r="N816"/>
      <c r="O816" s="1">
        <v>136.36350000000002</v>
      </c>
      <c r="P816" s="10">
        <f t="shared" si="26"/>
        <v>3.0303000000000004</v>
      </c>
      <c r="Q816" s="16" t="s">
        <v>479</v>
      </c>
      <c r="R816" s="17" t="s">
        <v>480</v>
      </c>
      <c r="S816" s="17">
        <v>2</v>
      </c>
    </row>
    <row r="817" spans="1:19" s="9" customFormat="1" ht="15" customHeight="1" x14ac:dyDescent="0.25">
      <c r="A817" s="2" t="s">
        <v>410</v>
      </c>
      <c r="B817" s="6" t="s">
        <v>158</v>
      </c>
      <c r="C817" s="6">
        <v>1</v>
      </c>
      <c r="D817" s="7">
        <v>43027</v>
      </c>
      <c r="E817" s="8">
        <v>2017</v>
      </c>
      <c r="F817" s="6" t="s">
        <v>27</v>
      </c>
      <c r="G817" s="6" t="s">
        <v>39</v>
      </c>
      <c r="H817" s="6" t="s">
        <v>73</v>
      </c>
      <c r="I817" s="6" t="s">
        <v>74</v>
      </c>
      <c r="J817" s="6" t="s">
        <v>75</v>
      </c>
      <c r="K817" s="6" t="s">
        <v>252</v>
      </c>
      <c r="L817" s="6"/>
      <c r="M817" s="6" t="str">
        <f t="shared" si="27"/>
        <v>II</v>
      </c>
      <c r="N817"/>
      <c r="O817" s="1">
        <v>45.454500000000003</v>
      </c>
      <c r="P817" s="10">
        <f t="shared" si="26"/>
        <v>1.0101</v>
      </c>
      <c r="Q817" s="16" t="s">
        <v>479</v>
      </c>
      <c r="R817" s="17" t="s">
        <v>480</v>
      </c>
      <c r="S817" s="17">
        <v>1</v>
      </c>
    </row>
    <row r="818" spans="1:19" s="9" customFormat="1" ht="15" customHeight="1" x14ac:dyDescent="0.25">
      <c r="A818" s="2" t="s">
        <v>410</v>
      </c>
      <c r="B818" s="6" t="s">
        <v>158</v>
      </c>
      <c r="C818" s="6">
        <v>1</v>
      </c>
      <c r="D818" s="7">
        <v>43027</v>
      </c>
      <c r="E818" s="8">
        <v>2017</v>
      </c>
      <c r="F818" s="6" t="s">
        <v>13</v>
      </c>
      <c r="G818" s="6" t="s">
        <v>14</v>
      </c>
      <c r="H818" s="6" t="s">
        <v>15</v>
      </c>
      <c r="I818" s="6" t="s">
        <v>16</v>
      </c>
      <c r="J818" s="6" t="s">
        <v>17</v>
      </c>
      <c r="K818" s="6" t="s">
        <v>252</v>
      </c>
      <c r="L818" s="6"/>
      <c r="M818" s="6" t="str">
        <f t="shared" si="27"/>
        <v>II</v>
      </c>
      <c r="N818"/>
      <c r="O818" s="1">
        <v>409.09050000000002</v>
      </c>
      <c r="P818" s="10">
        <f t="shared" si="26"/>
        <v>9.0909000000000013</v>
      </c>
      <c r="Q818" s="16" t="s">
        <v>479</v>
      </c>
      <c r="R818" s="17" t="s">
        <v>480</v>
      </c>
      <c r="S818" s="17">
        <v>3</v>
      </c>
    </row>
    <row r="819" spans="1:19" s="9" customFormat="1" ht="15" customHeight="1" x14ac:dyDescent="0.25">
      <c r="A819" s="2" t="s">
        <v>410</v>
      </c>
      <c r="B819" s="6" t="s">
        <v>158</v>
      </c>
      <c r="C819" s="6">
        <v>1</v>
      </c>
      <c r="D819" s="7">
        <v>43027</v>
      </c>
      <c r="E819" s="8">
        <v>2017</v>
      </c>
      <c r="F819" s="6" t="s">
        <v>27</v>
      </c>
      <c r="G819" s="6" t="s">
        <v>39</v>
      </c>
      <c r="H819" s="6" t="s">
        <v>73</v>
      </c>
      <c r="I819" s="6" t="s">
        <v>140</v>
      </c>
      <c r="J819" s="6" t="s">
        <v>141</v>
      </c>
      <c r="K819" s="6" t="s">
        <v>252</v>
      </c>
      <c r="L819" s="6"/>
      <c r="M819" s="6" t="str">
        <f t="shared" si="27"/>
        <v>II</v>
      </c>
      <c r="N819"/>
      <c r="O819" s="1">
        <v>90.909000000000006</v>
      </c>
      <c r="P819" s="10">
        <f t="shared" si="26"/>
        <v>2.0202</v>
      </c>
      <c r="Q819" s="12"/>
      <c r="R819" s="13" t="s">
        <v>478</v>
      </c>
      <c r="S819" s="13">
        <v>2</v>
      </c>
    </row>
    <row r="820" spans="1:19" s="9" customFormat="1" ht="15" customHeight="1" x14ac:dyDescent="0.25">
      <c r="A820" s="2" t="s">
        <v>410</v>
      </c>
      <c r="B820" s="6" t="s">
        <v>158</v>
      </c>
      <c r="C820" s="6">
        <v>1</v>
      </c>
      <c r="D820" s="7">
        <v>43027</v>
      </c>
      <c r="E820" s="8">
        <v>2017</v>
      </c>
      <c r="F820" s="6" t="s">
        <v>13</v>
      </c>
      <c r="G820" s="6" t="s">
        <v>14</v>
      </c>
      <c r="H820" s="6"/>
      <c r="I820" s="6" t="s">
        <v>18</v>
      </c>
      <c r="J820" s="6" t="s">
        <v>19</v>
      </c>
      <c r="K820" s="6" t="s">
        <v>252</v>
      </c>
      <c r="L820" s="6"/>
      <c r="M820" s="6" t="str">
        <f t="shared" si="27"/>
        <v>II</v>
      </c>
      <c r="N820"/>
      <c r="O820" s="1">
        <v>45.454500000000003</v>
      </c>
      <c r="P820" s="10">
        <f t="shared" si="26"/>
        <v>1.0101</v>
      </c>
      <c r="Q820" s="18" t="s">
        <v>489</v>
      </c>
      <c r="R820" s="17" t="s">
        <v>488</v>
      </c>
      <c r="S820" s="17">
        <v>3</v>
      </c>
    </row>
    <row r="821" spans="1:19" s="9" customFormat="1" ht="15" customHeight="1" x14ac:dyDescent="0.25">
      <c r="A821" s="2" t="s">
        <v>410</v>
      </c>
      <c r="B821" s="6" t="s">
        <v>158</v>
      </c>
      <c r="C821" s="6">
        <v>1</v>
      </c>
      <c r="D821" s="7">
        <v>43027</v>
      </c>
      <c r="E821" s="8">
        <v>2017</v>
      </c>
      <c r="F821" s="6" t="s">
        <v>13</v>
      </c>
      <c r="G821" s="6" t="s">
        <v>14</v>
      </c>
      <c r="H821" s="6"/>
      <c r="I821" s="6" t="s">
        <v>20</v>
      </c>
      <c r="J821" s="6" t="s">
        <v>21</v>
      </c>
      <c r="K821" s="6" t="s">
        <v>255</v>
      </c>
      <c r="L821" s="6"/>
      <c r="M821" s="6" t="str">
        <f t="shared" si="27"/>
        <v>IV</v>
      </c>
      <c r="N821"/>
      <c r="O821" s="1">
        <v>1318.1805000000002</v>
      </c>
      <c r="P821" s="10">
        <f t="shared" si="26"/>
        <v>29.292900000000003</v>
      </c>
      <c r="Q821" s="18" t="s">
        <v>490</v>
      </c>
      <c r="R821" s="17" t="s">
        <v>488</v>
      </c>
      <c r="S821" s="17">
        <v>3</v>
      </c>
    </row>
    <row r="822" spans="1:19" s="9" customFormat="1" ht="15" customHeight="1" x14ac:dyDescent="0.25">
      <c r="A822" s="2" t="s">
        <v>410</v>
      </c>
      <c r="B822" s="6" t="s">
        <v>158</v>
      </c>
      <c r="C822" s="6">
        <v>1</v>
      </c>
      <c r="D822" s="7">
        <v>43027</v>
      </c>
      <c r="E822" s="8">
        <v>2017</v>
      </c>
      <c r="F822" s="6" t="s">
        <v>13</v>
      </c>
      <c r="G822" s="6" t="s">
        <v>14</v>
      </c>
      <c r="H822" s="6" t="s">
        <v>24</v>
      </c>
      <c r="I822" s="6" t="s">
        <v>25</v>
      </c>
      <c r="J822" s="6" t="s">
        <v>55</v>
      </c>
      <c r="K822" s="6" t="s">
        <v>255</v>
      </c>
      <c r="L822" s="6"/>
      <c r="M822" s="6" t="str">
        <f t="shared" si="27"/>
        <v>IV</v>
      </c>
      <c r="N822"/>
      <c r="O822" s="1">
        <v>318.18150000000003</v>
      </c>
      <c r="P822" s="10">
        <f t="shared" si="26"/>
        <v>7.0707000000000004</v>
      </c>
      <c r="Q822" s="18" t="s">
        <v>491</v>
      </c>
      <c r="R822" s="17" t="s">
        <v>478</v>
      </c>
      <c r="S822" s="17">
        <v>2.5</v>
      </c>
    </row>
    <row r="823" spans="1:19" s="9" customFormat="1" ht="15" customHeight="1" x14ac:dyDescent="0.25">
      <c r="A823" s="2" t="s">
        <v>410</v>
      </c>
      <c r="B823" s="6" t="s">
        <v>158</v>
      </c>
      <c r="C823" s="6">
        <v>1</v>
      </c>
      <c r="D823" s="7">
        <v>43027</v>
      </c>
      <c r="E823" s="8">
        <v>2017</v>
      </c>
      <c r="F823" s="6" t="s">
        <v>13</v>
      </c>
      <c r="G823" s="6" t="s">
        <v>14</v>
      </c>
      <c r="H823" s="6" t="s">
        <v>15</v>
      </c>
      <c r="I823" s="6" t="s">
        <v>22</v>
      </c>
      <c r="J823" s="6" t="s">
        <v>43</v>
      </c>
      <c r="K823" s="6" t="s">
        <v>255</v>
      </c>
      <c r="L823" s="6"/>
      <c r="M823" s="6" t="str">
        <f t="shared" si="27"/>
        <v>IV</v>
      </c>
      <c r="N823"/>
      <c r="O823" s="1">
        <v>136.36350000000002</v>
      </c>
      <c r="P823" s="10">
        <f t="shared" si="26"/>
        <v>3.0303000000000004</v>
      </c>
      <c r="Q823" s="16" t="s">
        <v>479</v>
      </c>
      <c r="R823" s="17" t="s">
        <v>480</v>
      </c>
      <c r="S823" s="17">
        <v>2</v>
      </c>
    </row>
    <row r="824" spans="1:19" s="9" customFormat="1" ht="15" customHeight="1" x14ac:dyDescent="0.25">
      <c r="A824" s="2" t="s">
        <v>411</v>
      </c>
      <c r="B824" s="6" t="s">
        <v>158</v>
      </c>
      <c r="C824" s="6">
        <v>2</v>
      </c>
      <c r="D824" s="7">
        <v>43027</v>
      </c>
      <c r="E824" s="8">
        <v>2017</v>
      </c>
      <c r="F824" s="6" t="s">
        <v>27</v>
      </c>
      <c r="G824" s="6" t="s">
        <v>39</v>
      </c>
      <c r="H824" s="6" t="s">
        <v>73</v>
      </c>
      <c r="I824" s="6" t="s">
        <v>74</v>
      </c>
      <c r="J824" s="6" t="s">
        <v>75</v>
      </c>
      <c r="K824" s="6" t="s">
        <v>252</v>
      </c>
      <c r="L824" s="6"/>
      <c r="M824" s="6" t="str">
        <f t="shared" si="27"/>
        <v>II</v>
      </c>
      <c r="N824"/>
      <c r="O824" s="1">
        <v>227.27250000000001</v>
      </c>
      <c r="P824" s="10">
        <f t="shared" si="26"/>
        <v>5.0505000000000004</v>
      </c>
      <c r="Q824" s="16" t="s">
        <v>479</v>
      </c>
      <c r="R824" s="17" t="s">
        <v>480</v>
      </c>
      <c r="S824" s="17">
        <v>1</v>
      </c>
    </row>
    <row r="825" spans="1:19" s="9" customFormat="1" ht="15" customHeight="1" x14ac:dyDescent="0.25">
      <c r="A825" s="2" t="s">
        <v>411</v>
      </c>
      <c r="B825" s="6" t="s">
        <v>158</v>
      </c>
      <c r="C825" s="6">
        <v>2</v>
      </c>
      <c r="D825" s="7">
        <v>43027</v>
      </c>
      <c r="E825" s="8">
        <v>2017</v>
      </c>
      <c r="F825" s="6" t="s">
        <v>13</v>
      </c>
      <c r="G825" s="6" t="s">
        <v>14</v>
      </c>
      <c r="H825" s="6"/>
      <c r="I825" s="6" t="s">
        <v>64</v>
      </c>
      <c r="J825" s="6" t="s">
        <v>65</v>
      </c>
      <c r="K825" s="6" t="s">
        <v>255</v>
      </c>
      <c r="L825" s="6"/>
      <c r="M825" s="6" t="str">
        <f t="shared" si="27"/>
        <v>IV</v>
      </c>
      <c r="N825"/>
      <c r="O825" s="1">
        <v>136.36350000000002</v>
      </c>
      <c r="P825" s="10">
        <f t="shared" si="26"/>
        <v>3.0303000000000004</v>
      </c>
      <c r="Q825" s="18" t="s">
        <v>477</v>
      </c>
      <c r="R825" s="17" t="s">
        <v>478</v>
      </c>
      <c r="S825" s="17">
        <v>4</v>
      </c>
    </row>
    <row r="826" spans="1:19" s="9" customFormat="1" ht="15" customHeight="1" x14ac:dyDescent="0.25">
      <c r="A826" s="2" t="s">
        <v>411</v>
      </c>
      <c r="B826" s="6" t="s">
        <v>158</v>
      </c>
      <c r="C826" s="6">
        <v>2</v>
      </c>
      <c r="D826" s="7">
        <v>43027</v>
      </c>
      <c r="E826" s="8">
        <v>2017</v>
      </c>
      <c r="F826" s="6" t="s">
        <v>13</v>
      </c>
      <c r="G826" s="6" t="s">
        <v>14</v>
      </c>
      <c r="H826" s="6" t="s">
        <v>15</v>
      </c>
      <c r="I826" s="6" t="s">
        <v>16</v>
      </c>
      <c r="J826" s="6" t="s">
        <v>17</v>
      </c>
      <c r="K826" s="6" t="s">
        <v>252</v>
      </c>
      <c r="L826" s="6"/>
      <c r="M826" s="6" t="str">
        <f t="shared" si="27"/>
        <v>II</v>
      </c>
      <c r="N826"/>
      <c r="O826" s="1">
        <v>227.27250000000001</v>
      </c>
      <c r="P826" s="10">
        <f t="shared" si="26"/>
        <v>5.0505000000000004</v>
      </c>
      <c r="Q826" s="16" t="s">
        <v>479</v>
      </c>
      <c r="R826" s="17" t="s">
        <v>480</v>
      </c>
      <c r="S826" s="17">
        <v>3</v>
      </c>
    </row>
    <row r="827" spans="1:19" s="9" customFormat="1" ht="15" customHeight="1" x14ac:dyDescent="0.25">
      <c r="A827" s="2" t="s">
        <v>411</v>
      </c>
      <c r="B827" s="6" t="s">
        <v>158</v>
      </c>
      <c r="C827" s="6">
        <v>2</v>
      </c>
      <c r="D827" s="7">
        <v>43027</v>
      </c>
      <c r="E827" s="8">
        <v>2017</v>
      </c>
      <c r="F827" s="6" t="s">
        <v>13</v>
      </c>
      <c r="G827" s="6" t="s">
        <v>14</v>
      </c>
      <c r="H827" s="6"/>
      <c r="I827" s="6" t="s">
        <v>20</v>
      </c>
      <c r="J827" s="6" t="s">
        <v>21</v>
      </c>
      <c r="K827" s="6" t="s">
        <v>255</v>
      </c>
      <c r="L827" s="6"/>
      <c r="M827" s="6" t="str">
        <f t="shared" si="27"/>
        <v>IV</v>
      </c>
      <c r="N827"/>
      <c r="O827" s="1">
        <v>1999.998</v>
      </c>
      <c r="P827" s="10">
        <f t="shared" si="26"/>
        <v>44.444400000000002</v>
      </c>
      <c r="Q827" s="18" t="s">
        <v>490</v>
      </c>
      <c r="R827" s="17" t="s">
        <v>488</v>
      </c>
      <c r="S827" s="17">
        <v>3</v>
      </c>
    </row>
    <row r="828" spans="1:19" s="9" customFormat="1" ht="15" customHeight="1" x14ac:dyDescent="0.25">
      <c r="A828" s="2" t="s">
        <v>411</v>
      </c>
      <c r="B828" s="6" t="s">
        <v>158</v>
      </c>
      <c r="C828" s="6">
        <v>2</v>
      </c>
      <c r="D828" s="7">
        <v>43027</v>
      </c>
      <c r="E828" s="8">
        <v>2017</v>
      </c>
      <c r="F828" s="6" t="s">
        <v>9</v>
      </c>
      <c r="G828" s="6" t="s">
        <v>92</v>
      </c>
      <c r="H828" s="6"/>
      <c r="I828" s="6" t="s">
        <v>93</v>
      </c>
      <c r="J828" s="6" t="s">
        <v>138</v>
      </c>
      <c r="K828" s="6" t="s">
        <v>252</v>
      </c>
      <c r="L828" s="6"/>
      <c r="M828" s="6" t="str">
        <f t="shared" si="27"/>
        <v>II</v>
      </c>
      <c r="N828"/>
      <c r="O828" s="1">
        <v>45.454500000000003</v>
      </c>
      <c r="P828" s="10">
        <f t="shared" si="26"/>
        <v>1.0101</v>
      </c>
      <c r="Q828" s="12" t="s">
        <v>500</v>
      </c>
      <c r="R828" s="13" t="s">
        <v>480</v>
      </c>
      <c r="S828" s="13">
        <v>3</v>
      </c>
    </row>
    <row r="829" spans="1:19" s="9" customFormat="1" ht="15" customHeight="1" x14ac:dyDescent="0.25">
      <c r="A829" s="2" t="s">
        <v>411</v>
      </c>
      <c r="B829" s="6" t="s">
        <v>158</v>
      </c>
      <c r="C829" s="6">
        <v>2</v>
      </c>
      <c r="D829" s="7">
        <v>43027</v>
      </c>
      <c r="E829" s="8">
        <v>2017</v>
      </c>
      <c r="F829" s="6" t="s">
        <v>13</v>
      </c>
      <c r="G829" s="6" t="s">
        <v>14</v>
      </c>
      <c r="H829" s="6" t="s">
        <v>24</v>
      </c>
      <c r="I829" s="6" t="s">
        <v>25</v>
      </c>
      <c r="J829" s="6" t="s">
        <v>55</v>
      </c>
      <c r="K829" s="6" t="s">
        <v>255</v>
      </c>
      <c r="L829" s="6"/>
      <c r="M829" s="6" t="str">
        <f t="shared" si="27"/>
        <v>IV</v>
      </c>
      <c r="N829"/>
      <c r="O829" s="1">
        <v>454.54500000000002</v>
      </c>
      <c r="P829" s="10">
        <f t="shared" si="26"/>
        <v>10.101000000000001</v>
      </c>
      <c r="Q829" s="18" t="s">
        <v>491</v>
      </c>
      <c r="R829" s="17" t="s">
        <v>478</v>
      </c>
      <c r="S829" s="17">
        <v>2.5</v>
      </c>
    </row>
    <row r="830" spans="1:19" s="9" customFormat="1" ht="15" customHeight="1" x14ac:dyDescent="0.25">
      <c r="A830" s="2" t="s">
        <v>411</v>
      </c>
      <c r="B830" s="6" t="s">
        <v>158</v>
      </c>
      <c r="C830" s="6">
        <v>2</v>
      </c>
      <c r="D830" s="7">
        <v>43027</v>
      </c>
      <c r="E830" s="8">
        <v>2017</v>
      </c>
      <c r="F830" s="6" t="s">
        <v>13</v>
      </c>
      <c r="G830" s="6" t="s">
        <v>14</v>
      </c>
      <c r="H830" s="6" t="s">
        <v>15</v>
      </c>
      <c r="I830" s="6" t="s">
        <v>56</v>
      </c>
      <c r="J830" s="6" t="s">
        <v>57</v>
      </c>
      <c r="K830" s="6" t="s">
        <v>252</v>
      </c>
      <c r="L830" s="6"/>
      <c r="M830" s="6" t="str">
        <f t="shared" si="27"/>
        <v>II</v>
      </c>
      <c r="N830"/>
      <c r="O830" s="1">
        <v>90.909000000000006</v>
      </c>
      <c r="P830" s="10">
        <f t="shared" si="26"/>
        <v>2.0202</v>
      </c>
      <c r="Q830" s="16" t="s">
        <v>479</v>
      </c>
      <c r="R830" s="17" t="s">
        <v>480</v>
      </c>
      <c r="S830" s="17">
        <v>4</v>
      </c>
    </row>
    <row r="831" spans="1:19" s="9" customFormat="1" ht="15" customHeight="1" x14ac:dyDescent="0.25">
      <c r="A831" s="2" t="s">
        <v>411</v>
      </c>
      <c r="B831" s="6" t="s">
        <v>158</v>
      </c>
      <c r="C831" s="6">
        <v>2</v>
      </c>
      <c r="D831" s="7">
        <v>43027</v>
      </c>
      <c r="E831" s="8">
        <v>2017</v>
      </c>
      <c r="F831" s="6" t="s">
        <v>13</v>
      </c>
      <c r="G831" s="6" t="s">
        <v>14</v>
      </c>
      <c r="H831" s="6" t="s">
        <v>15</v>
      </c>
      <c r="I831" s="6" t="s">
        <v>22</v>
      </c>
      <c r="J831" s="6" t="s">
        <v>43</v>
      </c>
      <c r="K831" s="6" t="s">
        <v>255</v>
      </c>
      <c r="L831" s="6"/>
      <c r="M831" s="6" t="str">
        <f t="shared" si="27"/>
        <v>IV</v>
      </c>
      <c r="N831"/>
      <c r="O831" s="1">
        <v>90.909000000000006</v>
      </c>
      <c r="P831" s="10">
        <f t="shared" si="26"/>
        <v>2.0202</v>
      </c>
      <c r="Q831" s="16" t="s">
        <v>479</v>
      </c>
      <c r="R831" s="17" t="s">
        <v>480</v>
      </c>
      <c r="S831" s="17">
        <v>2</v>
      </c>
    </row>
    <row r="832" spans="1:19" s="9" customFormat="1" ht="15" customHeight="1" x14ac:dyDescent="0.25">
      <c r="A832" s="2" t="s">
        <v>284</v>
      </c>
      <c r="B832" s="6" t="s">
        <v>153</v>
      </c>
      <c r="C832" s="6">
        <v>1</v>
      </c>
      <c r="D832" s="7">
        <v>42541</v>
      </c>
      <c r="E832" s="8">
        <v>2016</v>
      </c>
      <c r="F832" s="6" t="s">
        <v>27</v>
      </c>
      <c r="G832" s="6" t="s">
        <v>39</v>
      </c>
      <c r="H832" s="6" t="s">
        <v>73</v>
      </c>
      <c r="I832" s="6" t="s">
        <v>74</v>
      </c>
      <c r="J832" s="6" t="s">
        <v>75</v>
      </c>
      <c r="K832" s="6" t="s">
        <v>252</v>
      </c>
      <c r="L832" s="6"/>
      <c r="M832" s="6" t="str">
        <f t="shared" si="27"/>
        <v>II</v>
      </c>
      <c r="N832"/>
      <c r="O832" s="1">
        <v>45.454500000000003</v>
      </c>
      <c r="P832" s="10">
        <f t="shared" si="26"/>
        <v>1.0101</v>
      </c>
      <c r="Q832" s="16" t="s">
        <v>479</v>
      </c>
      <c r="R832" s="17" t="s">
        <v>480</v>
      </c>
      <c r="S832" s="17">
        <v>1</v>
      </c>
    </row>
    <row r="833" spans="1:19" s="9" customFormat="1" ht="15" customHeight="1" x14ac:dyDescent="0.25">
      <c r="A833" s="2" t="s">
        <v>284</v>
      </c>
      <c r="B833" s="6" t="s">
        <v>153</v>
      </c>
      <c r="C833" s="6">
        <v>1</v>
      </c>
      <c r="D833" s="7">
        <v>42541</v>
      </c>
      <c r="E833" s="8">
        <v>2016</v>
      </c>
      <c r="F833" s="6" t="s">
        <v>9</v>
      </c>
      <c r="G833" s="6" t="s">
        <v>10</v>
      </c>
      <c r="H833" s="6"/>
      <c r="I833" s="6" t="s">
        <v>11</v>
      </c>
      <c r="J833" s="6" t="s">
        <v>42</v>
      </c>
      <c r="K833" s="6" t="s">
        <v>252</v>
      </c>
      <c r="L833" s="6"/>
      <c r="M833" s="6" t="str">
        <f t="shared" si="27"/>
        <v>II</v>
      </c>
      <c r="N833"/>
      <c r="O833" s="1">
        <v>45.454500000000003</v>
      </c>
      <c r="P833" s="10">
        <f t="shared" si="26"/>
        <v>1.0101</v>
      </c>
      <c r="Q833" s="12" t="s">
        <v>500</v>
      </c>
      <c r="R833" s="13" t="s">
        <v>480</v>
      </c>
      <c r="S833" s="13">
        <v>3</v>
      </c>
    </row>
    <row r="834" spans="1:19" s="9" customFormat="1" ht="15" customHeight="1" x14ac:dyDescent="0.25">
      <c r="A834" s="2" t="s">
        <v>284</v>
      </c>
      <c r="B834" s="6" t="s">
        <v>153</v>
      </c>
      <c r="C834" s="6">
        <v>1</v>
      </c>
      <c r="D834" s="7">
        <v>42541</v>
      </c>
      <c r="E834" s="8">
        <v>2016</v>
      </c>
      <c r="F834" s="6" t="s">
        <v>13</v>
      </c>
      <c r="G834" s="6" t="s">
        <v>14</v>
      </c>
      <c r="H834" s="6"/>
      <c r="I834" s="6" t="s">
        <v>64</v>
      </c>
      <c r="J834" s="6" t="s">
        <v>65</v>
      </c>
      <c r="K834" s="6" t="s">
        <v>255</v>
      </c>
      <c r="L834" s="6"/>
      <c r="M834" s="6" t="str">
        <f t="shared" si="27"/>
        <v>IV</v>
      </c>
      <c r="N834"/>
      <c r="O834" s="1">
        <v>45.454500000000003</v>
      </c>
      <c r="P834" s="10">
        <f t="shared" ref="P834:P897" si="28">O834/45</f>
        <v>1.0101</v>
      </c>
      <c r="Q834" s="18" t="s">
        <v>477</v>
      </c>
      <c r="R834" s="17" t="s">
        <v>478</v>
      </c>
      <c r="S834" s="17">
        <v>4</v>
      </c>
    </row>
    <row r="835" spans="1:19" s="9" customFormat="1" ht="15" customHeight="1" x14ac:dyDescent="0.25">
      <c r="A835" s="2" t="s">
        <v>284</v>
      </c>
      <c r="B835" s="6" t="s">
        <v>153</v>
      </c>
      <c r="C835" s="6">
        <v>1</v>
      </c>
      <c r="D835" s="7">
        <v>42541</v>
      </c>
      <c r="E835" s="8">
        <v>2016</v>
      </c>
      <c r="F835" s="6" t="s">
        <v>27</v>
      </c>
      <c r="G835" s="6" t="s">
        <v>39</v>
      </c>
      <c r="H835" s="6"/>
      <c r="I835" s="6" t="s">
        <v>40</v>
      </c>
      <c r="J835" s="6" t="s">
        <v>41</v>
      </c>
      <c r="K835" s="6" t="s">
        <v>252</v>
      </c>
      <c r="L835" s="6"/>
      <c r="M835" s="6" t="str">
        <f t="shared" si="27"/>
        <v>II</v>
      </c>
      <c r="N835"/>
      <c r="O835" s="1">
        <v>227.27250000000001</v>
      </c>
      <c r="P835" s="10">
        <f t="shared" si="28"/>
        <v>5.0505000000000004</v>
      </c>
      <c r="Q835" s="16" t="s">
        <v>479</v>
      </c>
      <c r="R835" s="17" t="s">
        <v>480</v>
      </c>
      <c r="S835" s="17">
        <v>3</v>
      </c>
    </row>
    <row r="836" spans="1:19" s="9" customFormat="1" ht="15" customHeight="1" x14ac:dyDescent="0.25">
      <c r="A836" s="2" t="s">
        <v>284</v>
      </c>
      <c r="B836" s="6" t="s">
        <v>153</v>
      </c>
      <c r="C836" s="6">
        <v>1</v>
      </c>
      <c r="D836" s="7">
        <v>42541</v>
      </c>
      <c r="E836" s="8">
        <v>2016</v>
      </c>
      <c r="F836" s="6" t="s">
        <v>13</v>
      </c>
      <c r="G836" s="6" t="s">
        <v>14</v>
      </c>
      <c r="H836" s="6" t="s">
        <v>15</v>
      </c>
      <c r="I836" s="6" t="s">
        <v>16</v>
      </c>
      <c r="J836" s="6" t="s">
        <v>17</v>
      </c>
      <c r="K836" s="6" t="s">
        <v>252</v>
      </c>
      <c r="L836" s="6"/>
      <c r="M836" s="6" t="str">
        <f t="shared" si="27"/>
        <v>II</v>
      </c>
      <c r="N836"/>
      <c r="O836" s="1">
        <v>90.909000000000006</v>
      </c>
      <c r="P836" s="10">
        <f t="shared" si="28"/>
        <v>2.0202</v>
      </c>
      <c r="Q836" s="16" t="s">
        <v>479</v>
      </c>
      <c r="R836" s="17" t="s">
        <v>480</v>
      </c>
      <c r="S836" s="17">
        <v>3</v>
      </c>
    </row>
    <row r="837" spans="1:19" s="9" customFormat="1" ht="15" customHeight="1" x14ac:dyDescent="0.25">
      <c r="A837" s="2" t="s">
        <v>284</v>
      </c>
      <c r="B837" s="6" t="s">
        <v>153</v>
      </c>
      <c r="C837" s="6">
        <v>1</v>
      </c>
      <c r="D837" s="7">
        <v>42541</v>
      </c>
      <c r="E837" s="8">
        <v>2016</v>
      </c>
      <c r="F837" s="6" t="s">
        <v>13</v>
      </c>
      <c r="G837" s="6" t="s">
        <v>14</v>
      </c>
      <c r="H837" s="6"/>
      <c r="I837" s="6" t="s">
        <v>18</v>
      </c>
      <c r="J837" s="6" t="s">
        <v>19</v>
      </c>
      <c r="K837" s="6" t="s">
        <v>252</v>
      </c>
      <c r="L837" s="6"/>
      <c r="M837" s="6" t="str">
        <f t="shared" si="27"/>
        <v>II</v>
      </c>
      <c r="N837"/>
      <c r="O837" s="1">
        <v>136.36350000000002</v>
      </c>
      <c r="P837" s="10">
        <f t="shared" si="28"/>
        <v>3.0303000000000004</v>
      </c>
      <c r="Q837" s="18" t="s">
        <v>489</v>
      </c>
      <c r="R837" s="17" t="s">
        <v>488</v>
      </c>
      <c r="S837" s="17">
        <v>3</v>
      </c>
    </row>
    <row r="838" spans="1:19" s="9" customFormat="1" ht="15" customHeight="1" x14ac:dyDescent="0.25">
      <c r="A838" s="2" t="s">
        <v>284</v>
      </c>
      <c r="B838" s="6" t="s">
        <v>153</v>
      </c>
      <c r="C838" s="6">
        <v>1</v>
      </c>
      <c r="D838" s="7">
        <v>42541</v>
      </c>
      <c r="E838" s="8">
        <v>2016</v>
      </c>
      <c r="F838" s="6" t="s">
        <v>13</v>
      </c>
      <c r="G838" s="6" t="s">
        <v>14</v>
      </c>
      <c r="H838" s="6"/>
      <c r="I838" s="6" t="s">
        <v>20</v>
      </c>
      <c r="J838" s="6" t="s">
        <v>21</v>
      </c>
      <c r="K838" s="6" t="s">
        <v>255</v>
      </c>
      <c r="L838" s="6"/>
      <c r="M838" s="6" t="str">
        <f t="shared" si="27"/>
        <v>IV</v>
      </c>
      <c r="N838"/>
      <c r="O838" s="1">
        <v>681.8175</v>
      </c>
      <c r="P838" s="10">
        <f t="shared" si="28"/>
        <v>15.1515</v>
      </c>
      <c r="Q838" s="18" t="s">
        <v>490</v>
      </c>
      <c r="R838" s="17" t="s">
        <v>488</v>
      </c>
      <c r="S838" s="17">
        <v>3</v>
      </c>
    </row>
    <row r="839" spans="1:19" s="9" customFormat="1" ht="15" customHeight="1" x14ac:dyDescent="0.25">
      <c r="A839" s="2" t="s">
        <v>284</v>
      </c>
      <c r="B839" s="6" t="s">
        <v>153</v>
      </c>
      <c r="C839" s="6">
        <v>1</v>
      </c>
      <c r="D839" s="7">
        <v>42541</v>
      </c>
      <c r="E839" s="8">
        <v>2016</v>
      </c>
      <c r="F839" s="6" t="s">
        <v>27</v>
      </c>
      <c r="G839" s="6" t="s">
        <v>28</v>
      </c>
      <c r="H839" s="6"/>
      <c r="I839" s="6" t="s">
        <v>36</v>
      </c>
      <c r="J839" s="6" t="s">
        <v>37</v>
      </c>
      <c r="K839" s="6" t="s">
        <v>251</v>
      </c>
      <c r="L839" s="6"/>
      <c r="M839" s="6" t="str">
        <f t="shared" si="27"/>
        <v>III</v>
      </c>
      <c r="N839" s="15"/>
      <c r="O839" s="1">
        <v>90.909000000000006</v>
      </c>
      <c r="P839" s="10">
        <f t="shared" si="28"/>
        <v>2.0202</v>
      </c>
      <c r="Q839" s="18" t="s">
        <v>498</v>
      </c>
      <c r="R839" s="17" t="s">
        <v>478</v>
      </c>
      <c r="S839" s="17">
        <v>3</v>
      </c>
    </row>
    <row r="840" spans="1:19" s="9" customFormat="1" ht="15" customHeight="1" x14ac:dyDescent="0.25">
      <c r="A840" s="2" t="s">
        <v>284</v>
      </c>
      <c r="B840" s="6" t="s">
        <v>153</v>
      </c>
      <c r="C840" s="6">
        <v>1</v>
      </c>
      <c r="D840" s="7">
        <v>42541</v>
      </c>
      <c r="E840" s="8">
        <v>2016</v>
      </c>
      <c r="F840" s="6" t="s">
        <v>50</v>
      </c>
      <c r="G840" s="6" t="s">
        <v>51</v>
      </c>
      <c r="H840" s="6" t="s">
        <v>70</v>
      </c>
      <c r="I840" s="6" t="s">
        <v>131</v>
      </c>
      <c r="J840" s="6" t="s">
        <v>132</v>
      </c>
      <c r="K840" s="6" t="s">
        <v>253</v>
      </c>
      <c r="L840" s="6"/>
      <c r="M840" s="6" t="str">
        <f t="shared" si="27"/>
        <v>I</v>
      </c>
      <c r="N840" s="15"/>
      <c r="O840" s="1">
        <v>45.454500000000003</v>
      </c>
      <c r="P840" s="10">
        <f t="shared" si="28"/>
        <v>1.0101</v>
      </c>
      <c r="Q840" s="18" t="s">
        <v>501</v>
      </c>
      <c r="R840" s="17" t="s">
        <v>478</v>
      </c>
      <c r="S840" s="17"/>
    </row>
    <row r="841" spans="1:19" s="9" customFormat="1" ht="15" customHeight="1" x14ac:dyDescent="0.25">
      <c r="A841" s="2" t="s">
        <v>284</v>
      </c>
      <c r="B841" s="6" t="s">
        <v>153</v>
      </c>
      <c r="C841" s="6">
        <v>1</v>
      </c>
      <c r="D841" s="7">
        <v>42541</v>
      </c>
      <c r="E841" s="8">
        <v>2016</v>
      </c>
      <c r="F841" s="6" t="s">
        <v>13</v>
      </c>
      <c r="G841" s="6" t="s">
        <v>14</v>
      </c>
      <c r="H841" s="6" t="s">
        <v>24</v>
      </c>
      <c r="I841" s="6" t="s">
        <v>25</v>
      </c>
      <c r="J841" s="6" t="s">
        <v>55</v>
      </c>
      <c r="K841" s="6" t="s">
        <v>255</v>
      </c>
      <c r="L841" s="6"/>
      <c r="M841" s="6" t="str">
        <f t="shared" si="27"/>
        <v>IV</v>
      </c>
      <c r="N841"/>
      <c r="O841" s="1">
        <v>45.454500000000003</v>
      </c>
      <c r="P841" s="10">
        <f t="shared" si="28"/>
        <v>1.0101</v>
      </c>
      <c r="Q841" s="18" t="s">
        <v>491</v>
      </c>
      <c r="R841" s="17" t="s">
        <v>478</v>
      </c>
      <c r="S841" s="17">
        <v>2.5</v>
      </c>
    </row>
    <row r="842" spans="1:19" s="9" customFormat="1" ht="15" customHeight="1" x14ac:dyDescent="0.25">
      <c r="A842" s="2" t="s">
        <v>284</v>
      </c>
      <c r="B842" s="6" t="s">
        <v>153</v>
      </c>
      <c r="C842" s="6">
        <v>1</v>
      </c>
      <c r="D842" s="7">
        <v>42541</v>
      </c>
      <c r="E842" s="8">
        <v>2016</v>
      </c>
      <c r="F842" s="6" t="s">
        <v>133</v>
      </c>
      <c r="G842" s="6"/>
      <c r="H842" s="6"/>
      <c r="I842" s="6" t="s">
        <v>134</v>
      </c>
      <c r="J842" s="6" t="s">
        <v>135</v>
      </c>
      <c r="K842" s="6" t="s">
        <v>253</v>
      </c>
      <c r="L842" s="6"/>
      <c r="M842" s="6" t="str">
        <f t="shared" si="27"/>
        <v>I</v>
      </c>
      <c r="N842" s="15"/>
      <c r="O842" s="1">
        <v>1818.18</v>
      </c>
      <c r="P842" s="10">
        <f t="shared" si="28"/>
        <v>40.404000000000003</v>
      </c>
      <c r="Q842" s="18" t="s">
        <v>485</v>
      </c>
      <c r="R842" s="17" t="s">
        <v>478</v>
      </c>
      <c r="S842" s="17">
        <v>3</v>
      </c>
    </row>
    <row r="843" spans="1:19" s="9" customFormat="1" ht="15" customHeight="1" x14ac:dyDescent="0.25">
      <c r="A843" s="2" t="s">
        <v>284</v>
      </c>
      <c r="B843" s="6" t="s">
        <v>153</v>
      </c>
      <c r="C843" s="6">
        <v>1</v>
      </c>
      <c r="D843" s="7">
        <v>42541</v>
      </c>
      <c r="E843" s="8">
        <v>2016</v>
      </c>
      <c r="F843" s="6" t="s">
        <v>13</v>
      </c>
      <c r="G843" s="6" t="s">
        <v>14</v>
      </c>
      <c r="H843" s="6" t="s">
        <v>15</v>
      </c>
      <c r="I843" s="6" t="s">
        <v>22</v>
      </c>
      <c r="J843" s="6" t="s">
        <v>23</v>
      </c>
      <c r="K843" s="6" t="s">
        <v>255</v>
      </c>
      <c r="L843" s="6"/>
      <c r="M843" s="6" t="str">
        <f t="shared" si="27"/>
        <v>IV</v>
      </c>
      <c r="N843"/>
      <c r="O843" s="1">
        <v>45.454500000000003</v>
      </c>
      <c r="P843" s="10">
        <f t="shared" si="28"/>
        <v>1.0101</v>
      </c>
      <c r="Q843" s="16" t="s">
        <v>479</v>
      </c>
      <c r="R843" s="17" t="s">
        <v>480</v>
      </c>
      <c r="S843" s="17">
        <v>2</v>
      </c>
    </row>
    <row r="844" spans="1:19" s="9" customFormat="1" ht="15" customHeight="1" x14ac:dyDescent="0.25">
      <c r="A844" s="2" t="s">
        <v>284</v>
      </c>
      <c r="B844" s="6" t="s">
        <v>153</v>
      </c>
      <c r="C844" s="6">
        <v>1</v>
      </c>
      <c r="D844" s="7">
        <v>42541</v>
      </c>
      <c r="E844" s="8">
        <v>2016</v>
      </c>
      <c r="F844" s="6" t="s">
        <v>13</v>
      </c>
      <c r="G844" s="6" t="s">
        <v>14</v>
      </c>
      <c r="H844" s="6" t="s">
        <v>24</v>
      </c>
      <c r="I844" s="6" t="s">
        <v>25</v>
      </c>
      <c r="J844" s="6" t="s">
        <v>26</v>
      </c>
      <c r="K844" s="6" t="s">
        <v>255</v>
      </c>
      <c r="L844" s="6"/>
      <c r="M844" s="6" t="str">
        <f t="shared" si="27"/>
        <v>IV</v>
      </c>
      <c r="N844"/>
      <c r="O844" s="1">
        <v>136.36350000000002</v>
      </c>
      <c r="P844" s="10">
        <f t="shared" si="28"/>
        <v>3.0303000000000004</v>
      </c>
      <c r="Q844" s="18" t="s">
        <v>491</v>
      </c>
      <c r="R844" s="17" t="s">
        <v>478</v>
      </c>
      <c r="S844" s="17">
        <v>2</v>
      </c>
    </row>
    <row r="845" spans="1:19" s="9" customFormat="1" ht="15" customHeight="1" x14ac:dyDescent="0.25">
      <c r="A845" s="2" t="s">
        <v>285</v>
      </c>
      <c r="B845" s="6" t="s">
        <v>153</v>
      </c>
      <c r="C845" s="6">
        <v>2</v>
      </c>
      <c r="D845" s="7">
        <v>42541</v>
      </c>
      <c r="E845" s="8">
        <v>2016</v>
      </c>
      <c r="F845" s="6" t="s">
        <v>50</v>
      </c>
      <c r="G845" s="6" t="s">
        <v>51</v>
      </c>
      <c r="H845" s="6" t="s">
        <v>67</v>
      </c>
      <c r="I845" s="6" t="s">
        <v>68</v>
      </c>
      <c r="J845" s="6" t="s">
        <v>69</v>
      </c>
      <c r="K845" s="6" t="s">
        <v>252</v>
      </c>
      <c r="L845" s="6"/>
      <c r="M845" s="6" t="str">
        <f t="shared" si="27"/>
        <v>II</v>
      </c>
      <c r="N845"/>
      <c r="O845" s="1">
        <v>45.454500000000003</v>
      </c>
      <c r="P845" s="10">
        <f t="shared" si="28"/>
        <v>1.0101</v>
      </c>
      <c r="Q845" s="18" t="s">
        <v>484</v>
      </c>
      <c r="R845" s="17" t="s">
        <v>478</v>
      </c>
      <c r="S845" s="17">
        <v>3</v>
      </c>
    </row>
    <row r="846" spans="1:19" s="9" customFormat="1" ht="15" customHeight="1" x14ac:dyDescent="0.25">
      <c r="A846" s="2" t="s">
        <v>344</v>
      </c>
      <c r="B846" s="6" t="s">
        <v>153</v>
      </c>
      <c r="C846" s="6">
        <v>2</v>
      </c>
      <c r="D846" s="7">
        <v>42541</v>
      </c>
      <c r="E846" s="8">
        <v>2016</v>
      </c>
      <c r="F846" s="6" t="s">
        <v>27</v>
      </c>
      <c r="G846" s="6" t="s">
        <v>28</v>
      </c>
      <c r="H846" s="6"/>
      <c r="I846" s="6"/>
      <c r="J846" s="6" t="s">
        <v>28</v>
      </c>
      <c r="K846" s="6" t="s">
        <v>256</v>
      </c>
      <c r="L846" s="6"/>
      <c r="M846" s="6" t="str">
        <f t="shared" si="27"/>
        <v>NA</v>
      </c>
      <c r="N846" s="15"/>
      <c r="O846" s="1">
        <v>45.454500000000003</v>
      </c>
      <c r="P846" s="10">
        <f t="shared" si="28"/>
        <v>1.0101</v>
      </c>
      <c r="Q846" s="13"/>
      <c r="R846" s="13"/>
      <c r="S846" s="13"/>
    </row>
    <row r="847" spans="1:19" s="9" customFormat="1" ht="15" customHeight="1" x14ac:dyDescent="0.25">
      <c r="A847" s="2" t="s">
        <v>285</v>
      </c>
      <c r="B847" s="6" t="s">
        <v>153</v>
      </c>
      <c r="C847" s="6">
        <v>2</v>
      </c>
      <c r="D847" s="7">
        <v>42541</v>
      </c>
      <c r="E847" s="8">
        <v>2016</v>
      </c>
      <c r="F847" s="6" t="s">
        <v>9</v>
      </c>
      <c r="G847" s="6" t="s">
        <v>10</v>
      </c>
      <c r="H847" s="6"/>
      <c r="I847" s="6" t="s">
        <v>11</v>
      </c>
      <c r="J847" s="6" t="s">
        <v>42</v>
      </c>
      <c r="K847" s="6" t="s">
        <v>252</v>
      </c>
      <c r="L847" s="6"/>
      <c r="M847" s="6" t="str">
        <f t="shared" si="27"/>
        <v>II</v>
      </c>
      <c r="N847"/>
      <c r="O847" s="1">
        <v>636.36300000000006</v>
      </c>
      <c r="P847" s="10">
        <f t="shared" si="28"/>
        <v>14.141400000000001</v>
      </c>
      <c r="Q847" s="12" t="s">
        <v>500</v>
      </c>
      <c r="R847" s="13" t="s">
        <v>480</v>
      </c>
      <c r="S847" s="13">
        <v>3</v>
      </c>
    </row>
    <row r="848" spans="1:19" s="9" customFormat="1" ht="15" customHeight="1" x14ac:dyDescent="0.25">
      <c r="A848" s="2" t="s">
        <v>285</v>
      </c>
      <c r="B848" s="6" t="s">
        <v>153</v>
      </c>
      <c r="C848" s="6">
        <v>2</v>
      </c>
      <c r="D848" s="7">
        <v>42541</v>
      </c>
      <c r="E848" s="8">
        <v>2016</v>
      </c>
      <c r="F848" s="6" t="s">
        <v>13</v>
      </c>
      <c r="G848" s="6" t="s">
        <v>14</v>
      </c>
      <c r="H848" s="6"/>
      <c r="I848" s="6" t="s">
        <v>64</v>
      </c>
      <c r="J848" s="6" t="s">
        <v>65</v>
      </c>
      <c r="K848" s="6" t="s">
        <v>255</v>
      </c>
      <c r="L848" s="6"/>
      <c r="M848" s="6" t="str">
        <f t="shared" si="27"/>
        <v>IV</v>
      </c>
      <c r="N848"/>
      <c r="O848" s="1">
        <v>45.454500000000003</v>
      </c>
      <c r="P848" s="10">
        <f t="shared" si="28"/>
        <v>1.0101</v>
      </c>
      <c r="Q848" s="18" t="s">
        <v>477</v>
      </c>
      <c r="R848" s="17" t="s">
        <v>478</v>
      </c>
      <c r="S848" s="17">
        <v>4</v>
      </c>
    </row>
    <row r="849" spans="1:19" s="9" customFormat="1" ht="15" customHeight="1" x14ac:dyDescent="0.25">
      <c r="A849" s="2" t="s">
        <v>285</v>
      </c>
      <c r="B849" s="6" t="s">
        <v>153</v>
      </c>
      <c r="C849" s="6">
        <v>2</v>
      </c>
      <c r="D849" s="7">
        <v>42541</v>
      </c>
      <c r="E849" s="8">
        <v>2016</v>
      </c>
      <c r="F849" s="6" t="s">
        <v>13</v>
      </c>
      <c r="G849" s="6" t="s">
        <v>14</v>
      </c>
      <c r="H849" s="6" t="s">
        <v>15</v>
      </c>
      <c r="I849" s="6" t="s">
        <v>16</v>
      </c>
      <c r="J849" s="6" t="s">
        <v>17</v>
      </c>
      <c r="K849" s="6" t="s">
        <v>252</v>
      </c>
      <c r="L849" s="6"/>
      <c r="M849" s="6" t="str">
        <f t="shared" si="27"/>
        <v>II</v>
      </c>
      <c r="N849"/>
      <c r="O849" s="1">
        <v>45.454500000000003</v>
      </c>
      <c r="P849" s="10">
        <f t="shared" si="28"/>
        <v>1.0101</v>
      </c>
      <c r="Q849" s="16" t="s">
        <v>479</v>
      </c>
      <c r="R849" s="17" t="s">
        <v>480</v>
      </c>
      <c r="S849" s="17">
        <v>3</v>
      </c>
    </row>
    <row r="850" spans="1:19" s="9" customFormat="1" ht="15" customHeight="1" x14ac:dyDescent="0.25">
      <c r="A850" s="2" t="s">
        <v>285</v>
      </c>
      <c r="B850" s="6" t="s">
        <v>153</v>
      </c>
      <c r="C850" s="6">
        <v>2</v>
      </c>
      <c r="D850" s="7">
        <v>42541</v>
      </c>
      <c r="E850" s="8">
        <v>2016</v>
      </c>
      <c r="F850" s="6" t="s">
        <v>13</v>
      </c>
      <c r="G850" s="6" t="s">
        <v>14</v>
      </c>
      <c r="H850" s="6"/>
      <c r="I850" s="6" t="s">
        <v>18</v>
      </c>
      <c r="J850" s="6" t="s">
        <v>136</v>
      </c>
      <c r="K850" s="6" t="s">
        <v>252</v>
      </c>
      <c r="L850" s="6"/>
      <c r="M850" s="6" t="str">
        <f t="shared" si="27"/>
        <v>II</v>
      </c>
      <c r="N850"/>
      <c r="O850" s="1">
        <v>45.454500000000003</v>
      </c>
      <c r="P850" s="10">
        <f t="shared" si="28"/>
        <v>1.0101</v>
      </c>
      <c r="Q850" s="18" t="s">
        <v>489</v>
      </c>
      <c r="R850" s="17" t="s">
        <v>488</v>
      </c>
      <c r="S850" s="17">
        <v>3</v>
      </c>
    </row>
    <row r="851" spans="1:19" s="9" customFormat="1" ht="15" customHeight="1" x14ac:dyDescent="0.25">
      <c r="A851" s="2" t="s">
        <v>285</v>
      </c>
      <c r="B851" s="6" t="s">
        <v>153</v>
      </c>
      <c r="C851" s="6">
        <v>2</v>
      </c>
      <c r="D851" s="7">
        <v>42541</v>
      </c>
      <c r="E851" s="8">
        <v>2016</v>
      </c>
      <c r="F851" s="6" t="s">
        <v>13</v>
      </c>
      <c r="G851" s="6" t="s">
        <v>14</v>
      </c>
      <c r="H851" s="6"/>
      <c r="I851" s="6" t="s">
        <v>20</v>
      </c>
      <c r="J851" s="6" t="s">
        <v>21</v>
      </c>
      <c r="K851" s="6" t="s">
        <v>255</v>
      </c>
      <c r="L851" s="6"/>
      <c r="M851" s="6" t="str">
        <f t="shared" si="27"/>
        <v>IV</v>
      </c>
      <c r="N851"/>
      <c r="O851" s="1">
        <v>454.54500000000002</v>
      </c>
      <c r="P851" s="10">
        <f t="shared" si="28"/>
        <v>10.101000000000001</v>
      </c>
      <c r="Q851" s="18" t="s">
        <v>490</v>
      </c>
      <c r="R851" s="17" t="s">
        <v>488</v>
      </c>
      <c r="S851" s="17">
        <v>3</v>
      </c>
    </row>
    <row r="852" spans="1:19" s="9" customFormat="1" ht="15" customHeight="1" x14ac:dyDescent="0.25">
      <c r="A852" s="2" t="s">
        <v>285</v>
      </c>
      <c r="B852" s="6" t="s">
        <v>153</v>
      </c>
      <c r="C852" s="6">
        <v>2</v>
      </c>
      <c r="D852" s="7">
        <v>42541</v>
      </c>
      <c r="E852" s="8">
        <v>2016</v>
      </c>
      <c r="F852" s="6" t="s">
        <v>27</v>
      </c>
      <c r="G852" s="6" t="s">
        <v>28</v>
      </c>
      <c r="H852" s="6"/>
      <c r="I852" s="6" t="s">
        <v>36</v>
      </c>
      <c r="J852" s="6" t="s">
        <v>37</v>
      </c>
      <c r="K852" s="6" t="s">
        <v>251</v>
      </c>
      <c r="L852" s="6"/>
      <c r="M852" s="6" t="str">
        <f t="shared" si="27"/>
        <v>III</v>
      </c>
      <c r="N852" s="15"/>
      <c r="O852" s="1">
        <v>136.36350000000002</v>
      </c>
      <c r="P852" s="10">
        <f t="shared" si="28"/>
        <v>3.0303000000000004</v>
      </c>
      <c r="Q852" s="18" t="s">
        <v>498</v>
      </c>
      <c r="R852" s="17" t="s">
        <v>478</v>
      </c>
      <c r="S852" s="17">
        <v>3</v>
      </c>
    </row>
    <row r="853" spans="1:19" s="9" customFormat="1" ht="15" customHeight="1" x14ac:dyDescent="0.25">
      <c r="A853" s="2" t="s">
        <v>285</v>
      </c>
      <c r="B853" s="6" t="s">
        <v>153</v>
      </c>
      <c r="C853" s="6">
        <v>2</v>
      </c>
      <c r="D853" s="7">
        <v>42541</v>
      </c>
      <c r="E853" s="8">
        <v>2016</v>
      </c>
      <c r="F853" s="6" t="s">
        <v>50</v>
      </c>
      <c r="G853" s="6" t="s">
        <v>51</v>
      </c>
      <c r="H853" s="6" t="s">
        <v>70</v>
      </c>
      <c r="I853" s="6" t="s">
        <v>131</v>
      </c>
      <c r="J853" s="6" t="s">
        <v>132</v>
      </c>
      <c r="K853" s="6" t="s">
        <v>253</v>
      </c>
      <c r="L853" s="6"/>
      <c r="M853" s="6" t="str">
        <f t="shared" si="27"/>
        <v>I</v>
      </c>
      <c r="N853" s="15"/>
      <c r="O853" s="1">
        <v>136.36350000000002</v>
      </c>
      <c r="P853" s="10">
        <f t="shared" si="28"/>
        <v>3.0303000000000004</v>
      </c>
      <c r="Q853" s="18" t="s">
        <v>501</v>
      </c>
      <c r="R853" s="17" t="s">
        <v>478</v>
      </c>
      <c r="S853" s="17"/>
    </row>
    <row r="854" spans="1:19" s="9" customFormat="1" ht="15" customHeight="1" x14ac:dyDescent="0.25">
      <c r="A854" s="2" t="s">
        <v>277</v>
      </c>
      <c r="B854" s="6" t="s">
        <v>153</v>
      </c>
      <c r="C854" s="6">
        <v>2</v>
      </c>
      <c r="D854" s="7">
        <v>42541</v>
      </c>
      <c r="E854" s="8">
        <v>2016</v>
      </c>
      <c r="F854" s="6" t="s">
        <v>13</v>
      </c>
      <c r="G854" s="6" t="s">
        <v>102</v>
      </c>
      <c r="H854" s="6"/>
      <c r="I854" s="6"/>
      <c r="J854" s="6" t="s">
        <v>103</v>
      </c>
      <c r="K854" s="6" t="s">
        <v>256</v>
      </c>
      <c r="L854" s="6"/>
      <c r="M854" s="6" t="str">
        <f t="shared" si="27"/>
        <v>NA</v>
      </c>
      <c r="N854" s="15"/>
      <c r="O854" s="1">
        <v>45.454500000000003</v>
      </c>
      <c r="P854" s="10">
        <f t="shared" si="28"/>
        <v>1.0101</v>
      </c>
      <c r="Q854" s="18" t="s">
        <v>490</v>
      </c>
      <c r="R854" s="17" t="s">
        <v>488</v>
      </c>
      <c r="S854" s="17">
        <v>3</v>
      </c>
    </row>
    <row r="855" spans="1:19" s="9" customFormat="1" ht="15" customHeight="1" x14ac:dyDescent="0.25">
      <c r="A855" s="2" t="s">
        <v>285</v>
      </c>
      <c r="B855" s="6" t="s">
        <v>153</v>
      </c>
      <c r="C855" s="6">
        <v>2</v>
      </c>
      <c r="D855" s="7">
        <v>42541</v>
      </c>
      <c r="E855" s="8">
        <v>2016</v>
      </c>
      <c r="F855" s="6" t="s">
        <v>13</v>
      </c>
      <c r="G855" s="6" t="s">
        <v>14</v>
      </c>
      <c r="H855" s="6" t="s">
        <v>24</v>
      </c>
      <c r="I855" s="6" t="s">
        <v>25</v>
      </c>
      <c r="J855" s="6" t="s">
        <v>55</v>
      </c>
      <c r="K855" s="6" t="s">
        <v>255</v>
      </c>
      <c r="L855" s="6"/>
      <c r="M855" s="6" t="str">
        <f t="shared" si="27"/>
        <v>IV</v>
      </c>
      <c r="N855"/>
      <c r="O855" s="1">
        <v>136.36350000000002</v>
      </c>
      <c r="P855" s="10">
        <f t="shared" si="28"/>
        <v>3.0303000000000004</v>
      </c>
      <c r="Q855" s="18" t="s">
        <v>491</v>
      </c>
      <c r="R855" s="17" t="s">
        <v>478</v>
      </c>
      <c r="S855" s="17">
        <v>2.5</v>
      </c>
    </row>
    <row r="856" spans="1:19" s="9" customFormat="1" ht="15" customHeight="1" x14ac:dyDescent="0.25">
      <c r="A856" s="2" t="s">
        <v>285</v>
      </c>
      <c r="B856" s="6" t="s">
        <v>153</v>
      </c>
      <c r="C856" s="6">
        <v>2</v>
      </c>
      <c r="D856" s="7">
        <v>42541</v>
      </c>
      <c r="E856" s="8">
        <v>2016</v>
      </c>
      <c r="F856" s="6" t="s">
        <v>13</v>
      </c>
      <c r="G856" s="6" t="s">
        <v>14</v>
      </c>
      <c r="H856" s="6" t="s">
        <v>15</v>
      </c>
      <c r="I856" s="6" t="s">
        <v>56</v>
      </c>
      <c r="J856" s="6" t="s">
        <v>57</v>
      </c>
      <c r="K856" s="6" t="s">
        <v>252</v>
      </c>
      <c r="L856" s="6"/>
      <c r="M856" s="6" t="str">
        <f t="shared" si="27"/>
        <v>II</v>
      </c>
      <c r="N856"/>
      <c r="O856" s="1">
        <v>45.454500000000003</v>
      </c>
      <c r="P856" s="10">
        <f t="shared" si="28"/>
        <v>1.0101</v>
      </c>
      <c r="Q856" s="16" t="s">
        <v>479</v>
      </c>
      <c r="R856" s="17" t="s">
        <v>480</v>
      </c>
      <c r="S856" s="17">
        <v>4</v>
      </c>
    </row>
    <row r="857" spans="1:19" s="9" customFormat="1" ht="15" customHeight="1" x14ac:dyDescent="0.25">
      <c r="A857" s="2" t="s">
        <v>285</v>
      </c>
      <c r="B857" s="6" t="s">
        <v>153</v>
      </c>
      <c r="C857" s="6">
        <v>2</v>
      </c>
      <c r="D857" s="7">
        <v>42541</v>
      </c>
      <c r="E857" s="8">
        <v>2016</v>
      </c>
      <c r="F857" s="6" t="s">
        <v>84</v>
      </c>
      <c r="G857" s="6" t="s">
        <v>85</v>
      </c>
      <c r="H857" s="6" t="s">
        <v>86</v>
      </c>
      <c r="I857" s="6" t="s">
        <v>87</v>
      </c>
      <c r="J857" s="6" t="s">
        <v>88</v>
      </c>
      <c r="K857" s="6" t="s">
        <v>253</v>
      </c>
      <c r="L857" s="6"/>
      <c r="M857" s="6" t="str">
        <f t="shared" si="27"/>
        <v>I</v>
      </c>
      <c r="N857" s="15"/>
      <c r="O857" s="1">
        <v>45.454500000000003</v>
      </c>
      <c r="P857" s="10">
        <f t="shared" si="28"/>
        <v>1.0101</v>
      </c>
      <c r="Q857" s="13"/>
      <c r="R857" s="13"/>
      <c r="S857" s="13"/>
    </row>
    <row r="858" spans="1:19" s="9" customFormat="1" ht="15" customHeight="1" x14ac:dyDescent="0.25">
      <c r="A858" s="2" t="s">
        <v>285</v>
      </c>
      <c r="B858" s="6" t="s">
        <v>153</v>
      </c>
      <c r="C858" s="6">
        <v>2</v>
      </c>
      <c r="D858" s="7">
        <v>42541</v>
      </c>
      <c r="E858" s="8">
        <v>2016</v>
      </c>
      <c r="F858" s="6" t="s">
        <v>13</v>
      </c>
      <c r="G858" s="6" t="s">
        <v>14</v>
      </c>
      <c r="H858" s="6" t="s">
        <v>24</v>
      </c>
      <c r="I858" s="6" t="s">
        <v>25</v>
      </c>
      <c r="J858" s="6" t="s">
        <v>26</v>
      </c>
      <c r="K858" s="6" t="s">
        <v>255</v>
      </c>
      <c r="L858" s="6"/>
      <c r="M858" s="6" t="str">
        <f t="shared" si="27"/>
        <v>IV</v>
      </c>
      <c r="N858"/>
      <c r="O858" s="1">
        <v>90.909000000000006</v>
      </c>
      <c r="P858" s="10">
        <f t="shared" si="28"/>
        <v>2.0202</v>
      </c>
      <c r="Q858" s="18" t="s">
        <v>491</v>
      </c>
      <c r="R858" s="17" t="s">
        <v>478</v>
      </c>
      <c r="S858" s="17">
        <v>2</v>
      </c>
    </row>
    <row r="859" spans="1:19" s="9" customFormat="1" ht="15" customHeight="1" x14ac:dyDescent="0.25">
      <c r="A859" s="2" t="s">
        <v>302</v>
      </c>
      <c r="B859" s="6" t="s">
        <v>153</v>
      </c>
      <c r="C859" s="6">
        <v>1</v>
      </c>
      <c r="D859" s="7">
        <v>42668</v>
      </c>
      <c r="E859" s="8">
        <v>2016</v>
      </c>
      <c r="F859" s="6" t="s">
        <v>27</v>
      </c>
      <c r="G859" s="6" t="s">
        <v>39</v>
      </c>
      <c r="H859" s="6" t="s">
        <v>73</v>
      </c>
      <c r="I859" s="6" t="s">
        <v>74</v>
      </c>
      <c r="J859" s="6" t="s">
        <v>75</v>
      </c>
      <c r="K859" s="6" t="s">
        <v>252</v>
      </c>
      <c r="L859" s="6"/>
      <c r="M859" s="6" t="str">
        <f t="shared" si="27"/>
        <v>II</v>
      </c>
      <c r="N859"/>
      <c r="O859" s="1">
        <v>227.27250000000001</v>
      </c>
      <c r="P859" s="10">
        <f t="shared" si="28"/>
        <v>5.0505000000000004</v>
      </c>
      <c r="Q859" s="16" t="s">
        <v>479</v>
      </c>
      <c r="R859" s="17" t="s">
        <v>480</v>
      </c>
      <c r="S859" s="17">
        <v>1</v>
      </c>
    </row>
    <row r="860" spans="1:19" s="9" customFormat="1" ht="15" customHeight="1" x14ac:dyDescent="0.25">
      <c r="A860" s="2" t="s">
        <v>302</v>
      </c>
      <c r="B860" s="6" t="s">
        <v>153</v>
      </c>
      <c r="C860" s="6">
        <v>1</v>
      </c>
      <c r="D860" s="7">
        <v>42668</v>
      </c>
      <c r="E860" s="8">
        <v>2016</v>
      </c>
      <c r="F860" s="6" t="s">
        <v>13</v>
      </c>
      <c r="G860" s="6" t="s">
        <v>14</v>
      </c>
      <c r="H860" s="6" t="s">
        <v>15</v>
      </c>
      <c r="I860" s="6" t="s">
        <v>22</v>
      </c>
      <c r="J860" s="6" t="s">
        <v>66</v>
      </c>
      <c r="K860" s="6" t="s">
        <v>251</v>
      </c>
      <c r="L860" s="6"/>
      <c r="M860" s="6" t="str">
        <f t="shared" si="27"/>
        <v>III</v>
      </c>
      <c r="N860" s="15"/>
      <c r="O860" s="1">
        <v>45.454500000000003</v>
      </c>
      <c r="P860" s="10">
        <f t="shared" si="28"/>
        <v>1.0101</v>
      </c>
      <c r="Q860" s="16" t="s">
        <v>479</v>
      </c>
      <c r="R860" s="17" t="s">
        <v>480</v>
      </c>
      <c r="S860" s="17">
        <v>4</v>
      </c>
    </row>
    <row r="861" spans="1:19" s="9" customFormat="1" ht="15" customHeight="1" x14ac:dyDescent="0.25">
      <c r="A861" s="2" t="s">
        <v>302</v>
      </c>
      <c r="B861" s="6" t="s">
        <v>153</v>
      </c>
      <c r="C861" s="6">
        <v>1</v>
      </c>
      <c r="D861" s="7">
        <v>42668</v>
      </c>
      <c r="E861" s="8">
        <v>2016</v>
      </c>
      <c r="F861" s="6" t="s">
        <v>9</v>
      </c>
      <c r="G861" s="6" t="s">
        <v>10</v>
      </c>
      <c r="H861" s="6"/>
      <c r="I861" s="6" t="s">
        <v>11</v>
      </c>
      <c r="J861" s="6" t="s">
        <v>42</v>
      </c>
      <c r="K861" s="6" t="s">
        <v>252</v>
      </c>
      <c r="L861" s="6"/>
      <c r="M861" s="6" t="str">
        <f t="shared" si="27"/>
        <v>II</v>
      </c>
      <c r="N861"/>
      <c r="O861" s="1">
        <v>45.454500000000003</v>
      </c>
      <c r="P861" s="10">
        <f t="shared" si="28"/>
        <v>1.0101</v>
      </c>
      <c r="Q861" s="12" t="s">
        <v>500</v>
      </c>
      <c r="R861" s="13" t="s">
        <v>480</v>
      </c>
      <c r="S861" s="13">
        <v>3</v>
      </c>
    </row>
    <row r="862" spans="1:19" s="9" customFormat="1" ht="15" customHeight="1" x14ac:dyDescent="0.25">
      <c r="A862" s="2" t="s">
        <v>302</v>
      </c>
      <c r="B862" s="6" t="s">
        <v>153</v>
      </c>
      <c r="C862" s="6">
        <v>1</v>
      </c>
      <c r="D862" s="7">
        <v>42668</v>
      </c>
      <c r="E862" s="8">
        <v>2016</v>
      </c>
      <c r="F862" s="6" t="s">
        <v>9</v>
      </c>
      <c r="G862" s="6" t="s">
        <v>92</v>
      </c>
      <c r="H862" s="6"/>
      <c r="I862" s="6" t="s">
        <v>93</v>
      </c>
      <c r="J862" s="6" t="s">
        <v>154</v>
      </c>
      <c r="K862" s="6" t="s">
        <v>252</v>
      </c>
      <c r="M862" s="6" t="str">
        <f>IF(K862="",#REF!,K862)</f>
        <v>II</v>
      </c>
      <c r="N862"/>
      <c r="O862" s="1">
        <v>45.454500000000003</v>
      </c>
      <c r="P862" s="10">
        <f t="shared" si="28"/>
        <v>1.0101</v>
      </c>
      <c r="Q862" s="13"/>
      <c r="R862" s="13"/>
      <c r="S862" s="13"/>
    </row>
    <row r="863" spans="1:19" s="9" customFormat="1" ht="15" customHeight="1" x14ac:dyDescent="0.25">
      <c r="A863" s="2" t="s">
        <v>302</v>
      </c>
      <c r="B863" s="6" t="s">
        <v>153</v>
      </c>
      <c r="C863" s="6">
        <v>1</v>
      </c>
      <c r="D863" s="7">
        <v>42668</v>
      </c>
      <c r="E863" s="8">
        <v>2016</v>
      </c>
      <c r="F863" s="6" t="s">
        <v>13</v>
      </c>
      <c r="G863" s="6" t="s">
        <v>14</v>
      </c>
      <c r="H863" s="6"/>
      <c r="I863" s="6" t="s">
        <v>64</v>
      </c>
      <c r="J863" s="6" t="s">
        <v>65</v>
      </c>
      <c r="K863" s="6" t="s">
        <v>255</v>
      </c>
      <c r="L863" s="6"/>
      <c r="M863" s="6" t="str">
        <f t="shared" ref="M863:M894" si="29">IF(L863="",K863,L863)</f>
        <v>IV</v>
      </c>
      <c r="N863"/>
      <c r="O863" s="1">
        <v>590.9085</v>
      </c>
      <c r="P863" s="10">
        <f t="shared" si="28"/>
        <v>13.1313</v>
      </c>
      <c r="Q863" s="18" t="s">
        <v>477</v>
      </c>
      <c r="R863" s="17" t="s">
        <v>478</v>
      </c>
      <c r="S863" s="17">
        <v>4</v>
      </c>
    </row>
    <row r="864" spans="1:19" s="9" customFormat="1" ht="15" customHeight="1" x14ac:dyDescent="0.25">
      <c r="A864" s="2" t="s">
        <v>302</v>
      </c>
      <c r="B864" s="6" t="s">
        <v>153</v>
      </c>
      <c r="C864" s="6">
        <v>1</v>
      </c>
      <c r="D864" s="7">
        <v>42668</v>
      </c>
      <c r="E864" s="8">
        <v>2016</v>
      </c>
      <c r="F864" s="6" t="s">
        <v>27</v>
      </c>
      <c r="G864" s="6" t="s">
        <v>39</v>
      </c>
      <c r="H864" s="6"/>
      <c r="I864" s="6" t="s">
        <v>40</v>
      </c>
      <c r="J864" s="6" t="s">
        <v>41</v>
      </c>
      <c r="K864" s="6" t="s">
        <v>252</v>
      </c>
      <c r="L864" s="6"/>
      <c r="M864" s="6" t="str">
        <f t="shared" si="29"/>
        <v>II</v>
      </c>
      <c r="N864"/>
      <c r="O864" s="1">
        <v>45.454500000000003</v>
      </c>
      <c r="P864" s="10">
        <f t="shared" si="28"/>
        <v>1.0101</v>
      </c>
      <c r="Q864" s="16" t="s">
        <v>479</v>
      </c>
      <c r="R864" s="17" t="s">
        <v>480</v>
      </c>
      <c r="S864" s="17">
        <v>3</v>
      </c>
    </row>
    <row r="865" spans="1:19" s="9" customFormat="1" ht="15" customHeight="1" x14ac:dyDescent="0.25">
      <c r="A865" s="2" t="s">
        <v>302</v>
      </c>
      <c r="B865" s="6" t="s">
        <v>153</v>
      </c>
      <c r="C865" s="6">
        <v>1</v>
      </c>
      <c r="D865" s="7">
        <v>42668</v>
      </c>
      <c r="E865" s="8">
        <v>2016</v>
      </c>
      <c r="F865" s="6" t="s">
        <v>13</v>
      </c>
      <c r="G865" s="6" t="s">
        <v>14</v>
      </c>
      <c r="H865" s="6" t="s">
        <v>15</v>
      </c>
      <c r="I865" s="6" t="s">
        <v>16</v>
      </c>
      <c r="J865" s="6" t="s">
        <v>17</v>
      </c>
      <c r="K865" s="6" t="s">
        <v>252</v>
      </c>
      <c r="L865" s="6"/>
      <c r="M865" s="6" t="str">
        <f t="shared" si="29"/>
        <v>II</v>
      </c>
      <c r="N865"/>
      <c r="O865" s="1">
        <v>45.454500000000003</v>
      </c>
      <c r="P865" s="10">
        <f t="shared" si="28"/>
        <v>1.0101</v>
      </c>
      <c r="Q865" s="16" t="s">
        <v>479</v>
      </c>
      <c r="R865" s="17" t="s">
        <v>480</v>
      </c>
      <c r="S865" s="17">
        <v>3</v>
      </c>
    </row>
    <row r="866" spans="1:19" s="9" customFormat="1" ht="15" customHeight="1" x14ac:dyDescent="0.25">
      <c r="A866" s="2" t="s">
        <v>302</v>
      </c>
      <c r="B866" s="6" t="s">
        <v>153</v>
      </c>
      <c r="C866" s="6">
        <v>1</v>
      </c>
      <c r="D866" s="7">
        <v>42668</v>
      </c>
      <c r="E866" s="8">
        <v>2016</v>
      </c>
      <c r="F866" s="6" t="s">
        <v>27</v>
      </c>
      <c r="G866" s="6" t="s">
        <v>39</v>
      </c>
      <c r="H866" s="6" t="s">
        <v>73</v>
      </c>
      <c r="I866" s="6" t="s">
        <v>140</v>
      </c>
      <c r="J866" s="6" t="s">
        <v>141</v>
      </c>
      <c r="K866" s="6" t="s">
        <v>252</v>
      </c>
      <c r="L866" s="6"/>
      <c r="M866" s="6" t="str">
        <f t="shared" si="29"/>
        <v>II</v>
      </c>
      <c r="N866"/>
      <c r="O866" s="1">
        <v>318.18150000000003</v>
      </c>
      <c r="P866" s="10">
        <f t="shared" si="28"/>
        <v>7.0707000000000004</v>
      </c>
      <c r="Q866" s="12"/>
      <c r="R866" s="13" t="s">
        <v>478</v>
      </c>
      <c r="S866" s="13">
        <v>2</v>
      </c>
    </row>
    <row r="867" spans="1:19" s="9" customFormat="1" ht="15" customHeight="1" x14ac:dyDescent="0.25">
      <c r="A867" s="2" t="s">
        <v>302</v>
      </c>
      <c r="B867" s="6" t="s">
        <v>153</v>
      </c>
      <c r="C867" s="6">
        <v>1</v>
      </c>
      <c r="D867" s="7">
        <v>42668</v>
      </c>
      <c r="E867" s="8">
        <v>2016</v>
      </c>
      <c r="F867" s="6" t="s">
        <v>13</v>
      </c>
      <c r="G867" s="6" t="s">
        <v>14</v>
      </c>
      <c r="H867" s="6"/>
      <c r="I867" s="6" t="s">
        <v>18</v>
      </c>
      <c r="J867" s="6" t="s">
        <v>19</v>
      </c>
      <c r="K867" s="6" t="s">
        <v>252</v>
      </c>
      <c r="L867" s="6"/>
      <c r="M867" s="6" t="str">
        <f t="shared" si="29"/>
        <v>II</v>
      </c>
      <c r="N867"/>
      <c r="O867" s="1">
        <v>954.54450000000008</v>
      </c>
      <c r="P867" s="10">
        <f t="shared" si="28"/>
        <v>21.212100000000003</v>
      </c>
      <c r="Q867" s="18" t="s">
        <v>489</v>
      </c>
      <c r="R867" s="17" t="s">
        <v>488</v>
      </c>
      <c r="S867" s="17">
        <v>3</v>
      </c>
    </row>
    <row r="868" spans="1:19" s="9" customFormat="1" ht="15" customHeight="1" x14ac:dyDescent="0.25">
      <c r="A868" s="2" t="s">
        <v>317</v>
      </c>
      <c r="B868" s="6" t="s">
        <v>153</v>
      </c>
      <c r="C868" s="6">
        <v>1</v>
      </c>
      <c r="D868" s="7">
        <v>42668</v>
      </c>
      <c r="E868" s="8">
        <v>2016</v>
      </c>
      <c r="F868" s="6" t="s">
        <v>27</v>
      </c>
      <c r="G868" s="6" t="s">
        <v>28</v>
      </c>
      <c r="H868" s="6" t="s">
        <v>96</v>
      </c>
      <c r="I868" s="6" t="s">
        <v>97</v>
      </c>
      <c r="J868" s="6" t="s">
        <v>97</v>
      </c>
      <c r="K868" s="6" t="s">
        <v>256</v>
      </c>
      <c r="L868" s="28" t="s">
        <v>253</v>
      </c>
      <c r="M868" s="6" t="str">
        <f t="shared" si="29"/>
        <v>I</v>
      </c>
      <c r="N868" t="s">
        <v>533</v>
      </c>
      <c r="O868" s="1">
        <v>1272.7260000000001</v>
      </c>
      <c r="P868" s="10">
        <f t="shared" si="28"/>
        <v>28.282800000000002</v>
      </c>
      <c r="Q868" s="18" t="s">
        <v>497</v>
      </c>
      <c r="R868" s="17" t="s">
        <v>478</v>
      </c>
      <c r="S868" s="17">
        <v>3</v>
      </c>
    </row>
    <row r="869" spans="1:19" s="9" customFormat="1" ht="15" customHeight="1" x14ac:dyDescent="0.25">
      <c r="A869" s="2" t="s">
        <v>302</v>
      </c>
      <c r="B869" s="6" t="s">
        <v>153</v>
      </c>
      <c r="C869" s="6">
        <v>1</v>
      </c>
      <c r="D869" s="7">
        <v>42668</v>
      </c>
      <c r="E869" s="8">
        <v>2016</v>
      </c>
      <c r="F869" s="6" t="s">
        <v>13</v>
      </c>
      <c r="G869" s="6" t="s">
        <v>14</v>
      </c>
      <c r="H869" s="6"/>
      <c r="I869" s="6" t="s">
        <v>20</v>
      </c>
      <c r="J869" s="6" t="s">
        <v>21</v>
      </c>
      <c r="K869" s="6" t="s">
        <v>255</v>
      </c>
      <c r="L869" s="6"/>
      <c r="M869" s="6" t="str">
        <f t="shared" si="29"/>
        <v>IV</v>
      </c>
      <c r="N869"/>
      <c r="O869" s="1">
        <v>45.454500000000003</v>
      </c>
      <c r="P869" s="10">
        <f t="shared" si="28"/>
        <v>1.0101</v>
      </c>
      <c r="Q869" s="18" t="s">
        <v>490</v>
      </c>
      <c r="R869" s="17" t="s">
        <v>488</v>
      </c>
      <c r="S869" s="17">
        <v>3</v>
      </c>
    </row>
    <row r="870" spans="1:19" s="9" customFormat="1" ht="15" customHeight="1" x14ac:dyDescent="0.25">
      <c r="A870" s="2" t="s">
        <v>302</v>
      </c>
      <c r="B870" s="6" t="s">
        <v>153</v>
      </c>
      <c r="C870" s="6">
        <v>1</v>
      </c>
      <c r="D870" s="7">
        <v>42668</v>
      </c>
      <c r="E870" s="8">
        <v>2016</v>
      </c>
      <c r="F870" s="6" t="s">
        <v>13</v>
      </c>
      <c r="G870" s="6" t="s">
        <v>14</v>
      </c>
      <c r="H870" s="6" t="s">
        <v>24</v>
      </c>
      <c r="I870" s="6" t="s">
        <v>25</v>
      </c>
      <c r="J870" s="6" t="s">
        <v>55</v>
      </c>
      <c r="K870" s="6" t="s">
        <v>255</v>
      </c>
      <c r="L870" s="6"/>
      <c r="M870" s="6" t="str">
        <f t="shared" si="29"/>
        <v>IV</v>
      </c>
      <c r="N870"/>
      <c r="O870" s="1">
        <v>136.36350000000002</v>
      </c>
      <c r="P870" s="10">
        <f t="shared" si="28"/>
        <v>3.0303000000000004</v>
      </c>
      <c r="Q870" s="18" t="s">
        <v>491</v>
      </c>
      <c r="R870" s="17" t="s">
        <v>478</v>
      </c>
      <c r="S870" s="17">
        <v>2.5</v>
      </c>
    </row>
    <row r="871" spans="1:19" s="9" customFormat="1" ht="15" customHeight="1" x14ac:dyDescent="0.25">
      <c r="A871" s="2" t="s">
        <v>302</v>
      </c>
      <c r="B871" s="6" t="s">
        <v>153</v>
      </c>
      <c r="C871" s="6">
        <v>1</v>
      </c>
      <c r="D871" s="7">
        <v>42668</v>
      </c>
      <c r="E871" s="8">
        <v>2016</v>
      </c>
      <c r="F871" s="6" t="s">
        <v>133</v>
      </c>
      <c r="G871" s="6"/>
      <c r="H871" s="6"/>
      <c r="I871" s="6" t="s">
        <v>134</v>
      </c>
      <c r="J871" s="6" t="s">
        <v>135</v>
      </c>
      <c r="K871" s="6" t="s">
        <v>253</v>
      </c>
      <c r="L871" s="6"/>
      <c r="M871" s="6" t="str">
        <f t="shared" si="29"/>
        <v>I</v>
      </c>
      <c r="N871" s="15"/>
      <c r="O871" s="1">
        <v>45.454500000000003</v>
      </c>
      <c r="P871" s="10">
        <f t="shared" si="28"/>
        <v>1.0101</v>
      </c>
      <c r="Q871" s="18" t="s">
        <v>485</v>
      </c>
      <c r="R871" s="17" t="s">
        <v>478</v>
      </c>
      <c r="S871" s="17">
        <v>3</v>
      </c>
    </row>
    <row r="872" spans="1:19" s="9" customFormat="1" ht="15" customHeight="1" x14ac:dyDescent="0.25">
      <c r="A872" s="2" t="s">
        <v>302</v>
      </c>
      <c r="B872" s="6" t="s">
        <v>153</v>
      </c>
      <c r="C872" s="6">
        <v>1</v>
      </c>
      <c r="D872" s="7">
        <v>42668</v>
      </c>
      <c r="E872" s="8">
        <v>2016</v>
      </c>
      <c r="F872" s="6" t="s">
        <v>84</v>
      </c>
      <c r="G872" s="6" t="s">
        <v>85</v>
      </c>
      <c r="H872" s="6" t="s">
        <v>86</v>
      </c>
      <c r="I872" s="6" t="s">
        <v>87</v>
      </c>
      <c r="J872" s="6" t="s">
        <v>88</v>
      </c>
      <c r="K872" s="6" t="s">
        <v>253</v>
      </c>
      <c r="L872" s="6"/>
      <c r="M872" s="6" t="str">
        <f t="shared" si="29"/>
        <v>I</v>
      </c>
      <c r="N872" s="15"/>
      <c r="O872" s="1">
        <v>45.454500000000003</v>
      </c>
      <c r="P872" s="10">
        <f t="shared" si="28"/>
        <v>1.0101</v>
      </c>
      <c r="Q872" s="13"/>
      <c r="R872" s="13"/>
      <c r="S872" s="13"/>
    </row>
    <row r="873" spans="1:19" s="9" customFormat="1" ht="15" customHeight="1" x14ac:dyDescent="0.25">
      <c r="A873" s="2" t="s">
        <v>302</v>
      </c>
      <c r="B873" s="6" t="s">
        <v>153</v>
      </c>
      <c r="C873" s="6">
        <v>1</v>
      </c>
      <c r="D873" s="7">
        <v>42668</v>
      </c>
      <c r="E873" s="8">
        <v>2016</v>
      </c>
      <c r="F873" s="6" t="s">
        <v>13</v>
      </c>
      <c r="G873" s="6" t="s">
        <v>14</v>
      </c>
      <c r="H873" s="6" t="s">
        <v>15</v>
      </c>
      <c r="I873" s="6" t="s">
        <v>22</v>
      </c>
      <c r="J873" s="6" t="s">
        <v>43</v>
      </c>
      <c r="K873" s="6" t="s">
        <v>255</v>
      </c>
      <c r="L873" s="6"/>
      <c r="M873" s="6" t="str">
        <f t="shared" si="29"/>
        <v>IV</v>
      </c>
      <c r="N873"/>
      <c r="O873" s="1">
        <v>45.454500000000003</v>
      </c>
      <c r="P873" s="10">
        <f t="shared" si="28"/>
        <v>1.0101</v>
      </c>
      <c r="Q873" s="16" t="s">
        <v>479</v>
      </c>
      <c r="R873" s="17" t="s">
        <v>480</v>
      </c>
      <c r="S873" s="17">
        <v>2</v>
      </c>
    </row>
    <row r="874" spans="1:19" s="9" customFormat="1" ht="15" customHeight="1" x14ac:dyDescent="0.25">
      <c r="A874" s="2" t="s">
        <v>302</v>
      </c>
      <c r="B874" s="6" t="s">
        <v>153</v>
      </c>
      <c r="C874" s="6">
        <v>1</v>
      </c>
      <c r="D874" s="7">
        <v>42668</v>
      </c>
      <c r="E874" s="8">
        <v>2016</v>
      </c>
      <c r="F874" s="6" t="s">
        <v>13</v>
      </c>
      <c r="G874" s="6" t="s">
        <v>14</v>
      </c>
      <c r="H874" s="6" t="s">
        <v>15</v>
      </c>
      <c r="I874" s="6" t="s">
        <v>22</v>
      </c>
      <c r="J874" s="6" t="s">
        <v>23</v>
      </c>
      <c r="K874" s="6" t="s">
        <v>255</v>
      </c>
      <c r="L874" s="6"/>
      <c r="M874" s="6" t="str">
        <f t="shared" si="29"/>
        <v>IV</v>
      </c>
      <c r="N874"/>
      <c r="O874" s="1">
        <v>45.454500000000003</v>
      </c>
      <c r="P874" s="10">
        <f t="shared" si="28"/>
        <v>1.0101</v>
      </c>
      <c r="Q874" s="16" t="s">
        <v>479</v>
      </c>
      <c r="R874" s="17" t="s">
        <v>480</v>
      </c>
      <c r="S874" s="17">
        <v>2</v>
      </c>
    </row>
    <row r="875" spans="1:19" s="9" customFormat="1" ht="15" customHeight="1" x14ac:dyDescent="0.25">
      <c r="A875" s="2" t="s">
        <v>302</v>
      </c>
      <c r="B875" s="6" t="s">
        <v>153</v>
      </c>
      <c r="C875" s="6">
        <v>1</v>
      </c>
      <c r="D875" s="7">
        <v>42668</v>
      </c>
      <c r="E875" s="8">
        <v>2016</v>
      </c>
      <c r="F875" s="6" t="s">
        <v>13</v>
      </c>
      <c r="G875" s="6" t="s">
        <v>14</v>
      </c>
      <c r="H875" s="6"/>
      <c r="I875" s="6" t="s">
        <v>44</v>
      </c>
      <c r="J875" s="6" t="s">
        <v>45</v>
      </c>
      <c r="K875" s="6" t="s">
        <v>252</v>
      </c>
      <c r="L875" s="6"/>
      <c r="M875" s="6" t="str">
        <f t="shared" si="29"/>
        <v>II</v>
      </c>
      <c r="N875"/>
      <c r="O875" s="1">
        <v>136.36350000000002</v>
      </c>
      <c r="P875" s="10">
        <f t="shared" si="28"/>
        <v>3.0303000000000004</v>
      </c>
      <c r="Q875" s="18" t="s">
        <v>503</v>
      </c>
      <c r="R875" s="17" t="s">
        <v>478</v>
      </c>
      <c r="S875" s="17">
        <v>2</v>
      </c>
    </row>
    <row r="876" spans="1:19" s="9" customFormat="1" ht="15" customHeight="1" x14ac:dyDescent="0.25">
      <c r="A876" s="2" t="s">
        <v>303</v>
      </c>
      <c r="B876" s="6" t="s">
        <v>153</v>
      </c>
      <c r="C876" s="6">
        <v>2</v>
      </c>
      <c r="D876" s="7">
        <v>42668</v>
      </c>
      <c r="E876" s="8">
        <v>2016</v>
      </c>
      <c r="F876" s="6" t="s">
        <v>27</v>
      </c>
      <c r="G876" s="6" t="s">
        <v>39</v>
      </c>
      <c r="H876" s="6" t="s">
        <v>73</v>
      </c>
      <c r="I876" s="6" t="s">
        <v>74</v>
      </c>
      <c r="J876" s="6" t="s">
        <v>75</v>
      </c>
      <c r="K876" s="6" t="s">
        <v>252</v>
      </c>
      <c r="L876" s="6"/>
      <c r="M876" s="6" t="str">
        <f t="shared" si="29"/>
        <v>II</v>
      </c>
      <c r="N876"/>
      <c r="O876" s="1">
        <v>136.36350000000002</v>
      </c>
      <c r="P876" s="10">
        <f t="shared" si="28"/>
        <v>3.0303000000000004</v>
      </c>
      <c r="Q876" s="16" t="s">
        <v>479</v>
      </c>
      <c r="R876" s="17" t="s">
        <v>480</v>
      </c>
      <c r="S876" s="17">
        <v>1</v>
      </c>
    </row>
    <row r="877" spans="1:19" s="9" customFormat="1" ht="15" customHeight="1" x14ac:dyDescent="0.25">
      <c r="A877" s="2" t="s">
        <v>303</v>
      </c>
      <c r="B877" s="6" t="s">
        <v>153</v>
      </c>
      <c r="C877" s="6">
        <v>2</v>
      </c>
      <c r="D877" s="7">
        <v>42668</v>
      </c>
      <c r="E877" s="8">
        <v>2016</v>
      </c>
      <c r="F877" s="6" t="s">
        <v>13</v>
      </c>
      <c r="G877" s="6" t="s">
        <v>14</v>
      </c>
      <c r="H877" s="6" t="s">
        <v>15</v>
      </c>
      <c r="I877" s="6" t="s">
        <v>22</v>
      </c>
      <c r="J877" s="6" t="s">
        <v>66</v>
      </c>
      <c r="K877" s="6" t="s">
        <v>251</v>
      </c>
      <c r="L877" s="6"/>
      <c r="M877" s="6" t="str">
        <f t="shared" si="29"/>
        <v>III</v>
      </c>
      <c r="N877" s="15"/>
      <c r="O877" s="1">
        <v>181.81800000000001</v>
      </c>
      <c r="P877" s="10">
        <f t="shared" si="28"/>
        <v>4.0404</v>
      </c>
      <c r="Q877" s="16" t="s">
        <v>479</v>
      </c>
      <c r="R877" s="17" t="s">
        <v>480</v>
      </c>
      <c r="S877" s="17">
        <v>4</v>
      </c>
    </row>
    <row r="878" spans="1:19" s="9" customFormat="1" ht="15" customHeight="1" x14ac:dyDescent="0.25">
      <c r="A878" s="2" t="s">
        <v>303</v>
      </c>
      <c r="B878" s="6" t="s">
        <v>153</v>
      </c>
      <c r="C878" s="6">
        <v>2</v>
      </c>
      <c r="D878" s="7">
        <v>42668</v>
      </c>
      <c r="E878" s="8">
        <v>2016</v>
      </c>
      <c r="F878" s="6" t="s">
        <v>9</v>
      </c>
      <c r="G878" s="6" t="s">
        <v>10</v>
      </c>
      <c r="H878" s="6"/>
      <c r="I878" s="6" t="s">
        <v>11</v>
      </c>
      <c r="J878" s="6" t="s">
        <v>42</v>
      </c>
      <c r="K878" s="6" t="s">
        <v>252</v>
      </c>
      <c r="L878" s="6"/>
      <c r="M878" s="6" t="str">
        <f t="shared" si="29"/>
        <v>II</v>
      </c>
      <c r="N878"/>
      <c r="O878" s="1">
        <v>136.36350000000002</v>
      </c>
      <c r="P878" s="10">
        <f t="shared" si="28"/>
        <v>3.0303000000000004</v>
      </c>
      <c r="Q878" s="12" t="s">
        <v>500</v>
      </c>
      <c r="R878" s="13" t="s">
        <v>480</v>
      </c>
      <c r="S878" s="13">
        <v>3</v>
      </c>
    </row>
    <row r="879" spans="1:19" s="9" customFormat="1" ht="15" customHeight="1" x14ac:dyDescent="0.25">
      <c r="A879" s="2" t="s">
        <v>303</v>
      </c>
      <c r="B879" s="6" t="s">
        <v>153</v>
      </c>
      <c r="C879" s="6">
        <v>2</v>
      </c>
      <c r="D879" s="7">
        <v>42668</v>
      </c>
      <c r="E879" s="8">
        <v>2016</v>
      </c>
      <c r="F879" s="6" t="s">
        <v>13</v>
      </c>
      <c r="G879" s="6" t="s">
        <v>14</v>
      </c>
      <c r="H879" s="6"/>
      <c r="I879" s="6" t="s">
        <v>64</v>
      </c>
      <c r="J879" s="6" t="s">
        <v>65</v>
      </c>
      <c r="K879" s="6" t="s">
        <v>255</v>
      </c>
      <c r="L879" s="6"/>
      <c r="M879" s="6" t="str">
        <f t="shared" si="29"/>
        <v>IV</v>
      </c>
      <c r="N879"/>
      <c r="O879" s="1">
        <v>727.27200000000005</v>
      </c>
      <c r="P879" s="10">
        <f t="shared" si="28"/>
        <v>16.1616</v>
      </c>
      <c r="Q879" s="18" t="s">
        <v>477</v>
      </c>
      <c r="R879" s="17" t="s">
        <v>478</v>
      </c>
      <c r="S879" s="17">
        <v>4</v>
      </c>
    </row>
    <row r="880" spans="1:19" s="9" customFormat="1" ht="15" customHeight="1" x14ac:dyDescent="0.25">
      <c r="A880" s="2" t="s">
        <v>303</v>
      </c>
      <c r="B880" s="6" t="s">
        <v>153</v>
      </c>
      <c r="C880" s="6">
        <v>2</v>
      </c>
      <c r="D880" s="7">
        <v>42668</v>
      </c>
      <c r="E880" s="8">
        <v>2016</v>
      </c>
      <c r="F880" s="6" t="s">
        <v>27</v>
      </c>
      <c r="G880" s="6" t="s">
        <v>39</v>
      </c>
      <c r="H880" s="6"/>
      <c r="I880" s="6" t="s">
        <v>40</v>
      </c>
      <c r="J880" s="6" t="s">
        <v>41</v>
      </c>
      <c r="K880" s="6" t="s">
        <v>252</v>
      </c>
      <c r="L880" s="6"/>
      <c r="M880" s="6" t="str">
        <f t="shared" si="29"/>
        <v>II</v>
      </c>
      <c r="N880"/>
      <c r="O880" s="1">
        <v>90.909000000000006</v>
      </c>
      <c r="P880" s="10">
        <f t="shared" si="28"/>
        <v>2.0202</v>
      </c>
      <c r="Q880" s="16" t="s">
        <v>479</v>
      </c>
      <c r="R880" s="17" t="s">
        <v>480</v>
      </c>
      <c r="S880" s="17">
        <v>3</v>
      </c>
    </row>
    <row r="881" spans="1:19" s="9" customFormat="1" ht="15" customHeight="1" x14ac:dyDescent="0.25">
      <c r="A881" s="2" t="s">
        <v>303</v>
      </c>
      <c r="B881" s="6" t="s">
        <v>153</v>
      </c>
      <c r="C881" s="6">
        <v>2</v>
      </c>
      <c r="D881" s="7">
        <v>42668</v>
      </c>
      <c r="E881" s="8">
        <v>2016</v>
      </c>
      <c r="F881" s="6" t="s">
        <v>13</v>
      </c>
      <c r="G881" s="6" t="s">
        <v>14</v>
      </c>
      <c r="H881" s="6" t="s">
        <v>15</v>
      </c>
      <c r="I881" s="6" t="s">
        <v>16</v>
      </c>
      <c r="J881" s="6" t="s">
        <v>17</v>
      </c>
      <c r="K881" s="6" t="s">
        <v>252</v>
      </c>
      <c r="L881" s="6"/>
      <c r="M881" s="6" t="str">
        <f t="shared" si="29"/>
        <v>II</v>
      </c>
      <c r="N881"/>
      <c r="O881" s="1">
        <v>90.909000000000006</v>
      </c>
      <c r="P881" s="10">
        <f t="shared" si="28"/>
        <v>2.0202</v>
      </c>
      <c r="Q881" s="16" t="s">
        <v>479</v>
      </c>
      <c r="R881" s="17" t="s">
        <v>480</v>
      </c>
      <c r="S881" s="17">
        <v>3</v>
      </c>
    </row>
    <row r="882" spans="1:19" s="9" customFormat="1" ht="15" customHeight="1" x14ac:dyDescent="0.25">
      <c r="A882" s="2" t="s">
        <v>303</v>
      </c>
      <c r="B882" s="6" t="s">
        <v>153</v>
      </c>
      <c r="C882" s="6">
        <v>2</v>
      </c>
      <c r="D882" s="7">
        <v>42668</v>
      </c>
      <c r="E882" s="8">
        <v>2016</v>
      </c>
      <c r="F882" s="6" t="s">
        <v>27</v>
      </c>
      <c r="G882" s="6" t="s">
        <v>39</v>
      </c>
      <c r="H882" s="6" t="s">
        <v>73</v>
      </c>
      <c r="I882" s="6" t="s">
        <v>140</v>
      </c>
      <c r="J882" s="6" t="s">
        <v>141</v>
      </c>
      <c r="K882" s="6" t="s">
        <v>252</v>
      </c>
      <c r="L882" s="6"/>
      <c r="M882" s="6" t="str">
        <f t="shared" si="29"/>
        <v>II</v>
      </c>
      <c r="N882"/>
      <c r="O882" s="1">
        <v>272.72700000000003</v>
      </c>
      <c r="P882" s="10">
        <f t="shared" si="28"/>
        <v>6.0606000000000009</v>
      </c>
      <c r="Q882" s="12"/>
      <c r="R882" s="13" t="s">
        <v>478</v>
      </c>
      <c r="S882" s="13">
        <v>2</v>
      </c>
    </row>
    <row r="883" spans="1:19" s="9" customFormat="1" ht="15" customHeight="1" x14ac:dyDescent="0.25">
      <c r="A883" s="2" t="s">
        <v>303</v>
      </c>
      <c r="B883" s="6" t="s">
        <v>153</v>
      </c>
      <c r="C883" s="6">
        <v>2</v>
      </c>
      <c r="D883" s="7">
        <v>42668</v>
      </c>
      <c r="E883" s="8">
        <v>2016</v>
      </c>
      <c r="F883" s="6" t="s">
        <v>13</v>
      </c>
      <c r="G883" s="6" t="s">
        <v>14</v>
      </c>
      <c r="H883" s="6"/>
      <c r="I883" s="6" t="s">
        <v>18</v>
      </c>
      <c r="J883" s="6" t="s">
        <v>19</v>
      </c>
      <c r="K883" s="6" t="s">
        <v>252</v>
      </c>
      <c r="L883" s="6"/>
      <c r="M883" s="6" t="str">
        <f t="shared" si="29"/>
        <v>II</v>
      </c>
      <c r="N883"/>
      <c r="O883" s="1">
        <v>954.54450000000008</v>
      </c>
      <c r="P883" s="10">
        <f t="shared" si="28"/>
        <v>21.212100000000003</v>
      </c>
      <c r="Q883" s="18" t="s">
        <v>489</v>
      </c>
      <c r="R883" s="17" t="s">
        <v>488</v>
      </c>
      <c r="S883" s="17">
        <v>3</v>
      </c>
    </row>
    <row r="884" spans="1:19" s="9" customFormat="1" ht="15" customHeight="1" x14ac:dyDescent="0.25">
      <c r="A884" s="2" t="s">
        <v>273</v>
      </c>
      <c r="B884" s="6" t="s">
        <v>153</v>
      </c>
      <c r="C884" s="6">
        <v>2</v>
      </c>
      <c r="D884" s="7">
        <v>42668</v>
      </c>
      <c r="E884" s="8">
        <v>2016</v>
      </c>
      <c r="F884" s="6" t="s">
        <v>50</v>
      </c>
      <c r="G884" s="6" t="s">
        <v>92</v>
      </c>
      <c r="H884" s="6"/>
      <c r="I884" s="6" t="s">
        <v>93</v>
      </c>
      <c r="J884" s="6" t="s">
        <v>93</v>
      </c>
      <c r="K884" s="6" t="s">
        <v>252</v>
      </c>
      <c r="L884" s="6"/>
      <c r="M884" s="6" t="str">
        <f t="shared" si="29"/>
        <v>II</v>
      </c>
      <c r="N884" s="15"/>
      <c r="O884" s="1">
        <v>999.99900000000002</v>
      </c>
      <c r="P884" s="10">
        <f t="shared" si="28"/>
        <v>22.222200000000001</v>
      </c>
      <c r="Q884" s="12" t="s">
        <v>500</v>
      </c>
      <c r="R884" s="13" t="s">
        <v>480</v>
      </c>
      <c r="S884" s="13">
        <v>3</v>
      </c>
    </row>
    <row r="885" spans="1:19" s="9" customFormat="1" ht="15" customHeight="1" x14ac:dyDescent="0.25">
      <c r="A885" s="2" t="s">
        <v>303</v>
      </c>
      <c r="B885" s="6" t="s">
        <v>153</v>
      </c>
      <c r="C885" s="6">
        <v>2</v>
      </c>
      <c r="D885" s="7">
        <v>42668</v>
      </c>
      <c r="E885" s="8">
        <v>2016</v>
      </c>
      <c r="F885" s="6" t="s">
        <v>13</v>
      </c>
      <c r="G885" s="6" t="s">
        <v>14</v>
      </c>
      <c r="H885" s="6"/>
      <c r="I885" s="6" t="s">
        <v>20</v>
      </c>
      <c r="J885" s="6" t="s">
        <v>21</v>
      </c>
      <c r="K885" s="6" t="s">
        <v>255</v>
      </c>
      <c r="L885" s="6"/>
      <c r="M885" s="6" t="str">
        <f t="shared" si="29"/>
        <v>IV</v>
      </c>
      <c r="N885"/>
      <c r="O885" s="1">
        <v>45.454500000000003</v>
      </c>
      <c r="P885" s="10">
        <f t="shared" si="28"/>
        <v>1.0101</v>
      </c>
      <c r="Q885" s="18" t="s">
        <v>490</v>
      </c>
      <c r="R885" s="17" t="s">
        <v>488</v>
      </c>
      <c r="S885" s="17">
        <v>3</v>
      </c>
    </row>
    <row r="886" spans="1:19" s="9" customFormat="1" ht="15" customHeight="1" x14ac:dyDescent="0.25">
      <c r="A886" s="2" t="s">
        <v>334</v>
      </c>
      <c r="B886" s="6" t="s">
        <v>153</v>
      </c>
      <c r="C886" s="6">
        <v>2</v>
      </c>
      <c r="D886" s="7">
        <v>42668</v>
      </c>
      <c r="E886" s="8">
        <v>2016</v>
      </c>
      <c r="F886" s="6" t="s">
        <v>50</v>
      </c>
      <c r="G886" s="6" t="s">
        <v>102</v>
      </c>
      <c r="H886" s="6"/>
      <c r="I886" s="6"/>
      <c r="J886" s="6" t="s">
        <v>103</v>
      </c>
      <c r="K886" s="6" t="s">
        <v>256</v>
      </c>
      <c r="L886" s="6"/>
      <c r="M886" s="6" t="str">
        <f t="shared" si="29"/>
        <v>NA</v>
      </c>
      <c r="N886" s="15"/>
      <c r="O886" s="1">
        <v>45.454500000000003</v>
      </c>
      <c r="P886" s="10">
        <f t="shared" si="28"/>
        <v>1.0101</v>
      </c>
      <c r="Q886" s="18" t="s">
        <v>490</v>
      </c>
      <c r="R886" s="17" t="s">
        <v>488</v>
      </c>
      <c r="S886" s="17">
        <v>3</v>
      </c>
    </row>
    <row r="887" spans="1:19" s="9" customFormat="1" ht="15" customHeight="1" x14ac:dyDescent="0.25">
      <c r="A887" s="2" t="s">
        <v>303</v>
      </c>
      <c r="B887" s="6" t="s">
        <v>153</v>
      </c>
      <c r="C887" s="6">
        <v>2</v>
      </c>
      <c r="D887" s="7">
        <v>42668</v>
      </c>
      <c r="E887" s="8">
        <v>2016</v>
      </c>
      <c r="F887" s="6" t="s">
        <v>50</v>
      </c>
      <c r="G887" s="6" t="s">
        <v>51</v>
      </c>
      <c r="H887" s="6" t="s">
        <v>70</v>
      </c>
      <c r="I887" s="6" t="s">
        <v>155</v>
      </c>
      <c r="J887" s="6" t="s">
        <v>156</v>
      </c>
      <c r="K887" s="6" t="s">
        <v>252</v>
      </c>
      <c r="L887" s="6"/>
      <c r="M887" s="6" t="str">
        <f t="shared" si="29"/>
        <v>II</v>
      </c>
      <c r="N887" s="6" t="s">
        <v>537</v>
      </c>
      <c r="O887" s="1">
        <v>363.63600000000002</v>
      </c>
      <c r="P887" s="10">
        <f t="shared" si="28"/>
        <v>8.0808</v>
      </c>
      <c r="Q887" s="12"/>
      <c r="R887" s="13" t="s">
        <v>478</v>
      </c>
      <c r="S887" s="13">
        <v>3</v>
      </c>
    </row>
    <row r="888" spans="1:19" s="9" customFormat="1" ht="15" customHeight="1" x14ac:dyDescent="0.25">
      <c r="A888" s="2" t="s">
        <v>303</v>
      </c>
      <c r="B888" s="6" t="s">
        <v>153</v>
      </c>
      <c r="C888" s="6">
        <v>2</v>
      </c>
      <c r="D888" s="7">
        <v>42668</v>
      </c>
      <c r="E888" s="8">
        <v>2016</v>
      </c>
      <c r="F888" s="6" t="s">
        <v>13</v>
      </c>
      <c r="G888" s="6" t="s">
        <v>14</v>
      </c>
      <c r="H888" s="6" t="s">
        <v>24</v>
      </c>
      <c r="I888" s="6" t="s">
        <v>25</v>
      </c>
      <c r="J888" s="6" t="s">
        <v>55</v>
      </c>
      <c r="K888" s="6" t="s">
        <v>255</v>
      </c>
      <c r="L888" s="6"/>
      <c r="M888" s="6" t="str">
        <f t="shared" si="29"/>
        <v>IV</v>
      </c>
      <c r="N888"/>
      <c r="O888" s="1">
        <v>45.454500000000003</v>
      </c>
      <c r="P888" s="10">
        <f t="shared" si="28"/>
        <v>1.0101</v>
      </c>
      <c r="Q888" s="18" t="s">
        <v>491</v>
      </c>
      <c r="R888" s="17" t="s">
        <v>478</v>
      </c>
      <c r="S888" s="17">
        <v>2.5</v>
      </c>
    </row>
    <row r="889" spans="1:19" s="9" customFormat="1" ht="15" customHeight="1" x14ac:dyDescent="0.25">
      <c r="A889" s="2" t="s">
        <v>303</v>
      </c>
      <c r="B889" s="6" t="s">
        <v>153</v>
      </c>
      <c r="C889" s="6">
        <v>2</v>
      </c>
      <c r="D889" s="7">
        <v>42668</v>
      </c>
      <c r="E889" s="8">
        <v>2016</v>
      </c>
      <c r="F889" s="6" t="s">
        <v>115</v>
      </c>
      <c r="G889" s="6" t="s">
        <v>116</v>
      </c>
      <c r="H889" s="6" t="s">
        <v>117</v>
      </c>
      <c r="I889" s="6" t="s">
        <v>118</v>
      </c>
      <c r="J889" s="6" t="s">
        <v>119</v>
      </c>
      <c r="K889" s="6" t="s">
        <v>252</v>
      </c>
      <c r="L889" s="6"/>
      <c r="M889" s="6" t="str">
        <f t="shared" si="29"/>
        <v>II</v>
      </c>
      <c r="N889"/>
      <c r="O889" s="1">
        <v>45.454500000000003</v>
      </c>
      <c r="P889" s="10">
        <f t="shared" si="28"/>
        <v>1.0101</v>
      </c>
      <c r="Q889" s="12"/>
      <c r="R889" s="13" t="s">
        <v>488</v>
      </c>
      <c r="S889" s="13">
        <v>4</v>
      </c>
    </row>
    <row r="890" spans="1:19" s="9" customFormat="1" ht="15" customHeight="1" x14ac:dyDescent="0.25">
      <c r="A890" s="2" t="s">
        <v>303</v>
      </c>
      <c r="B890" s="6" t="s">
        <v>153</v>
      </c>
      <c r="C890" s="6">
        <v>2</v>
      </c>
      <c r="D890" s="7">
        <v>42668</v>
      </c>
      <c r="E890" s="8">
        <v>2016</v>
      </c>
      <c r="F890" s="6" t="s">
        <v>133</v>
      </c>
      <c r="G890" s="6"/>
      <c r="H890" s="6"/>
      <c r="I890" s="6" t="s">
        <v>134</v>
      </c>
      <c r="J890" s="6" t="s">
        <v>135</v>
      </c>
      <c r="K890" s="6" t="s">
        <v>253</v>
      </c>
      <c r="L890" s="6"/>
      <c r="M890" s="6" t="str">
        <f t="shared" si="29"/>
        <v>I</v>
      </c>
      <c r="N890" s="15"/>
      <c r="O890" s="1">
        <v>227.27250000000001</v>
      </c>
      <c r="P890" s="10">
        <f t="shared" si="28"/>
        <v>5.0505000000000004</v>
      </c>
      <c r="Q890" s="18" t="s">
        <v>485</v>
      </c>
      <c r="R890" s="17" t="s">
        <v>478</v>
      </c>
      <c r="S890" s="17">
        <v>3</v>
      </c>
    </row>
    <row r="891" spans="1:19" s="9" customFormat="1" ht="15" customHeight="1" x14ac:dyDescent="0.25">
      <c r="A891" s="2" t="s">
        <v>303</v>
      </c>
      <c r="B891" s="6" t="s">
        <v>153</v>
      </c>
      <c r="C891" s="6">
        <v>2</v>
      </c>
      <c r="D891" s="7">
        <v>42668</v>
      </c>
      <c r="E891" s="8">
        <v>2016</v>
      </c>
      <c r="F891" s="6" t="s">
        <v>13</v>
      </c>
      <c r="G891" s="6" t="s">
        <v>14</v>
      </c>
      <c r="H891" s="6" t="s">
        <v>15</v>
      </c>
      <c r="I891" s="6" t="s">
        <v>56</v>
      </c>
      <c r="J891" s="6" t="s">
        <v>57</v>
      </c>
      <c r="K891" s="6" t="s">
        <v>252</v>
      </c>
      <c r="L891" s="6"/>
      <c r="M891" s="6" t="str">
        <f t="shared" si="29"/>
        <v>II</v>
      </c>
      <c r="N891"/>
      <c r="O891" s="1">
        <v>90.909000000000006</v>
      </c>
      <c r="P891" s="10">
        <f t="shared" si="28"/>
        <v>2.0202</v>
      </c>
      <c r="Q891" s="16" t="s">
        <v>479</v>
      </c>
      <c r="R891" s="17" t="s">
        <v>480</v>
      </c>
      <c r="S891" s="17">
        <v>4</v>
      </c>
    </row>
    <row r="892" spans="1:19" s="9" customFormat="1" ht="15" customHeight="1" x14ac:dyDescent="0.25">
      <c r="A892" s="2" t="s">
        <v>303</v>
      </c>
      <c r="B892" s="6" t="s">
        <v>153</v>
      </c>
      <c r="C892" s="6">
        <v>2</v>
      </c>
      <c r="D892" s="7">
        <v>42668</v>
      </c>
      <c r="E892" s="8">
        <v>2016</v>
      </c>
      <c r="F892" s="6" t="s">
        <v>13</v>
      </c>
      <c r="G892" s="6" t="s">
        <v>14</v>
      </c>
      <c r="H892" s="6" t="s">
        <v>15</v>
      </c>
      <c r="I892" s="6" t="s">
        <v>22</v>
      </c>
      <c r="J892" s="6" t="s">
        <v>43</v>
      </c>
      <c r="K892" s="6" t="s">
        <v>255</v>
      </c>
      <c r="L892" s="6"/>
      <c r="M892" s="6" t="str">
        <f t="shared" si="29"/>
        <v>IV</v>
      </c>
      <c r="N892"/>
      <c r="O892" s="1">
        <v>45.454500000000003</v>
      </c>
      <c r="P892" s="10">
        <f t="shared" si="28"/>
        <v>1.0101</v>
      </c>
      <c r="Q892" s="16" t="s">
        <v>479</v>
      </c>
      <c r="R892" s="17" t="s">
        <v>480</v>
      </c>
      <c r="S892" s="17">
        <v>2</v>
      </c>
    </row>
    <row r="893" spans="1:19" s="9" customFormat="1" ht="15" customHeight="1" x14ac:dyDescent="0.25">
      <c r="A893" s="2" t="s">
        <v>303</v>
      </c>
      <c r="B893" s="6" t="s">
        <v>153</v>
      </c>
      <c r="C893" s="6">
        <v>2</v>
      </c>
      <c r="D893" s="7">
        <v>42668</v>
      </c>
      <c r="E893" s="8">
        <v>2016</v>
      </c>
      <c r="F893" s="6" t="s">
        <v>13</v>
      </c>
      <c r="G893" s="6" t="s">
        <v>14</v>
      </c>
      <c r="H893" s="6" t="s">
        <v>15</v>
      </c>
      <c r="I893" s="6" t="s">
        <v>22</v>
      </c>
      <c r="J893" s="6" t="s">
        <v>23</v>
      </c>
      <c r="K893" s="6" t="s">
        <v>255</v>
      </c>
      <c r="L893" s="6"/>
      <c r="M893" s="6" t="str">
        <f t="shared" si="29"/>
        <v>IV</v>
      </c>
      <c r="N893"/>
      <c r="O893" s="1">
        <v>227.27250000000001</v>
      </c>
      <c r="P893" s="10">
        <f t="shared" si="28"/>
        <v>5.0505000000000004</v>
      </c>
      <c r="Q893" s="16" t="s">
        <v>479</v>
      </c>
      <c r="R893" s="17" t="s">
        <v>480</v>
      </c>
      <c r="S893" s="17">
        <v>2</v>
      </c>
    </row>
    <row r="894" spans="1:19" s="9" customFormat="1" ht="15" customHeight="1" x14ac:dyDescent="0.25">
      <c r="A894" s="2" t="s">
        <v>303</v>
      </c>
      <c r="B894" s="6" t="s">
        <v>153</v>
      </c>
      <c r="C894" s="6">
        <v>2</v>
      </c>
      <c r="D894" s="7">
        <v>42668</v>
      </c>
      <c r="E894" s="8">
        <v>2016</v>
      </c>
      <c r="F894" s="6" t="s">
        <v>13</v>
      </c>
      <c r="G894" s="6" t="s">
        <v>14</v>
      </c>
      <c r="H894" s="6"/>
      <c r="I894" s="6" t="s">
        <v>44</v>
      </c>
      <c r="J894" s="6" t="s">
        <v>45</v>
      </c>
      <c r="K894" s="6" t="s">
        <v>252</v>
      </c>
      <c r="L894" s="6"/>
      <c r="M894" s="6" t="str">
        <f t="shared" si="29"/>
        <v>II</v>
      </c>
      <c r="N894"/>
      <c r="O894" s="1">
        <v>45.454500000000003</v>
      </c>
      <c r="P894" s="10">
        <f t="shared" si="28"/>
        <v>1.0101</v>
      </c>
      <c r="Q894" s="18" t="s">
        <v>503</v>
      </c>
      <c r="R894" s="17" t="s">
        <v>478</v>
      </c>
      <c r="S894" s="17">
        <v>2</v>
      </c>
    </row>
    <row r="895" spans="1:19" s="9" customFormat="1" ht="15" customHeight="1" x14ac:dyDescent="0.25">
      <c r="A895" s="2" t="s">
        <v>303</v>
      </c>
      <c r="B895" s="6" t="s">
        <v>153</v>
      </c>
      <c r="C895" s="6">
        <v>2</v>
      </c>
      <c r="D895" s="7">
        <v>42668</v>
      </c>
      <c r="E895" s="8">
        <v>2016</v>
      </c>
      <c r="F895" s="6" t="s">
        <v>13</v>
      </c>
      <c r="G895" s="6" t="s">
        <v>14</v>
      </c>
      <c r="H895" s="6" t="s">
        <v>24</v>
      </c>
      <c r="I895" s="6" t="s">
        <v>25</v>
      </c>
      <c r="J895" s="6" t="s">
        <v>26</v>
      </c>
      <c r="K895" s="6" t="s">
        <v>255</v>
      </c>
      <c r="L895" s="6"/>
      <c r="M895" s="6" t="str">
        <f t="shared" ref="M895:M926" si="30">IF(L895="",K895,L895)</f>
        <v>IV</v>
      </c>
      <c r="N895"/>
      <c r="O895" s="1">
        <v>90.909000000000006</v>
      </c>
      <c r="P895" s="10">
        <f t="shared" si="28"/>
        <v>2.0202</v>
      </c>
      <c r="Q895" s="18" t="s">
        <v>491</v>
      </c>
      <c r="R895" s="17" t="s">
        <v>478</v>
      </c>
      <c r="S895" s="17">
        <v>2</v>
      </c>
    </row>
    <row r="896" spans="1:19" s="9" customFormat="1" ht="15" customHeight="1" x14ac:dyDescent="0.25">
      <c r="A896" s="2" t="s">
        <v>328</v>
      </c>
      <c r="B896" s="6" t="s">
        <v>153</v>
      </c>
      <c r="C896" s="6">
        <v>1</v>
      </c>
      <c r="D896" s="7">
        <v>42856</v>
      </c>
      <c r="E896" s="8">
        <v>2017</v>
      </c>
      <c r="F896" s="6" t="s">
        <v>13</v>
      </c>
      <c r="G896" s="6" t="s">
        <v>14</v>
      </c>
      <c r="H896" s="6" t="s">
        <v>15</v>
      </c>
      <c r="I896" s="6" t="s">
        <v>22</v>
      </c>
      <c r="J896" s="6" t="s">
        <v>66</v>
      </c>
      <c r="K896" s="6" t="s">
        <v>251</v>
      </c>
      <c r="L896" s="6"/>
      <c r="M896" s="6" t="str">
        <f t="shared" si="30"/>
        <v>III</v>
      </c>
      <c r="N896" s="15"/>
      <c r="O896" s="1">
        <v>45.454500000000003</v>
      </c>
      <c r="P896" s="10">
        <f t="shared" si="28"/>
        <v>1.0101</v>
      </c>
      <c r="Q896" s="16" t="s">
        <v>479</v>
      </c>
      <c r="R896" s="17" t="s">
        <v>480</v>
      </c>
      <c r="S896" s="17">
        <v>4</v>
      </c>
    </row>
    <row r="897" spans="1:19" s="9" customFormat="1" ht="15" customHeight="1" x14ac:dyDescent="0.25">
      <c r="A897" s="2" t="s">
        <v>328</v>
      </c>
      <c r="B897" s="6" t="s">
        <v>153</v>
      </c>
      <c r="C897" s="6">
        <v>1</v>
      </c>
      <c r="D897" s="7">
        <v>42856</v>
      </c>
      <c r="E897" s="8">
        <v>2017</v>
      </c>
      <c r="F897" s="6" t="s">
        <v>9</v>
      </c>
      <c r="G897" s="6" t="s">
        <v>10</v>
      </c>
      <c r="H897" s="6"/>
      <c r="I897" s="6" t="s">
        <v>11</v>
      </c>
      <c r="J897" s="6" t="s">
        <v>42</v>
      </c>
      <c r="K897" s="6" t="s">
        <v>252</v>
      </c>
      <c r="L897" s="6"/>
      <c r="M897" s="6" t="str">
        <f t="shared" si="30"/>
        <v>II</v>
      </c>
      <c r="N897"/>
      <c r="O897" s="1">
        <v>181.81800000000001</v>
      </c>
      <c r="P897" s="10">
        <f t="shared" si="28"/>
        <v>4.0404</v>
      </c>
      <c r="Q897" s="12" t="s">
        <v>500</v>
      </c>
      <c r="R897" s="13" t="s">
        <v>480</v>
      </c>
      <c r="S897" s="13">
        <v>3</v>
      </c>
    </row>
    <row r="898" spans="1:19" s="9" customFormat="1" ht="15" customHeight="1" x14ac:dyDescent="0.25">
      <c r="A898" s="2" t="s">
        <v>328</v>
      </c>
      <c r="B898" s="6" t="s">
        <v>153</v>
      </c>
      <c r="C898" s="6">
        <v>1</v>
      </c>
      <c r="D898" s="7">
        <v>42856</v>
      </c>
      <c r="E898" s="8">
        <v>2017</v>
      </c>
      <c r="F898" s="6" t="s">
        <v>13</v>
      </c>
      <c r="G898" s="6" t="s">
        <v>14</v>
      </c>
      <c r="H898" s="6"/>
      <c r="I898" s="6" t="s">
        <v>64</v>
      </c>
      <c r="J898" s="6" t="s">
        <v>65</v>
      </c>
      <c r="K898" s="6" t="s">
        <v>255</v>
      </c>
      <c r="L898" s="6"/>
      <c r="M898" s="6" t="str">
        <f t="shared" si="30"/>
        <v>IV</v>
      </c>
      <c r="N898"/>
      <c r="O898" s="1">
        <v>409.09050000000002</v>
      </c>
      <c r="P898" s="10">
        <f t="shared" ref="P898:P961" si="31">O898/45</f>
        <v>9.0909000000000013</v>
      </c>
      <c r="Q898" s="18" t="s">
        <v>477</v>
      </c>
      <c r="R898" s="17" t="s">
        <v>478</v>
      </c>
      <c r="S898" s="17">
        <v>4</v>
      </c>
    </row>
    <row r="899" spans="1:19" s="9" customFormat="1" ht="15" customHeight="1" x14ac:dyDescent="0.25">
      <c r="A899" s="2" t="s">
        <v>328</v>
      </c>
      <c r="B899" s="6" t="s">
        <v>153</v>
      </c>
      <c r="C899" s="6">
        <v>1</v>
      </c>
      <c r="D899" s="7">
        <v>42856</v>
      </c>
      <c r="E899" s="8">
        <v>2017</v>
      </c>
      <c r="F899" s="6" t="s">
        <v>13</v>
      </c>
      <c r="G899" s="6" t="s">
        <v>14</v>
      </c>
      <c r="H899" s="6" t="s">
        <v>15</v>
      </c>
      <c r="I899" s="6" t="s">
        <v>16</v>
      </c>
      <c r="J899" s="6" t="s">
        <v>17</v>
      </c>
      <c r="K899" s="6" t="s">
        <v>252</v>
      </c>
      <c r="L899" s="6"/>
      <c r="M899" s="6" t="str">
        <f t="shared" si="30"/>
        <v>II</v>
      </c>
      <c r="N899"/>
      <c r="O899" s="1">
        <v>136.36350000000002</v>
      </c>
      <c r="P899" s="10">
        <f t="shared" si="31"/>
        <v>3.0303000000000004</v>
      </c>
      <c r="Q899" s="16" t="s">
        <v>479</v>
      </c>
      <c r="R899" s="17" t="s">
        <v>480</v>
      </c>
      <c r="S899" s="17">
        <v>3</v>
      </c>
    </row>
    <row r="900" spans="1:19" s="9" customFormat="1" ht="15" customHeight="1" x14ac:dyDescent="0.25">
      <c r="A900" s="2" t="s">
        <v>328</v>
      </c>
      <c r="B900" s="6" t="s">
        <v>153</v>
      </c>
      <c r="C900" s="6">
        <v>1</v>
      </c>
      <c r="D900" s="7">
        <v>42856</v>
      </c>
      <c r="E900" s="8">
        <v>2017</v>
      </c>
      <c r="F900" s="6" t="s">
        <v>13</v>
      </c>
      <c r="G900" s="6" t="s">
        <v>14</v>
      </c>
      <c r="H900" s="6"/>
      <c r="I900" s="6" t="s">
        <v>18</v>
      </c>
      <c r="J900" s="6" t="s">
        <v>19</v>
      </c>
      <c r="K900" s="6" t="s">
        <v>252</v>
      </c>
      <c r="L900" s="6"/>
      <c r="M900" s="6" t="str">
        <f t="shared" si="30"/>
        <v>II</v>
      </c>
      <c r="N900"/>
      <c r="O900" s="1">
        <v>45.454500000000003</v>
      </c>
      <c r="P900" s="10">
        <f t="shared" si="31"/>
        <v>1.0101</v>
      </c>
      <c r="Q900" s="18" t="s">
        <v>489</v>
      </c>
      <c r="R900" s="17" t="s">
        <v>488</v>
      </c>
      <c r="S900" s="17">
        <v>3</v>
      </c>
    </row>
    <row r="901" spans="1:19" s="9" customFormat="1" ht="15" customHeight="1" x14ac:dyDescent="0.25">
      <c r="A901" s="2" t="s">
        <v>328</v>
      </c>
      <c r="B901" s="6" t="s">
        <v>153</v>
      </c>
      <c r="C901" s="6">
        <v>1</v>
      </c>
      <c r="D901" s="7">
        <v>42856</v>
      </c>
      <c r="E901" s="8">
        <v>2017</v>
      </c>
      <c r="F901" s="6" t="s">
        <v>13</v>
      </c>
      <c r="G901" s="6" t="s">
        <v>14</v>
      </c>
      <c r="H901" s="6"/>
      <c r="I901" s="6" t="s">
        <v>20</v>
      </c>
      <c r="J901" s="6" t="s">
        <v>21</v>
      </c>
      <c r="K901" s="6" t="s">
        <v>255</v>
      </c>
      <c r="L901" s="6"/>
      <c r="M901" s="6" t="str">
        <f t="shared" si="30"/>
        <v>IV</v>
      </c>
      <c r="N901"/>
      <c r="O901" s="1">
        <v>227.27250000000001</v>
      </c>
      <c r="P901" s="10">
        <f t="shared" si="31"/>
        <v>5.0505000000000004</v>
      </c>
      <c r="Q901" s="18" t="s">
        <v>490</v>
      </c>
      <c r="R901" s="17" t="s">
        <v>488</v>
      </c>
      <c r="S901" s="17">
        <v>3</v>
      </c>
    </row>
    <row r="902" spans="1:19" s="9" customFormat="1" ht="15" customHeight="1" x14ac:dyDescent="0.25">
      <c r="A902" s="2" t="s">
        <v>328</v>
      </c>
      <c r="B902" s="6" t="s">
        <v>153</v>
      </c>
      <c r="C902" s="6">
        <v>1</v>
      </c>
      <c r="D902" s="7">
        <v>42856</v>
      </c>
      <c r="E902" s="8">
        <v>2017</v>
      </c>
      <c r="F902" s="6" t="s">
        <v>50</v>
      </c>
      <c r="G902" s="6" t="s">
        <v>51</v>
      </c>
      <c r="H902" s="6" t="s">
        <v>70</v>
      </c>
      <c r="I902" s="6" t="s">
        <v>131</v>
      </c>
      <c r="J902" s="6" t="s">
        <v>132</v>
      </c>
      <c r="K902" s="6" t="s">
        <v>253</v>
      </c>
      <c r="L902" s="6"/>
      <c r="M902" s="6" t="str">
        <f t="shared" si="30"/>
        <v>I</v>
      </c>
      <c r="N902" s="15"/>
      <c r="O902" s="1">
        <v>136.36350000000002</v>
      </c>
      <c r="P902" s="10">
        <f t="shared" si="31"/>
        <v>3.0303000000000004</v>
      </c>
      <c r="Q902" s="18" t="s">
        <v>501</v>
      </c>
      <c r="R902" s="17" t="s">
        <v>478</v>
      </c>
      <c r="S902" s="17"/>
    </row>
    <row r="903" spans="1:19" s="9" customFormat="1" ht="15" customHeight="1" x14ac:dyDescent="0.25">
      <c r="A903" s="2" t="s">
        <v>328</v>
      </c>
      <c r="B903" s="6" t="s">
        <v>153</v>
      </c>
      <c r="C903" s="6">
        <v>1</v>
      </c>
      <c r="D903" s="7">
        <v>42856</v>
      </c>
      <c r="E903" s="8">
        <v>2017</v>
      </c>
      <c r="F903" s="6" t="s">
        <v>13</v>
      </c>
      <c r="G903" s="6" t="s">
        <v>14</v>
      </c>
      <c r="H903" s="6" t="s">
        <v>24</v>
      </c>
      <c r="I903" s="6" t="s">
        <v>25</v>
      </c>
      <c r="J903" s="6" t="s">
        <v>55</v>
      </c>
      <c r="K903" s="6" t="s">
        <v>255</v>
      </c>
      <c r="L903" s="6"/>
      <c r="M903" s="6" t="str">
        <f t="shared" si="30"/>
        <v>IV</v>
      </c>
      <c r="N903"/>
      <c r="O903" s="1">
        <v>272.72700000000003</v>
      </c>
      <c r="P903" s="10">
        <f t="shared" si="31"/>
        <v>6.0606000000000009</v>
      </c>
      <c r="Q903" s="18" t="s">
        <v>491</v>
      </c>
      <c r="R903" s="17" t="s">
        <v>478</v>
      </c>
      <c r="S903" s="17">
        <v>2.5</v>
      </c>
    </row>
    <row r="904" spans="1:19" s="9" customFormat="1" ht="15" customHeight="1" x14ac:dyDescent="0.25">
      <c r="A904" s="2" t="s">
        <v>328</v>
      </c>
      <c r="B904" s="6" t="s">
        <v>153</v>
      </c>
      <c r="C904" s="6">
        <v>1</v>
      </c>
      <c r="D904" s="7">
        <v>42856</v>
      </c>
      <c r="E904" s="8">
        <v>2017</v>
      </c>
      <c r="F904" s="6" t="s">
        <v>13</v>
      </c>
      <c r="G904" s="6" t="s">
        <v>14</v>
      </c>
      <c r="H904" s="6" t="s">
        <v>15</v>
      </c>
      <c r="I904" s="6" t="s">
        <v>56</v>
      </c>
      <c r="J904" s="6" t="s">
        <v>57</v>
      </c>
      <c r="K904" s="6" t="s">
        <v>252</v>
      </c>
      <c r="L904" s="6"/>
      <c r="M904" s="6" t="str">
        <f t="shared" si="30"/>
        <v>II</v>
      </c>
      <c r="N904"/>
      <c r="O904" s="1">
        <v>45.454500000000003</v>
      </c>
      <c r="P904" s="10">
        <f t="shared" si="31"/>
        <v>1.0101</v>
      </c>
      <c r="Q904" s="16" t="s">
        <v>479</v>
      </c>
      <c r="R904" s="17" t="s">
        <v>480</v>
      </c>
      <c r="S904" s="17">
        <v>4</v>
      </c>
    </row>
    <row r="905" spans="1:19" s="9" customFormat="1" ht="15" customHeight="1" x14ac:dyDescent="0.25">
      <c r="A905" s="2" t="s">
        <v>328</v>
      </c>
      <c r="B905" s="6" t="s">
        <v>153</v>
      </c>
      <c r="C905" s="6">
        <v>1</v>
      </c>
      <c r="D905" s="7">
        <v>42856</v>
      </c>
      <c r="E905" s="8">
        <v>2017</v>
      </c>
      <c r="F905" s="6" t="s">
        <v>13</v>
      </c>
      <c r="G905" s="6" t="s">
        <v>14</v>
      </c>
      <c r="H905" s="6" t="s">
        <v>15</v>
      </c>
      <c r="I905" s="6" t="s">
        <v>22</v>
      </c>
      <c r="J905" s="6" t="s">
        <v>43</v>
      </c>
      <c r="K905" s="6" t="s">
        <v>255</v>
      </c>
      <c r="L905" s="6"/>
      <c r="M905" s="6" t="str">
        <f t="shared" si="30"/>
        <v>IV</v>
      </c>
      <c r="N905"/>
      <c r="O905" s="1">
        <v>45.454500000000003</v>
      </c>
      <c r="P905" s="10">
        <f t="shared" si="31"/>
        <v>1.0101</v>
      </c>
      <c r="Q905" s="16" t="s">
        <v>479</v>
      </c>
      <c r="R905" s="17" t="s">
        <v>480</v>
      </c>
      <c r="S905" s="17">
        <v>2</v>
      </c>
    </row>
    <row r="906" spans="1:19" s="9" customFormat="1" ht="15" customHeight="1" x14ac:dyDescent="0.25">
      <c r="A906" s="2" t="s">
        <v>328</v>
      </c>
      <c r="B906" s="6" t="s">
        <v>153</v>
      </c>
      <c r="C906" s="6">
        <v>1</v>
      </c>
      <c r="D906" s="7">
        <v>42856</v>
      </c>
      <c r="E906" s="8">
        <v>2017</v>
      </c>
      <c r="F906" s="6" t="s">
        <v>13</v>
      </c>
      <c r="G906" s="6" t="s">
        <v>14</v>
      </c>
      <c r="H906" s="6" t="s">
        <v>15</v>
      </c>
      <c r="I906" s="6" t="s">
        <v>22</v>
      </c>
      <c r="J906" s="6" t="s">
        <v>43</v>
      </c>
      <c r="K906" s="6" t="s">
        <v>255</v>
      </c>
      <c r="L906" s="6"/>
      <c r="M906" s="6" t="str">
        <f t="shared" si="30"/>
        <v>IV</v>
      </c>
      <c r="N906"/>
      <c r="O906" s="1">
        <v>45.454500000000003</v>
      </c>
      <c r="P906" s="10">
        <f t="shared" si="31"/>
        <v>1.0101</v>
      </c>
      <c r="Q906" s="16" t="s">
        <v>479</v>
      </c>
      <c r="R906" s="17" t="s">
        <v>480</v>
      </c>
      <c r="S906" s="17">
        <v>2</v>
      </c>
    </row>
    <row r="907" spans="1:19" s="9" customFormat="1" ht="15" customHeight="1" x14ac:dyDescent="0.25">
      <c r="A907" s="2" t="s">
        <v>328</v>
      </c>
      <c r="B907" s="6" t="s">
        <v>153</v>
      </c>
      <c r="C907" s="6">
        <v>1</v>
      </c>
      <c r="D907" s="7">
        <v>42856</v>
      </c>
      <c r="E907" s="8">
        <v>2017</v>
      </c>
      <c r="F907" s="6" t="s">
        <v>13</v>
      </c>
      <c r="G907" s="6" t="s">
        <v>14</v>
      </c>
      <c r="H907" s="6" t="s">
        <v>15</v>
      </c>
      <c r="I907" s="6" t="s">
        <v>22</v>
      </c>
      <c r="J907" s="6" t="s">
        <v>23</v>
      </c>
      <c r="K907" s="6" t="s">
        <v>255</v>
      </c>
      <c r="L907" s="6"/>
      <c r="M907" s="6" t="str">
        <f t="shared" si="30"/>
        <v>IV</v>
      </c>
      <c r="N907"/>
      <c r="O907" s="1">
        <v>227.27250000000001</v>
      </c>
      <c r="P907" s="10">
        <f t="shared" si="31"/>
        <v>5.0505000000000004</v>
      </c>
      <c r="Q907" s="16" t="s">
        <v>479</v>
      </c>
      <c r="R907" s="17" t="s">
        <v>480</v>
      </c>
      <c r="S907" s="17">
        <v>2</v>
      </c>
    </row>
    <row r="908" spans="1:19" s="9" customFormat="1" ht="15" customHeight="1" x14ac:dyDescent="0.25">
      <c r="A908" s="2" t="s">
        <v>328</v>
      </c>
      <c r="B908" s="6" t="s">
        <v>153</v>
      </c>
      <c r="C908" s="6">
        <v>1</v>
      </c>
      <c r="D908" s="7">
        <v>42856</v>
      </c>
      <c r="E908" s="8">
        <v>2017</v>
      </c>
      <c r="F908" s="6" t="s">
        <v>13</v>
      </c>
      <c r="G908" s="6" t="s">
        <v>14</v>
      </c>
      <c r="H908" s="6"/>
      <c r="I908" s="6" t="s">
        <v>44</v>
      </c>
      <c r="J908" s="6" t="s">
        <v>45</v>
      </c>
      <c r="K908" s="6" t="s">
        <v>252</v>
      </c>
      <c r="L908" s="6"/>
      <c r="M908" s="6" t="str">
        <f t="shared" si="30"/>
        <v>II</v>
      </c>
      <c r="N908"/>
      <c r="O908" s="1">
        <v>45.454500000000003</v>
      </c>
      <c r="P908" s="10">
        <f t="shared" si="31"/>
        <v>1.0101</v>
      </c>
      <c r="Q908" s="18" t="s">
        <v>503</v>
      </c>
      <c r="R908" s="17" t="s">
        <v>478</v>
      </c>
      <c r="S908" s="17">
        <v>2</v>
      </c>
    </row>
    <row r="909" spans="1:19" s="9" customFormat="1" ht="15" customHeight="1" x14ac:dyDescent="0.25">
      <c r="A909" s="2" t="s">
        <v>328</v>
      </c>
      <c r="B909" s="6" t="s">
        <v>153</v>
      </c>
      <c r="C909" s="6">
        <v>1</v>
      </c>
      <c r="D909" s="7">
        <v>42856</v>
      </c>
      <c r="E909" s="8">
        <v>2017</v>
      </c>
      <c r="F909" s="6" t="s">
        <v>13</v>
      </c>
      <c r="G909" s="6" t="s">
        <v>14</v>
      </c>
      <c r="H909" s="6" t="s">
        <v>24</v>
      </c>
      <c r="I909" s="6" t="s">
        <v>25</v>
      </c>
      <c r="J909" s="6" t="s">
        <v>26</v>
      </c>
      <c r="K909" s="6" t="s">
        <v>255</v>
      </c>
      <c r="L909" s="6"/>
      <c r="M909" s="6" t="str">
        <f t="shared" si="30"/>
        <v>IV</v>
      </c>
      <c r="N909"/>
      <c r="O909" s="1">
        <v>90.909000000000006</v>
      </c>
      <c r="P909" s="10">
        <f t="shared" si="31"/>
        <v>2.0202</v>
      </c>
      <c r="Q909" s="18" t="s">
        <v>491</v>
      </c>
      <c r="R909" s="17" t="s">
        <v>478</v>
      </c>
      <c r="S909" s="17">
        <v>2</v>
      </c>
    </row>
    <row r="910" spans="1:19" s="9" customFormat="1" ht="15" customHeight="1" x14ac:dyDescent="0.25">
      <c r="A910" s="2" t="s">
        <v>329</v>
      </c>
      <c r="B910" s="6" t="s">
        <v>153</v>
      </c>
      <c r="C910" s="6">
        <v>2</v>
      </c>
      <c r="D910" s="7">
        <v>42856</v>
      </c>
      <c r="E910" s="8">
        <v>2017</v>
      </c>
      <c r="F910" s="6" t="s">
        <v>27</v>
      </c>
      <c r="G910" s="6" t="s">
        <v>39</v>
      </c>
      <c r="H910" s="6" t="s">
        <v>73</v>
      </c>
      <c r="I910" s="6" t="s">
        <v>74</v>
      </c>
      <c r="J910" s="6" t="s">
        <v>75</v>
      </c>
      <c r="K910" s="6" t="s">
        <v>252</v>
      </c>
      <c r="L910" s="6"/>
      <c r="M910" s="6" t="str">
        <f t="shared" si="30"/>
        <v>II</v>
      </c>
      <c r="N910"/>
      <c r="O910" s="1">
        <v>45.454500000000003</v>
      </c>
      <c r="P910" s="10">
        <f t="shared" si="31"/>
        <v>1.0101</v>
      </c>
      <c r="Q910" s="16" t="s">
        <v>479</v>
      </c>
      <c r="R910" s="17" t="s">
        <v>480</v>
      </c>
      <c r="S910" s="17">
        <v>1</v>
      </c>
    </row>
    <row r="911" spans="1:19" s="9" customFormat="1" ht="15" customHeight="1" x14ac:dyDescent="0.25">
      <c r="A911" s="2" t="s">
        <v>329</v>
      </c>
      <c r="B911" s="6" t="s">
        <v>153</v>
      </c>
      <c r="C911" s="6">
        <v>2</v>
      </c>
      <c r="D911" s="7">
        <v>42856</v>
      </c>
      <c r="E911" s="8">
        <v>2017</v>
      </c>
      <c r="F911" s="6" t="s">
        <v>9</v>
      </c>
      <c r="G911" s="6" t="s">
        <v>10</v>
      </c>
      <c r="H911" s="6"/>
      <c r="I911" s="6" t="s">
        <v>11</v>
      </c>
      <c r="J911" s="6" t="s">
        <v>42</v>
      </c>
      <c r="K911" s="6" t="s">
        <v>252</v>
      </c>
      <c r="L911" s="6"/>
      <c r="M911" s="6" t="str">
        <f t="shared" si="30"/>
        <v>II</v>
      </c>
      <c r="N911"/>
      <c r="O911" s="1">
        <v>45.454500000000003</v>
      </c>
      <c r="P911" s="10">
        <f t="shared" si="31"/>
        <v>1.0101</v>
      </c>
      <c r="Q911" s="12" t="s">
        <v>500</v>
      </c>
      <c r="R911" s="13" t="s">
        <v>480</v>
      </c>
      <c r="S911" s="13">
        <v>3</v>
      </c>
    </row>
    <row r="912" spans="1:19" s="9" customFormat="1" ht="15" customHeight="1" x14ac:dyDescent="0.25">
      <c r="A912" s="2" t="s">
        <v>329</v>
      </c>
      <c r="B912" s="6" t="s">
        <v>153</v>
      </c>
      <c r="C912" s="6">
        <v>2</v>
      </c>
      <c r="D912" s="7">
        <v>42856</v>
      </c>
      <c r="E912" s="8">
        <v>2017</v>
      </c>
      <c r="F912" s="6" t="s">
        <v>13</v>
      </c>
      <c r="G912" s="6" t="s">
        <v>14</v>
      </c>
      <c r="H912" s="6"/>
      <c r="I912" s="6" t="s">
        <v>64</v>
      </c>
      <c r="J912" s="6" t="s">
        <v>65</v>
      </c>
      <c r="K912" s="6" t="s">
        <v>255</v>
      </c>
      <c r="L912" s="6"/>
      <c r="M912" s="6" t="str">
        <f t="shared" si="30"/>
        <v>IV</v>
      </c>
      <c r="N912"/>
      <c r="O912" s="1">
        <v>136.36350000000002</v>
      </c>
      <c r="P912" s="10">
        <f t="shared" si="31"/>
        <v>3.0303000000000004</v>
      </c>
      <c r="Q912" s="18" t="s">
        <v>477</v>
      </c>
      <c r="R912" s="17" t="s">
        <v>478</v>
      </c>
      <c r="S912" s="17">
        <v>4</v>
      </c>
    </row>
    <row r="913" spans="1:19" s="9" customFormat="1" ht="15" customHeight="1" x14ac:dyDescent="0.25">
      <c r="A913" s="2" t="s">
        <v>329</v>
      </c>
      <c r="B913" s="6" t="s">
        <v>153</v>
      </c>
      <c r="C913" s="6">
        <v>2</v>
      </c>
      <c r="D913" s="7">
        <v>42856</v>
      </c>
      <c r="E913" s="8">
        <v>2017</v>
      </c>
      <c r="F913" s="6" t="s">
        <v>13</v>
      </c>
      <c r="G913" s="6" t="s">
        <v>14</v>
      </c>
      <c r="H913" s="6"/>
      <c r="I913" s="6" t="s">
        <v>18</v>
      </c>
      <c r="J913" s="6" t="s">
        <v>19</v>
      </c>
      <c r="K913" s="6" t="s">
        <v>252</v>
      </c>
      <c r="L913" s="6"/>
      <c r="M913" s="6" t="str">
        <f t="shared" si="30"/>
        <v>II</v>
      </c>
      <c r="N913"/>
      <c r="O913" s="1">
        <v>90.909000000000006</v>
      </c>
      <c r="P913" s="10">
        <f t="shared" si="31"/>
        <v>2.0202</v>
      </c>
      <c r="Q913" s="18" t="s">
        <v>489</v>
      </c>
      <c r="R913" s="17" t="s">
        <v>488</v>
      </c>
      <c r="S913" s="17">
        <v>3</v>
      </c>
    </row>
    <row r="914" spans="1:19" s="9" customFormat="1" ht="15" customHeight="1" x14ac:dyDescent="0.25">
      <c r="A914" s="2" t="s">
        <v>329</v>
      </c>
      <c r="B914" s="6" t="s">
        <v>153</v>
      </c>
      <c r="C914" s="6">
        <v>2</v>
      </c>
      <c r="D914" s="7">
        <v>42856</v>
      </c>
      <c r="E914" s="8">
        <v>2017</v>
      </c>
      <c r="F914" s="6" t="s">
        <v>13</v>
      </c>
      <c r="G914" s="6" t="s">
        <v>14</v>
      </c>
      <c r="H914" s="6"/>
      <c r="I914" s="6" t="s">
        <v>20</v>
      </c>
      <c r="J914" s="6" t="s">
        <v>21</v>
      </c>
      <c r="K914" s="6" t="s">
        <v>255</v>
      </c>
      <c r="L914" s="6"/>
      <c r="M914" s="6" t="str">
        <f t="shared" si="30"/>
        <v>IV</v>
      </c>
      <c r="N914"/>
      <c r="O914" s="1">
        <v>636.36300000000006</v>
      </c>
      <c r="P914" s="10">
        <f t="shared" si="31"/>
        <v>14.141400000000001</v>
      </c>
      <c r="Q914" s="18" t="s">
        <v>490</v>
      </c>
      <c r="R914" s="17" t="s">
        <v>488</v>
      </c>
      <c r="S914" s="17">
        <v>3</v>
      </c>
    </row>
    <row r="915" spans="1:19" s="9" customFormat="1" ht="15" customHeight="1" x14ac:dyDescent="0.25">
      <c r="A915" s="2" t="s">
        <v>329</v>
      </c>
      <c r="B915" s="6" t="s">
        <v>153</v>
      </c>
      <c r="C915" s="6">
        <v>2</v>
      </c>
      <c r="D915" s="7">
        <v>42856</v>
      </c>
      <c r="E915" s="8">
        <v>2017</v>
      </c>
      <c r="F915" s="6" t="s">
        <v>50</v>
      </c>
      <c r="G915" s="6" t="s">
        <v>51</v>
      </c>
      <c r="H915" s="6" t="s">
        <v>70</v>
      </c>
      <c r="I915" s="6" t="s">
        <v>131</v>
      </c>
      <c r="J915" s="6" t="s">
        <v>132</v>
      </c>
      <c r="K915" s="6" t="s">
        <v>253</v>
      </c>
      <c r="L915" s="6"/>
      <c r="M915" s="6" t="str">
        <f t="shared" si="30"/>
        <v>I</v>
      </c>
      <c r="N915" s="15"/>
      <c r="O915" s="1">
        <v>90.909000000000006</v>
      </c>
      <c r="P915" s="10">
        <f t="shared" si="31"/>
        <v>2.0202</v>
      </c>
      <c r="Q915" s="18" t="s">
        <v>501</v>
      </c>
      <c r="R915" s="17" t="s">
        <v>478</v>
      </c>
      <c r="S915" s="17"/>
    </row>
    <row r="916" spans="1:19" s="9" customFormat="1" ht="15" customHeight="1" x14ac:dyDescent="0.25">
      <c r="A916" s="2" t="s">
        <v>329</v>
      </c>
      <c r="B916" s="6" t="s">
        <v>153</v>
      </c>
      <c r="C916" s="6">
        <v>2</v>
      </c>
      <c r="D916" s="7">
        <v>42856</v>
      </c>
      <c r="E916" s="8">
        <v>2017</v>
      </c>
      <c r="F916" s="6" t="s">
        <v>13</v>
      </c>
      <c r="G916" s="6" t="s">
        <v>14</v>
      </c>
      <c r="H916" s="6" t="s">
        <v>24</v>
      </c>
      <c r="I916" s="6" t="s">
        <v>25</v>
      </c>
      <c r="J916" s="6" t="s">
        <v>55</v>
      </c>
      <c r="K916" s="6" t="s">
        <v>255</v>
      </c>
      <c r="L916" s="6"/>
      <c r="M916" s="6" t="str">
        <f t="shared" si="30"/>
        <v>IV</v>
      </c>
      <c r="N916"/>
      <c r="O916" s="1">
        <v>90.909000000000006</v>
      </c>
      <c r="P916" s="10">
        <f t="shared" si="31"/>
        <v>2.0202</v>
      </c>
      <c r="Q916" s="18" t="s">
        <v>491</v>
      </c>
      <c r="R916" s="17" t="s">
        <v>478</v>
      </c>
      <c r="S916" s="17">
        <v>2.5</v>
      </c>
    </row>
    <row r="917" spans="1:19" s="9" customFormat="1" ht="15" customHeight="1" x14ac:dyDescent="0.25">
      <c r="A917" s="2" t="s">
        <v>329</v>
      </c>
      <c r="B917" s="6" t="s">
        <v>153</v>
      </c>
      <c r="C917" s="6">
        <v>2</v>
      </c>
      <c r="D917" s="7">
        <v>42856</v>
      </c>
      <c r="E917" s="8">
        <v>2017</v>
      </c>
      <c r="F917" s="6" t="s">
        <v>133</v>
      </c>
      <c r="G917" s="6"/>
      <c r="H917" s="6"/>
      <c r="I917" s="6" t="s">
        <v>134</v>
      </c>
      <c r="J917" s="6" t="s">
        <v>135</v>
      </c>
      <c r="K917" s="6" t="s">
        <v>253</v>
      </c>
      <c r="L917" s="6"/>
      <c r="M917" s="6" t="str">
        <f t="shared" si="30"/>
        <v>I</v>
      </c>
      <c r="N917" s="15"/>
      <c r="O917" s="1">
        <v>45.454500000000003</v>
      </c>
      <c r="P917" s="10">
        <f t="shared" si="31"/>
        <v>1.0101</v>
      </c>
      <c r="Q917" s="18" t="s">
        <v>485</v>
      </c>
      <c r="R917" s="17" t="s">
        <v>478</v>
      </c>
      <c r="S917" s="17">
        <v>3</v>
      </c>
    </row>
    <row r="918" spans="1:19" s="9" customFormat="1" ht="15" customHeight="1" x14ac:dyDescent="0.25">
      <c r="A918" s="2" t="s">
        <v>416</v>
      </c>
      <c r="B918" s="6" t="s">
        <v>153</v>
      </c>
      <c r="C918" s="6">
        <v>2</v>
      </c>
      <c r="D918" s="7">
        <v>42856</v>
      </c>
      <c r="E918" s="8">
        <v>2017</v>
      </c>
      <c r="F918" s="6" t="s">
        <v>27</v>
      </c>
      <c r="G918" s="6" t="s">
        <v>51</v>
      </c>
      <c r="H918" s="6" t="s">
        <v>70</v>
      </c>
      <c r="I918" s="6" t="s">
        <v>71</v>
      </c>
      <c r="J918" s="6" t="s">
        <v>71</v>
      </c>
      <c r="K918" s="6" t="s">
        <v>256</v>
      </c>
      <c r="L918" s="6"/>
      <c r="M918" s="6" t="str">
        <f t="shared" si="30"/>
        <v>NA</v>
      </c>
      <c r="N918" s="15"/>
      <c r="O918" s="1">
        <v>45.454500000000003</v>
      </c>
      <c r="P918" s="10">
        <f t="shared" si="31"/>
        <v>1.0101</v>
      </c>
      <c r="Q918" s="12"/>
      <c r="R918" s="13"/>
      <c r="S918" s="13"/>
    </row>
    <row r="919" spans="1:19" s="9" customFormat="1" ht="15" customHeight="1" x14ac:dyDescent="0.25">
      <c r="A919" s="2" t="s">
        <v>329</v>
      </c>
      <c r="B919" s="6" t="s">
        <v>153</v>
      </c>
      <c r="C919" s="6">
        <v>2</v>
      </c>
      <c r="D919" s="7">
        <v>42856</v>
      </c>
      <c r="E919" s="8">
        <v>2017</v>
      </c>
      <c r="F919" s="6" t="s">
        <v>13</v>
      </c>
      <c r="G919" s="6" t="s">
        <v>14</v>
      </c>
      <c r="H919" s="6" t="s">
        <v>24</v>
      </c>
      <c r="I919" s="6" t="s">
        <v>25</v>
      </c>
      <c r="J919" s="6" t="s">
        <v>105</v>
      </c>
      <c r="K919" s="6" t="s">
        <v>255</v>
      </c>
      <c r="L919" s="6"/>
      <c r="M919" s="6" t="str">
        <f t="shared" si="30"/>
        <v>IV</v>
      </c>
      <c r="N919"/>
      <c r="O919" s="1">
        <v>45.454500000000003</v>
      </c>
      <c r="P919" s="10">
        <f t="shared" si="31"/>
        <v>1.0101</v>
      </c>
      <c r="Q919" s="13"/>
      <c r="R919" s="13"/>
      <c r="S919" s="13"/>
    </row>
    <row r="920" spans="1:19" s="9" customFormat="1" ht="15" customHeight="1" x14ac:dyDescent="0.25">
      <c r="A920" s="2" t="s">
        <v>329</v>
      </c>
      <c r="B920" s="6" t="s">
        <v>153</v>
      </c>
      <c r="C920" s="6">
        <v>2</v>
      </c>
      <c r="D920" s="7">
        <v>42856</v>
      </c>
      <c r="E920" s="8">
        <v>2017</v>
      </c>
      <c r="F920" s="6" t="s">
        <v>84</v>
      </c>
      <c r="G920" s="6" t="s">
        <v>85</v>
      </c>
      <c r="H920" s="6" t="s">
        <v>86</v>
      </c>
      <c r="I920" s="6" t="s">
        <v>87</v>
      </c>
      <c r="J920" s="6" t="s">
        <v>88</v>
      </c>
      <c r="K920" s="6" t="s">
        <v>253</v>
      </c>
      <c r="L920" s="6"/>
      <c r="M920" s="6" t="str">
        <f t="shared" si="30"/>
        <v>I</v>
      </c>
      <c r="N920" s="15"/>
      <c r="O920" s="1">
        <v>45.454500000000003</v>
      </c>
      <c r="P920" s="10">
        <f t="shared" si="31"/>
        <v>1.0101</v>
      </c>
      <c r="Q920" s="13"/>
      <c r="R920" s="13"/>
      <c r="S920" s="13"/>
    </row>
    <row r="921" spans="1:19" s="9" customFormat="1" ht="15" customHeight="1" x14ac:dyDescent="0.25">
      <c r="A921" s="2" t="s">
        <v>329</v>
      </c>
      <c r="B921" s="6" t="s">
        <v>153</v>
      </c>
      <c r="C921" s="6">
        <v>2</v>
      </c>
      <c r="D921" s="7">
        <v>42856</v>
      </c>
      <c r="E921" s="8">
        <v>2017</v>
      </c>
      <c r="F921" s="6" t="s">
        <v>13</v>
      </c>
      <c r="G921" s="6" t="s">
        <v>14</v>
      </c>
      <c r="H921" s="6" t="s">
        <v>15</v>
      </c>
      <c r="I921" s="6" t="s">
        <v>22</v>
      </c>
      <c r="J921" s="6" t="s">
        <v>23</v>
      </c>
      <c r="K921" s="6" t="s">
        <v>255</v>
      </c>
      <c r="L921" s="6"/>
      <c r="M921" s="6" t="str">
        <f t="shared" si="30"/>
        <v>IV</v>
      </c>
      <c r="N921"/>
      <c r="O921" s="1">
        <v>409.09050000000002</v>
      </c>
      <c r="P921" s="10">
        <f t="shared" si="31"/>
        <v>9.0909000000000013</v>
      </c>
      <c r="Q921" s="16" t="s">
        <v>479</v>
      </c>
      <c r="R921" s="17" t="s">
        <v>480</v>
      </c>
      <c r="S921" s="17">
        <v>2</v>
      </c>
    </row>
    <row r="922" spans="1:19" s="9" customFormat="1" ht="15" customHeight="1" x14ac:dyDescent="0.25">
      <c r="A922" s="2" t="s">
        <v>329</v>
      </c>
      <c r="B922" s="6" t="s">
        <v>153</v>
      </c>
      <c r="C922" s="6">
        <v>2</v>
      </c>
      <c r="D922" s="7">
        <v>42856</v>
      </c>
      <c r="E922" s="8">
        <v>2017</v>
      </c>
      <c r="F922" s="6" t="s">
        <v>13</v>
      </c>
      <c r="G922" s="6" t="s">
        <v>14</v>
      </c>
      <c r="H922" s="6"/>
      <c r="I922" s="6" t="s">
        <v>44</v>
      </c>
      <c r="J922" s="6" t="s">
        <v>45</v>
      </c>
      <c r="K922" s="6" t="s">
        <v>252</v>
      </c>
      <c r="L922" s="6"/>
      <c r="M922" s="6" t="str">
        <f t="shared" si="30"/>
        <v>II</v>
      </c>
      <c r="N922"/>
      <c r="O922" s="1">
        <v>45.454500000000003</v>
      </c>
      <c r="P922" s="10">
        <f t="shared" si="31"/>
        <v>1.0101</v>
      </c>
      <c r="Q922" s="18" t="s">
        <v>503</v>
      </c>
      <c r="R922" s="17" t="s">
        <v>478</v>
      </c>
      <c r="S922" s="17">
        <v>2</v>
      </c>
    </row>
    <row r="923" spans="1:19" s="9" customFormat="1" ht="15" customHeight="1" x14ac:dyDescent="0.25">
      <c r="A923" s="2" t="s">
        <v>329</v>
      </c>
      <c r="B923" s="6" t="s">
        <v>153</v>
      </c>
      <c r="C923" s="6">
        <v>2</v>
      </c>
      <c r="D923" s="7">
        <v>42856</v>
      </c>
      <c r="E923" s="8">
        <v>2017</v>
      </c>
      <c r="F923" s="6" t="s">
        <v>13</v>
      </c>
      <c r="G923" s="6" t="s">
        <v>14</v>
      </c>
      <c r="H923" s="6" t="s">
        <v>24</v>
      </c>
      <c r="I923" s="6" t="s">
        <v>25</v>
      </c>
      <c r="J923" s="6" t="s">
        <v>26</v>
      </c>
      <c r="K923" s="6" t="s">
        <v>255</v>
      </c>
      <c r="L923" s="6"/>
      <c r="M923" s="6" t="str">
        <f t="shared" si="30"/>
        <v>IV</v>
      </c>
      <c r="N923"/>
      <c r="O923" s="1">
        <v>272.72700000000003</v>
      </c>
      <c r="P923" s="10">
        <f t="shared" si="31"/>
        <v>6.0606000000000009</v>
      </c>
      <c r="Q923" s="18" t="s">
        <v>491</v>
      </c>
      <c r="R923" s="17" t="s">
        <v>478</v>
      </c>
      <c r="S923" s="17">
        <v>2</v>
      </c>
    </row>
    <row r="924" spans="1:19" s="9" customFormat="1" ht="15" customHeight="1" x14ac:dyDescent="0.25">
      <c r="A924" s="2" t="s">
        <v>338</v>
      </c>
      <c r="B924" s="6" t="s">
        <v>153</v>
      </c>
      <c r="C924" s="6">
        <v>1</v>
      </c>
      <c r="D924" s="7">
        <v>42872</v>
      </c>
      <c r="E924" s="8">
        <v>2017</v>
      </c>
      <c r="F924" s="6" t="s">
        <v>50</v>
      </c>
      <c r="G924" s="6" t="s">
        <v>51</v>
      </c>
      <c r="H924" s="6" t="s">
        <v>67</v>
      </c>
      <c r="I924" s="6" t="s">
        <v>68</v>
      </c>
      <c r="J924" s="6" t="s">
        <v>139</v>
      </c>
      <c r="K924" s="6" t="s">
        <v>256</v>
      </c>
      <c r="L924" s="6" t="s">
        <v>252</v>
      </c>
      <c r="M924" s="6" t="str">
        <f t="shared" si="30"/>
        <v>II</v>
      </c>
      <c r="N924" s="6" t="s">
        <v>530</v>
      </c>
      <c r="O924" s="1">
        <v>45.454500000000003</v>
      </c>
      <c r="P924" s="10">
        <f t="shared" si="31"/>
        <v>1.0101</v>
      </c>
      <c r="Q924" s="18" t="s">
        <v>484</v>
      </c>
      <c r="R924" s="17" t="s">
        <v>478</v>
      </c>
      <c r="S924" s="17">
        <v>3</v>
      </c>
    </row>
    <row r="925" spans="1:19" s="9" customFormat="1" ht="15" customHeight="1" x14ac:dyDescent="0.25">
      <c r="A925" s="2" t="s">
        <v>338</v>
      </c>
      <c r="B925" s="6" t="s">
        <v>153</v>
      </c>
      <c r="C925" s="6">
        <v>1</v>
      </c>
      <c r="D925" s="7">
        <v>42872</v>
      </c>
      <c r="E925" s="8">
        <v>2017</v>
      </c>
      <c r="F925" s="6" t="s">
        <v>9</v>
      </c>
      <c r="G925" s="6" t="s">
        <v>10</v>
      </c>
      <c r="H925" s="6"/>
      <c r="I925" s="6" t="s">
        <v>11</v>
      </c>
      <c r="J925" s="6" t="s">
        <v>42</v>
      </c>
      <c r="K925" s="6" t="s">
        <v>252</v>
      </c>
      <c r="L925" s="6"/>
      <c r="M925" s="6" t="str">
        <f t="shared" si="30"/>
        <v>II</v>
      </c>
      <c r="N925" s="15"/>
      <c r="O925" s="1">
        <v>136.36350000000002</v>
      </c>
      <c r="P925" s="10">
        <f t="shared" si="31"/>
        <v>3.0303000000000004</v>
      </c>
      <c r="Q925" s="12" t="s">
        <v>500</v>
      </c>
      <c r="R925" s="13" t="s">
        <v>480</v>
      </c>
      <c r="S925" s="13">
        <v>3</v>
      </c>
    </row>
    <row r="926" spans="1:19" s="9" customFormat="1" ht="15" customHeight="1" x14ac:dyDescent="0.25">
      <c r="A926" s="2" t="s">
        <v>338</v>
      </c>
      <c r="B926" s="6" t="s">
        <v>153</v>
      </c>
      <c r="C926" s="6">
        <v>1</v>
      </c>
      <c r="D926" s="7">
        <v>42872</v>
      </c>
      <c r="E926" s="8">
        <v>2017</v>
      </c>
      <c r="F926" s="6" t="s">
        <v>13</v>
      </c>
      <c r="G926" s="6" t="s">
        <v>14</v>
      </c>
      <c r="H926" s="6"/>
      <c r="I926" s="6" t="s">
        <v>64</v>
      </c>
      <c r="J926" s="6" t="s">
        <v>65</v>
      </c>
      <c r="K926" s="6" t="s">
        <v>255</v>
      </c>
      <c r="L926" s="6"/>
      <c r="M926" s="6" t="str">
        <f t="shared" si="30"/>
        <v>IV</v>
      </c>
      <c r="N926"/>
      <c r="O926" s="1">
        <v>636.36300000000006</v>
      </c>
      <c r="P926" s="10">
        <f t="shared" si="31"/>
        <v>14.141400000000001</v>
      </c>
      <c r="Q926" s="18" t="s">
        <v>477</v>
      </c>
      <c r="R926" s="17" t="s">
        <v>478</v>
      </c>
      <c r="S926" s="17">
        <v>4</v>
      </c>
    </row>
    <row r="927" spans="1:19" s="9" customFormat="1" ht="15" customHeight="1" x14ac:dyDescent="0.25">
      <c r="A927" s="2" t="s">
        <v>338</v>
      </c>
      <c r="B927" s="6" t="s">
        <v>153</v>
      </c>
      <c r="C927" s="6">
        <v>1</v>
      </c>
      <c r="D927" s="7">
        <v>42872</v>
      </c>
      <c r="E927" s="8">
        <v>2017</v>
      </c>
      <c r="F927" s="6" t="s">
        <v>50</v>
      </c>
      <c r="G927" s="6" t="s">
        <v>51</v>
      </c>
      <c r="H927" s="6" t="s">
        <v>60</v>
      </c>
      <c r="I927" s="6" t="s">
        <v>61</v>
      </c>
      <c r="J927" s="6" t="s">
        <v>62</v>
      </c>
      <c r="K927" s="6" t="s">
        <v>252</v>
      </c>
      <c r="L927" s="6"/>
      <c r="M927" s="6" t="str">
        <f t="shared" ref="M927:M958" si="32">IF(L927="",K927,L927)</f>
        <v>II</v>
      </c>
      <c r="N927" s="15"/>
      <c r="O927" s="1">
        <v>45.454500000000003</v>
      </c>
      <c r="P927" s="10">
        <f t="shared" si="31"/>
        <v>1.0101</v>
      </c>
      <c r="Q927" s="12"/>
      <c r="R927" s="13"/>
      <c r="S927" s="13">
        <v>2</v>
      </c>
    </row>
    <row r="928" spans="1:19" s="9" customFormat="1" ht="15" customHeight="1" x14ac:dyDescent="0.25">
      <c r="A928" s="2" t="s">
        <v>338</v>
      </c>
      <c r="B928" s="6" t="s">
        <v>153</v>
      </c>
      <c r="C928" s="6">
        <v>1</v>
      </c>
      <c r="D928" s="7">
        <v>42872</v>
      </c>
      <c r="E928" s="8">
        <v>2017</v>
      </c>
      <c r="F928" s="6" t="s">
        <v>13</v>
      </c>
      <c r="G928" s="6" t="s">
        <v>14</v>
      </c>
      <c r="H928" s="6" t="s">
        <v>15</v>
      </c>
      <c r="I928" s="6" t="s">
        <v>16</v>
      </c>
      <c r="J928" s="6" t="s">
        <v>17</v>
      </c>
      <c r="K928" s="6" t="s">
        <v>252</v>
      </c>
      <c r="L928" s="6"/>
      <c r="M928" s="6" t="str">
        <f t="shared" si="32"/>
        <v>II</v>
      </c>
      <c r="N928" s="15"/>
      <c r="O928" s="1">
        <v>181.81800000000001</v>
      </c>
      <c r="P928" s="10">
        <f t="shared" si="31"/>
        <v>4.0404</v>
      </c>
      <c r="Q928" s="16" t="s">
        <v>479</v>
      </c>
      <c r="R928" s="17" t="s">
        <v>480</v>
      </c>
      <c r="S928" s="17">
        <v>3</v>
      </c>
    </row>
    <row r="929" spans="1:19" s="9" customFormat="1" ht="15" customHeight="1" x14ac:dyDescent="0.25">
      <c r="A929" s="2" t="s">
        <v>338</v>
      </c>
      <c r="B929" s="6" t="s">
        <v>153</v>
      </c>
      <c r="C929" s="6">
        <v>1</v>
      </c>
      <c r="D929" s="7">
        <v>42872</v>
      </c>
      <c r="E929" s="8">
        <v>2017</v>
      </c>
      <c r="F929" s="6" t="s">
        <v>13</v>
      </c>
      <c r="G929" s="6" t="s">
        <v>14</v>
      </c>
      <c r="H929" s="6"/>
      <c r="I929" s="6" t="s">
        <v>20</v>
      </c>
      <c r="J929" s="6" t="s">
        <v>21</v>
      </c>
      <c r="K929" s="6" t="s">
        <v>255</v>
      </c>
      <c r="L929" s="6"/>
      <c r="M929" s="6" t="str">
        <f t="shared" si="32"/>
        <v>IV</v>
      </c>
      <c r="N929"/>
      <c r="O929" s="1">
        <v>772.7265000000001</v>
      </c>
      <c r="P929" s="10">
        <f t="shared" si="31"/>
        <v>17.171700000000001</v>
      </c>
      <c r="Q929" s="18" t="s">
        <v>490</v>
      </c>
      <c r="R929" s="17" t="s">
        <v>488</v>
      </c>
      <c r="S929" s="17">
        <v>3</v>
      </c>
    </row>
    <row r="930" spans="1:19" s="9" customFormat="1" ht="15" customHeight="1" x14ac:dyDescent="0.25">
      <c r="A930" s="2" t="s">
        <v>338</v>
      </c>
      <c r="B930" s="6" t="s">
        <v>153</v>
      </c>
      <c r="C930" s="6">
        <v>1</v>
      </c>
      <c r="D930" s="7">
        <v>42872</v>
      </c>
      <c r="E930" s="8">
        <v>2017</v>
      </c>
      <c r="F930" s="6" t="s">
        <v>9</v>
      </c>
      <c r="G930" s="6" t="s">
        <v>92</v>
      </c>
      <c r="H930" s="6"/>
      <c r="I930" s="6" t="s">
        <v>93</v>
      </c>
      <c r="J930" s="6" t="s">
        <v>138</v>
      </c>
      <c r="K930" s="6" t="s">
        <v>252</v>
      </c>
      <c r="L930" s="6"/>
      <c r="M930" s="6" t="str">
        <f t="shared" si="32"/>
        <v>II</v>
      </c>
      <c r="N930" s="15"/>
      <c r="O930" s="1">
        <v>45.454500000000003</v>
      </c>
      <c r="P930" s="10">
        <f t="shared" si="31"/>
        <v>1.0101</v>
      </c>
      <c r="Q930" s="12" t="s">
        <v>500</v>
      </c>
      <c r="R930" s="13" t="s">
        <v>480</v>
      </c>
      <c r="S930" s="13">
        <v>3</v>
      </c>
    </row>
    <row r="931" spans="1:19" s="9" customFormat="1" ht="15" customHeight="1" x14ac:dyDescent="0.25">
      <c r="A931" s="2" t="s">
        <v>338</v>
      </c>
      <c r="B931" s="6" t="s">
        <v>153</v>
      </c>
      <c r="C931" s="6">
        <v>1</v>
      </c>
      <c r="D931" s="7">
        <v>42872</v>
      </c>
      <c r="E931" s="8">
        <v>2017</v>
      </c>
      <c r="F931" s="6" t="s">
        <v>50</v>
      </c>
      <c r="G931" s="6" t="s">
        <v>51</v>
      </c>
      <c r="H931" s="6" t="s">
        <v>70</v>
      </c>
      <c r="I931" s="6" t="s">
        <v>131</v>
      </c>
      <c r="J931" s="6" t="s">
        <v>132</v>
      </c>
      <c r="K931" s="6" t="s">
        <v>253</v>
      </c>
      <c r="L931" s="6"/>
      <c r="M931" s="6" t="str">
        <f t="shared" si="32"/>
        <v>I</v>
      </c>
      <c r="N931" s="15"/>
      <c r="O931" s="1">
        <v>45.454500000000003</v>
      </c>
      <c r="P931" s="10">
        <f t="shared" si="31"/>
        <v>1.0101</v>
      </c>
      <c r="Q931" s="18" t="s">
        <v>501</v>
      </c>
      <c r="R931" s="17" t="s">
        <v>478</v>
      </c>
      <c r="S931" s="17"/>
    </row>
    <row r="932" spans="1:19" s="9" customFormat="1" ht="15" customHeight="1" x14ac:dyDescent="0.25">
      <c r="A932" s="2" t="s">
        <v>338</v>
      </c>
      <c r="B932" s="6" t="s">
        <v>153</v>
      </c>
      <c r="C932" s="6">
        <v>1</v>
      </c>
      <c r="D932" s="7">
        <v>42872</v>
      </c>
      <c r="E932" s="8">
        <v>2017</v>
      </c>
      <c r="F932" s="6" t="s">
        <v>13</v>
      </c>
      <c r="G932" s="6" t="s">
        <v>14</v>
      </c>
      <c r="H932" s="6" t="s">
        <v>24</v>
      </c>
      <c r="I932" s="6" t="s">
        <v>25</v>
      </c>
      <c r="J932" s="6" t="s">
        <v>55</v>
      </c>
      <c r="K932" s="6" t="s">
        <v>255</v>
      </c>
      <c r="L932" s="6"/>
      <c r="M932" s="6" t="str">
        <f t="shared" si="32"/>
        <v>IV</v>
      </c>
      <c r="N932"/>
      <c r="O932" s="1">
        <v>181.81800000000001</v>
      </c>
      <c r="P932" s="10">
        <f t="shared" si="31"/>
        <v>4.0404</v>
      </c>
      <c r="Q932" s="18" t="s">
        <v>491</v>
      </c>
      <c r="R932" s="17" t="s">
        <v>478</v>
      </c>
      <c r="S932" s="17">
        <v>2.5</v>
      </c>
    </row>
    <row r="933" spans="1:19" s="9" customFormat="1" ht="15" customHeight="1" x14ac:dyDescent="0.25">
      <c r="A933" s="2" t="s">
        <v>338</v>
      </c>
      <c r="B933" s="6" t="s">
        <v>153</v>
      </c>
      <c r="C933" s="6">
        <v>1</v>
      </c>
      <c r="D933" s="7">
        <v>42872</v>
      </c>
      <c r="E933" s="8">
        <v>2017</v>
      </c>
      <c r="F933" s="6" t="s">
        <v>13</v>
      </c>
      <c r="G933" s="6" t="s">
        <v>14</v>
      </c>
      <c r="H933" s="6" t="s">
        <v>15</v>
      </c>
      <c r="I933" s="6" t="s">
        <v>22</v>
      </c>
      <c r="J933" s="6" t="s">
        <v>23</v>
      </c>
      <c r="K933" s="6" t="s">
        <v>255</v>
      </c>
      <c r="L933" s="6"/>
      <c r="M933" s="6" t="str">
        <f t="shared" si="32"/>
        <v>IV</v>
      </c>
      <c r="N933"/>
      <c r="O933" s="1">
        <v>318.18150000000003</v>
      </c>
      <c r="P933" s="10">
        <f t="shared" si="31"/>
        <v>7.0707000000000004</v>
      </c>
      <c r="Q933" s="16" t="s">
        <v>479</v>
      </c>
      <c r="R933" s="17" t="s">
        <v>480</v>
      </c>
      <c r="S933" s="17">
        <v>2</v>
      </c>
    </row>
    <row r="934" spans="1:19" s="9" customFormat="1" ht="15" customHeight="1" x14ac:dyDescent="0.25">
      <c r="A934" s="2" t="s">
        <v>338</v>
      </c>
      <c r="B934" s="6" t="s">
        <v>153</v>
      </c>
      <c r="C934" s="6">
        <v>1</v>
      </c>
      <c r="D934" s="7">
        <v>42872</v>
      </c>
      <c r="E934" s="8">
        <v>2017</v>
      </c>
      <c r="F934" s="6" t="s">
        <v>13</v>
      </c>
      <c r="G934" s="6" t="s">
        <v>14</v>
      </c>
      <c r="H934" s="6"/>
      <c r="I934" s="6" t="s">
        <v>44</v>
      </c>
      <c r="J934" s="6" t="s">
        <v>45</v>
      </c>
      <c r="K934" s="6" t="s">
        <v>252</v>
      </c>
      <c r="L934" s="6"/>
      <c r="M934" s="6" t="str">
        <f t="shared" si="32"/>
        <v>II</v>
      </c>
      <c r="N934" s="15"/>
      <c r="O934" s="1">
        <v>45.454500000000003</v>
      </c>
      <c r="P934" s="10">
        <f t="shared" si="31"/>
        <v>1.0101</v>
      </c>
      <c r="Q934" s="18" t="s">
        <v>503</v>
      </c>
      <c r="R934" s="17" t="s">
        <v>478</v>
      </c>
      <c r="S934" s="17">
        <v>2</v>
      </c>
    </row>
    <row r="935" spans="1:19" s="9" customFormat="1" ht="15" customHeight="1" x14ac:dyDescent="0.25">
      <c r="A935" s="2" t="s">
        <v>338</v>
      </c>
      <c r="B935" s="6" t="s">
        <v>153</v>
      </c>
      <c r="C935" s="6">
        <v>1</v>
      </c>
      <c r="D935" s="7">
        <v>42872</v>
      </c>
      <c r="E935" s="8">
        <v>2017</v>
      </c>
      <c r="F935" s="6" t="s">
        <v>13</v>
      </c>
      <c r="G935" s="6" t="s">
        <v>14</v>
      </c>
      <c r="H935" s="6" t="s">
        <v>24</v>
      </c>
      <c r="I935" s="6" t="s">
        <v>25</v>
      </c>
      <c r="J935" s="6" t="s">
        <v>26</v>
      </c>
      <c r="K935" s="6" t="s">
        <v>255</v>
      </c>
      <c r="L935" s="6"/>
      <c r="M935" s="6" t="str">
        <f t="shared" si="32"/>
        <v>IV</v>
      </c>
      <c r="N935"/>
      <c r="O935" s="1">
        <v>227.27250000000001</v>
      </c>
      <c r="P935" s="10">
        <f t="shared" si="31"/>
        <v>5.0505000000000004</v>
      </c>
      <c r="Q935" s="18" t="s">
        <v>491</v>
      </c>
      <c r="R935" s="17" t="s">
        <v>478</v>
      </c>
      <c r="S935" s="17">
        <v>2</v>
      </c>
    </row>
    <row r="936" spans="1:19" s="9" customFormat="1" ht="15" customHeight="1" x14ac:dyDescent="0.25">
      <c r="A936" s="2" t="s">
        <v>338</v>
      </c>
      <c r="B936" s="6" t="s">
        <v>153</v>
      </c>
      <c r="C936" s="6">
        <v>1</v>
      </c>
      <c r="D936" s="7">
        <v>42872</v>
      </c>
      <c r="E936" s="8">
        <v>2017</v>
      </c>
      <c r="F936" s="6" t="s">
        <v>9</v>
      </c>
      <c r="G936" s="6" t="s">
        <v>10</v>
      </c>
      <c r="H936" s="6"/>
      <c r="I936" s="6" t="s">
        <v>58</v>
      </c>
      <c r="J936" s="6" t="s">
        <v>59</v>
      </c>
      <c r="K936" s="6" t="s">
        <v>252</v>
      </c>
      <c r="L936" s="6"/>
      <c r="M936" s="6" t="str">
        <f t="shared" si="32"/>
        <v>II</v>
      </c>
      <c r="N936" s="15"/>
      <c r="O936" s="1">
        <v>45.454500000000003</v>
      </c>
      <c r="P936" s="10">
        <f t="shared" si="31"/>
        <v>1.0101</v>
      </c>
      <c r="Q936" s="12"/>
      <c r="R936" s="13" t="s">
        <v>480</v>
      </c>
      <c r="S936" s="13">
        <v>3</v>
      </c>
    </row>
    <row r="937" spans="1:19" s="9" customFormat="1" ht="15" customHeight="1" x14ac:dyDescent="0.25">
      <c r="A937" s="2" t="s">
        <v>339</v>
      </c>
      <c r="B937" s="6" t="s">
        <v>153</v>
      </c>
      <c r="C937" s="6">
        <v>2</v>
      </c>
      <c r="D937" s="7">
        <v>42872</v>
      </c>
      <c r="E937" s="8">
        <v>2017</v>
      </c>
      <c r="F937" s="6" t="s">
        <v>50</v>
      </c>
      <c r="G937" s="6" t="s">
        <v>51</v>
      </c>
      <c r="H937" s="6" t="s">
        <v>166</v>
      </c>
      <c r="I937" s="6" t="s">
        <v>175</v>
      </c>
      <c r="J937" s="6" t="s">
        <v>176</v>
      </c>
      <c r="K937" s="6" t="s">
        <v>251</v>
      </c>
      <c r="L937" s="6"/>
      <c r="M937" s="6" t="str">
        <f t="shared" si="32"/>
        <v>III</v>
      </c>
      <c r="N937" s="15"/>
      <c r="O937" s="1">
        <v>45.454500000000003</v>
      </c>
      <c r="P937" s="10">
        <f t="shared" si="31"/>
        <v>1.0101</v>
      </c>
      <c r="Q937" s="18" t="s">
        <v>485</v>
      </c>
      <c r="R937" s="17" t="s">
        <v>478</v>
      </c>
      <c r="S937" s="17">
        <v>3</v>
      </c>
    </row>
    <row r="938" spans="1:19" s="9" customFormat="1" ht="15" customHeight="1" x14ac:dyDescent="0.25">
      <c r="A938" s="2" t="s">
        <v>339</v>
      </c>
      <c r="B938" s="6" t="s">
        <v>153</v>
      </c>
      <c r="C938" s="6">
        <v>2</v>
      </c>
      <c r="D938" s="7">
        <v>42872</v>
      </c>
      <c r="E938" s="8">
        <v>2017</v>
      </c>
      <c r="F938" s="6" t="s">
        <v>13</v>
      </c>
      <c r="G938" s="6" t="s">
        <v>14</v>
      </c>
      <c r="H938" s="6" t="s">
        <v>15</v>
      </c>
      <c r="I938" s="6" t="s">
        <v>22</v>
      </c>
      <c r="J938" s="6" t="s">
        <v>66</v>
      </c>
      <c r="K938" s="6" t="s">
        <v>251</v>
      </c>
      <c r="L938" s="6"/>
      <c r="M938" s="6" t="str">
        <f t="shared" si="32"/>
        <v>III</v>
      </c>
      <c r="N938" s="15"/>
      <c r="O938" s="1">
        <v>45.454500000000003</v>
      </c>
      <c r="P938" s="10">
        <f t="shared" si="31"/>
        <v>1.0101</v>
      </c>
      <c r="Q938" s="16" t="s">
        <v>479</v>
      </c>
      <c r="R938" s="17" t="s">
        <v>480</v>
      </c>
      <c r="S938" s="17">
        <v>4</v>
      </c>
    </row>
    <row r="939" spans="1:19" s="9" customFormat="1" ht="15" customHeight="1" x14ac:dyDescent="0.25">
      <c r="A939" s="2" t="s">
        <v>339</v>
      </c>
      <c r="B939" s="6" t="s">
        <v>153</v>
      </c>
      <c r="C939" s="6">
        <v>2</v>
      </c>
      <c r="D939" s="7">
        <v>42872</v>
      </c>
      <c r="E939" s="8">
        <v>2017</v>
      </c>
      <c r="F939" s="6" t="s">
        <v>9</v>
      </c>
      <c r="G939" s="6" t="s">
        <v>10</v>
      </c>
      <c r="H939" s="6"/>
      <c r="I939" s="6" t="s">
        <v>11</v>
      </c>
      <c r="J939" s="6" t="s">
        <v>12</v>
      </c>
      <c r="K939" s="6" t="s">
        <v>251</v>
      </c>
      <c r="L939" s="6"/>
      <c r="M939" s="6" t="str">
        <f t="shared" si="32"/>
        <v>III</v>
      </c>
      <c r="N939" s="15"/>
      <c r="O939" s="1">
        <v>45.454500000000003</v>
      </c>
      <c r="P939" s="10">
        <f t="shared" si="31"/>
        <v>1.0101</v>
      </c>
      <c r="Q939" s="12" t="s">
        <v>500</v>
      </c>
      <c r="R939" s="13" t="s">
        <v>480</v>
      </c>
      <c r="S939" s="13">
        <v>3</v>
      </c>
    </row>
    <row r="940" spans="1:19" s="9" customFormat="1" ht="15" customHeight="1" x14ac:dyDescent="0.25">
      <c r="A940" s="2" t="s">
        <v>339</v>
      </c>
      <c r="B940" s="6" t="s">
        <v>153</v>
      </c>
      <c r="C940" s="6">
        <v>2</v>
      </c>
      <c r="D940" s="7">
        <v>42872</v>
      </c>
      <c r="E940" s="8">
        <v>2017</v>
      </c>
      <c r="F940" s="6" t="s">
        <v>13</v>
      </c>
      <c r="G940" s="6" t="s">
        <v>14</v>
      </c>
      <c r="H940" s="6"/>
      <c r="I940" s="6" t="s">
        <v>64</v>
      </c>
      <c r="J940" s="6" t="s">
        <v>65</v>
      </c>
      <c r="K940" s="6" t="s">
        <v>255</v>
      </c>
      <c r="L940" s="6"/>
      <c r="M940" s="6" t="str">
        <f t="shared" si="32"/>
        <v>IV</v>
      </c>
      <c r="N940"/>
      <c r="O940" s="1">
        <v>863.63550000000009</v>
      </c>
      <c r="P940" s="10">
        <f t="shared" si="31"/>
        <v>19.1919</v>
      </c>
      <c r="Q940" s="18" t="s">
        <v>477</v>
      </c>
      <c r="R940" s="17" t="s">
        <v>478</v>
      </c>
      <c r="S940" s="17">
        <v>4</v>
      </c>
    </row>
    <row r="941" spans="1:19" s="9" customFormat="1" ht="15" customHeight="1" x14ac:dyDescent="0.25">
      <c r="A941" s="2" t="s">
        <v>339</v>
      </c>
      <c r="B941" s="6" t="s">
        <v>153</v>
      </c>
      <c r="C941" s="6">
        <v>2</v>
      </c>
      <c r="D941" s="7">
        <v>42872</v>
      </c>
      <c r="E941" s="8">
        <v>2017</v>
      </c>
      <c r="F941" s="6" t="s">
        <v>13</v>
      </c>
      <c r="G941" s="6" t="s">
        <v>14</v>
      </c>
      <c r="H941" s="6" t="s">
        <v>15</v>
      </c>
      <c r="I941" s="6" t="s">
        <v>16</v>
      </c>
      <c r="J941" s="6" t="s">
        <v>17</v>
      </c>
      <c r="K941" s="6" t="s">
        <v>252</v>
      </c>
      <c r="L941" s="6"/>
      <c r="M941" s="6" t="str">
        <f t="shared" si="32"/>
        <v>II</v>
      </c>
      <c r="N941" s="15"/>
      <c r="O941" s="1">
        <v>90.909000000000006</v>
      </c>
      <c r="P941" s="10">
        <f t="shared" si="31"/>
        <v>2.0202</v>
      </c>
      <c r="Q941" s="16" t="s">
        <v>479</v>
      </c>
      <c r="R941" s="17" t="s">
        <v>480</v>
      </c>
      <c r="S941" s="17">
        <v>3</v>
      </c>
    </row>
    <row r="942" spans="1:19" s="9" customFormat="1" ht="15" customHeight="1" x14ac:dyDescent="0.25">
      <c r="A942" s="2" t="s">
        <v>339</v>
      </c>
      <c r="B942" s="6" t="s">
        <v>153</v>
      </c>
      <c r="C942" s="6">
        <v>2</v>
      </c>
      <c r="D942" s="7">
        <v>42872</v>
      </c>
      <c r="E942" s="8">
        <v>2017</v>
      </c>
      <c r="F942" s="6" t="s">
        <v>13</v>
      </c>
      <c r="G942" s="6" t="s">
        <v>14</v>
      </c>
      <c r="H942" s="6"/>
      <c r="I942" s="6" t="s">
        <v>18</v>
      </c>
      <c r="J942" s="6" t="s">
        <v>19</v>
      </c>
      <c r="K942" s="6" t="s">
        <v>252</v>
      </c>
      <c r="L942" s="6"/>
      <c r="M942" s="6" t="str">
        <f t="shared" si="32"/>
        <v>II</v>
      </c>
      <c r="N942" s="15"/>
      <c r="O942" s="1">
        <v>181.81800000000001</v>
      </c>
      <c r="P942" s="10">
        <f t="shared" si="31"/>
        <v>4.0404</v>
      </c>
      <c r="Q942" s="18" t="s">
        <v>489</v>
      </c>
      <c r="R942" s="17" t="s">
        <v>488</v>
      </c>
      <c r="S942" s="17">
        <v>3</v>
      </c>
    </row>
    <row r="943" spans="1:19" s="9" customFormat="1" ht="15" customHeight="1" x14ac:dyDescent="0.25">
      <c r="A943" s="2" t="s">
        <v>339</v>
      </c>
      <c r="B943" s="6" t="s">
        <v>153</v>
      </c>
      <c r="C943" s="6">
        <v>2</v>
      </c>
      <c r="D943" s="7">
        <v>42872</v>
      </c>
      <c r="E943" s="8">
        <v>2017</v>
      </c>
      <c r="F943" s="6" t="s">
        <v>13</v>
      </c>
      <c r="G943" s="6" t="s">
        <v>14</v>
      </c>
      <c r="H943" s="6"/>
      <c r="I943" s="6" t="s">
        <v>20</v>
      </c>
      <c r="J943" s="6" t="s">
        <v>21</v>
      </c>
      <c r="K943" s="6" t="s">
        <v>255</v>
      </c>
      <c r="L943" s="6"/>
      <c r="M943" s="6" t="str">
        <f t="shared" si="32"/>
        <v>IV</v>
      </c>
      <c r="N943"/>
      <c r="O943" s="1">
        <v>727.27200000000005</v>
      </c>
      <c r="P943" s="10">
        <f t="shared" si="31"/>
        <v>16.1616</v>
      </c>
      <c r="Q943" s="18" t="s">
        <v>490</v>
      </c>
      <c r="R943" s="17" t="s">
        <v>488</v>
      </c>
      <c r="S943" s="17">
        <v>3</v>
      </c>
    </row>
    <row r="944" spans="1:19" s="9" customFormat="1" ht="15" customHeight="1" x14ac:dyDescent="0.25">
      <c r="A944" s="2" t="s">
        <v>339</v>
      </c>
      <c r="B944" s="6" t="s">
        <v>153</v>
      </c>
      <c r="C944" s="6">
        <v>2</v>
      </c>
      <c r="D944" s="7">
        <v>42872</v>
      </c>
      <c r="E944" s="8">
        <v>2017</v>
      </c>
      <c r="F944" s="6" t="s">
        <v>50</v>
      </c>
      <c r="G944" s="6" t="s">
        <v>51</v>
      </c>
      <c r="H944" s="6" t="s">
        <v>70</v>
      </c>
      <c r="I944" s="6" t="s">
        <v>131</v>
      </c>
      <c r="J944" s="6" t="s">
        <v>132</v>
      </c>
      <c r="K944" s="6" t="s">
        <v>253</v>
      </c>
      <c r="L944" s="6"/>
      <c r="M944" s="6" t="str">
        <f t="shared" si="32"/>
        <v>I</v>
      </c>
      <c r="N944" s="15"/>
      <c r="O944" s="1">
        <v>90.909000000000006</v>
      </c>
      <c r="P944" s="10">
        <f t="shared" si="31"/>
        <v>2.0202</v>
      </c>
      <c r="Q944" s="18" t="s">
        <v>501</v>
      </c>
      <c r="R944" s="17" t="s">
        <v>478</v>
      </c>
      <c r="S944" s="17"/>
    </row>
    <row r="945" spans="1:19" s="9" customFormat="1" ht="15" customHeight="1" x14ac:dyDescent="0.25">
      <c r="A945" s="2" t="s">
        <v>339</v>
      </c>
      <c r="B945" s="6" t="s">
        <v>153</v>
      </c>
      <c r="C945" s="6">
        <v>2</v>
      </c>
      <c r="D945" s="7">
        <v>42872</v>
      </c>
      <c r="E945" s="8">
        <v>2017</v>
      </c>
      <c r="F945" s="6" t="s">
        <v>13</v>
      </c>
      <c r="G945" s="6" t="s">
        <v>14</v>
      </c>
      <c r="H945" s="6" t="s">
        <v>24</v>
      </c>
      <c r="I945" s="6" t="s">
        <v>25</v>
      </c>
      <c r="J945" s="6" t="s">
        <v>55</v>
      </c>
      <c r="K945" s="6" t="s">
        <v>255</v>
      </c>
      <c r="L945" s="6"/>
      <c r="M945" s="6" t="str">
        <f t="shared" si="32"/>
        <v>IV</v>
      </c>
      <c r="N945"/>
      <c r="O945" s="1">
        <v>181.81800000000001</v>
      </c>
      <c r="P945" s="10">
        <f t="shared" si="31"/>
        <v>4.0404</v>
      </c>
      <c r="Q945" s="18" t="s">
        <v>491</v>
      </c>
      <c r="R945" s="17" t="s">
        <v>478</v>
      </c>
      <c r="S945" s="17">
        <v>2.5</v>
      </c>
    </row>
    <row r="946" spans="1:19" s="9" customFormat="1" ht="15" customHeight="1" x14ac:dyDescent="0.25">
      <c r="A946" s="2" t="s">
        <v>399</v>
      </c>
      <c r="B946" s="6" t="s">
        <v>153</v>
      </c>
      <c r="C946" s="6">
        <v>2</v>
      </c>
      <c r="D946" s="7">
        <v>42872</v>
      </c>
      <c r="E946" s="8">
        <v>2017</v>
      </c>
      <c r="F946" s="6" t="s">
        <v>27</v>
      </c>
      <c r="G946" s="6" t="s">
        <v>51</v>
      </c>
      <c r="H946" s="6" t="s">
        <v>70</v>
      </c>
      <c r="I946" s="6" t="s">
        <v>150</v>
      </c>
      <c r="J946" s="6" t="s">
        <v>150</v>
      </c>
      <c r="K946" s="6" t="s">
        <v>256</v>
      </c>
      <c r="L946" s="6"/>
      <c r="M946" s="6" t="str">
        <f t="shared" si="32"/>
        <v>NA</v>
      </c>
      <c r="N946" s="15"/>
      <c r="O946" s="1">
        <v>45.454500000000003</v>
      </c>
      <c r="P946" s="10">
        <f t="shared" si="31"/>
        <v>1.0101</v>
      </c>
      <c r="Q946" s="16" t="s">
        <v>479</v>
      </c>
      <c r="R946" s="17" t="s">
        <v>480</v>
      </c>
      <c r="S946" s="17">
        <v>2</v>
      </c>
    </row>
    <row r="947" spans="1:19" s="9" customFormat="1" ht="15" customHeight="1" x14ac:dyDescent="0.25">
      <c r="A947" s="2" t="s">
        <v>339</v>
      </c>
      <c r="B947" s="6" t="s">
        <v>153</v>
      </c>
      <c r="C947" s="6">
        <v>2</v>
      </c>
      <c r="D947" s="7">
        <v>42872</v>
      </c>
      <c r="E947" s="8">
        <v>2017</v>
      </c>
      <c r="F947" s="6" t="s">
        <v>13</v>
      </c>
      <c r="G947" s="6" t="s">
        <v>14</v>
      </c>
      <c r="H947" s="6" t="s">
        <v>15</v>
      </c>
      <c r="I947" s="6" t="s">
        <v>56</v>
      </c>
      <c r="J947" s="6" t="s">
        <v>57</v>
      </c>
      <c r="K947" s="6" t="s">
        <v>252</v>
      </c>
      <c r="L947" s="6"/>
      <c r="M947" s="6" t="str">
        <f t="shared" si="32"/>
        <v>II</v>
      </c>
      <c r="N947" s="15"/>
      <c r="O947" s="1">
        <v>45.454500000000003</v>
      </c>
      <c r="P947" s="10">
        <f t="shared" si="31"/>
        <v>1.0101</v>
      </c>
      <c r="Q947" s="16" t="s">
        <v>479</v>
      </c>
      <c r="R947" s="17" t="s">
        <v>480</v>
      </c>
      <c r="S947" s="17">
        <v>4</v>
      </c>
    </row>
    <row r="948" spans="1:19" s="9" customFormat="1" ht="15" customHeight="1" x14ac:dyDescent="0.25">
      <c r="A948" s="2" t="s">
        <v>339</v>
      </c>
      <c r="B948" s="6" t="s">
        <v>153</v>
      </c>
      <c r="C948" s="6">
        <v>2</v>
      </c>
      <c r="D948" s="7">
        <v>42872</v>
      </c>
      <c r="E948" s="8">
        <v>2017</v>
      </c>
      <c r="F948" s="6" t="s">
        <v>13</v>
      </c>
      <c r="G948" s="6" t="s">
        <v>14</v>
      </c>
      <c r="H948" s="6" t="s">
        <v>15</v>
      </c>
      <c r="I948" s="6" t="s">
        <v>22</v>
      </c>
      <c r="J948" s="6" t="s">
        <v>23</v>
      </c>
      <c r="K948" s="6" t="s">
        <v>255</v>
      </c>
      <c r="L948" s="6"/>
      <c r="M948" s="6" t="str">
        <f t="shared" si="32"/>
        <v>IV</v>
      </c>
      <c r="N948"/>
      <c r="O948" s="1">
        <v>363.63600000000002</v>
      </c>
      <c r="P948" s="10">
        <f t="shared" si="31"/>
        <v>8.0808</v>
      </c>
      <c r="Q948" s="16" t="s">
        <v>479</v>
      </c>
      <c r="R948" s="17" t="s">
        <v>480</v>
      </c>
      <c r="S948" s="17">
        <v>2</v>
      </c>
    </row>
    <row r="949" spans="1:19" s="9" customFormat="1" ht="15" customHeight="1" x14ac:dyDescent="0.25">
      <c r="A949" s="2" t="s">
        <v>339</v>
      </c>
      <c r="B949" s="6" t="s">
        <v>153</v>
      </c>
      <c r="C949" s="6">
        <v>2</v>
      </c>
      <c r="D949" s="7">
        <v>42872</v>
      </c>
      <c r="E949" s="8">
        <v>2017</v>
      </c>
      <c r="F949" s="6" t="s">
        <v>13</v>
      </c>
      <c r="G949" s="6" t="s">
        <v>14</v>
      </c>
      <c r="H949" s="6" t="s">
        <v>24</v>
      </c>
      <c r="I949" s="6" t="s">
        <v>25</v>
      </c>
      <c r="J949" s="6" t="s">
        <v>26</v>
      </c>
      <c r="K949" s="6" t="s">
        <v>255</v>
      </c>
      <c r="L949" s="6"/>
      <c r="M949" s="6" t="str">
        <f t="shared" si="32"/>
        <v>IV</v>
      </c>
      <c r="N949"/>
      <c r="O949" s="1">
        <v>181.81800000000001</v>
      </c>
      <c r="P949" s="10">
        <f t="shared" si="31"/>
        <v>4.0404</v>
      </c>
      <c r="Q949" s="18" t="s">
        <v>491</v>
      </c>
      <c r="R949" s="17" t="s">
        <v>478</v>
      </c>
      <c r="S949" s="17">
        <v>2</v>
      </c>
    </row>
    <row r="950" spans="1:19" s="9" customFormat="1" ht="15" customHeight="1" x14ac:dyDescent="0.25">
      <c r="A950" s="2" t="s">
        <v>339</v>
      </c>
      <c r="B950" s="6" t="s">
        <v>153</v>
      </c>
      <c r="C950" s="6">
        <v>2</v>
      </c>
      <c r="D950" s="7">
        <v>42872</v>
      </c>
      <c r="E950" s="8">
        <v>2017</v>
      </c>
      <c r="F950" s="6" t="s">
        <v>9</v>
      </c>
      <c r="G950" s="6" t="s">
        <v>10</v>
      </c>
      <c r="H950" s="6"/>
      <c r="I950" s="6" t="s">
        <v>58</v>
      </c>
      <c r="J950" s="6" t="s">
        <v>59</v>
      </c>
      <c r="K950" s="6" t="s">
        <v>252</v>
      </c>
      <c r="L950" s="6"/>
      <c r="M950" s="6" t="str">
        <f t="shared" si="32"/>
        <v>II</v>
      </c>
      <c r="N950" s="15"/>
      <c r="O950" s="1">
        <v>90.909000000000006</v>
      </c>
      <c r="P950" s="10">
        <f t="shared" si="31"/>
        <v>2.0202</v>
      </c>
      <c r="Q950" s="12"/>
      <c r="R950" s="13" t="s">
        <v>480</v>
      </c>
      <c r="S950" s="13">
        <v>3</v>
      </c>
    </row>
    <row r="951" spans="1:19" s="9" customFormat="1" ht="15" customHeight="1" x14ac:dyDescent="0.25">
      <c r="A951" s="2" t="s">
        <v>344</v>
      </c>
      <c r="B951" s="6" t="s">
        <v>153</v>
      </c>
      <c r="C951" s="6">
        <v>1</v>
      </c>
      <c r="D951" s="7">
        <v>42892</v>
      </c>
      <c r="E951" s="8">
        <v>2017</v>
      </c>
      <c r="F951" s="6" t="s">
        <v>13</v>
      </c>
      <c r="G951" s="6" t="s">
        <v>14</v>
      </c>
      <c r="H951" s="6" t="s">
        <v>15</v>
      </c>
      <c r="I951" s="6" t="s">
        <v>22</v>
      </c>
      <c r="J951" s="6" t="s">
        <v>66</v>
      </c>
      <c r="K951" s="6" t="s">
        <v>251</v>
      </c>
      <c r="L951" s="6"/>
      <c r="M951" s="6" t="str">
        <f t="shared" si="32"/>
        <v>III</v>
      </c>
      <c r="N951" s="15"/>
      <c r="O951" s="1">
        <v>272.72700000000003</v>
      </c>
      <c r="P951" s="10">
        <f t="shared" si="31"/>
        <v>6.0606000000000009</v>
      </c>
      <c r="Q951" s="16" t="s">
        <v>479</v>
      </c>
      <c r="R951" s="17" t="s">
        <v>480</v>
      </c>
      <c r="S951" s="17">
        <v>4</v>
      </c>
    </row>
    <row r="952" spans="1:19" s="9" customFormat="1" ht="15" customHeight="1" x14ac:dyDescent="0.25">
      <c r="A952" s="2" t="s">
        <v>344</v>
      </c>
      <c r="B952" s="6" t="s">
        <v>153</v>
      </c>
      <c r="C952" s="6">
        <v>1</v>
      </c>
      <c r="D952" s="7">
        <v>42892</v>
      </c>
      <c r="E952" s="8">
        <v>2017</v>
      </c>
      <c r="F952" s="6" t="s">
        <v>9</v>
      </c>
      <c r="G952" s="6" t="s">
        <v>10</v>
      </c>
      <c r="H952" s="6"/>
      <c r="I952" s="6" t="s">
        <v>11</v>
      </c>
      <c r="J952" s="6" t="s">
        <v>42</v>
      </c>
      <c r="K952" s="6" t="s">
        <v>252</v>
      </c>
      <c r="L952" s="6"/>
      <c r="M952" s="6" t="str">
        <f t="shared" si="32"/>
        <v>II</v>
      </c>
      <c r="N952" s="15"/>
      <c r="O952" s="1">
        <v>45.454500000000003</v>
      </c>
      <c r="P952" s="10">
        <f t="shared" si="31"/>
        <v>1.0101</v>
      </c>
      <c r="Q952" s="12" t="s">
        <v>500</v>
      </c>
      <c r="R952" s="13" t="s">
        <v>480</v>
      </c>
      <c r="S952" s="13">
        <v>3</v>
      </c>
    </row>
    <row r="953" spans="1:19" s="9" customFormat="1" ht="15" customHeight="1" x14ac:dyDescent="0.25">
      <c r="A953" s="2" t="s">
        <v>344</v>
      </c>
      <c r="B953" s="6" t="s">
        <v>153</v>
      </c>
      <c r="C953" s="6">
        <v>1</v>
      </c>
      <c r="D953" s="7">
        <v>42892</v>
      </c>
      <c r="E953" s="8">
        <v>2017</v>
      </c>
      <c r="F953" s="6" t="s">
        <v>13</v>
      </c>
      <c r="G953" s="6" t="s">
        <v>14</v>
      </c>
      <c r="H953" s="6"/>
      <c r="I953" s="6" t="s">
        <v>64</v>
      </c>
      <c r="J953" s="6" t="s">
        <v>65</v>
      </c>
      <c r="K953" s="6" t="s">
        <v>255</v>
      </c>
      <c r="L953" s="6"/>
      <c r="M953" s="6" t="str">
        <f t="shared" si="32"/>
        <v>IV</v>
      </c>
      <c r="N953"/>
      <c r="O953" s="1">
        <v>136.36350000000002</v>
      </c>
      <c r="P953" s="10">
        <f t="shared" si="31"/>
        <v>3.0303000000000004</v>
      </c>
      <c r="Q953" s="18" t="s">
        <v>477</v>
      </c>
      <c r="R953" s="17" t="s">
        <v>478</v>
      </c>
      <c r="S953" s="17">
        <v>4</v>
      </c>
    </row>
    <row r="954" spans="1:19" s="9" customFormat="1" ht="15" customHeight="1" x14ac:dyDescent="0.25">
      <c r="A954" s="2" t="s">
        <v>344</v>
      </c>
      <c r="B954" s="6" t="s">
        <v>153</v>
      </c>
      <c r="C954" s="6">
        <v>1</v>
      </c>
      <c r="D954" s="7">
        <v>42892</v>
      </c>
      <c r="E954" s="8">
        <v>2017</v>
      </c>
      <c r="F954" s="6" t="s">
        <v>13</v>
      </c>
      <c r="G954" s="6" t="s">
        <v>14</v>
      </c>
      <c r="H954" s="6" t="s">
        <v>15</v>
      </c>
      <c r="I954" s="6" t="s">
        <v>16</v>
      </c>
      <c r="J954" s="6" t="s">
        <v>17</v>
      </c>
      <c r="K954" s="6" t="s">
        <v>252</v>
      </c>
      <c r="L954" s="6"/>
      <c r="M954" s="6" t="str">
        <f t="shared" si="32"/>
        <v>II</v>
      </c>
      <c r="N954" s="15"/>
      <c r="O954" s="1">
        <v>90.909000000000006</v>
      </c>
      <c r="P954" s="10">
        <f t="shared" si="31"/>
        <v>2.0202</v>
      </c>
      <c r="Q954" s="16" t="s">
        <v>479</v>
      </c>
      <c r="R954" s="17" t="s">
        <v>480</v>
      </c>
      <c r="S954" s="17">
        <v>3</v>
      </c>
    </row>
    <row r="955" spans="1:19" s="9" customFormat="1" ht="15" customHeight="1" x14ac:dyDescent="0.25">
      <c r="A955" s="2" t="s">
        <v>344</v>
      </c>
      <c r="B955" s="6" t="s">
        <v>153</v>
      </c>
      <c r="C955" s="6">
        <v>1</v>
      </c>
      <c r="D955" s="7">
        <v>42892</v>
      </c>
      <c r="E955" s="8">
        <v>2017</v>
      </c>
      <c r="F955" s="6" t="s">
        <v>13</v>
      </c>
      <c r="G955" s="6" t="s">
        <v>14</v>
      </c>
      <c r="H955" s="6"/>
      <c r="I955" s="6" t="s">
        <v>18</v>
      </c>
      <c r="J955" s="6" t="s">
        <v>19</v>
      </c>
      <c r="K955" s="6" t="s">
        <v>252</v>
      </c>
      <c r="L955" s="6"/>
      <c r="M955" s="6" t="str">
        <f t="shared" si="32"/>
        <v>II</v>
      </c>
      <c r="N955" s="15"/>
      <c r="O955" s="1">
        <v>454.54500000000002</v>
      </c>
      <c r="P955" s="10">
        <f t="shared" si="31"/>
        <v>10.101000000000001</v>
      </c>
      <c r="Q955" s="18" t="s">
        <v>489</v>
      </c>
      <c r="R955" s="17" t="s">
        <v>488</v>
      </c>
      <c r="S955" s="17">
        <v>3</v>
      </c>
    </row>
    <row r="956" spans="1:19" s="9" customFormat="1" ht="15" customHeight="1" x14ac:dyDescent="0.25">
      <c r="A956" s="2" t="s">
        <v>274</v>
      </c>
      <c r="B956" s="6" t="s">
        <v>153</v>
      </c>
      <c r="C956" s="6">
        <v>1</v>
      </c>
      <c r="D956" s="7">
        <v>42892</v>
      </c>
      <c r="E956" s="8">
        <v>2017</v>
      </c>
      <c r="F956" s="6" t="s">
        <v>9</v>
      </c>
      <c r="G956" s="6" t="s">
        <v>92</v>
      </c>
      <c r="H956" s="6"/>
      <c r="I956" s="6" t="s">
        <v>93</v>
      </c>
      <c r="J956" s="6" t="s">
        <v>93</v>
      </c>
      <c r="K956" s="6" t="s">
        <v>252</v>
      </c>
      <c r="L956" s="6"/>
      <c r="M956" s="6" t="str">
        <f t="shared" si="32"/>
        <v>II</v>
      </c>
      <c r="N956" s="15"/>
      <c r="O956" s="1">
        <v>136.36350000000002</v>
      </c>
      <c r="P956" s="10">
        <f t="shared" si="31"/>
        <v>3.0303000000000004</v>
      </c>
      <c r="Q956" s="12" t="s">
        <v>500</v>
      </c>
      <c r="R956" s="13" t="s">
        <v>480</v>
      </c>
      <c r="S956" s="13">
        <v>3</v>
      </c>
    </row>
    <row r="957" spans="1:19" s="9" customFormat="1" ht="15" customHeight="1" x14ac:dyDescent="0.25">
      <c r="A957" s="2" t="s">
        <v>344</v>
      </c>
      <c r="B957" s="6" t="s">
        <v>153</v>
      </c>
      <c r="C957" s="6">
        <v>1</v>
      </c>
      <c r="D957" s="7">
        <v>42892</v>
      </c>
      <c r="E957" s="8">
        <v>2017</v>
      </c>
      <c r="F957" s="6" t="s">
        <v>13</v>
      </c>
      <c r="G957" s="6" t="s">
        <v>14</v>
      </c>
      <c r="H957" s="6"/>
      <c r="I957" s="6" t="s">
        <v>20</v>
      </c>
      <c r="J957" s="6" t="s">
        <v>21</v>
      </c>
      <c r="K957" s="6" t="s">
        <v>255</v>
      </c>
      <c r="L957" s="6"/>
      <c r="M957" s="6" t="str">
        <f t="shared" si="32"/>
        <v>IV</v>
      </c>
      <c r="N957"/>
      <c r="O957" s="1">
        <v>409.09050000000002</v>
      </c>
      <c r="P957" s="10">
        <f t="shared" si="31"/>
        <v>9.0909000000000013</v>
      </c>
      <c r="Q957" s="18" t="s">
        <v>490</v>
      </c>
      <c r="R957" s="17" t="s">
        <v>488</v>
      </c>
      <c r="S957" s="17">
        <v>3</v>
      </c>
    </row>
    <row r="958" spans="1:19" s="9" customFormat="1" ht="15" customHeight="1" x14ac:dyDescent="0.25">
      <c r="A958" s="2" t="s">
        <v>344</v>
      </c>
      <c r="B958" s="6" t="s">
        <v>153</v>
      </c>
      <c r="C958" s="6">
        <v>1</v>
      </c>
      <c r="D958" s="7">
        <v>42892</v>
      </c>
      <c r="E958" s="8">
        <v>2017</v>
      </c>
      <c r="F958" s="6" t="s">
        <v>50</v>
      </c>
      <c r="G958" s="6" t="s">
        <v>51</v>
      </c>
      <c r="H958" s="6" t="s">
        <v>70</v>
      </c>
      <c r="I958" s="6" t="s">
        <v>131</v>
      </c>
      <c r="J958" s="6" t="s">
        <v>132</v>
      </c>
      <c r="K958" s="6" t="s">
        <v>253</v>
      </c>
      <c r="L958" s="6"/>
      <c r="M958" s="6" t="str">
        <f t="shared" si="32"/>
        <v>I</v>
      </c>
      <c r="N958" s="15"/>
      <c r="O958" s="1">
        <v>363.63600000000002</v>
      </c>
      <c r="P958" s="10">
        <f t="shared" si="31"/>
        <v>8.0808</v>
      </c>
      <c r="Q958" s="18" t="s">
        <v>501</v>
      </c>
      <c r="R958" s="17" t="s">
        <v>478</v>
      </c>
      <c r="S958" s="17"/>
    </row>
    <row r="959" spans="1:19" s="9" customFormat="1" ht="15" customHeight="1" x14ac:dyDescent="0.25">
      <c r="A959" s="2" t="s">
        <v>344</v>
      </c>
      <c r="B959" s="6" t="s">
        <v>153</v>
      </c>
      <c r="C959" s="6">
        <v>1</v>
      </c>
      <c r="D959" s="7">
        <v>42892</v>
      </c>
      <c r="E959" s="8">
        <v>2017</v>
      </c>
      <c r="F959" s="6" t="s">
        <v>13</v>
      </c>
      <c r="G959" s="6" t="s">
        <v>14</v>
      </c>
      <c r="H959" s="6" t="s">
        <v>24</v>
      </c>
      <c r="I959" s="6" t="s">
        <v>25</v>
      </c>
      <c r="J959" s="6" t="s">
        <v>55</v>
      </c>
      <c r="K959" s="6" t="s">
        <v>255</v>
      </c>
      <c r="L959" s="6"/>
      <c r="M959" s="6" t="str">
        <f t="shared" ref="M959:M990" si="33">IF(L959="",K959,L959)</f>
        <v>IV</v>
      </c>
      <c r="N959"/>
      <c r="O959" s="1">
        <v>590.9085</v>
      </c>
      <c r="P959" s="10">
        <f t="shared" si="31"/>
        <v>13.1313</v>
      </c>
      <c r="Q959" s="18" t="s">
        <v>491</v>
      </c>
      <c r="R959" s="17" t="s">
        <v>478</v>
      </c>
      <c r="S959" s="17">
        <v>2.5</v>
      </c>
    </row>
    <row r="960" spans="1:19" s="9" customFormat="1" ht="15" customHeight="1" x14ac:dyDescent="0.25">
      <c r="A960" s="2" t="s">
        <v>344</v>
      </c>
      <c r="B960" s="6" t="s">
        <v>153</v>
      </c>
      <c r="C960" s="6">
        <v>1</v>
      </c>
      <c r="D960" s="7">
        <v>42892</v>
      </c>
      <c r="E960" s="8">
        <v>2017</v>
      </c>
      <c r="F960" s="6" t="s">
        <v>133</v>
      </c>
      <c r="G960" s="6"/>
      <c r="H960" s="6"/>
      <c r="I960" s="6" t="s">
        <v>134</v>
      </c>
      <c r="J960" s="6" t="s">
        <v>135</v>
      </c>
      <c r="K960" s="6" t="s">
        <v>253</v>
      </c>
      <c r="L960" s="6"/>
      <c r="M960" s="6" t="str">
        <f t="shared" si="33"/>
        <v>I</v>
      </c>
      <c r="N960" s="15"/>
      <c r="O960" s="1">
        <v>45.454500000000003</v>
      </c>
      <c r="P960" s="10">
        <f t="shared" si="31"/>
        <v>1.0101</v>
      </c>
      <c r="Q960" s="18" t="s">
        <v>485</v>
      </c>
      <c r="R960" s="17" t="s">
        <v>478</v>
      </c>
      <c r="S960" s="17">
        <v>3</v>
      </c>
    </row>
    <row r="961" spans="1:19" s="9" customFormat="1" ht="15" customHeight="1" x14ac:dyDescent="0.25">
      <c r="A961" s="2" t="s">
        <v>344</v>
      </c>
      <c r="B961" s="6" t="s">
        <v>153</v>
      </c>
      <c r="C961" s="6">
        <v>1</v>
      </c>
      <c r="D961" s="7">
        <v>42892</v>
      </c>
      <c r="E961" s="8">
        <v>2017</v>
      </c>
      <c r="F961" s="6" t="s">
        <v>13</v>
      </c>
      <c r="G961" s="6" t="s">
        <v>14</v>
      </c>
      <c r="H961" s="6" t="s">
        <v>15</v>
      </c>
      <c r="I961" s="6" t="s">
        <v>56</v>
      </c>
      <c r="J961" s="6" t="s">
        <v>57</v>
      </c>
      <c r="K961" s="6" t="s">
        <v>252</v>
      </c>
      <c r="L961" s="6"/>
      <c r="M961" s="6" t="str">
        <f t="shared" si="33"/>
        <v>II</v>
      </c>
      <c r="N961" s="15"/>
      <c r="O961" s="1">
        <v>45.454500000000003</v>
      </c>
      <c r="P961" s="10">
        <f t="shared" si="31"/>
        <v>1.0101</v>
      </c>
      <c r="Q961" s="16" t="s">
        <v>479</v>
      </c>
      <c r="R961" s="17" t="s">
        <v>480</v>
      </c>
      <c r="S961" s="17">
        <v>4</v>
      </c>
    </row>
    <row r="962" spans="1:19" s="9" customFormat="1" ht="15" customHeight="1" x14ac:dyDescent="0.25">
      <c r="A962" s="2" t="s">
        <v>344</v>
      </c>
      <c r="B962" s="6" t="s">
        <v>153</v>
      </c>
      <c r="C962" s="6">
        <v>1</v>
      </c>
      <c r="D962" s="7">
        <v>42892</v>
      </c>
      <c r="E962" s="8">
        <v>2017</v>
      </c>
      <c r="F962" s="6" t="s">
        <v>13</v>
      </c>
      <c r="G962" s="6" t="s">
        <v>14</v>
      </c>
      <c r="H962" s="6" t="s">
        <v>15</v>
      </c>
      <c r="I962" s="6" t="s">
        <v>22</v>
      </c>
      <c r="J962" s="6" t="s">
        <v>23</v>
      </c>
      <c r="K962" s="6" t="s">
        <v>255</v>
      </c>
      <c r="L962" s="6"/>
      <c r="M962" s="6" t="str">
        <f t="shared" si="33"/>
        <v>IV</v>
      </c>
      <c r="N962"/>
      <c r="O962" s="1">
        <v>181.81800000000001</v>
      </c>
      <c r="P962" s="10">
        <f t="shared" ref="P962:P1025" si="34">O962/45</f>
        <v>4.0404</v>
      </c>
      <c r="Q962" s="16" t="s">
        <v>479</v>
      </c>
      <c r="R962" s="17" t="s">
        <v>480</v>
      </c>
      <c r="S962" s="17">
        <v>2</v>
      </c>
    </row>
    <row r="963" spans="1:19" s="9" customFormat="1" ht="15" customHeight="1" x14ac:dyDescent="0.25">
      <c r="A963" s="2" t="s">
        <v>344</v>
      </c>
      <c r="B963" s="6" t="s">
        <v>153</v>
      </c>
      <c r="C963" s="6">
        <v>1</v>
      </c>
      <c r="D963" s="7">
        <v>42892</v>
      </c>
      <c r="E963" s="8">
        <v>2017</v>
      </c>
      <c r="F963" s="6" t="s">
        <v>13</v>
      </c>
      <c r="G963" s="6" t="s">
        <v>14</v>
      </c>
      <c r="H963" s="6" t="s">
        <v>24</v>
      </c>
      <c r="I963" s="6" t="s">
        <v>25</v>
      </c>
      <c r="J963" s="6" t="s">
        <v>26</v>
      </c>
      <c r="K963" s="6" t="s">
        <v>255</v>
      </c>
      <c r="L963" s="6"/>
      <c r="M963" s="6" t="str">
        <f t="shared" si="33"/>
        <v>IV</v>
      </c>
      <c r="N963"/>
      <c r="O963" s="1">
        <v>90.909000000000006</v>
      </c>
      <c r="P963" s="10">
        <f t="shared" si="34"/>
        <v>2.0202</v>
      </c>
      <c r="Q963" s="18" t="s">
        <v>491</v>
      </c>
      <c r="R963" s="17" t="s">
        <v>478</v>
      </c>
      <c r="S963" s="17">
        <v>2</v>
      </c>
    </row>
    <row r="964" spans="1:19" s="9" customFormat="1" ht="15" customHeight="1" x14ac:dyDescent="0.25">
      <c r="A964" s="2" t="s">
        <v>345</v>
      </c>
      <c r="B964" s="6" t="s">
        <v>153</v>
      </c>
      <c r="C964" s="6">
        <v>2</v>
      </c>
      <c r="D964" s="7">
        <v>42892</v>
      </c>
      <c r="E964" s="8">
        <v>2017</v>
      </c>
      <c r="F964" s="6" t="s">
        <v>13</v>
      </c>
      <c r="G964" s="6" t="s">
        <v>14</v>
      </c>
      <c r="H964" s="6" t="s">
        <v>15</v>
      </c>
      <c r="I964" s="6" t="s">
        <v>22</v>
      </c>
      <c r="J964" s="6" t="s">
        <v>66</v>
      </c>
      <c r="K964" s="6" t="s">
        <v>251</v>
      </c>
      <c r="L964" s="6"/>
      <c r="M964" s="6" t="str">
        <f t="shared" si="33"/>
        <v>III</v>
      </c>
      <c r="N964" s="15"/>
      <c r="O964" s="1">
        <v>45.454500000000003</v>
      </c>
      <c r="P964" s="10">
        <f t="shared" si="34"/>
        <v>1.0101</v>
      </c>
      <c r="Q964" s="16" t="s">
        <v>479</v>
      </c>
      <c r="R964" s="17" t="s">
        <v>480</v>
      </c>
      <c r="S964" s="17">
        <v>4</v>
      </c>
    </row>
    <row r="965" spans="1:19" s="9" customFormat="1" ht="15" customHeight="1" x14ac:dyDescent="0.25">
      <c r="A965" s="2" t="s">
        <v>345</v>
      </c>
      <c r="B965" s="6" t="s">
        <v>153</v>
      </c>
      <c r="C965" s="6">
        <v>2</v>
      </c>
      <c r="D965" s="7">
        <v>42892</v>
      </c>
      <c r="E965" s="8">
        <v>2017</v>
      </c>
      <c r="F965" s="6" t="s">
        <v>9</v>
      </c>
      <c r="G965" s="6" t="s">
        <v>10</v>
      </c>
      <c r="H965" s="6"/>
      <c r="I965" s="6" t="s">
        <v>11</v>
      </c>
      <c r="J965" s="6" t="s">
        <v>42</v>
      </c>
      <c r="K965" s="6" t="s">
        <v>252</v>
      </c>
      <c r="L965" s="6"/>
      <c r="M965" s="6" t="str">
        <f t="shared" si="33"/>
        <v>II</v>
      </c>
      <c r="N965" s="15"/>
      <c r="O965" s="1">
        <v>590.9085</v>
      </c>
      <c r="P965" s="10">
        <f t="shared" si="34"/>
        <v>13.1313</v>
      </c>
      <c r="Q965" s="12" t="s">
        <v>500</v>
      </c>
      <c r="R965" s="13" t="s">
        <v>480</v>
      </c>
      <c r="S965" s="13">
        <v>3</v>
      </c>
    </row>
    <row r="966" spans="1:19" s="9" customFormat="1" ht="15" customHeight="1" x14ac:dyDescent="0.25">
      <c r="A966" s="2" t="s">
        <v>345</v>
      </c>
      <c r="B966" s="6" t="s">
        <v>153</v>
      </c>
      <c r="C966" s="6">
        <v>2</v>
      </c>
      <c r="D966" s="7">
        <v>42892</v>
      </c>
      <c r="E966" s="8">
        <v>2017</v>
      </c>
      <c r="F966" s="6" t="s">
        <v>13</v>
      </c>
      <c r="G966" s="6" t="s">
        <v>14</v>
      </c>
      <c r="H966" s="6"/>
      <c r="I966" s="6" t="s">
        <v>64</v>
      </c>
      <c r="J966" s="6" t="s">
        <v>65</v>
      </c>
      <c r="K966" s="6" t="s">
        <v>255</v>
      </c>
      <c r="L966" s="6"/>
      <c r="M966" s="6" t="str">
        <f t="shared" si="33"/>
        <v>IV</v>
      </c>
      <c r="N966"/>
      <c r="O966" s="1">
        <v>45.454500000000003</v>
      </c>
      <c r="P966" s="10">
        <f t="shared" si="34"/>
        <v>1.0101</v>
      </c>
      <c r="Q966" s="18" t="s">
        <v>477</v>
      </c>
      <c r="R966" s="17" t="s">
        <v>478</v>
      </c>
      <c r="S966" s="17">
        <v>4</v>
      </c>
    </row>
    <row r="967" spans="1:19" s="9" customFormat="1" ht="15" customHeight="1" x14ac:dyDescent="0.25">
      <c r="A967" s="2" t="s">
        <v>345</v>
      </c>
      <c r="B967" s="6" t="s">
        <v>153</v>
      </c>
      <c r="C967" s="6">
        <v>2</v>
      </c>
      <c r="D967" s="7">
        <v>42892</v>
      </c>
      <c r="E967" s="8">
        <v>2017</v>
      </c>
      <c r="F967" s="6" t="s">
        <v>27</v>
      </c>
      <c r="G967" s="6" t="s">
        <v>39</v>
      </c>
      <c r="H967" s="6"/>
      <c r="I967" s="6" t="s">
        <v>40</v>
      </c>
      <c r="J967" s="6" t="s">
        <v>41</v>
      </c>
      <c r="K967" s="6" t="s">
        <v>252</v>
      </c>
      <c r="L967" s="6"/>
      <c r="M967" s="6" t="str">
        <f t="shared" si="33"/>
        <v>II</v>
      </c>
      <c r="N967" s="15"/>
      <c r="O967" s="1">
        <v>45.454500000000003</v>
      </c>
      <c r="P967" s="10">
        <f t="shared" si="34"/>
        <v>1.0101</v>
      </c>
      <c r="Q967" s="16" t="s">
        <v>479</v>
      </c>
      <c r="R967" s="17" t="s">
        <v>480</v>
      </c>
      <c r="S967" s="17">
        <v>3</v>
      </c>
    </row>
    <row r="968" spans="1:19" s="9" customFormat="1" ht="15" customHeight="1" x14ac:dyDescent="0.25">
      <c r="A968" s="2" t="s">
        <v>345</v>
      </c>
      <c r="B968" s="6" t="s">
        <v>153</v>
      </c>
      <c r="C968" s="6">
        <v>2</v>
      </c>
      <c r="D968" s="7">
        <v>42892</v>
      </c>
      <c r="E968" s="8">
        <v>2017</v>
      </c>
      <c r="F968" s="6" t="s">
        <v>13</v>
      </c>
      <c r="G968" s="6" t="s">
        <v>14</v>
      </c>
      <c r="H968" s="6" t="s">
        <v>15</v>
      </c>
      <c r="I968" s="6" t="s">
        <v>16</v>
      </c>
      <c r="J968" s="6" t="s">
        <v>17</v>
      </c>
      <c r="K968" s="6" t="s">
        <v>252</v>
      </c>
      <c r="L968" s="6"/>
      <c r="M968" s="6" t="str">
        <f t="shared" si="33"/>
        <v>II</v>
      </c>
      <c r="N968" s="15"/>
      <c r="O968" s="1">
        <v>45.454500000000003</v>
      </c>
      <c r="P968" s="10">
        <f t="shared" si="34"/>
        <v>1.0101</v>
      </c>
      <c r="Q968" s="16" t="s">
        <v>479</v>
      </c>
      <c r="R968" s="17" t="s">
        <v>480</v>
      </c>
      <c r="S968" s="17">
        <v>3</v>
      </c>
    </row>
    <row r="969" spans="1:19" s="9" customFormat="1" ht="15" customHeight="1" x14ac:dyDescent="0.25">
      <c r="A969" s="2" t="s">
        <v>345</v>
      </c>
      <c r="B969" s="6" t="s">
        <v>153</v>
      </c>
      <c r="C969" s="6">
        <v>2</v>
      </c>
      <c r="D969" s="7">
        <v>42892</v>
      </c>
      <c r="E969" s="8">
        <v>2017</v>
      </c>
      <c r="F969" s="6" t="s">
        <v>13</v>
      </c>
      <c r="G969" s="6" t="s">
        <v>14</v>
      </c>
      <c r="H969" s="6"/>
      <c r="I969" s="6" t="s">
        <v>18</v>
      </c>
      <c r="J969" s="6" t="s">
        <v>19</v>
      </c>
      <c r="K969" s="6" t="s">
        <v>252</v>
      </c>
      <c r="L969" s="6"/>
      <c r="M969" s="6" t="str">
        <f t="shared" si="33"/>
        <v>II</v>
      </c>
      <c r="N969" s="15"/>
      <c r="O969" s="1">
        <v>363.63600000000002</v>
      </c>
      <c r="P969" s="10">
        <f t="shared" si="34"/>
        <v>8.0808</v>
      </c>
      <c r="Q969" s="18" t="s">
        <v>489</v>
      </c>
      <c r="R969" s="17" t="s">
        <v>488</v>
      </c>
      <c r="S969" s="17">
        <v>3</v>
      </c>
    </row>
    <row r="970" spans="1:19" s="9" customFormat="1" ht="15" customHeight="1" x14ac:dyDescent="0.25">
      <c r="A970" s="2" t="s">
        <v>345</v>
      </c>
      <c r="B970" s="6" t="s">
        <v>153</v>
      </c>
      <c r="C970" s="6">
        <v>2</v>
      </c>
      <c r="D970" s="7">
        <v>42892</v>
      </c>
      <c r="E970" s="8">
        <v>2017</v>
      </c>
      <c r="F970" s="6" t="s">
        <v>13</v>
      </c>
      <c r="G970" s="6" t="s">
        <v>14</v>
      </c>
      <c r="H970" s="6"/>
      <c r="I970" s="6" t="s">
        <v>20</v>
      </c>
      <c r="J970" s="6" t="s">
        <v>21</v>
      </c>
      <c r="K970" s="6" t="s">
        <v>255</v>
      </c>
      <c r="L970" s="6"/>
      <c r="M970" s="6" t="str">
        <f t="shared" si="33"/>
        <v>IV</v>
      </c>
      <c r="N970"/>
      <c r="O970" s="1">
        <v>90.909000000000006</v>
      </c>
      <c r="P970" s="10">
        <f t="shared" si="34"/>
        <v>2.0202</v>
      </c>
      <c r="Q970" s="18" t="s">
        <v>490</v>
      </c>
      <c r="R970" s="17" t="s">
        <v>488</v>
      </c>
      <c r="S970" s="17">
        <v>3</v>
      </c>
    </row>
    <row r="971" spans="1:19" s="9" customFormat="1" ht="15" customHeight="1" x14ac:dyDescent="0.25">
      <c r="A971" s="2" t="s">
        <v>345</v>
      </c>
      <c r="B971" s="6" t="s">
        <v>153</v>
      </c>
      <c r="C971" s="6">
        <v>2</v>
      </c>
      <c r="D971" s="7">
        <v>42892</v>
      </c>
      <c r="E971" s="8">
        <v>2017</v>
      </c>
      <c r="F971" s="6" t="s">
        <v>13</v>
      </c>
      <c r="G971" s="6" t="s">
        <v>14</v>
      </c>
      <c r="H971" s="6" t="s">
        <v>24</v>
      </c>
      <c r="I971" s="6" t="s">
        <v>25</v>
      </c>
      <c r="J971" s="6" t="s">
        <v>55</v>
      </c>
      <c r="K971" s="6" t="s">
        <v>255</v>
      </c>
      <c r="L971" s="6"/>
      <c r="M971" s="6" t="str">
        <f t="shared" si="33"/>
        <v>IV</v>
      </c>
      <c r="N971"/>
      <c r="O971" s="1">
        <v>136.36350000000002</v>
      </c>
      <c r="P971" s="10">
        <f t="shared" si="34"/>
        <v>3.0303000000000004</v>
      </c>
      <c r="Q971" s="18" t="s">
        <v>491</v>
      </c>
      <c r="R971" s="17" t="s">
        <v>478</v>
      </c>
      <c r="S971" s="17">
        <v>2.5</v>
      </c>
    </row>
    <row r="972" spans="1:19" s="9" customFormat="1" ht="15" customHeight="1" x14ac:dyDescent="0.25">
      <c r="A972" s="2" t="s">
        <v>345</v>
      </c>
      <c r="B972" s="6" t="s">
        <v>153</v>
      </c>
      <c r="C972" s="6">
        <v>2</v>
      </c>
      <c r="D972" s="7">
        <v>42892</v>
      </c>
      <c r="E972" s="8">
        <v>2017</v>
      </c>
      <c r="F972" s="6" t="s">
        <v>13</v>
      </c>
      <c r="G972" s="6" t="s">
        <v>14</v>
      </c>
      <c r="H972" s="6" t="s">
        <v>15</v>
      </c>
      <c r="I972" s="6" t="s">
        <v>56</v>
      </c>
      <c r="J972" s="6" t="s">
        <v>57</v>
      </c>
      <c r="K972" s="6" t="s">
        <v>252</v>
      </c>
      <c r="L972" s="6"/>
      <c r="M972" s="6" t="str">
        <f t="shared" si="33"/>
        <v>II</v>
      </c>
      <c r="N972" s="15"/>
      <c r="O972" s="1">
        <v>227.27250000000001</v>
      </c>
      <c r="P972" s="10">
        <f t="shared" si="34"/>
        <v>5.0505000000000004</v>
      </c>
      <c r="Q972" s="16" t="s">
        <v>479</v>
      </c>
      <c r="R972" s="17" t="s">
        <v>480</v>
      </c>
      <c r="S972" s="17">
        <v>4</v>
      </c>
    </row>
    <row r="973" spans="1:19" s="9" customFormat="1" ht="15" customHeight="1" x14ac:dyDescent="0.25">
      <c r="A973" s="2" t="s">
        <v>345</v>
      </c>
      <c r="B973" s="6" t="s">
        <v>153</v>
      </c>
      <c r="C973" s="6">
        <v>2</v>
      </c>
      <c r="D973" s="7">
        <v>42892</v>
      </c>
      <c r="E973" s="8">
        <v>2017</v>
      </c>
      <c r="F973" s="6" t="s">
        <v>13</v>
      </c>
      <c r="G973" s="6" t="s">
        <v>14</v>
      </c>
      <c r="H973" s="6" t="s">
        <v>15</v>
      </c>
      <c r="I973" s="6" t="s">
        <v>22</v>
      </c>
      <c r="J973" s="6" t="s">
        <v>23</v>
      </c>
      <c r="K973" s="6" t="s">
        <v>255</v>
      </c>
      <c r="L973" s="6"/>
      <c r="M973" s="6" t="str">
        <f t="shared" si="33"/>
        <v>IV</v>
      </c>
      <c r="N973"/>
      <c r="O973" s="1">
        <v>45.454500000000003</v>
      </c>
      <c r="P973" s="10">
        <f t="shared" si="34"/>
        <v>1.0101</v>
      </c>
      <c r="Q973" s="16" t="s">
        <v>479</v>
      </c>
      <c r="R973" s="17" t="s">
        <v>480</v>
      </c>
      <c r="S973" s="17">
        <v>2</v>
      </c>
    </row>
    <row r="974" spans="1:19" s="9" customFormat="1" ht="15" customHeight="1" x14ac:dyDescent="0.25">
      <c r="A974" s="2" t="s">
        <v>345</v>
      </c>
      <c r="B974" s="6" t="s">
        <v>153</v>
      </c>
      <c r="C974" s="6">
        <v>2</v>
      </c>
      <c r="D974" s="7">
        <v>42892</v>
      </c>
      <c r="E974" s="8">
        <v>2017</v>
      </c>
      <c r="F974" s="6" t="s">
        <v>13</v>
      </c>
      <c r="G974" s="6" t="s">
        <v>14</v>
      </c>
      <c r="H974" s="6" t="s">
        <v>24</v>
      </c>
      <c r="I974" s="6" t="s">
        <v>25</v>
      </c>
      <c r="J974" s="6" t="s">
        <v>26</v>
      </c>
      <c r="K974" s="6" t="s">
        <v>255</v>
      </c>
      <c r="L974" s="6"/>
      <c r="M974" s="6" t="str">
        <f t="shared" si="33"/>
        <v>IV</v>
      </c>
      <c r="N974"/>
      <c r="O974" s="1">
        <v>136.36350000000002</v>
      </c>
      <c r="P974" s="10">
        <f t="shared" si="34"/>
        <v>3.0303000000000004</v>
      </c>
      <c r="Q974" s="18" t="s">
        <v>491</v>
      </c>
      <c r="R974" s="17" t="s">
        <v>478</v>
      </c>
      <c r="S974" s="17">
        <v>2</v>
      </c>
    </row>
    <row r="975" spans="1:19" s="9" customFormat="1" ht="15" customHeight="1" x14ac:dyDescent="0.25">
      <c r="A975" s="2" t="s">
        <v>345</v>
      </c>
      <c r="B975" s="6" t="s">
        <v>153</v>
      </c>
      <c r="C975" s="6">
        <v>2</v>
      </c>
      <c r="D975" s="7">
        <v>42892</v>
      </c>
      <c r="E975" s="8">
        <v>2017</v>
      </c>
      <c r="F975" s="6" t="s">
        <v>9</v>
      </c>
      <c r="G975" s="6" t="s">
        <v>10</v>
      </c>
      <c r="H975" s="6"/>
      <c r="I975" s="6" t="s">
        <v>58</v>
      </c>
      <c r="J975" s="6" t="s">
        <v>59</v>
      </c>
      <c r="K975" s="6" t="s">
        <v>252</v>
      </c>
      <c r="L975" s="6"/>
      <c r="M975" s="6" t="str">
        <f t="shared" si="33"/>
        <v>II</v>
      </c>
      <c r="N975" s="15"/>
      <c r="O975" s="1">
        <v>363.63600000000002</v>
      </c>
      <c r="P975" s="10">
        <f t="shared" si="34"/>
        <v>8.0808</v>
      </c>
      <c r="Q975" s="12"/>
      <c r="R975" s="13" t="s">
        <v>480</v>
      </c>
      <c r="S975" s="13">
        <v>3</v>
      </c>
    </row>
    <row r="976" spans="1:19" s="9" customFormat="1" ht="15" customHeight="1" x14ac:dyDescent="0.25">
      <c r="A976" s="2" t="s">
        <v>348</v>
      </c>
      <c r="B976" s="6" t="s">
        <v>153</v>
      </c>
      <c r="C976" s="6">
        <v>1</v>
      </c>
      <c r="D976" s="7">
        <v>42905</v>
      </c>
      <c r="E976" s="8">
        <v>2017</v>
      </c>
      <c r="F976" s="6" t="s">
        <v>9</v>
      </c>
      <c r="G976" s="6" t="s">
        <v>10</v>
      </c>
      <c r="H976" s="6"/>
      <c r="I976" s="6" t="s">
        <v>11</v>
      </c>
      <c r="J976" s="6" t="s">
        <v>42</v>
      </c>
      <c r="K976" s="6" t="s">
        <v>252</v>
      </c>
      <c r="L976" s="6"/>
      <c r="M976" s="6" t="str">
        <f t="shared" si="33"/>
        <v>II</v>
      </c>
      <c r="N976" s="15"/>
      <c r="O976" s="1">
        <v>45.454500000000003</v>
      </c>
      <c r="P976" s="10">
        <f t="shared" si="34"/>
        <v>1.0101</v>
      </c>
      <c r="Q976" s="12" t="s">
        <v>500</v>
      </c>
      <c r="R976" s="13" t="s">
        <v>480</v>
      </c>
      <c r="S976" s="13">
        <v>3</v>
      </c>
    </row>
    <row r="977" spans="1:19" s="9" customFormat="1" ht="15" customHeight="1" x14ac:dyDescent="0.25">
      <c r="A977" s="2" t="s">
        <v>348</v>
      </c>
      <c r="B977" s="6" t="s">
        <v>153</v>
      </c>
      <c r="C977" s="6">
        <v>1</v>
      </c>
      <c r="D977" s="7">
        <v>42905</v>
      </c>
      <c r="E977" s="8">
        <v>2017</v>
      </c>
      <c r="F977" s="6" t="s">
        <v>13</v>
      </c>
      <c r="G977" s="6" t="s">
        <v>14</v>
      </c>
      <c r="H977" s="6"/>
      <c r="I977" s="6" t="s">
        <v>64</v>
      </c>
      <c r="J977" s="6" t="s">
        <v>65</v>
      </c>
      <c r="K977" s="6" t="s">
        <v>255</v>
      </c>
      <c r="L977" s="6"/>
      <c r="M977" s="6" t="str">
        <f t="shared" si="33"/>
        <v>IV</v>
      </c>
      <c r="N977"/>
      <c r="O977" s="1">
        <v>136.36350000000002</v>
      </c>
      <c r="P977" s="10">
        <f t="shared" si="34"/>
        <v>3.0303000000000004</v>
      </c>
      <c r="Q977" s="18" t="s">
        <v>477</v>
      </c>
      <c r="R977" s="17" t="s">
        <v>478</v>
      </c>
      <c r="S977" s="17">
        <v>4</v>
      </c>
    </row>
    <row r="978" spans="1:19" s="9" customFormat="1" ht="15" customHeight="1" x14ac:dyDescent="0.25">
      <c r="A978" s="2" t="s">
        <v>348</v>
      </c>
      <c r="B978" s="6" t="s">
        <v>153</v>
      </c>
      <c r="C978" s="6">
        <v>1</v>
      </c>
      <c r="D978" s="7">
        <v>42905</v>
      </c>
      <c r="E978" s="8">
        <v>2017</v>
      </c>
      <c r="F978" s="6" t="s">
        <v>27</v>
      </c>
      <c r="G978" s="6" t="s">
        <v>39</v>
      </c>
      <c r="H978" s="6"/>
      <c r="I978" s="6" t="s">
        <v>40</v>
      </c>
      <c r="J978" s="6" t="s">
        <v>41</v>
      </c>
      <c r="K978" s="6" t="s">
        <v>252</v>
      </c>
      <c r="L978" s="6"/>
      <c r="M978" s="6" t="str">
        <f t="shared" si="33"/>
        <v>II</v>
      </c>
      <c r="N978" s="15"/>
      <c r="O978" s="1">
        <v>45.454500000000003</v>
      </c>
      <c r="P978" s="10">
        <f t="shared" si="34"/>
        <v>1.0101</v>
      </c>
      <c r="Q978" s="16" t="s">
        <v>479</v>
      </c>
      <c r="R978" s="17" t="s">
        <v>480</v>
      </c>
      <c r="S978" s="17">
        <v>3</v>
      </c>
    </row>
    <row r="979" spans="1:19" s="9" customFormat="1" ht="15" customHeight="1" x14ac:dyDescent="0.25">
      <c r="A979" s="2" t="s">
        <v>348</v>
      </c>
      <c r="B979" s="6" t="s">
        <v>153</v>
      </c>
      <c r="C979" s="6">
        <v>1</v>
      </c>
      <c r="D979" s="7">
        <v>42905</v>
      </c>
      <c r="E979" s="8">
        <v>2017</v>
      </c>
      <c r="F979" s="6" t="s">
        <v>13</v>
      </c>
      <c r="G979" s="6" t="s">
        <v>14</v>
      </c>
      <c r="H979" s="6" t="s">
        <v>15</v>
      </c>
      <c r="I979" s="6" t="s">
        <v>16</v>
      </c>
      <c r="J979" s="6" t="s">
        <v>17</v>
      </c>
      <c r="K979" s="6" t="s">
        <v>252</v>
      </c>
      <c r="L979" s="6"/>
      <c r="M979" s="6" t="str">
        <f t="shared" si="33"/>
        <v>II</v>
      </c>
      <c r="N979" s="15"/>
      <c r="O979" s="1">
        <v>227.27250000000001</v>
      </c>
      <c r="P979" s="10">
        <f t="shared" si="34"/>
        <v>5.0505000000000004</v>
      </c>
      <c r="Q979" s="16" t="s">
        <v>479</v>
      </c>
      <c r="R979" s="17" t="s">
        <v>480</v>
      </c>
      <c r="S979" s="17">
        <v>3</v>
      </c>
    </row>
    <row r="980" spans="1:19" s="9" customFormat="1" ht="15" customHeight="1" x14ac:dyDescent="0.25">
      <c r="A980" s="2" t="s">
        <v>348</v>
      </c>
      <c r="B980" s="6" t="s">
        <v>153</v>
      </c>
      <c r="C980" s="6">
        <v>1</v>
      </c>
      <c r="D980" s="7">
        <v>42905</v>
      </c>
      <c r="E980" s="8">
        <v>2017</v>
      </c>
      <c r="F980" s="6" t="s">
        <v>13</v>
      </c>
      <c r="G980" s="6" t="s">
        <v>14</v>
      </c>
      <c r="H980" s="6"/>
      <c r="I980" s="6" t="s">
        <v>18</v>
      </c>
      <c r="J980" s="6" t="s">
        <v>19</v>
      </c>
      <c r="K980" s="6" t="s">
        <v>252</v>
      </c>
      <c r="L980" s="6"/>
      <c r="M980" s="6" t="str">
        <f t="shared" si="33"/>
        <v>II</v>
      </c>
      <c r="N980" s="15"/>
      <c r="O980" s="1">
        <v>90.909000000000006</v>
      </c>
      <c r="P980" s="10">
        <f t="shared" si="34"/>
        <v>2.0202</v>
      </c>
      <c r="Q980" s="18" t="s">
        <v>489</v>
      </c>
      <c r="R980" s="17" t="s">
        <v>488</v>
      </c>
      <c r="S980" s="17">
        <v>3</v>
      </c>
    </row>
    <row r="981" spans="1:19" s="9" customFormat="1" ht="15" customHeight="1" x14ac:dyDescent="0.25">
      <c r="A981" s="2" t="s">
        <v>348</v>
      </c>
      <c r="B981" s="6" t="s">
        <v>153</v>
      </c>
      <c r="C981" s="6">
        <v>1</v>
      </c>
      <c r="D981" s="7">
        <v>42905</v>
      </c>
      <c r="E981" s="8">
        <v>2017</v>
      </c>
      <c r="F981" s="6" t="s">
        <v>50</v>
      </c>
      <c r="G981" s="6" t="s">
        <v>51</v>
      </c>
      <c r="H981" s="6" t="s">
        <v>52</v>
      </c>
      <c r="I981" s="6" t="s">
        <v>112</v>
      </c>
      <c r="J981" s="6" t="s">
        <v>113</v>
      </c>
      <c r="K981" s="6" t="s">
        <v>252</v>
      </c>
      <c r="L981" s="6"/>
      <c r="M981" s="6" t="str">
        <f t="shared" si="33"/>
        <v>II</v>
      </c>
      <c r="N981" s="15"/>
      <c r="O981" s="1">
        <v>45.454500000000003</v>
      </c>
      <c r="P981" s="10">
        <f t="shared" si="34"/>
        <v>1.0101</v>
      </c>
      <c r="Q981" s="18" t="s">
        <v>486</v>
      </c>
      <c r="R981" s="17" t="s">
        <v>478</v>
      </c>
      <c r="S981" s="17"/>
    </row>
    <row r="982" spans="1:19" s="9" customFormat="1" ht="15" customHeight="1" x14ac:dyDescent="0.25">
      <c r="A982" s="2" t="s">
        <v>348</v>
      </c>
      <c r="B982" s="6" t="s">
        <v>153</v>
      </c>
      <c r="C982" s="6">
        <v>1</v>
      </c>
      <c r="D982" s="7">
        <v>42905</v>
      </c>
      <c r="E982" s="8">
        <v>2017</v>
      </c>
      <c r="F982" s="6" t="s">
        <v>13</v>
      </c>
      <c r="G982" s="6" t="s">
        <v>14</v>
      </c>
      <c r="H982" s="6"/>
      <c r="I982" s="6" t="s">
        <v>20</v>
      </c>
      <c r="J982" s="6" t="s">
        <v>21</v>
      </c>
      <c r="K982" s="6" t="s">
        <v>255</v>
      </c>
      <c r="L982" s="6"/>
      <c r="M982" s="6" t="str">
        <f t="shared" si="33"/>
        <v>IV</v>
      </c>
      <c r="N982"/>
      <c r="O982" s="1">
        <v>181.81800000000001</v>
      </c>
      <c r="P982" s="10">
        <f t="shared" si="34"/>
        <v>4.0404</v>
      </c>
      <c r="Q982" s="18" t="s">
        <v>490</v>
      </c>
      <c r="R982" s="17" t="s">
        <v>488</v>
      </c>
      <c r="S982" s="17">
        <v>3</v>
      </c>
    </row>
    <row r="983" spans="1:19" s="9" customFormat="1" ht="15" customHeight="1" x14ac:dyDescent="0.25">
      <c r="A983" s="2" t="s">
        <v>348</v>
      </c>
      <c r="B983" s="6" t="s">
        <v>153</v>
      </c>
      <c r="C983" s="6">
        <v>1</v>
      </c>
      <c r="D983" s="7">
        <v>42905</v>
      </c>
      <c r="E983" s="8">
        <v>2017</v>
      </c>
      <c r="F983" s="6" t="s">
        <v>13</v>
      </c>
      <c r="G983" s="6" t="s">
        <v>14</v>
      </c>
      <c r="H983" s="6" t="s">
        <v>24</v>
      </c>
      <c r="I983" s="6" t="s">
        <v>25</v>
      </c>
      <c r="J983" s="6" t="s">
        <v>55</v>
      </c>
      <c r="K983" s="6" t="s">
        <v>255</v>
      </c>
      <c r="L983" s="6"/>
      <c r="M983" s="6" t="str">
        <f t="shared" si="33"/>
        <v>IV</v>
      </c>
      <c r="N983"/>
      <c r="O983" s="1">
        <v>45.454500000000003</v>
      </c>
      <c r="P983" s="10">
        <f t="shared" si="34"/>
        <v>1.0101</v>
      </c>
      <c r="Q983" s="18" t="s">
        <v>491</v>
      </c>
      <c r="R983" s="17" t="s">
        <v>478</v>
      </c>
      <c r="S983" s="17">
        <v>2.5</v>
      </c>
    </row>
    <row r="984" spans="1:19" s="9" customFormat="1" ht="15" customHeight="1" x14ac:dyDescent="0.25">
      <c r="A984" s="2" t="s">
        <v>348</v>
      </c>
      <c r="B984" s="6" t="s">
        <v>153</v>
      </c>
      <c r="C984" s="6">
        <v>1</v>
      </c>
      <c r="D984" s="7">
        <v>42905</v>
      </c>
      <c r="E984" s="8">
        <v>2017</v>
      </c>
      <c r="F984" s="6" t="s">
        <v>13</v>
      </c>
      <c r="G984" s="6" t="s">
        <v>14</v>
      </c>
      <c r="H984" s="6" t="s">
        <v>15</v>
      </c>
      <c r="I984" s="6" t="s">
        <v>22</v>
      </c>
      <c r="J984" s="6" t="s">
        <v>23</v>
      </c>
      <c r="K984" s="6" t="s">
        <v>255</v>
      </c>
      <c r="L984" s="6"/>
      <c r="M984" s="6" t="str">
        <f t="shared" si="33"/>
        <v>IV</v>
      </c>
      <c r="N984"/>
      <c r="O984" s="1">
        <v>136.36350000000002</v>
      </c>
      <c r="P984" s="10">
        <f t="shared" si="34"/>
        <v>3.0303000000000004</v>
      </c>
      <c r="Q984" s="16" t="s">
        <v>479</v>
      </c>
      <c r="R984" s="17" t="s">
        <v>480</v>
      </c>
      <c r="S984" s="17">
        <v>2</v>
      </c>
    </row>
    <row r="985" spans="1:19" s="9" customFormat="1" ht="15" customHeight="1" x14ac:dyDescent="0.25">
      <c r="A985" s="2" t="s">
        <v>348</v>
      </c>
      <c r="B985" s="6" t="s">
        <v>153</v>
      </c>
      <c r="C985" s="6">
        <v>1</v>
      </c>
      <c r="D985" s="7">
        <v>42905</v>
      </c>
      <c r="E985" s="8">
        <v>2017</v>
      </c>
      <c r="F985" s="6" t="s">
        <v>13</v>
      </c>
      <c r="G985" s="6" t="s">
        <v>14</v>
      </c>
      <c r="H985" s="6"/>
      <c r="I985" s="6" t="s">
        <v>44</v>
      </c>
      <c r="J985" s="6" t="s">
        <v>45</v>
      </c>
      <c r="K985" s="6" t="s">
        <v>252</v>
      </c>
      <c r="L985" s="6"/>
      <c r="M985" s="6" t="str">
        <f t="shared" si="33"/>
        <v>II</v>
      </c>
      <c r="N985" s="15"/>
      <c r="O985" s="1">
        <v>90.909000000000006</v>
      </c>
      <c r="P985" s="10">
        <f t="shared" si="34"/>
        <v>2.0202</v>
      </c>
      <c r="Q985" s="18" t="s">
        <v>503</v>
      </c>
      <c r="R985" s="17" t="s">
        <v>478</v>
      </c>
      <c r="S985" s="17">
        <v>2</v>
      </c>
    </row>
    <row r="986" spans="1:19" s="9" customFormat="1" ht="15" customHeight="1" x14ac:dyDescent="0.25">
      <c r="A986" s="2" t="s">
        <v>348</v>
      </c>
      <c r="B986" s="6" t="s">
        <v>153</v>
      </c>
      <c r="C986" s="6">
        <v>1</v>
      </c>
      <c r="D986" s="7">
        <v>42905</v>
      </c>
      <c r="E986" s="8">
        <v>2017</v>
      </c>
      <c r="F986" s="6" t="s">
        <v>13</v>
      </c>
      <c r="G986" s="6" t="s">
        <v>14</v>
      </c>
      <c r="H986" s="6" t="s">
        <v>24</v>
      </c>
      <c r="I986" s="6" t="s">
        <v>25</v>
      </c>
      <c r="J986" s="6" t="s">
        <v>26</v>
      </c>
      <c r="K986" s="6" t="s">
        <v>255</v>
      </c>
      <c r="L986" s="6"/>
      <c r="M986" s="6" t="str">
        <f t="shared" si="33"/>
        <v>IV</v>
      </c>
      <c r="N986"/>
      <c r="O986" s="1">
        <v>409.09050000000002</v>
      </c>
      <c r="P986" s="10">
        <f t="shared" si="34"/>
        <v>9.0909000000000013</v>
      </c>
      <c r="Q986" s="18" t="s">
        <v>491</v>
      </c>
      <c r="R986" s="17" t="s">
        <v>478</v>
      </c>
      <c r="S986" s="17">
        <v>2</v>
      </c>
    </row>
    <row r="987" spans="1:19" s="9" customFormat="1" ht="15" customHeight="1" x14ac:dyDescent="0.25">
      <c r="A987" s="2" t="s">
        <v>348</v>
      </c>
      <c r="B987" s="6" t="s">
        <v>153</v>
      </c>
      <c r="C987" s="6">
        <v>1</v>
      </c>
      <c r="D987" s="7">
        <v>42905</v>
      </c>
      <c r="E987" s="8">
        <v>2017</v>
      </c>
      <c r="F987" s="6" t="s">
        <v>9</v>
      </c>
      <c r="G987" s="6" t="s">
        <v>10</v>
      </c>
      <c r="H987" s="6"/>
      <c r="I987" s="6" t="s">
        <v>58</v>
      </c>
      <c r="J987" s="6" t="s">
        <v>59</v>
      </c>
      <c r="K987" s="6" t="s">
        <v>252</v>
      </c>
      <c r="L987" s="6"/>
      <c r="M987" s="6" t="str">
        <f t="shared" si="33"/>
        <v>II</v>
      </c>
      <c r="N987" s="15"/>
      <c r="O987" s="1">
        <v>181.81800000000001</v>
      </c>
      <c r="P987" s="10">
        <f t="shared" si="34"/>
        <v>4.0404</v>
      </c>
      <c r="Q987" s="12"/>
      <c r="R987" s="13" t="s">
        <v>480</v>
      </c>
      <c r="S987" s="13">
        <v>3</v>
      </c>
    </row>
    <row r="988" spans="1:19" s="9" customFormat="1" ht="15" customHeight="1" x14ac:dyDescent="0.25">
      <c r="A988" s="2" t="s">
        <v>349</v>
      </c>
      <c r="B988" s="6" t="s">
        <v>153</v>
      </c>
      <c r="C988" s="6">
        <v>2</v>
      </c>
      <c r="D988" s="7">
        <v>42905</v>
      </c>
      <c r="E988" s="8">
        <v>2017</v>
      </c>
      <c r="F988" s="6" t="s">
        <v>13</v>
      </c>
      <c r="G988" s="6" t="s">
        <v>14</v>
      </c>
      <c r="H988" s="6" t="s">
        <v>15</v>
      </c>
      <c r="I988" s="6" t="s">
        <v>34</v>
      </c>
      <c r="J988" s="6" t="s">
        <v>187</v>
      </c>
      <c r="K988" s="6" t="s">
        <v>251</v>
      </c>
      <c r="L988" s="6"/>
      <c r="M988" s="6" t="str">
        <f t="shared" si="33"/>
        <v>III</v>
      </c>
      <c r="N988" s="6" t="s">
        <v>529</v>
      </c>
      <c r="O988" s="1">
        <v>45.454500000000003</v>
      </c>
      <c r="P988" s="10">
        <f t="shared" si="34"/>
        <v>1.0101</v>
      </c>
      <c r="Q988" s="12" t="s">
        <v>504</v>
      </c>
      <c r="R988" s="13" t="s">
        <v>478</v>
      </c>
      <c r="S988" s="13">
        <v>3</v>
      </c>
    </row>
    <row r="989" spans="1:19" s="9" customFormat="1" ht="15" customHeight="1" x14ac:dyDescent="0.25">
      <c r="A989" s="2" t="s">
        <v>349</v>
      </c>
      <c r="B989" s="6" t="s">
        <v>153</v>
      </c>
      <c r="C989" s="6">
        <v>2</v>
      </c>
      <c r="D989" s="7">
        <v>42905</v>
      </c>
      <c r="E989" s="8">
        <v>2017</v>
      </c>
      <c r="F989" s="6" t="s">
        <v>50</v>
      </c>
      <c r="G989" s="6" t="s">
        <v>51</v>
      </c>
      <c r="H989" s="6" t="s">
        <v>166</v>
      </c>
      <c r="I989" s="6" t="s">
        <v>202</v>
      </c>
      <c r="J989" s="6" t="s">
        <v>203</v>
      </c>
      <c r="K989" s="6" t="s">
        <v>252</v>
      </c>
      <c r="L989" s="6"/>
      <c r="M989" s="6" t="str">
        <f t="shared" si="33"/>
        <v>II</v>
      </c>
      <c r="N989" s="15"/>
      <c r="O989" s="1">
        <v>45.454500000000003</v>
      </c>
      <c r="P989" s="10">
        <f t="shared" si="34"/>
        <v>1.0101</v>
      </c>
      <c r="Q989" s="12"/>
      <c r="R989" s="13"/>
      <c r="S989" s="13">
        <v>4</v>
      </c>
    </row>
    <row r="990" spans="1:19" s="9" customFormat="1" ht="15" customHeight="1" x14ac:dyDescent="0.25">
      <c r="A990" s="2" t="s">
        <v>349</v>
      </c>
      <c r="B990" s="6" t="s">
        <v>153</v>
      </c>
      <c r="C990" s="6">
        <v>2</v>
      </c>
      <c r="D990" s="7">
        <v>42905</v>
      </c>
      <c r="E990" s="8">
        <v>2017</v>
      </c>
      <c r="F990" s="6" t="s">
        <v>9</v>
      </c>
      <c r="G990" s="6" t="s">
        <v>10</v>
      </c>
      <c r="H990" s="6"/>
      <c r="I990" s="6" t="s">
        <v>11</v>
      </c>
      <c r="J990" s="6" t="s">
        <v>42</v>
      </c>
      <c r="K990" s="6" t="s">
        <v>252</v>
      </c>
      <c r="L990" s="6"/>
      <c r="M990" s="6" t="str">
        <f t="shared" si="33"/>
        <v>II</v>
      </c>
      <c r="N990" s="15"/>
      <c r="O990" s="1">
        <v>45.454500000000003</v>
      </c>
      <c r="P990" s="10">
        <f t="shared" si="34"/>
        <v>1.0101</v>
      </c>
      <c r="Q990" s="12" t="s">
        <v>500</v>
      </c>
      <c r="R990" s="13" t="s">
        <v>480</v>
      </c>
      <c r="S990" s="13">
        <v>3</v>
      </c>
    </row>
    <row r="991" spans="1:19" s="9" customFormat="1" ht="15" customHeight="1" x14ac:dyDescent="0.25">
      <c r="A991" s="2" t="s">
        <v>349</v>
      </c>
      <c r="B991" s="6" t="s">
        <v>153</v>
      </c>
      <c r="C991" s="6">
        <v>2</v>
      </c>
      <c r="D991" s="7">
        <v>42905</v>
      </c>
      <c r="E991" s="8">
        <v>2017</v>
      </c>
      <c r="F991" s="6" t="s">
        <v>9</v>
      </c>
      <c r="G991" s="6" t="s">
        <v>92</v>
      </c>
      <c r="H991" s="6"/>
      <c r="I991" s="6" t="s">
        <v>93</v>
      </c>
      <c r="J991" s="6" t="s">
        <v>154</v>
      </c>
      <c r="K991" s="6" t="s">
        <v>252</v>
      </c>
      <c r="M991" s="6" t="str">
        <f>IF(K991="",#REF!,K991)</f>
        <v>II</v>
      </c>
      <c r="N991"/>
      <c r="O991" s="1">
        <v>1045.4535000000001</v>
      </c>
      <c r="P991" s="10">
        <f t="shared" si="34"/>
        <v>23.232300000000002</v>
      </c>
      <c r="Q991" s="13"/>
      <c r="R991" s="13"/>
      <c r="S991" s="13"/>
    </row>
    <row r="992" spans="1:19" s="9" customFormat="1" ht="15" customHeight="1" x14ac:dyDescent="0.25">
      <c r="A992" s="2" t="s">
        <v>349</v>
      </c>
      <c r="B992" s="6" t="s">
        <v>153</v>
      </c>
      <c r="C992" s="6">
        <v>2</v>
      </c>
      <c r="D992" s="7">
        <v>42905</v>
      </c>
      <c r="E992" s="8">
        <v>2017</v>
      </c>
      <c r="F992" s="6" t="s">
        <v>13</v>
      </c>
      <c r="G992" s="6" t="s">
        <v>14</v>
      </c>
      <c r="H992" s="6"/>
      <c r="I992" s="6" t="s">
        <v>64</v>
      </c>
      <c r="J992" s="6" t="s">
        <v>65</v>
      </c>
      <c r="K992" s="6" t="s">
        <v>255</v>
      </c>
      <c r="L992" s="6"/>
      <c r="M992" s="6" t="str">
        <f t="shared" ref="M992:M1001" si="35">IF(L992="",K992,L992)</f>
        <v>IV</v>
      </c>
      <c r="N992"/>
      <c r="O992" s="1">
        <v>272.72700000000003</v>
      </c>
      <c r="P992" s="10">
        <f t="shared" si="34"/>
        <v>6.0606000000000009</v>
      </c>
      <c r="Q992" s="18" t="s">
        <v>477</v>
      </c>
      <c r="R992" s="17" t="s">
        <v>478</v>
      </c>
      <c r="S992" s="17">
        <v>4</v>
      </c>
    </row>
    <row r="993" spans="1:19" s="9" customFormat="1" ht="15" customHeight="1" x14ac:dyDescent="0.25">
      <c r="A993" s="2" t="s">
        <v>315</v>
      </c>
      <c r="B993" s="6" t="s">
        <v>153</v>
      </c>
      <c r="C993" s="6">
        <v>2</v>
      </c>
      <c r="D993" s="7">
        <v>42905</v>
      </c>
      <c r="E993" s="8">
        <v>2017</v>
      </c>
      <c r="F993" s="6" t="s">
        <v>9</v>
      </c>
      <c r="G993" s="6" t="s">
        <v>51</v>
      </c>
      <c r="H993" s="6" t="s">
        <v>70</v>
      </c>
      <c r="I993" s="6"/>
      <c r="J993" s="6" t="s">
        <v>70</v>
      </c>
      <c r="K993" s="6" t="s">
        <v>256</v>
      </c>
      <c r="L993" s="6"/>
      <c r="M993" s="6" t="str">
        <f t="shared" si="35"/>
        <v>NA</v>
      </c>
      <c r="N993" s="15"/>
      <c r="O993" s="1">
        <v>272.72700000000003</v>
      </c>
      <c r="P993" s="10">
        <f t="shared" si="34"/>
        <v>6.0606000000000009</v>
      </c>
      <c r="Q993" s="18" t="s">
        <v>495</v>
      </c>
      <c r="R993" s="17" t="s">
        <v>493</v>
      </c>
      <c r="S993" s="17"/>
    </row>
    <row r="994" spans="1:19" s="9" customFormat="1" ht="15" customHeight="1" x14ac:dyDescent="0.25">
      <c r="A994" s="2" t="s">
        <v>349</v>
      </c>
      <c r="B994" s="6" t="s">
        <v>153</v>
      </c>
      <c r="C994" s="6">
        <v>2</v>
      </c>
      <c r="D994" s="7">
        <v>42905</v>
      </c>
      <c r="E994" s="8">
        <v>2017</v>
      </c>
      <c r="F994" s="6" t="s">
        <v>9</v>
      </c>
      <c r="G994" s="6" t="s">
        <v>46</v>
      </c>
      <c r="H994" s="6" t="s">
        <v>47</v>
      </c>
      <c r="I994" s="6" t="s">
        <v>204</v>
      </c>
      <c r="J994" s="6" t="s">
        <v>205</v>
      </c>
      <c r="K994" s="6" t="s">
        <v>252</v>
      </c>
      <c r="L994" s="6"/>
      <c r="M994" s="6" t="str">
        <f t="shared" si="35"/>
        <v>II</v>
      </c>
      <c r="N994" s="15"/>
      <c r="O994" s="1">
        <v>45.454500000000003</v>
      </c>
      <c r="P994" s="10">
        <f t="shared" si="34"/>
        <v>1.0101</v>
      </c>
      <c r="Q994" s="12" t="s">
        <v>500</v>
      </c>
      <c r="R994" s="13" t="s">
        <v>480</v>
      </c>
      <c r="S994" s="13">
        <v>3</v>
      </c>
    </row>
    <row r="995" spans="1:19" s="9" customFormat="1" ht="15" customHeight="1" x14ac:dyDescent="0.25">
      <c r="A995" s="2" t="s">
        <v>349</v>
      </c>
      <c r="B995" s="6" t="s">
        <v>153</v>
      </c>
      <c r="C995" s="6">
        <v>2</v>
      </c>
      <c r="D995" s="7">
        <v>42905</v>
      </c>
      <c r="E995" s="8">
        <v>2017</v>
      </c>
      <c r="F995" s="6" t="s">
        <v>13</v>
      </c>
      <c r="G995" s="6" t="s">
        <v>14</v>
      </c>
      <c r="H995" s="6"/>
      <c r="I995" s="6" t="s">
        <v>20</v>
      </c>
      <c r="J995" s="6" t="s">
        <v>21</v>
      </c>
      <c r="K995" s="6" t="s">
        <v>255</v>
      </c>
      <c r="L995" s="6"/>
      <c r="M995" s="6" t="str">
        <f t="shared" si="35"/>
        <v>IV</v>
      </c>
      <c r="N995"/>
      <c r="O995" s="1">
        <v>1318.1805000000002</v>
      </c>
      <c r="P995" s="10">
        <f t="shared" si="34"/>
        <v>29.292900000000003</v>
      </c>
      <c r="Q995" s="18" t="s">
        <v>490</v>
      </c>
      <c r="R995" s="17" t="s">
        <v>488</v>
      </c>
      <c r="S995" s="17">
        <v>3</v>
      </c>
    </row>
    <row r="996" spans="1:19" s="9" customFormat="1" ht="15" customHeight="1" x14ac:dyDescent="0.25">
      <c r="A996" s="2" t="s">
        <v>349</v>
      </c>
      <c r="B996" s="6" t="s">
        <v>153</v>
      </c>
      <c r="C996" s="6">
        <v>2</v>
      </c>
      <c r="D996" s="7">
        <v>42905</v>
      </c>
      <c r="E996" s="8">
        <v>2017</v>
      </c>
      <c r="F996" s="6" t="s">
        <v>9</v>
      </c>
      <c r="G996" s="6" t="s">
        <v>92</v>
      </c>
      <c r="H996" s="6"/>
      <c r="I996" s="6" t="s">
        <v>93</v>
      </c>
      <c r="J996" s="6" t="s">
        <v>138</v>
      </c>
      <c r="K996" s="6" t="s">
        <v>252</v>
      </c>
      <c r="L996" s="6"/>
      <c r="M996" s="6" t="str">
        <f t="shared" si="35"/>
        <v>II</v>
      </c>
      <c r="N996" s="15"/>
      <c r="O996" s="1">
        <v>45.454500000000003</v>
      </c>
      <c r="P996" s="10">
        <f t="shared" si="34"/>
        <v>1.0101</v>
      </c>
      <c r="Q996" s="12" t="s">
        <v>500</v>
      </c>
      <c r="R996" s="13" t="s">
        <v>480</v>
      </c>
      <c r="S996" s="13">
        <v>3</v>
      </c>
    </row>
    <row r="997" spans="1:19" s="9" customFormat="1" ht="15" customHeight="1" x14ac:dyDescent="0.25">
      <c r="A997" s="2" t="s">
        <v>349</v>
      </c>
      <c r="B997" s="6" t="s">
        <v>153</v>
      </c>
      <c r="C997" s="6">
        <v>2</v>
      </c>
      <c r="D997" s="7">
        <v>42905</v>
      </c>
      <c r="E997" s="8">
        <v>2017</v>
      </c>
      <c r="F997" s="6" t="s">
        <v>13</v>
      </c>
      <c r="G997" s="6" t="s">
        <v>14</v>
      </c>
      <c r="H997" s="6" t="s">
        <v>24</v>
      </c>
      <c r="I997" s="6" t="s">
        <v>25</v>
      </c>
      <c r="J997" s="6" t="s">
        <v>55</v>
      </c>
      <c r="K997" s="6" t="s">
        <v>255</v>
      </c>
      <c r="L997" s="6"/>
      <c r="M997" s="6" t="str">
        <f t="shared" si="35"/>
        <v>IV</v>
      </c>
      <c r="N997"/>
      <c r="O997" s="1">
        <v>45.454500000000003</v>
      </c>
      <c r="P997" s="10">
        <f t="shared" si="34"/>
        <v>1.0101</v>
      </c>
      <c r="Q997" s="18" t="s">
        <v>491</v>
      </c>
      <c r="R997" s="17" t="s">
        <v>478</v>
      </c>
      <c r="S997" s="17">
        <v>2.5</v>
      </c>
    </row>
    <row r="998" spans="1:19" s="9" customFormat="1" ht="15" customHeight="1" x14ac:dyDescent="0.25">
      <c r="A998" s="2" t="s">
        <v>349</v>
      </c>
      <c r="B998" s="6" t="s">
        <v>153</v>
      </c>
      <c r="C998" s="6">
        <v>2</v>
      </c>
      <c r="D998" s="7">
        <v>42905</v>
      </c>
      <c r="E998" s="8">
        <v>2017</v>
      </c>
      <c r="F998" s="6" t="s">
        <v>27</v>
      </c>
      <c r="G998" s="6" t="s">
        <v>28</v>
      </c>
      <c r="H998" s="6" t="s">
        <v>109</v>
      </c>
      <c r="I998" s="6" t="s">
        <v>206</v>
      </c>
      <c r="J998" s="6" t="s">
        <v>207</v>
      </c>
      <c r="K998" s="6" t="s">
        <v>252</v>
      </c>
      <c r="L998" s="6"/>
      <c r="M998" s="6" t="str">
        <f t="shared" si="35"/>
        <v>II</v>
      </c>
      <c r="N998" s="15" t="s">
        <v>530</v>
      </c>
      <c r="O998" s="1">
        <v>90.909000000000006</v>
      </c>
      <c r="P998" s="10">
        <f t="shared" si="34"/>
        <v>2.0202</v>
      </c>
      <c r="Q998" s="13"/>
      <c r="R998" s="13"/>
      <c r="S998" s="13"/>
    </row>
    <row r="999" spans="1:19" s="9" customFormat="1" ht="15" customHeight="1" x14ac:dyDescent="0.25">
      <c r="A999" s="2" t="s">
        <v>349</v>
      </c>
      <c r="B999" s="6" t="s">
        <v>153</v>
      </c>
      <c r="C999" s="6">
        <v>2</v>
      </c>
      <c r="D999" s="7">
        <v>42905</v>
      </c>
      <c r="E999" s="8">
        <v>2017</v>
      </c>
      <c r="F999" s="6" t="s">
        <v>13</v>
      </c>
      <c r="G999" s="6" t="s">
        <v>14</v>
      </c>
      <c r="H999" s="6" t="s">
        <v>15</v>
      </c>
      <c r="I999" s="6" t="s">
        <v>129</v>
      </c>
      <c r="J999" s="6" t="s">
        <v>162</v>
      </c>
      <c r="K999" s="6" t="s">
        <v>252</v>
      </c>
      <c r="L999" s="6"/>
      <c r="M999" s="6" t="str">
        <f t="shared" si="35"/>
        <v>II</v>
      </c>
      <c r="N999" s="15"/>
      <c r="O999" s="1">
        <v>90.909000000000006</v>
      </c>
      <c r="P999" s="10">
        <f t="shared" si="34"/>
        <v>2.0202</v>
      </c>
      <c r="Q999" s="16" t="s">
        <v>479</v>
      </c>
      <c r="R999" s="17" t="s">
        <v>480</v>
      </c>
      <c r="S999" s="17">
        <v>2</v>
      </c>
    </row>
    <row r="1000" spans="1:19" s="9" customFormat="1" ht="15" customHeight="1" x14ac:dyDescent="0.25">
      <c r="A1000" s="2" t="s">
        <v>349</v>
      </c>
      <c r="B1000" s="6" t="s">
        <v>153</v>
      </c>
      <c r="C1000" s="6">
        <v>2</v>
      </c>
      <c r="D1000" s="7">
        <v>42905</v>
      </c>
      <c r="E1000" s="8">
        <v>2017</v>
      </c>
      <c r="F1000" s="6" t="s">
        <v>13</v>
      </c>
      <c r="G1000" s="6" t="s">
        <v>14</v>
      </c>
      <c r="H1000" s="6" t="s">
        <v>15</v>
      </c>
      <c r="I1000" s="6" t="s">
        <v>56</v>
      </c>
      <c r="J1000" s="6" t="s">
        <v>57</v>
      </c>
      <c r="K1000" s="6" t="s">
        <v>252</v>
      </c>
      <c r="L1000" s="6"/>
      <c r="M1000" s="6" t="str">
        <f t="shared" si="35"/>
        <v>II</v>
      </c>
      <c r="N1000" s="15"/>
      <c r="O1000" s="1">
        <v>45.454500000000003</v>
      </c>
      <c r="P1000" s="10">
        <f t="shared" si="34"/>
        <v>1.0101</v>
      </c>
      <c r="Q1000" s="16" t="s">
        <v>479</v>
      </c>
      <c r="R1000" s="17" t="s">
        <v>480</v>
      </c>
      <c r="S1000" s="17">
        <v>4</v>
      </c>
    </row>
    <row r="1001" spans="1:19" s="9" customFormat="1" ht="15" customHeight="1" x14ac:dyDescent="0.25">
      <c r="A1001" s="2" t="s">
        <v>349</v>
      </c>
      <c r="B1001" s="6" t="s">
        <v>153</v>
      </c>
      <c r="C1001" s="6">
        <v>2</v>
      </c>
      <c r="D1001" s="7">
        <v>42905</v>
      </c>
      <c r="E1001" s="8">
        <v>2017</v>
      </c>
      <c r="F1001" s="6" t="s">
        <v>13</v>
      </c>
      <c r="G1001" s="6" t="s">
        <v>14</v>
      </c>
      <c r="H1001" s="6" t="s">
        <v>24</v>
      </c>
      <c r="I1001" s="6" t="s">
        <v>25</v>
      </c>
      <c r="J1001" s="6" t="s">
        <v>105</v>
      </c>
      <c r="K1001" s="6" t="s">
        <v>255</v>
      </c>
      <c r="L1001" s="6"/>
      <c r="M1001" s="6" t="str">
        <f t="shared" si="35"/>
        <v>IV</v>
      </c>
      <c r="N1001"/>
      <c r="O1001" s="1">
        <v>681.8175</v>
      </c>
      <c r="P1001" s="10">
        <f t="shared" si="34"/>
        <v>15.1515</v>
      </c>
      <c r="Q1001" s="13"/>
      <c r="R1001" s="13"/>
      <c r="S1001" s="13"/>
    </row>
    <row r="1002" spans="1:19" s="9" customFormat="1" ht="15" customHeight="1" x14ac:dyDescent="0.25">
      <c r="A1002" s="2" t="s">
        <v>349</v>
      </c>
      <c r="B1002" s="6" t="s">
        <v>153</v>
      </c>
      <c r="C1002" s="6">
        <v>2</v>
      </c>
      <c r="D1002" s="7">
        <v>42905</v>
      </c>
      <c r="E1002" s="8">
        <v>2017</v>
      </c>
      <c r="F1002" s="6" t="s">
        <v>13</v>
      </c>
      <c r="G1002" s="6" t="s">
        <v>14</v>
      </c>
      <c r="H1002" s="6" t="s">
        <v>89</v>
      </c>
      <c r="I1002" s="6" t="s">
        <v>90</v>
      </c>
      <c r="J1002" s="6" t="s">
        <v>208</v>
      </c>
      <c r="K1002" s="6" t="s">
        <v>252</v>
      </c>
      <c r="L1002" s="6" t="s">
        <v>252</v>
      </c>
      <c r="M1002" s="6" t="s">
        <v>252</v>
      </c>
      <c r="N1002" s="15"/>
      <c r="O1002" s="1">
        <v>363.63600000000002</v>
      </c>
      <c r="P1002" s="10">
        <f t="shared" si="34"/>
        <v>8.0808</v>
      </c>
      <c r="Q1002" s="12"/>
      <c r="R1002" s="13" t="s">
        <v>480</v>
      </c>
      <c r="S1002" s="13">
        <v>3</v>
      </c>
    </row>
    <row r="1003" spans="1:19" s="9" customFormat="1" ht="15" customHeight="1" x14ac:dyDescent="0.25">
      <c r="A1003" s="2" t="s">
        <v>349</v>
      </c>
      <c r="B1003" s="6" t="s">
        <v>153</v>
      </c>
      <c r="C1003" s="6">
        <v>2</v>
      </c>
      <c r="D1003" s="7">
        <v>42905</v>
      </c>
      <c r="E1003" s="8">
        <v>2017</v>
      </c>
      <c r="F1003" s="6" t="s">
        <v>13</v>
      </c>
      <c r="G1003" s="6" t="s">
        <v>14</v>
      </c>
      <c r="H1003" s="6" t="s">
        <v>15</v>
      </c>
      <c r="I1003" s="6" t="s">
        <v>22</v>
      </c>
      <c r="J1003" s="6" t="s">
        <v>43</v>
      </c>
      <c r="K1003" s="6" t="s">
        <v>255</v>
      </c>
      <c r="L1003" s="6"/>
      <c r="M1003" s="6" t="str">
        <f t="shared" ref="M1003:M1066" si="36">IF(L1003="",K1003,L1003)</f>
        <v>IV</v>
      </c>
      <c r="N1003"/>
      <c r="O1003" s="1">
        <v>45.454500000000003</v>
      </c>
      <c r="P1003" s="10">
        <f t="shared" si="34"/>
        <v>1.0101</v>
      </c>
      <c r="Q1003" s="16" t="s">
        <v>479</v>
      </c>
      <c r="R1003" s="17" t="s">
        <v>480</v>
      </c>
      <c r="S1003" s="17">
        <v>2</v>
      </c>
    </row>
    <row r="1004" spans="1:19" s="9" customFormat="1" ht="15" customHeight="1" x14ac:dyDescent="0.25">
      <c r="A1004" s="2" t="s">
        <v>349</v>
      </c>
      <c r="B1004" s="6" t="s">
        <v>153</v>
      </c>
      <c r="C1004" s="6">
        <v>2</v>
      </c>
      <c r="D1004" s="7">
        <v>42905</v>
      </c>
      <c r="E1004" s="8">
        <v>2017</v>
      </c>
      <c r="F1004" s="6" t="s">
        <v>13</v>
      </c>
      <c r="G1004" s="6" t="s">
        <v>14</v>
      </c>
      <c r="H1004" s="6" t="s">
        <v>15</v>
      </c>
      <c r="I1004" s="6" t="s">
        <v>22</v>
      </c>
      <c r="J1004" s="6" t="s">
        <v>23</v>
      </c>
      <c r="K1004" s="6" t="s">
        <v>255</v>
      </c>
      <c r="L1004" s="6"/>
      <c r="M1004" s="6" t="str">
        <f t="shared" si="36"/>
        <v>IV</v>
      </c>
      <c r="N1004"/>
      <c r="O1004" s="1">
        <v>45.454500000000003</v>
      </c>
      <c r="P1004" s="10">
        <f t="shared" si="34"/>
        <v>1.0101</v>
      </c>
      <c r="Q1004" s="16" t="s">
        <v>479</v>
      </c>
      <c r="R1004" s="17" t="s">
        <v>480</v>
      </c>
      <c r="S1004" s="17">
        <v>2</v>
      </c>
    </row>
    <row r="1005" spans="1:19" s="9" customFormat="1" ht="15" customHeight="1" x14ac:dyDescent="0.25">
      <c r="A1005" s="2" t="s">
        <v>349</v>
      </c>
      <c r="B1005" s="6" t="s">
        <v>153</v>
      </c>
      <c r="C1005" s="6">
        <v>2</v>
      </c>
      <c r="D1005" s="7">
        <v>42905</v>
      </c>
      <c r="E1005" s="8">
        <v>2017</v>
      </c>
      <c r="F1005" s="6" t="s">
        <v>13</v>
      </c>
      <c r="G1005" s="6" t="s">
        <v>14</v>
      </c>
      <c r="H1005" s="6" t="s">
        <v>24</v>
      </c>
      <c r="I1005" s="6" t="s">
        <v>25</v>
      </c>
      <c r="J1005" s="6" t="s">
        <v>26</v>
      </c>
      <c r="K1005" s="6" t="s">
        <v>255</v>
      </c>
      <c r="L1005" s="6"/>
      <c r="M1005" s="6" t="str">
        <f t="shared" si="36"/>
        <v>IV</v>
      </c>
      <c r="N1005"/>
      <c r="O1005" s="1">
        <v>1772.7255</v>
      </c>
      <c r="P1005" s="10">
        <f t="shared" si="34"/>
        <v>39.393900000000002</v>
      </c>
      <c r="Q1005" s="18" t="s">
        <v>491</v>
      </c>
      <c r="R1005" s="17" t="s">
        <v>478</v>
      </c>
      <c r="S1005" s="17">
        <v>2</v>
      </c>
    </row>
    <row r="1006" spans="1:19" s="9" customFormat="1" ht="15" customHeight="1" x14ac:dyDescent="0.25">
      <c r="A1006" s="2" t="s">
        <v>349</v>
      </c>
      <c r="B1006" s="6" t="s">
        <v>153</v>
      </c>
      <c r="C1006" s="6">
        <v>2</v>
      </c>
      <c r="D1006" s="7">
        <v>42905</v>
      </c>
      <c r="E1006" s="8">
        <v>2017</v>
      </c>
      <c r="F1006" s="6" t="s">
        <v>209</v>
      </c>
      <c r="G1006" s="6" t="s">
        <v>210</v>
      </c>
      <c r="H1006" s="6" t="s">
        <v>211</v>
      </c>
      <c r="I1006" s="6" t="s">
        <v>212</v>
      </c>
      <c r="J1006" s="6" t="s">
        <v>213</v>
      </c>
      <c r="K1006" s="6" t="s">
        <v>252</v>
      </c>
      <c r="L1006" s="6"/>
      <c r="M1006" s="6" t="str">
        <f t="shared" si="36"/>
        <v>II</v>
      </c>
      <c r="N1006" s="15"/>
      <c r="O1006" s="1">
        <v>363.63600000000002</v>
      </c>
      <c r="P1006" s="10">
        <f t="shared" si="34"/>
        <v>8.0808</v>
      </c>
      <c r="Q1006" s="13"/>
      <c r="R1006" s="13"/>
      <c r="S1006" s="13"/>
    </row>
    <row r="1007" spans="1:19" s="9" customFormat="1" ht="15" customHeight="1" x14ac:dyDescent="0.25">
      <c r="A1007" s="2" t="s">
        <v>354</v>
      </c>
      <c r="B1007" s="6" t="s">
        <v>153</v>
      </c>
      <c r="C1007" s="6">
        <v>1</v>
      </c>
      <c r="D1007" s="7">
        <v>42921</v>
      </c>
      <c r="E1007" s="8">
        <v>2017</v>
      </c>
      <c r="F1007" s="6" t="s">
        <v>27</v>
      </c>
      <c r="G1007" s="6" t="s">
        <v>39</v>
      </c>
      <c r="H1007" s="6" t="s">
        <v>73</v>
      </c>
      <c r="I1007" s="6" t="s">
        <v>74</v>
      </c>
      <c r="J1007" s="6" t="s">
        <v>75</v>
      </c>
      <c r="K1007" s="6" t="s">
        <v>252</v>
      </c>
      <c r="L1007" s="6"/>
      <c r="M1007" s="6" t="str">
        <f t="shared" si="36"/>
        <v>II</v>
      </c>
      <c r="N1007" s="15"/>
      <c r="O1007" s="1">
        <v>136.36350000000002</v>
      </c>
      <c r="P1007" s="10">
        <f t="shared" si="34"/>
        <v>3.0303000000000004</v>
      </c>
      <c r="Q1007" s="16" t="s">
        <v>479</v>
      </c>
      <c r="R1007" s="17" t="s">
        <v>480</v>
      </c>
      <c r="S1007" s="17">
        <v>1</v>
      </c>
    </row>
    <row r="1008" spans="1:19" s="9" customFormat="1" ht="15" customHeight="1" x14ac:dyDescent="0.25">
      <c r="A1008" s="2" t="s">
        <v>354</v>
      </c>
      <c r="B1008" s="6" t="s">
        <v>153</v>
      </c>
      <c r="C1008" s="6">
        <v>1</v>
      </c>
      <c r="D1008" s="7">
        <v>42921</v>
      </c>
      <c r="E1008" s="8">
        <v>2017</v>
      </c>
      <c r="F1008" s="6" t="s">
        <v>13</v>
      </c>
      <c r="G1008" s="6" t="s">
        <v>14</v>
      </c>
      <c r="H1008" s="6" t="s">
        <v>15</v>
      </c>
      <c r="I1008" s="6" t="s">
        <v>22</v>
      </c>
      <c r="J1008" s="6" t="s">
        <v>66</v>
      </c>
      <c r="K1008" s="6" t="s">
        <v>251</v>
      </c>
      <c r="L1008" s="6"/>
      <c r="M1008" s="6" t="str">
        <f t="shared" si="36"/>
        <v>III</v>
      </c>
      <c r="N1008" s="15"/>
      <c r="O1008" s="1">
        <v>45.454500000000003</v>
      </c>
      <c r="P1008" s="10">
        <f t="shared" si="34"/>
        <v>1.0101</v>
      </c>
      <c r="Q1008" s="16" t="s">
        <v>479</v>
      </c>
      <c r="R1008" s="17" t="s">
        <v>480</v>
      </c>
      <c r="S1008" s="17">
        <v>4</v>
      </c>
    </row>
    <row r="1009" spans="1:19" s="9" customFormat="1" ht="15" customHeight="1" x14ac:dyDescent="0.25">
      <c r="A1009" s="2" t="s">
        <v>354</v>
      </c>
      <c r="B1009" s="6" t="s">
        <v>153</v>
      </c>
      <c r="C1009" s="6">
        <v>1</v>
      </c>
      <c r="D1009" s="7">
        <v>42921</v>
      </c>
      <c r="E1009" s="8">
        <v>2017</v>
      </c>
      <c r="F1009" s="6" t="s">
        <v>13</v>
      </c>
      <c r="G1009" s="6" t="s">
        <v>14</v>
      </c>
      <c r="H1009" s="6"/>
      <c r="I1009" s="6" t="s">
        <v>64</v>
      </c>
      <c r="J1009" s="6" t="s">
        <v>65</v>
      </c>
      <c r="K1009" s="6" t="s">
        <v>255</v>
      </c>
      <c r="L1009" s="6"/>
      <c r="M1009" s="6" t="str">
        <f t="shared" si="36"/>
        <v>IV</v>
      </c>
      <c r="N1009"/>
      <c r="O1009" s="1">
        <v>45.454500000000003</v>
      </c>
      <c r="P1009" s="10">
        <f t="shared" si="34"/>
        <v>1.0101</v>
      </c>
      <c r="Q1009" s="18" t="s">
        <v>477</v>
      </c>
      <c r="R1009" s="17" t="s">
        <v>478</v>
      </c>
      <c r="S1009" s="17">
        <v>4</v>
      </c>
    </row>
    <row r="1010" spans="1:19" s="9" customFormat="1" ht="15" customHeight="1" x14ac:dyDescent="0.25">
      <c r="A1010" s="2" t="s">
        <v>354</v>
      </c>
      <c r="B1010" s="6" t="s">
        <v>153</v>
      </c>
      <c r="C1010" s="6">
        <v>1</v>
      </c>
      <c r="D1010" s="7">
        <v>42921</v>
      </c>
      <c r="E1010" s="8">
        <v>2017</v>
      </c>
      <c r="F1010" s="6" t="s">
        <v>27</v>
      </c>
      <c r="G1010" s="6" t="s">
        <v>39</v>
      </c>
      <c r="H1010" s="6"/>
      <c r="I1010" s="6" t="s">
        <v>40</v>
      </c>
      <c r="J1010" s="6" t="s">
        <v>41</v>
      </c>
      <c r="K1010" s="6" t="s">
        <v>252</v>
      </c>
      <c r="L1010" s="6"/>
      <c r="M1010" s="6" t="str">
        <f t="shared" si="36"/>
        <v>II</v>
      </c>
      <c r="N1010" s="15"/>
      <c r="O1010" s="1">
        <v>227.27250000000001</v>
      </c>
      <c r="P1010" s="10">
        <f t="shared" si="34"/>
        <v>5.0505000000000004</v>
      </c>
      <c r="Q1010" s="16" t="s">
        <v>479</v>
      </c>
      <c r="R1010" s="17" t="s">
        <v>480</v>
      </c>
      <c r="S1010" s="17">
        <v>3</v>
      </c>
    </row>
    <row r="1011" spans="1:19" s="9" customFormat="1" ht="15" customHeight="1" x14ac:dyDescent="0.25">
      <c r="A1011" s="2" t="s">
        <v>354</v>
      </c>
      <c r="B1011" s="6" t="s">
        <v>153</v>
      </c>
      <c r="C1011" s="6">
        <v>1</v>
      </c>
      <c r="D1011" s="7">
        <v>42921</v>
      </c>
      <c r="E1011" s="8">
        <v>2017</v>
      </c>
      <c r="F1011" s="6" t="s">
        <v>13</v>
      </c>
      <c r="G1011" s="6" t="s">
        <v>14</v>
      </c>
      <c r="H1011" s="6" t="s">
        <v>15</v>
      </c>
      <c r="I1011" s="6" t="s">
        <v>16</v>
      </c>
      <c r="J1011" s="6" t="s">
        <v>17</v>
      </c>
      <c r="K1011" s="6" t="s">
        <v>252</v>
      </c>
      <c r="L1011" s="6"/>
      <c r="M1011" s="6" t="str">
        <f t="shared" si="36"/>
        <v>II</v>
      </c>
      <c r="N1011" s="15"/>
      <c r="O1011" s="1">
        <v>45.454500000000003</v>
      </c>
      <c r="P1011" s="10">
        <f t="shared" si="34"/>
        <v>1.0101</v>
      </c>
      <c r="Q1011" s="16" t="s">
        <v>479</v>
      </c>
      <c r="R1011" s="17" t="s">
        <v>480</v>
      </c>
      <c r="S1011" s="17">
        <v>3</v>
      </c>
    </row>
    <row r="1012" spans="1:19" s="9" customFormat="1" ht="15" customHeight="1" x14ac:dyDescent="0.25">
      <c r="A1012" s="2" t="s">
        <v>354</v>
      </c>
      <c r="B1012" s="6" t="s">
        <v>153</v>
      </c>
      <c r="C1012" s="6">
        <v>1</v>
      </c>
      <c r="D1012" s="7">
        <v>42921</v>
      </c>
      <c r="E1012" s="8">
        <v>2017</v>
      </c>
      <c r="F1012" s="6" t="s">
        <v>13</v>
      </c>
      <c r="G1012" s="6" t="s">
        <v>14</v>
      </c>
      <c r="H1012" s="6"/>
      <c r="I1012" s="6" t="s">
        <v>20</v>
      </c>
      <c r="J1012" s="6" t="s">
        <v>21</v>
      </c>
      <c r="K1012" s="6" t="s">
        <v>255</v>
      </c>
      <c r="L1012" s="6"/>
      <c r="M1012" s="6" t="str">
        <f t="shared" si="36"/>
        <v>IV</v>
      </c>
      <c r="N1012"/>
      <c r="O1012" s="1">
        <v>272.72700000000003</v>
      </c>
      <c r="P1012" s="10">
        <f t="shared" si="34"/>
        <v>6.0606000000000009</v>
      </c>
      <c r="Q1012" s="18" t="s">
        <v>490</v>
      </c>
      <c r="R1012" s="17" t="s">
        <v>488</v>
      </c>
      <c r="S1012" s="17">
        <v>3</v>
      </c>
    </row>
    <row r="1013" spans="1:19" s="9" customFormat="1" ht="15" customHeight="1" x14ac:dyDescent="0.25">
      <c r="A1013" s="2" t="s">
        <v>354</v>
      </c>
      <c r="B1013" s="6" t="s">
        <v>153</v>
      </c>
      <c r="C1013" s="6">
        <v>1</v>
      </c>
      <c r="D1013" s="7">
        <v>42921</v>
      </c>
      <c r="E1013" s="8">
        <v>2017</v>
      </c>
      <c r="F1013" s="6" t="s">
        <v>13</v>
      </c>
      <c r="G1013" s="6" t="s">
        <v>14</v>
      </c>
      <c r="H1013" s="6" t="s">
        <v>24</v>
      </c>
      <c r="I1013" s="6" t="s">
        <v>25</v>
      </c>
      <c r="J1013" s="6" t="s">
        <v>55</v>
      </c>
      <c r="K1013" s="6" t="s">
        <v>255</v>
      </c>
      <c r="L1013" s="6"/>
      <c r="M1013" s="6" t="str">
        <f t="shared" si="36"/>
        <v>IV</v>
      </c>
      <c r="N1013"/>
      <c r="O1013" s="1">
        <v>590.9085</v>
      </c>
      <c r="P1013" s="10">
        <f t="shared" si="34"/>
        <v>13.1313</v>
      </c>
      <c r="Q1013" s="18" t="s">
        <v>491</v>
      </c>
      <c r="R1013" s="17" t="s">
        <v>478</v>
      </c>
      <c r="S1013" s="17">
        <v>2.5</v>
      </c>
    </row>
    <row r="1014" spans="1:19" s="9" customFormat="1" ht="15" customHeight="1" x14ac:dyDescent="0.25">
      <c r="A1014" s="2" t="s">
        <v>354</v>
      </c>
      <c r="B1014" s="6" t="s">
        <v>153</v>
      </c>
      <c r="C1014" s="6">
        <v>1</v>
      </c>
      <c r="D1014" s="7">
        <v>42921</v>
      </c>
      <c r="E1014" s="8">
        <v>2017</v>
      </c>
      <c r="F1014" s="6" t="s">
        <v>13</v>
      </c>
      <c r="G1014" s="6" t="s">
        <v>14</v>
      </c>
      <c r="H1014" s="6" t="s">
        <v>15</v>
      </c>
      <c r="I1014" s="6" t="s">
        <v>22</v>
      </c>
      <c r="J1014" s="6" t="s">
        <v>23</v>
      </c>
      <c r="K1014" s="6" t="s">
        <v>255</v>
      </c>
      <c r="L1014" s="6"/>
      <c r="M1014" s="6" t="str">
        <f t="shared" si="36"/>
        <v>IV</v>
      </c>
      <c r="N1014"/>
      <c r="O1014" s="1">
        <v>1499.9985000000001</v>
      </c>
      <c r="P1014" s="10">
        <f t="shared" si="34"/>
        <v>33.333300000000001</v>
      </c>
      <c r="Q1014" s="16" t="s">
        <v>479</v>
      </c>
      <c r="R1014" s="17" t="s">
        <v>480</v>
      </c>
      <c r="S1014" s="17">
        <v>2</v>
      </c>
    </row>
    <row r="1015" spans="1:19" s="9" customFormat="1" ht="15" customHeight="1" x14ac:dyDescent="0.25">
      <c r="A1015" s="2" t="s">
        <v>354</v>
      </c>
      <c r="B1015" s="6" t="s">
        <v>153</v>
      </c>
      <c r="C1015" s="6">
        <v>1</v>
      </c>
      <c r="D1015" s="7">
        <v>42921</v>
      </c>
      <c r="E1015" s="8">
        <v>2017</v>
      </c>
      <c r="F1015" s="6" t="s">
        <v>13</v>
      </c>
      <c r="G1015" s="6" t="s">
        <v>14</v>
      </c>
      <c r="H1015" s="6" t="s">
        <v>24</v>
      </c>
      <c r="I1015" s="6" t="s">
        <v>25</v>
      </c>
      <c r="J1015" s="6" t="s">
        <v>26</v>
      </c>
      <c r="K1015" s="6" t="s">
        <v>255</v>
      </c>
      <c r="L1015" s="6"/>
      <c r="M1015" s="6" t="str">
        <f t="shared" si="36"/>
        <v>IV</v>
      </c>
      <c r="N1015"/>
      <c r="O1015" s="1">
        <v>45.454500000000003</v>
      </c>
      <c r="P1015" s="10">
        <f t="shared" si="34"/>
        <v>1.0101</v>
      </c>
      <c r="Q1015" s="18" t="s">
        <v>491</v>
      </c>
      <c r="R1015" s="17" t="s">
        <v>478</v>
      </c>
      <c r="S1015" s="17">
        <v>2</v>
      </c>
    </row>
    <row r="1016" spans="1:19" s="9" customFormat="1" ht="15" customHeight="1" x14ac:dyDescent="0.25">
      <c r="A1016" s="2" t="s">
        <v>355</v>
      </c>
      <c r="B1016" s="6" t="s">
        <v>153</v>
      </c>
      <c r="C1016" s="6">
        <v>2</v>
      </c>
      <c r="D1016" s="7">
        <v>42921</v>
      </c>
      <c r="E1016" s="8">
        <v>2017</v>
      </c>
      <c r="F1016" s="6" t="s">
        <v>13</v>
      </c>
      <c r="G1016" s="6" t="s">
        <v>14</v>
      </c>
      <c r="H1016" s="6" t="s">
        <v>15</v>
      </c>
      <c r="I1016" s="6" t="s">
        <v>22</v>
      </c>
      <c r="J1016" s="6" t="s">
        <v>66</v>
      </c>
      <c r="K1016" s="6" t="s">
        <v>251</v>
      </c>
      <c r="L1016" s="6"/>
      <c r="M1016" s="6" t="str">
        <f t="shared" si="36"/>
        <v>III</v>
      </c>
      <c r="N1016" s="15"/>
      <c r="O1016" s="1">
        <v>45.454500000000003</v>
      </c>
      <c r="P1016" s="10">
        <f t="shared" si="34"/>
        <v>1.0101</v>
      </c>
      <c r="Q1016" s="16" t="s">
        <v>479</v>
      </c>
      <c r="R1016" s="17" t="s">
        <v>480</v>
      </c>
      <c r="S1016" s="17">
        <v>4</v>
      </c>
    </row>
    <row r="1017" spans="1:19" s="9" customFormat="1" ht="15" customHeight="1" x14ac:dyDescent="0.25">
      <c r="A1017" s="2" t="s">
        <v>466</v>
      </c>
      <c r="B1017" s="6" t="s">
        <v>153</v>
      </c>
      <c r="C1017" s="6">
        <v>2</v>
      </c>
      <c r="D1017" s="7">
        <v>42921</v>
      </c>
      <c r="E1017" s="8">
        <v>2017</v>
      </c>
      <c r="F1017" s="6" t="s">
        <v>13</v>
      </c>
      <c r="G1017" s="6" t="s">
        <v>221</v>
      </c>
      <c r="H1017" s="6" t="s">
        <v>222</v>
      </c>
      <c r="I1017" s="6" t="s">
        <v>223</v>
      </c>
      <c r="J1017" s="6" t="s">
        <v>223</v>
      </c>
      <c r="K1017" s="6" t="s">
        <v>256</v>
      </c>
      <c r="L1017" s="6"/>
      <c r="M1017" s="6" t="str">
        <f t="shared" si="36"/>
        <v>NA</v>
      </c>
      <c r="N1017" s="15"/>
      <c r="O1017" s="1">
        <v>45.454500000000003</v>
      </c>
      <c r="P1017" s="10">
        <f t="shared" si="34"/>
        <v>1.0101</v>
      </c>
      <c r="Q1017" s="18" t="s">
        <v>492</v>
      </c>
      <c r="R1017" s="17" t="s">
        <v>493</v>
      </c>
      <c r="S1017" s="17">
        <v>3</v>
      </c>
    </row>
    <row r="1018" spans="1:19" s="9" customFormat="1" ht="15" customHeight="1" x14ac:dyDescent="0.25">
      <c r="A1018" s="2" t="s">
        <v>355</v>
      </c>
      <c r="B1018" s="6" t="s">
        <v>153</v>
      </c>
      <c r="C1018" s="6">
        <v>2</v>
      </c>
      <c r="D1018" s="7">
        <v>42921</v>
      </c>
      <c r="E1018" s="8">
        <v>2017</v>
      </c>
      <c r="F1018" s="6" t="s">
        <v>13</v>
      </c>
      <c r="G1018" s="6" t="s">
        <v>14</v>
      </c>
      <c r="H1018" s="6"/>
      <c r="I1018" s="6" t="s">
        <v>64</v>
      </c>
      <c r="J1018" s="6" t="s">
        <v>65</v>
      </c>
      <c r="K1018" s="6" t="s">
        <v>255</v>
      </c>
      <c r="L1018" s="6"/>
      <c r="M1018" s="6" t="str">
        <f t="shared" si="36"/>
        <v>IV</v>
      </c>
      <c r="N1018"/>
      <c r="O1018" s="1">
        <v>681.8175</v>
      </c>
      <c r="P1018" s="10">
        <f t="shared" si="34"/>
        <v>15.1515</v>
      </c>
      <c r="Q1018" s="18" t="s">
        <v>477</v>
      </c>
      <c r="R1018" s="17" t="s">
        <v>478</v>
      </c>
      <c r="S1018" s="17">
        <v>4</v>
      </c>
    </row>
    <row r="1019" spans="1:19" s="9" customFormat="1" ht="15" customHeight="1" x14ac:dyDescent="0.25">
      <c r="A1019" s="2" t="s">
        <v>355</v>
      </c>
      <c r="B1019" s="6" t="s">
        <v>153</v>
      </c>
      <c r="C1019" s="6">
        <v>2</v>
      </c>
      <c r="D1019" s="7">
        <v>42921</v>
      </c>
      <c r="E1019" s="8">
        <v>2017</v>
      </c>
      <c r="F1019" s="6" t="s">
        <v>13</v>
      </c>
      <c r="G1019" s="6" t="s">
        <v>14</v>
      </c>
      <c r="H1019" s="6"/>
      <c r="I1019" s="6" t="s">
        <v>18</v>
      </c>
      <c r="J1019" s="6" t="s">
        <v>19</v>
      </c>
      <c r="K1019" s="6" t="s">
        <v>252</v>
      </c>
      <c r="L1019" s="6"/>
      <c r="M1019" s="6" t="str">
        <f t="shared" si="36"/>
        <v>II</v>
      </c>
      <c r="N1019" s="15"/>
      <c r="O1019" s="1">
        <v>45.454500000000003</v>
      </c>
      <c r="P1019" s="10">
        <f t="shared" si="34"/>
        <v>1.0101</v>
      </c>
      <c r="Q1019" s="18" t="s">
        <v>489</v>
      </c>
      <c r="R1019" s="17" t="s">
        <v>488</v>
      </c>
      <c r="S1019" s="17">
        <v>3</v>
      </c>
    </row>
    <row r="1020" spans="1:19" s="9" customFormat="1" ht="15" customHeight="1" x14ac:dyDescent="0.25">
      <c r="A1020" s="2" t="s">
        <v>355</v>
      </c>
      <c r="B1020" s="6" t="s">
        <v>153</v>
      </c>
      <c r="C1020" s="6">
        <v>2</v>
      </c>
      <c r="D1020" s="7">
        <v>42921</v>
      </c>
      <c r="E1020" s="8">
        <v>2017</v>
      </c>
      <c r="F1020" s="6" t="s">
        <v>13</v>
      </c>
      <c r="G1020" s="6" t="s">
        <v>14</v>
      </c>
      <c r="H1020" s="6" t="s">
        <v>15</v>
      </c>
      <c r="I1020" s="6" t="s">
        <v>22</v>
      </c>
      <c r="J1020" s="6" t="s">
        <v>23</v>
      </c>
      <c r="K1020" s="6" t="s">
        <v>255</v>
      </c>
      <c r="L1020" s="6"/>
      <c r="M1020" s="6" t="str">
        <f t="shared" si="36"/>
        <v>IV</v>
      </c>
      <c r="N1020"/>
      <c r="O1020" s="1">
        <v>90.909000000000006</v>
      </c>
      <c r="P1020" s="10">
        <f t="shared" si="34"/>
        <v>2.0202</v>
      </c>
      <c r="Q1020" s="16" t="s">
        <v>479</v>
      </c>
      <c r="R1020" s="17" t="s">
        <v>480</v>
      </c>
      <c r="S1020" s="17">
        <v>2</v>
      </c>
    </row>
    <row r="1021" spans="1:19" s="9" customFormat="1" ht="15" customHeight="1" x14ac:dyDescent="0.25">
      <c r="A1021" s="2" t="s">
        <v>358</v>
      </c>
      <c r="B1021" s="6" t="s">
        <v>153</v>
      </c>
      <c r="C1021" s="6">
        <v>1</v>
      </c>
      <c r="D1021" s="7">
        <v>42934</v>
      </c>
      <c r="E1021" s="8">
        <v>2017</v>
      </c>
      <c r="F1021" s="6" t="s">
        <v>13</v>
      </c>
      <c r="G1021" s="6" t="s">
        <v>14</v>
      </c>
      <c r="H1021" s="6" t="s">
        <v>15</v>
      </c>
      <c r="I1021" s="6" t="s">
        <v>22</v>
      </c>
      <c r="J1021" s="6" t="s">
        <v>66</v>
      </c>
      <c r="K1021" s="6" t="s">
        <v>251</v>
      </c>
      <c r="L1021" s="6"/>
      <c r="M1021" s="6" t="str">
        <f t="shared" si="36"/>
        <v>III</v>
      </c>
      <c r="N1021" s="15"/>
      <c r="O1021" s="1">
        <v>90.909000000000006</v>
      </c>
      <c r="P1021" s="10">
        <f t="shared" si="34"/>
        <v>2.0202</v>
      </c>
      <c r="Q1021" s="16" t="s">
        <v>479</v>
      </c>
      <c r="R1021" s="17" t="s">
        <v>480</v>
      </c>
      <c r="S1021" s="17">
        <v>4</v>
      </c>
    </row>
    <row r="1022" spans="1:19" s="9" customFormat="1" ht="15" customHeight="1" x14ac:dyDescent="0.25">
      <c r="A1022" s="2" t="s">
        <v>358</v>
      </c>
      <c r="B1022" s="6" t="s">
        <v>153</v>
      </c>
      <c r="C1022" s="6">
        <v>1</v>
      </c>
      <c r="D1022" s="7">
        <v>42934</v>
      </c>
      <c r="E1022" s="8">
        <v>2017</v>
      </c>
      <c r="F1022" s="6" t="s">
        <v>13</v>
      </c>
      <c r="G1022" s="6" t="s">
        <v>14</v>
      </c>
      <c r="H1022" s="6"/>
      <c r="I1022" s="6" t="s">
        <v>64</v>
      </c>
      <c r="J1022" s="6" t="s">
        <v>65</v>
      </c>
      <c r="K1022" s="6" t="s">
        <v>255</v>
      </c>
      <c r="L1022" s="6"/>
      <c r="M1022" s="6" t="str">
        <f t="shared" si="36"/>
        <v>IV</v>
      </c>
      <c r="N1022"/>
      <c r="O1022" s="1">
        <v>181.81800000000001</v>
      </c>
      <c r="P1022" s="10">
        <f t="shared" si="34"/>
        <v>4.0404</v>
      </c>
      <c r="Q1022" s="18" t="s">
        <v>477</v>
      </c>
      <c r="R1022" s="17" t="s">
        <v>478</v>
      </c>
      <c r="S1022" s="17">
        <v>4</v>
      </c>
    </row>
    <row r="1023" spans="1:19" s="9" customFormat="1" ht="15" customHeight="1" x14ac:dyDescent="0.25">
      <c r="A1023" s="2" t="s">
        <v>358</v>
      </c>
      <c r="B1023" s="6" t="s">
        <v>153</v>
      </c>
      <c r="C1023" s="6">
        <v>1</v>
      </c>
      <c r="D1023" s="7">
        <v>42934</v>
      </c>
      <c r="E1023" s="8">
        <v>2017</v>
      </c>
      <c r="F1023" s="6" t="s">
        <v>13</v>
      </c>
      <c r="G1023" s="6" t="s">
        <v>14</v>
      </c>
      <c r="H1023" s="6"/>
      <c r="I1023" s="6" t="s">
        <v>18</v>
      </c>
      <c r="J1023" s="6" t="s">
        <v>19</v>
      </c>
      <c r="K1023" s="6" t="s">
        <v>252</v>
      </c>
      <c r="L1023" s="6"/>
      <c r="M1023" s="6" t="str">
        <f t="shared" si="36"/>
        <v>II</v>
      </c>
      <c r="N1023" s="15"/>
      <c r="O1023" s="1">
        <v>90.909000000000006</v>
      </c>
      <c r="P1023" s="10">
        <f t="shared" si="34"/>
        <v>2.0202</v>
      </c>
      <c r="Q1023" s="18" t="s">
        <v>489</v>
      </c>
      <c r="R1023" s="17" t="s">
        <v>488</v>
      </c>
      <c r="S1023" s="17">
        <v>3</v>
      </c>
    </row>
    <row r="1024" spans="1:19" s="9" customFormat="1" ht="15" customHeight="1" x14ac:dyDescent="0.25">
      <c r="A1024" s="2" t="s">
        <v>359</v>
      </c>
      <c r="B1024" s="6" t="s">
        <v>153</v>
      </c>
      <c r="C1024" s="6">
        <v>2</v>
      </c>
      <c r="D1024" s="7">
        <v>42934</v>
      </c>
      <c r="E1024" s="8">
        <v>2017</v>
      </c>
      <c r="F1024" s="6" t="s">
        <v>13</v>
      </c>
      <c r="G1024" s="6" t="s">
        <v>14</v>
      </c>
      <c r="H1024" s="6" t="s">
        <v>15</v>
      </c>
      <c r="I1024" s="6" t="s">
        <v>22</v>
      </c>
      <c r="J1024" s="6" t="s">
        <v>66</v>
      </c>
      <c r="K1024" s="6" t="s">
        <v>251</v>
      </c>
      <c r="L1024" s="6"/>
      <c r="M1024" s="6" t="str">
        <f t="shared" si="36"/>
        <v>III</v>
      </c>
      <c r="N1024" s="15"/>
      <c r="O1024" s="1">
        <v>409.09050000000002</v>
      </c>
      <c r="P1024" s="10">
        <f t="shared" si="34"/>
        <v>9.0909000000000013</v>
      </c>
      <c r="Q1024" s="16" t="s">
        <v>479</v>
      </c>
      <c r="R1024" s="17" t="s">
        <v>480</v>
      </c>
      <c r="S1024" s="17">
        <v>4</v>
      </c>
    </row>
    <row r="1025" spans="1:19" s="9" customFormat="1" ht="15" customHeight="1" x14ac:dyDescent="0.25">
      <c r="A1025" s="2" t="s">
        <v>359</v>
      </c>
      <c r="B1025" s="6" t="s">
        <v>153</v>
      </c>
      <c r="C1025" s="6">
        <v>2</v>
      </c>
      <c r="D1025" s="7">
        <v>42934</v>
      </c>
      <c r="E1025" s="8">
        <v>2017</v>
      </c>
      <c r="F1025" s="6" t="s">
        <v>13</v>
      </c>
      <c r="G1025" s="6" t="s">
        <v>14</v>
      </c>
      <c r="H1025" s="6"/>
      <c r="I1025" s="6" t="s">
        <v>64</v>
      </c>
      <c r="J1025" s="6" t="s">
        <v>65</v>
      </c>
      <c r="K1025" s="6" t="s">
        <v>255</v>
      </c>
      <c r="L1025" s="6"/>
      <c r="M1025" s="6" t="str">
        <f t="shared" si="36"/>
        <v>IV</v>
      </c>
      <c r="N1025"/>
      <c r="O1025" s="1">
        <v>136.36350000000002</v>
      </c>
      <c r="P1025" s="10">
        <f t="shared" si="34"/>
        <v>3.0303000000000004</v>
      </c>
      <c r="Q1025" s="18" t="s">
        <v>477</v>
      </c>
      <c r="R1025" s="17" t="s">
        <v>478</v>
      </c>
      <c r="S1025" s="17">
        <v>4</v>
      </c>
    </row>
    <row r="1026" spans="1:19" s="9" customFormat="1" ht="15" customHeight="1" x14ac:dyDescent="0.25">
      <c r="A1026" s="2" t="s">
        <v>359</v>
      </c>
      <c r="B1026" s="6" t="s">
        <v>153</v>
      </c>
      <c r="C1026" s="6">
        <v>2</v>
      </c>
      <c r="D1026" s="7">
        <v>42934</v>
      </c>
      <c r="E1026" s="8">
        <v>2017</v>
      </c>
      <c r="F1026" s="6" t="s">
        <v>13</v>
      </c>
      <c r="G1026" s="6" t="s">
        <v>14</v>
      </c>
      <c r="H1026" s="6"/>
      <c r="I1026" s="6" t="s">
        <v>18</v>
      </c>
      <c r="J1026" s="6" t="s">
        <v>136</v>
      </c>
      <c r="K1026" s="6" t="s">
        <v>252</v>
      </c>
      <c r="L1026" s="6"/>
      <c r="M1026" s="6" t="str">
        <f t="shared" si="36"/>
        <v>II</v>
      </c>
      <c r="N1026" s="15"/>
      <c r="O1026" s="1">
        <v>181.81800000000001</v>
      </c>
      <c r="P1026" s="10">
        <f t="shared" ref="P1026:P1089" si="37">O1026/45</f>
        <v>4.0404</v>
      </c>
      <c r="Q1026" s="18" t="s">
        <v>489</v>
      </c>
      <c r="R1026" s="17" t="s">
        <v>488</v>
      </c>
      <c r="S1026" s="17">
        <v>3</v>
      </c>
    </row>
    <row r="1027" spans="1:19" s="9" customFormat="1" ht="15" customHeight="1" x14ac:dyDescent="0.25">
      <c r="A1027" s="2" t="s">
        <v>359</v>
      </c>
      <c r="B1027" s="6" t="s">
        <v>153</v>
      </c>
      <c r="C1027" s="6">
        <v>2</v>
      </c>
      <c r="D1027" s="7">
        <v>42934</v>
      </c>
      <c r="E1027" s="8">
        <v>2017</v>
      </c>
      <c r="F1027" s="6" t="s">
        <v>13</v>
      </c>
      <c r="G1027" s="6" t="s">
        <v>14</v>
      </c>
      <c r="H1027" s="6"/>
      <c r="I1027" s="6" t="s">
        <v>20</v>
      </c>
      <c r="J1027" s="6" t="s">
        <v>21</v>
      </c>
      <c r="K1027" s="6" t="s">
        <v>255</v>
      </c>
      <c r="L1027" s="6"/>
      <c r="M1027" s="6" t="str">
        <f t="shared" si="36"/>
        <v>IV</v>
      </c>
      <c r="N1027"/>
      <c r="O1027" s="1">
        <v>45.454500000000003</v>
      </c>
      <c r="P1027" s="10">
        <f t="shared" si="37"/>
        <v>1.0101</v>
      </c>
      <c r="Q1027" s="18" t="s">
        <v>490</v>
      </c>
      <c r="R1027" s="17" t="s">
        <v>488</v>
      </c>
      <c r="S1027" s="17">
        <v>3</v>
      </c>
    </row>
    <row r="1028" spans="1:19" s="9" customFormat="1" ht="15" customHeight="1" x14ac:dyDescent="0.25">
      <c r="A1028" s="2" t="s">
        <v>359</v>
      </c>
      <c r="B1028" s="6" t="s">
        <v>153</v>
      </c>
      <c r="C1028" s="6">
        <v>2</v>
      </c>
      <c r="D1028" s="7">
        <v>42934</v>
      </c>
      <c r="E1028" s="8">
        <v>2017</v>
      </c>
      <c r="F1028" s="6" t="s">
        <v>27</v>
      </c>
      <c r="G1028" s="6" t="s">
        <v>39</v>
      </c>
      <c r="H1028" s="6" t="s">
        <v>120</v>
      </c>
      <c r="I1028" s="6" t="s">
        <v>121</v>
      </c>
      <c r="J1028" s="6" t="s">
        <v>122</v>
      </c>
      <c r="K1028" s="6" t="s">
        <v>252</v>
      </c>
      <c r="L1028" s="6"/>
      <c r="M1028" s="6" t="str">
        <f t="shared" si="36"/>
        <v>II</v>
      </c>
      <c r="N1028" s="15"/>
      <c r="O1028" s="1">
        <v>45.454500000000003</v>
      </c>
      <c r="P1028" s="10">
        <f t="shared" si="37"/>
        <v>1.0101</v>
      </c>
      <c r="Q1028" s="18" t="s">
        <v>499</v>
      </c>
      <c r="R1028" s="17" t="s">
        <v>478</v>
      </c>
      <c r="S1028" s="17">
        <v>2</v>
      </c>
    </row>
    <row r="1029" spans="1:19" s="9" customFormat="1" ht="15" customHeight="1" x14ac:dyDescent="0.25">
      <c r="A1029" s="2" t="s">
        <v>359</v>
      </c>
      <c r="B1029" s="6" t="s">
        <v>153</v>
      </c>
      <c r="C1029" s="6">
        <v>2</v>
      </c>
      <c r="D1029" s="7">
        <v>42934</v>
      </c>
      <c r="E1029" s="8">
        <v>2017</v>
      </c>
      <c r="F1029" s="6" t="s">
        <v>133</v>
      </c>
      <c r="G1029" s="6"/>
      <c r="H1029" s="6"/>
      <c r="I1029" s="6" t="s">
        <v>134</v>
      </c>
      <c r="J1029" s="6" t="s">
        <v>135</v>
      </c>
      <c r="K1029" s="6" t="s">
        <v>253</v>
      </c>
      <c r="L1029" s="6"/>
      <c r="M1029" s="6" t="str">
        <f t="shared" si="36"/>
        <v>I</v>
      </c>
      <c r="N1029" s="15"/>
      <c r="O1029" s="1">
        <v>45.454500000000003</v>
      </c>
      <c r="P1029" s="10">
        <f t="shared" si="37"/>
        <v>1.0101</v>
      </c>
      <c r="Q1029" s="18" t="s">
        <v>485</v>
      </c>
      <c r="R1029" s="17" t="s">
        <v>478</v>
      </c>
      <c r="S1029" s="17">
        <v>3</v>
      </c>
    </row>
    <row r="1030" spans="1:19" s="9" customFormat="1" ht="15" customHeight="1" x14ac:dyDescent="0.25">
      <c r="A1030" s="2" t="s">
        <v>364</v>
      </c>
      <c r="B1030" s="6" t="s">
        <v>153</v>
      </c>
      <c r="C1030" s="6">
        <v>1</v>
      </c>
      <c r="D1030" s="7">
        <v>42948</v>
      </c>
      <c r="E1030" s="8">
        <v>2017</v>
      </c>
      <c r="F1030" s="6" t="s">
        <v>13</v>
      </c>
      <c r="G1030" s="6" t="s">
        <v>14</v>
      </c>
      <c r="H1030" s="6" t="s">
        <v>15</v>
      </c>
      <c r="I1030" s="6" t="s">
        <v>22</v>
      </c>
      <c r="J1030" s="6" t="s">
        <v>66</v>
      </c>
      <c r="K1030" s="6" t="s">
        <v>251</v>
      </c>
      <c r="L1030" s="6"/>
      <c r="M1030" s="6" t="str">
        <f t="shared" si="36"/>
        <v>III</v>
      </c>
      <c r="N1030" s="15"/>
      <c r="O1030" s="1">
        <v>45.454500000000003</v>
      </c>
      <c r="P1030" s="10">
        <f t="shared" si="37"/>
        <v>1.0101</v>
      </c>
      <c r="Q1030" s="16" t="s">
        <v>479</v>
      </c>
      <c r="R1030" s="17" t="s">
        <v>480</v>
      </c>
      <c r="S1030" s="17">
        <v>4</v>
      </c>
    </row>
    <row r="1031" spans="1:19" s="9" customFormat="1" ht="15" customHeight="1" x14ac:dyDescent="0.25">
      <c r="A1031" s="2" t="s">
        <v>364</v>
      </c>
      <c r="B1031" s="6" t="s">
        <v>153</v>
      </c>
      <c r="C1031" s="6">
        <v>1</v>
      </c>
      <c r="D1031" s="7">
        <v>42948</v>
      </c>
      <c r="E1031" s="8">
        <v>2017</v>
      </c>
      <c r="F1031" s="6" t="s">
        <v>13</v>
      </c>
      <c r="G1031" s="6" t="s">
        <v>14</v>
      </c>
      <c r="H1031" s="6"/>
      <c r="I1031" s="6" t="s">
        <v>64</v>
      </c>
      <c r="J1031" s="6" t="s">
        <v>65</v>
      </c>
      <c r="K1031" s="6" t="s">
        <v>255</v>
      </c>
      <c r="L1031" s="6"/>
      <c r="M1031" s="6" t="str">
        <f t="shared" si="36"/>
        <v>IV</v>
      </c>
      <c r="N1031"/>
      <c r="O1031" s="1">
        <v>454.54500000000002</v>
      </c>
      <c r="P1031" s="10">
        <f t="shared" si="37"/>
        <v>10.101000000000001</v>
      </c>
      <c r="Q1031" s="18" t="s">
        <v>477</v>
      </c>
      <c r="R1031" s="17" t="s">
        <v>478</v>
      </c>
      <c r="S1031" s="17">
        <v>4</v>
      </c>
    </row>
    <row r="1032" spans="1:19" s="9" customFormat="1" ht="15" customHeight="1" x14ac:dyDescent="0.25">
      <c r="A1032" s="2" t="s">
        <v>364</v>
      </c>
      <c r="B1032" s="6" t="s">
        <v>153</v>
      </c>
      <c r="C1032" s="6">
        <v>1</v>
      </c>
      <c r="D1032" s="7">
        <v>42948</v>
      </c>
      <c r="E1032" s="8">
        <v>2017</v>
      </c>
      <c r="F1032" s="6" t="s">
        <v>133</v>
      </c>
      <c r="G1032" s="6"/>
      <c r="H1032" s="6"/>
      <c r="I1032" s="6" t="s">
        <v>134</v>
      </c>
      <c r="J1032" s="6" t="s">
        <v>135</v>
      </c>
      <c r="K1032" s="6" t="s">
        <v>253</v>
      </c>
      <c r="L1032" s="6"/>
      <c r="M1032" s="6" t="str">
        <f t="shared" si="36"/>
        <v>I</v>
      </c>
      <c r="N1032" s="15"/>
      <c r="O1032" s="1">
        <v>45.454500000000003</v>
      </c>
      <c r="P1032" s="10">
        <f t="shared" si="37"/>
        <v>1.0101</v>
      </c>
      <c r="Q1032" s="18" t="s">
        <v>485</v>
      </c>
      <c r="R1032" s="17" t="s">
        <v>478</v>
      </c>
      <c r="S1032" s="17">
        <v>3</v>
      </c>
    </row>
    <row r="1033" spans="1:19" s="9" customFormat="1" ht="15" customHeight="1" x14ac:dyDescent="0.25">
      <c r="A1033" s="2" t="s">
        <v>365</v>
      </c>
      <c r="B1033" s="6" t="s">
        <v>153</v>
      </c>
      <c r="C1033" s="6">
        <v>2</v>
      </c>
      <c r="D1033" s="7">
        <v>42948</v>
      </c>
      <c r="E1033" s="8">
        <v>2017</v>
      </c>
      <c r="F1033" s="6" t="s">
        <v>13</v>
      </c>
      <c r="G1033" s="6" t="s">
        <v>14</v>
      </c>
      <c r="H1033" s="6" t="s">
        <v>15</v>
      </c>
      <c r="I1033" s="6" t="s">
        <v>22</v>
      </c>
      <c r="J1033" s="6" t="s">
        <v>66</v>
      </c>
      <c r="K1033" s="6" t="s">
        <v>251</v>
      </c>
      <c r="L1033" s="6"/>
      <c r="M1033" s="6" t="str">
        <f t="shared" si="36"/>
        <v>III</v>
      </c>
      <c r="N1033" s="15"/>
      <c r="O1033" s="1">
        <v>227.27250000000001</v>
      </c>
      <c r="P1033" s="10">
        <f t="shared" si="37"/>
        <v>5.0505000000000004</v>
      </c>
      <c r="Q1033" s="16" t="s">
        <v>479</v>
      </c>
      <c r="R1033" s="17" t="s">
        <v>480</v>
      </c>
      <c r="S1033" s="17">
        <v>4</v>
      </c>
    </row>
    <row r="1034" spans="1:19" s="9" customFormat="1" ht="15" customHeight="1" x14ac:dyDescent="0.25">
      <c r="A1034" s="2" t="s">
        <v>365</v>
      </c>
      <c r="B1034" s="6" t="s">
        <v>153</v>
      </c>
      <c r="C1034" s="6">
        <v>2</v>
      </c>
      <c r="D1034" s="7">
        <v>42948</v>
      </c>
      <c r="E1034" s="8">
        <v>2017</v>
      </c>
      <c r="F1034" s="6" t="s">
        <v>13</v>
      </c>
      <c r="G1034" s="6" t="s">
        <v>14</v>
      </c>
      <c r="H1034" s="6"/>
      <c r="I1034" s="6" t="s">
        <v>64</v>
      </c>
      <c r="J1034" s="6" t="s">
        <v>65</v>
      </c>
      <c r="K1034" s="6" t="s">
        <v>255</v>
      </c>
      <c r="L1034" s="6"/>
      <c r="M1034" s="6" t="str">
        <f t="shared" si="36"/>
        <v>IV</v>
      </c>
      <c r="N1034"/>
      <c r="O1034" s="1">
        <v>409.09050000000002</v>
      </c>
      <c r="P1034" s="10">
        <f t="shared" si="37"/>
        <v>9.0909000000000013</v>
      </c>
      <c r="Q1034" s="18" t="s">
        <v>477</v>
      </c>
      <c r="R1034" s="17" t="s">
        <v>478</v>
      </c>
      <c r="S1034" s="17">
        <v>4</v>
      </c>
    </row>
    <row r="1035" spans="1:19" s="9" customFormat="1" ht="15" customHeight="1" x14ac:dyDescent="0.25">
      <c r="A1035" s="2" t="s">
        <v>365</v>
      </c>
      <c r="B1035" s="6" t="s">
        <v>153</v>
      </c>
      <c r="C1035" s="6">
        <v>2</v>
      </c>
      <c r="D1035" s="7">
        <v>42948</v>
      </c>
      <c r="E1035" s="8">
        <v>2017</v>
      </c>
      <c r="F1035" s="6" t="s">
        <v>133</v>
      </c>
      <c r="G1035" s="6"/>
      <c r="H1035" s="6"/>
      <c r="I1035" s="6" t="s">
        <v>134</v>
      </c>
      <c r="J1035" s="6" t="s">
        <v>135</v>
      </c>
      <c r="K1035" s="6" t="s">
        <v>253</v>
      </c>
      <c r="L1035" s="6"/>
      <c r="M1035" s="6" t="str">
        <f t="shared" si="36"/>
        <v>I</v>
      </c>
      <c r="N1035" s="15"/>
      <c r="O1035" s="1">
        <v>45.454500000000003</v>
      </c>
      <c r="P1035" s="10">
        <f t="shared" si="37"/>
        <v>1.0101</v>
      </c>
      <c r="Q1035" s="18" t="s">
        <v>485</v>
      </c>
      <c r="R1035" s="17" t="s">
        <v>478</v>
      </c>
      <c r="S1035" s="17">
        <v>3</v>
      </c>
    </row>
    <row r="1036" spans="1:19" s="9" customFormat="1" ht="15" customHeight="1" x14ac:dyDescent="0.25">
      <c r="A1036" s="2" t="s">
        <v>368</v>
      </c>
      <c r="B1036" s="6" t="s">
        <v>153</v>
      </c>
      <c r="C1036" s="6">
        <v>1</v>
      </c>
      <c r="D1036" s="7">
        <v>42963</v>
      </c>
      <c r="E1036" s="8">
        <v>2017</v>
      </c>
      <c r="F1036" s="6" t="s">
        <v>13</v>
      </c>
      <c r="G1036" s="6" t="s">
        <v>14</v>
      </c>
      <c r="H1036" s="6"/>
      <c r="I1036" s="6" t="s">
        <v>64</v>
      </c>
      <c r="J1036" s="6" t="s">
        <v>65</v>
      </c>
      <c r="K1036" s="6" t="s">
        <v>255</v>
      </c>
      <c r="L1036" s="6"/>
      <c r="M1036" s="6" t="str">
        <f t="shared" si="36"/>
        <v>IV</v>
      </c>
      <c r="N1036"/>
      <c r="O1036" s="1">
        <v>45.454500000000003</v>
      </c>
      <c r="P1036" s="10">
        <f t="shared" si="37"/>
        <v>1.0101</v>
      </c>
      <c r="Q1036" s="18" t="s">
        <v>477</v>
      </c>
      <c r="R1036" s="17" t="s">
        <v>478</v>
      </c>
      <c r="S1036" s="17">
        <v>4</v>
      </c>
    </row>
    <row r="1037" spans="1:19" s="9" customFormat="1" ht="15" customHeight="1" x14ac:dyDescent="0.25">
      <c r="A1037" s="2" t="s">
        <v>368</v>
      </c>
      <c r="B1037" s="6" t="s">
        <v>153</v>
      </c>
      <c r="C1037" s="6">
        <v>1</v>
      </c>
      <c r="D1037" s="7">
        <v>42963</v>
      </c>
      <c r="E1037" s="8">
        <v>2017</v>
      </c>
      <c r="F1037" s="6" t="s">
        <v>13</v>
      </c>
      <c r="G1037" s="6" t="s">
        <v>14</v>
      </c>
      <c r="H1037" s="6" t="s">
        <v>15</v>
      </c>
      <c r="I1037" s="6" t="s">
        <v>16</v>
      </c>
      <c r="J1037" s="6" t="s">
        <v>17</v>
      </c>
      <c r="K1037" s="6" t="s">
        <v>252</v>
      </c>
      <c r="L1037" s="6"/>
      <c r="M1037" s="6" t="str">
        <f t="shared" si="36"/>
        <v>II</v>
      </c>
      <c r="N1037" s="15"/>
      <c r="O1037" s="1">
        <v>45.454500000000003</v>
      </c>
      <c r="P1037" s="10">
        <f t="shared" si="37"/>
        <v>1.0101</v>
      </c>
      <c r="Q1037" s="16" t="s">
        <v>479</v>
      </c>
      <c r="R1037" s="17" t="s">
        <v>480</v>
      </c>
      <c r="S1037" s="17">
        <v>3</v>
      </c>
    </row>
    <row r="1038" spans="1:19" s="9" customFormat="1" ht="15" customHeight="1" x14ac:dyDescent="0.25">
      <c r="A1038" s="2" t="s">
        <v>368</v>
      </c>
      <c r="B1038" s="6" t="s">
        <v>153</v>
      </c>
      <c r="C1038" s="6">
        <v>1</v>
      </c>
      <c r="D1038" s="7">
        <v>42963</v>
      </c>
      <c r="E1038" s="8">
        <v>2017</v>
      </c>
      <c r="F1038" s="6" t="s">
        <v>13</v>
      </c>
      <c r="G1038" s="6" t="s">
        <v>14</v>
      </c>
      <c r="H1038" s="6" t="s">
        <v>24</v>
      </c>
      <c r="I1038" s="6" t="s">
        <v>25</v>
      </c>
      <c r="J1038" s="6" t="s">
        <v>55</v>
      </c>
      <c r="K1038" s="6" t="s">
        <v>255</v>
      </c>
      <c r="L1038" s="6"/>
      <c r="M1038" s="6" t="str">
        <f t="shared" si="36"/>
        <v>IV</v>
      </c>
      <c r="N1038"/>
      <c r="O1038" s="1">
        <v>45.454500000000003</v>
      </c>
      <c r="P1038" s="10">
        <f t="shared" si="37"/>
        <v>1.0101</v>
      </c>
      <c r="Q1038" s="18" t="s">
        <v>491</v>
      </c>
      <c r="R1038" s="17" t="s">
        <v>478</v>
      </c>
      <c r="S1038" s="17">
        <v>2.5</v>
      </c>
    </row>
    <row r="1039" spans="1:19" s="9" customFormat="1" ht="15" customHeight="1" x14ac:dyDescent="0.25">
      <c r="A1039" s="2" t="s">
        <v>368</v>
      </c>
      <c r="B1039" s="6" t="s">
        <v>153</v>
      </c>
      <c r="C1039" s="6">
        <v>1</v>
      </c>
      <c r="D1039" s="7">
        <v>42963</v>
      </c>
      <c r="E1039" s="8">
        <v>2017</v>
      </c>
      <c r="F1039" s="6" t="s">
        <v>13</v>
      </c>
      <c r="G1039" s="6" t="s">
        <v>14</v>
      </c>
      <c r="H1039" s="6" t="s">
        <v>24</v>
      </c>
      <c r="I1039" s="6" t="s">
        <v>25</v>
      </c>
      <c r="J1039" s="6" t="s">
        <v>26</v>
      </c>
      <c r="K1039" s="6" t="s">
        <v>255</v>
      </c>
      <c r="L1039" s="6"/>
      <c r="M1039" s="6" t="str">
        <f t="shared" si="36"/>
        <v>IV</v>
      </c>
      <c r="N1039"/>
      <c r="O1039" s="1">
        <v>136.36350000000002</v>
      </c>
      <c r="P1039" s="10">
        <f t="shared" si="37"/>
        <v>3.0303000000000004</v>
      </c>
      <c r="Q1039" s="18" t="s">
        <v>491</v>
      </c>
      <c r="R1039" s="17" t="s">
        <v>478</v>
      </c>
      <c r="S1039" s="17">
        <v>2</v>
      </c>
    </row>
    <row r="1040" spans="1:19" s="9" customFormat="1" ht="15" customHeight="1" x14ac:dyDescent="0.25">
      <c r="A1040" s="2" t="s">
        <v>369</v>
      </c>
      <c r="B1040" s="6" t="s">
        <v>153</v>
      </c>
      <c r="C1040" s="6">
        <v>2</v>
      </c>
      <c r="D1040" s="7">
        <v>42963</v>
      </c>
      <c r="E1040" s="8">
        <v>2017</v>
      </c>
      <c r="F1040" s="6" t="s">
        <v>13</v>
      </c>
      <c r="G1040" s="6" t="s">
        <v>14</v>
      </c>
      <c r="H1040" s="6"/>
      <c r="I1040" s="6" t="s">
        <v>64</v>
      </c>
      <c r="J1040" s="6" t="s">
        <v>65</v>
      </c>
      <c r="K1040" s="6" t="s">
        <v>255</v>
      </c>
      <c r="L1040" s="6"/>
      <c r="M1040" s="6" t="str">
        <f t="shared" si="36"/>
        <v>IV</v>
      </c>
      <c r="N1040"/>
      <c r="O1040" s="1">
        <v>272.72700000000003</v>
      </c>
      <c r="P1040" s="10">
        <f t="shared" si="37"/>
        <v>6.0606000000000009</v>
      </c>
      <c r="Q1040" s="18" t="s">
        <v>477</v>
      </c>
      <c r="R1040" s="17" t="s">
        <v>478</v>
      </c>
      <c r="S1040" s="17">
        <v>4</v>
      </c>
    </row>
    <row r="1041" spans="1:19" s="9" customFormat="1" ht="15" customHeight="1" x14ac:dyDescent="0.25">
      <c r="A1041" s="2" t="s">
        <v>369</v>
      </c>
      <c r="B1041" s="6" t="s">
        <v>153</v>
      </c>
      <c r="C1041" s="6">
        <v>2</v>
      </c>
      <c r="D1041" s="7">
        <v>42963</v>
      </c>
      <c r="E1041" s="8">
        <v>2017</v>
      </c>
      <c r="F1041" s="6" t="s">
        <v>13</v>
      </c>
      <c r="G1041" s="6" t="s">
        <v>14</v>
      </c>
      <c r="H1041" s="6" t="s">
        <v>24</v>
      </c>
      <c r="I1041" s="6" t="s">
        <v>25</v>
      </c>
      <c r="J1041" s="6" t="s">
        <v>55</v>
      </c>
      <c r="K1041" s="6" t="s">
        <v>255</v>
      </c>
      <c r="L1041" s="6"/>
      <c r="M1041" s="6" t="str">
        <f t="shared" si="36"/>
        <v>IV</v>
      </c>
      <c r="N1041"/>
      <c r="O1041" s="1">
        <v>90.909000000000006</v>
      </c>
      <c r="P1041" s="10">
        <f t="shared" si="37"/>
        <v>2.0202</v>
      </c>
      <c r="Q1041" s="18" t="s">
        <v>491</v>
      </c>
      <c r="R1041" s="17" t="s">
        <v>478</v>
      </c>
      <c r="S1041" s="17">
        <v>2.5</v>
      </c>
    </row>
    <row r="1042" spans="1:19" s="9" customFormat="1" ht="15" customHeight="1" x14ac:dyDescent="0.25">
      <c r="A1042" s="2" t="s">
        <v>369</v>
      </c>
      <c r="B1042" s="6" t="s">
        <v>153</v>
      </c>
      <c r="C1042" s="6">
        <v>2</v>
      </c>
      <c r="D1042" s="7">
        <v>42963</v>
      </c>
      <c r="E1042" s="8">
        <v>2017</v>
      </c>
      <c r="F1042" s="6" t="s">
        <v>13</v>
      </c>
      <c r="G1042" s="6" t="s">
        <v>14</v>
      </c>
      <c r="H1042" s="6" t="s">
        <v>15</v>
      </c>
      <c r="I1042" s="6" t="s">
        <v>22</v>
      </c>
      <c r="J1042" s="6" t="s">
        <v>43</v>
      </c>
      <c r="K1042" s="6" t="s">
        <v>255</v>
      </c>
      <c r="L1042" s="6"/>
      <c r="M1042" s="6" t="str">
        <f t="shared" si="36"/>
        <v>IV</v>
      </c>
      <c r="N1042"/>
      <c r="O1042" s="1">
        <v>45.454500000000003</v>
      </c>
      <c r="P1042" s="10">
        <f t="shared" si="37"/>
        <v>1.0101</v>
      </c>
      <c r="Q1042" s="16" t="s">
        <v>479</v>
      </c>
      <c r="R1042" s="17" t="s">
        <v>480</v>
      </c>
      <c r="S1042" s="17">
        <v>2</v>
      </c>
    </row>
    <row r="1043" spans="1:19" s="9" customFormat="1" ht="15" customHeight="1" x14ac:dyDescent="0.25">
      <c r="A1043" s="2" t="s">
        <v>369</v>
      </c>
      <c r="B1043" s="6" t="s">
        <v>153</v>
      </c>
      <c r="C1043" s="6">
        <v>2</v>
      </c>
      <c r="D1043" s="7">
        <v>42963</v>
      </c>
      <c r="E1043" s="8">
        <v>2017</v>
      </c>
      <c r="F1043" s="6" t="s">
        <v>13</v>
      </c>
      <c r="G1043" s="6" t="s">
        <v>14</v>
      </c>
      <c r="H1043" s="6" t="s">
        <v>24</v>
      </c>
      <c r="I1043" s="6" t="s">
        <v>25</v>
      </c>
      <c r="J1043" s="6" t="s">
        <v>26</v>
      </c>
      <c r="K1043" s="6" t="s">
        <v>255</v>
      </c>
      <c r="L1043" s="6"/>
      <c r="M1043" s="6" t="str">
        <f t="shared" si="36"/>
        <v>IV</v>
      </c>
      <c r="N1043"/>
      <c r="O1043" s="1">
        <v>363.63600000000002</v>
      </c>
      <c r="P1043" s="10">
        <f t="shared" si="37"/>
        <v>8.0808</v>
      </c>
      <c r="Q1043" s="18" t="s">
        <v>491</v>
      </c>
      <c r="R1043" s="17" t="s">
        <v>478</v>
      </c>
      <c r="S1043" s="17">
        <v>2</v>
      </c>
    </row>
    <row r="1044" spans="1:19" s="9" customFormat="1" ht="15" customHeight="1" x14ac:dyDescent="0.25">
      <c r="A1044" s="2" t="s">
        <v>392</v>
      </c>
      <c r="B1044" s="6" t="s">
        <v>153</v>
      </c>
      <c r="C1044" s="6">
        <v>1</v>
      </c>
      <c r="D1044" s="7">
        <v>42983</v>
      </c>
      <c r="E1044" s="8">
        <v>2017</v>
      </c>
      <c r="F1044" s="6" t="s">
        <v>13</v>
      </c>
      <c r="G1044" s="6" t="s">
        <v>14</v>
      </c>
      <c r="H1044" s="6"/>
      <c r="I1044" s="6" t="s">
        <v>64</v>
      </c>
      <c r="J1044" s="6" t="s">
        <v>65</v>
      </c>
      <c r="K1044" s="6" t="s">
        <v>255</v>
      </c>
      <c r="L1044" s="6"/>
      <c r="M1044" s="6" t="str">
        <f t="shared" si="36"/>
        <v>IV</v>
      </c>
      <c r="N1044"/>
      <c r="O1044" s="1">
        <v>90.909000000000006</v>
      </c>
      <c r="P1044" s="10">
        <f t="shared" si="37"/>
        <v>2.0202</v>
      </c>
      <c r="Q1044" s="18" t="s">
        <v>477</v>
      </c>
      <c r="R1044" s="17" t="s">
        <v>478</v>
      </c>
      <c r="S1044" s="17">
        <v>4</v>
      </c>
    </row>
    <row r="1045" spans="1:19" s="9" customFormat="1" ht="15" customHeight="1" x14ac:dyDescent="0.25">
      <c r="A1045" s="2" t="s">
        <v>392</v>
      </c>
      <c r="B1045" s="6" t="s">
        <v>153</v>
      </c>
      <c r="C1045" s="6">
        <v>1</v>
      </c>
      <c r="D1045" s="7">
        <v>42983</v>
      </c>
      <c r="E1045" s="8">
        <v>2017</v>
      </c>
      <c r="F1045" s="6" t="s">
        <v>13</v>
      </c>
      <c r="G1045" s="6" t="s">
        <v>14</v>
      </c>
      <c r="H1045" s="6"/>
      <c r="I1045" s="6" t="s">
        <v>20</v>
      </c>
      <c r="J1045" s="6" t="s">
        <v>21</v>
      </c>
      <c r="K1045" s="6" t="s">
        <v>255</v>
      </c>
      <c r="L1045" s="6"/>
      <c r="M1045" s="6" t="str">
        <f t="shared" si="36"/>
        <v>IV</v>
      </c>
      <c r="N1045"/>
      <c r="O1045" s="1">
        <v>318.18150000000003</v>
      </c>
      <c r="P1045" s="10">
        <f t="shared" si="37"/>
        <v>7.0707000000000004</v>
      </c>
      <c r="Q1045" s="18" t="s">
        <v>490</v>
      </c>
      <c r="R1045" s="17" t="s">
        <v>488</v>
      </c>
      <c r="S1045" s="17">
        <v>3</v>
      </c>
    </row>
    <row r="1046" spans="1:19" s="9" customFormat="1" ht="15" customHeight="1" x14ac:dyDescent="0.25">
      <c r="A1046" s="2" t="s">
        <v>392</v>
      </c>
      <c r="B1046" s="6" t="s">
        <v>153</v>
      </c>
      <c r="C1046" s="6">
        <v>1</v>
      </c>
      <c r="D1046" s="7">
        <v>42983</v>
      </c>
      <c r="E1046" s="8">
        <v>2017</v>
      </c>
      <c r="F1046" s="6" t="s">
        <v>13</v>
      </c>
      <c r="G1046" s="6" t="s">
        <v>14</v>
      </c>
      <c r="H1046" s="6" t="s">
        <v>24</v>
      </c>
      <c r="I1046" s="6" t="s">
        <v>25</v>
      </c>
      <c r="J1046" s="6" t="s">
        <v>55</v>
      </c>
      <c r="K1046" s="6" t="s">
        <v>255</v>
      </c>
      <c r="L1046" s="6"/>
      <c r="M1046" s="6" t="str">
        <f t="shared" si="36"/>
        <v>IV</v>
      </c>
      <c r="N1046"/>
      <c r="O1046" s="1">
        <v>45.454500000000003</v>
      </c>
      <c r="P1046" s="10">
        <f t="shared" si="37"/>
        <v>1.0101</v>
      </c>
      <c r="Q1046" s="18" t="s">
        <v>491</v>
      </c>
      <c r="R1046" s="17" t="s">
        <v>478</v>
      </c>
      <c r="S1046" s="17">
        <v>2.5</v>
      </c>
    </row>
    <row r="1047" spans="1:19" s="9" customFormat="1" ht="15" customHeight="1" x14ac:dyDescent="0.25">
      <c r="A1047" s="2" t="s">
        <v>392</v>
      </c>
      <c r="B1047" s="6" t="s">
        <v>153</v>
      </c>
      <c r="C1047" s="6">
        <v>1</v>
      </c>
      <c r="D1047" s="7">
        <v>42983</v>
      </c>
      <c r="E1047" s="8">
        <v>2017</v>
      </c>
      <c r="F1047" s="6" t="s">
        <v>133</v>
      </c>
      <c r="G1047" s="6"/>
      <c r="H1047" s="6"/>
      <c r="I1047" s="6" t="s">
        <v>134</v>
      </c>
      <c r="J1047" s="6" t="s">
        <v>135</v>
      </c>
      <c r="K1047" s="6" t="s">
        <v>253</v>
      </c>
      <c r="L1047" s="6"/>
      <c r="M1047" s="6" t="str">
        <f t="shared" si="36"/>
        <v>I</v>
      </c>
      <c r="N1047" s="15"/>
      <c r="O1047" s="1">
        <v>727.27200000000005</v>
      </c>
      <c r="P1047" s="10">
        <f t="shared" si="37"/>
        <v>16.1616</v>
      </c>
      <c r="Q1047" s="18" t="s">
        <v>485</v>
      </c>
      <c r="R1047" s="17" t="s">
        <v>478</v>
      </c>
      <c r="S1047" s="17">
        <v>3</v>
      </c>
    </row>
    <row r="1048" spans="1:19" s="9" customFormat="1" ht="15" customHeight="1" x14ac:dyDescent="0.25">
      <c r="A1048" s="2" t="s">
        <v>392</v>
      </c>
      <c r="B1048" s="6" t="s">
        <v>153</v>
      </c>
      <c r="C1048" s="6">
        <v>1</v>
      </c>
      <c r="D1048" s="7">
        <v>42983</v>
      </c>
      <c r="E1048" s="8">
        <v>2017</v>
      </c>
      <c r="F1048" s="6" t="s">
        <v>13</v>
      </c>
      <c r="G1048" s="6" t="s">
        <v>14</v>
      </c>
      <c r="H1048" s="6" t="s">
        <v>24</v>
      </c>
      <c r="I1048" s="6" t="s">
        <v>25</v>
      </c>
      <c r="J1048" s="6" t="s">
        <v>26</v>
      </c>
      <c r="K1048" s="6" t="s">
        <v>255</v>
      </c>
      <c r="L1048" s="6"/>
      <c r="M1048" s="6" t="str">
        <f t="shared" si="36"/>
        <v>IV</v>
      </c>
      <c r="N1048"/>
      <c r="O1048" s="1">
        <v>999.99900000000002</v>
      </c>
      <c r="P1048" s="10">
        <f t="shared" si="37"/>
        <v>22.222200000000001</v>
      </c>
      <c r="Q1048" s="18" t="s">
        <v>491</v>
      </c>
      <c r="R1048" s="17" t="s">
        <v>478</v>
      </c>
      <c r="S1048" s="17">
        <v>2</v>
      </c>
    </row>
    <row r="1049" spans="1:19" s="9" customFormat="1" ht="15" customHeight="1" x14ac:dyDescent="0.25">
      <c r="A1049" s="2" t="s">
        <v>393</v>
      </c>
      <c r="B1049" s="6" t="s">
        <v>153</v>
      </c>
      <c r="C1049" s="6">
        <v>2</v>
      </c>
      <c r="D1049" s="7">
        <v>42983</v>
      </c>
      <c r="E1049" s="8">
        <v>2017</v>
      </c>
      <c r="F1049" s="6" t="s">
        <v>9</v>
      </c>
      <c r="G1049" s="6" t="s">
        <v>10</v>
      </c>
      <c r="H1049" s="6"/>
      <c r="I1049" s="6" t="s">
        <v>11</v>
      </c>
      <c r="J1049" s="6" t="s">
        <v>12</v>
      </c>
      <c r="K1049" s="6" t="s">
        <v>251</v>
      </c>
      <c r="L1049" s="6"/>
      <c r="M1049" s="6" t="str">
        <f t="shared" si="36"/>
        <v>III</v>
      </c>
      <c r="N1049" s="15"/>
      <c r="O1049" s="1">
        <v>363.63600000000002</v>
      </c>
      <c r="P1049" s="10">
        <f t="shared" si="37"/>
        <v>8.0808</v>
      </c>
      <c r="Q1049" s="12" t="s">
        <v>500</v>
      </c>
      <c r="R1049" s="13" t="s">
        <v>480</v>
      </c>
      <c r="S1049" s="13">
        <v>3</v>
      </c>
    </row>
    <row r="1050" spans="1:19" s="9" customFormat="1" ht="15" customHeight="1" x14ac:dyDescent="0.25">
      <c r="A1050" s="2" t="s">
        <v>393</v>
      </c>
      <c r="B1050" s="6" t="s">
        <v>153</v>
      </c>
      <c r="C1050" s="6">
        <v>2</v>
      </c>
      <c r="D1050" s="7">
        <v>42983</v>
      </c>
      <c r="E1050" s="8">
        <v>2017</v>
      </c>
      <c r="F1050" s="6" t="s">
        <v>13</v>
      </c>
      <c r="G1050" s="6" t="s">
        <v>14</v>
      </c>
      <c r="H1050" s="6"/>
      <c r="I1050" s="6" t="s">
        <v>64</v>
      </c>
      <c r="J1050" s="6" t="s">
        <v>65</v>
      </c>
      <c r="K1050" s="6" t="s">
        <v>255</v>
      </c>
      <c r="L1050" s="6"/>
      <c r="M1050" s="6" t="str">
        <f t="shared" si="36"/>
        <v>IV</v>
      </c>
      <c r="N1050"/>
      <c r="O1050" s="1">
        <v>318.18150000000003</v>
      </c>
      <c r="P1050" s="10">
        <f t="shared" si="37"/>
        <v>7.0707000000000004</v>
      </c>
      <c r="Q1050" s="18" t="s">
        <v>477</v>
      </c>
      <c r="R1050" s="17" t="s">
        <v>478</v>
      </c>
      <c r="S1050" s="17">
        <v>4</v>
      </c>
    </row>
    <row r="1051" spans="1:19" s="9" customFormat="1" ht="15" customHeight="1" x14ac:dyDescent="0.25">
      <c r="A1051" s="2" t="s">
        <v>393</v>
      </c>
      <c r="B1051" s="6" t="s">
        <v>153</v>
      </c>
      <c r="C1051" s="6">
        <v>2</v>
      </c>
      <c r="D1051" s="7">
        <v>42983</v>
      </c>
      <c r="E1051" s="8">
        <v>2017</v>
      </c>
      <c r="F1051" s="6" t="s">
        <v>13</v>
      </c>
      <c r="G1051" s="6" t="s">
        <v>14</v>
      </c>
      <c r="H1051" s="6" t="s">
        <v>24</v>
      </c>
      <c r="I1051" s="6" t="s">
        <v>25</v>
      </c>
      <c r="J1051" s="6" t="s">
        <v>55</v>
      </c>
      <c r="K1051" s="6" t="s">
        <v>255</v>
      </c>
      <c r="L1051" s="6"/>
      <c r="M1051" s="6" t="str">
        <f t="shared" si="36"/>
        <v>IV</v>
      </c>
      <c r="N1051"/>
      <c r="O1051" s="1">
        <v>45.454500000000003</v>
      </c>
      <c r="P1051" s="10">
        <f t="shared" si="37"/>
        <v>1.0101</v>
      </c>
      <c r="Q1051" s="18" t="s">
        <v>491</v>
      </c>
      <c r="R1051" s="17" t="s">
        <v>478</v>
      </c>
      <c r="S1051" s="17">
        <v>2.5</v>
      </c>
    </row>
    <row r="1052" spans="1:19" s="9" customFormat="1" ht="15" customHeight="1" x14ac:dyDescent="0.25">
      <c r="A1052" s="2" t="s">
        <v>393</v>
      </c>
      <c r="B1052" s="6" t="s">
        <v>153</v>
      </c>
      <c r="C1052" s="6">
        <v>2</v>
      </c>
      <c r="D1052" s="7">
        <v>42983</v>
      </c>
      <c r="E1052" s="8">
        <v>2017</v>
      </c>
      <c r="F1052" s="6" t="s">
        <v>13</v>
      </c>
      <c r="G1052" s="6" t="s">
        <v>14</v>
      </c>
      <c r="H1052" s="6" t="s">
        <v>24</v>
      </c>
      <c r="I1052" s="6" t="s">
        <v>25</v>
      </c>
      <c r="J1052" s="6" t="s">
        <v>26</v>
      </c>
      <c r="K1052" s="6" t="s">
        <v>255</v>
      </c>
      <c r="L1052" s="6"/>
      <c r="M1052" s="6" t="str">
        <f t="shared" si="36"/>
        <v>IV</v>
      </c>
      <c r="N1052"/>
      <c r="O1052" s="1">
        <v>90.909000000000006</v>
      </c>
      <c r="P1052" s="10">
        <f t="shared" si="37"/>
        <v>2.0202</v>
      </c>
      <c r="Q1052" s="18" t="s">
        <v>491</v>
      </c>
      <c r="R1052" s="17" t="s">
        <v>478</v>
      </c>
      <c r="S1052" s="17">
        <v>2</v>
      </c>
    </row>
    <row r="1053" spans="1:19" s="9" customFormat="1" ht="15" customHeight="1" x14ac:dyDescent="0.25">
      <c r="A1053" s="2" t="s">
        <v>402</v>
      </c>
      <c r="B1053" s="6" t="s">
        <v>153</v>
      </c>
      <c r="C1053" s="6">
        <v>1</v>
      </c>
      <c r="D1053" s="7">
        <v>42997</v>
      </c>
      <c r="E1053" s="8">
        <v>2017</v>
      </c>
      <c r="F1053" s="6" t="s">
        <v>9</v>
      </c>
      <c r="G1053" s="6" t="s">
        <v>10</v>
      </c>
      <c r="H1053" s="6"/>
      <c r="I1053" s="6" t="s">
        <v>11</v>
      </c>
      <c r="J1053" s="6" t="s">
        <v>12</v>
      </c>
      <c r="K1053" s="6" t="s">
        <v>251</v>
      </c>
      <c r="L1053" s="6"/>
      <c r="M1053" s="6" t="str">
        <f t="shared" si="36"/>
        <v>III</v>
      </c>
      <c r="N1053" s="15"/>
      <c r="O1053" s="1">
        <v>45.454500000000003</v>
      </c>
      <c r="P1053" s="10">
        <f t="shared" si="37"/>
        <v>1.0101</v>
      </c>
      <c r="Q1053" s="12" t="s">
        <v>500</v>
      </c>
      <c r="R1053" s="13" t="s">
        <v>480</v>
      </c>
      <c r="S1053" s="13">
        <v>3</v>
      </c>
    </row>
    <row r="1054" spans="1:19" s="9" customFormat="1" ht="15" customHeight="1" x14ac:dyDescent="0.25">
      <c r="A1054" s="2" t="s">
        <v>402</v>
      </c>
      <c r="B1054" s="6" t="s">
        <v>153</v>
      </c>
      <c r="C1054" s="6">
        <v>1</v>
      </c>
      <c r="D1054" s="7">
        <v>42997</v>
      </c>
      <c r="E1054" s="8">
        <v>2017</v>
      </c>
      <c r="F1054" s="6" t="s">
        <v>13</v>
      </c>
      <c r="G1054" s="6" t="s">
        <v>14</v>
      </c>
      <c r="H1054" s="6"/>
      <c r="I1054" s="6" t="s">
        <v>64</v>
      </c>
      <c r="J1054" s="6" t="s">
        <v>65</v>
      </c>
      <c r="K1054" s="6" t="s">
        <v>255</v>
      </c>
      <c r="L1054" s="6"/>
      <c r="M1054" s="6" t="str">
        <f t="shared" si="36"/>
        <v>IV</v>
      </c>
      <c r="N1054"/>
      <c r="O1054" s="1">
        <v>363.63600000000002</v>
      </c>
      <c r="P1054" s="10">
        <f t="shared" si="37"/>
        <v>8.0808</v>
      </c>
      <c r="Q1054" s="18" t="s">
        <v>477</v>
      </c>
      <c r="R1054" s="17" t="s">
        <v>478</v>
      </c>
      <c r="S1054" s="17">
        <v>4</v>
      </c>
    </row>
    <row r="1055" spans="1:19" s="9" customFormat="1" ht="15" customHeight="1" x14ac:dyDescent="0.25">
      <c r="A1055" s="2" t="s">
        <v>402</v>
      </c>
      <c r="B1055" s="6" t="s">
        <v>153</v>
      </c>
      <c r="C1055" s="6">
        <v>1</v>
      </c>
      <c r="D1055" s="7">
        <v>42997</v>
      </c>
      <c r="E1055" s="8">
        <v>2017</v>
      </c>
      <c r="F1055" s="6" t="s">
        <v>13</v>
      </c>
      <c r="G1055" s="6" t="s">
        <v>14</v>
      </c>
      <c r="H1055" s="6" t="s">
        <v>15</v>
      </c>
      <c r="I1055" s="6" t="s">
        <v>16</v>
      </c>
      <c r="J1055" s="6" t="s">
        <v>17</v>
      </c>
      <c r="K1055" s="6" t="s">
        <v>252</v>
      </c>
      <c r="L1055" s="6"/>
      <c r="M1055" s="6" t="str">
        <f t="shared" si="36"/>
        <v>II</v>
      </c>
      <c r="N1055" s="15"/>
      <c r="O1055" s="1">
        <v>45.454500000000003</v>
      </c>
      <c r="P1055" s="10">
        <f t="shared" si="37"/>
        <v>1.0101</v>
      </c>
      <c r="Q1055" s="16" t="s">
        <v>479</v>
      </c>
      <c r="R1055" s="17" t="s">
        <v>480</v>
      </c>
      <c r="S1055" s="17">
        <v>3</v>
      </c>
    </row>
    <row r="1056" spans="1:19" s="9" customFormat="1" ht="15" customHeight="1" x14ac:dyDescent="0.25">
      <c r="A1056" s="2" t="s">
        <v>402</v>
      </c>
      <c r="B1056" s="6" t="s">
        <v>153</v>
      </c>
      <c r="C1056" s="6">
        <v>1</v>
      </c>
      <c r="D1056" s="7">
        <v>42997</v>
      </c>
      <c r="E1056" s="8">
        <v>2017</v>
      </c>
      <c r="F1056" s="6" t="s">
        <v>13</v>
      </c>
      <c r="G1056" s="6" t="s">
        <v>14</v>
      </c>
      <c r="H1056" s="6"/>
      <c r="I1056" s="6" t="s">
        <v>20</v>
      </c>
      <c r="J1056" s="6" t="s">
        <v>21</v>
      </c>
      <c r="K1056" s="6" t="s">
        <v>255</v>
      </c>
      <c r="L1056" s="6"/>
      <c r="M1056" s="6" t="str">
        <f t="shared" si="36"/>
        <v>IV</v>
      </c>
      <c r="N1056"/>
      <c r="O1056" s="1">
        <v>636.36300000000006</v>
      </c>
      <c r="P1056" s="10">
        <f t="shared" si="37"/>
        <v>14.141400000000001</v>
      </c>
      <c r="Q1056" s="18" t="s">
        <v>490</v>
      </c>
      <c r="R1056" s="17" t="s">
        <v>488</v>
      </c>
      <c r="S1056" s="17">
        <v>3</v>
      </c>
    </row>
    <row r="1057" spans="1:19" s="9" customFormat="1" ht="15" customHeight="1" x14ac:dyDescent="0.25">
      <c r="A1057" s="2" t="s">
        <v>402</v>
      </c>
      <c r="B1057" s="6" t="s">
        <v>153</v>
      </c>
      <c r="C1057" s="6">
        <v>1</v>
      </c>
      <c r="D1057" s="7">
        <v>42997</v>
      </c>
      <c r="E1057" s="8">
        <v>2017</v>
      </c>
      <c r="F1057" s="6" t="s">
        <v>13</v>
      </c>
      <c r="G1057" s="6" t="s">
        <v>14</v>
      </c>
      <c r="H1057" s="6" t="s">
        <v>24</v>
      </c>
      <c r="I1057" s="6" t="s">
        <v>25</v>
      </c>
      <c r="J1057" s="6" t="s">
        <v>55</v>
      </c>
      <c r="K1057" s="6" t="s">
        <v>255</v>
      </c>
      <c r="L1057" s="6"/>
      <c r="M1057" s="6" t="str">
        <f t="shared" si="36"/>
        <v>IV</v>
      </c>
      <c r="N1057"/>
      <c r="O1057" s="1">
        <v>318.18150000000003</v>
      </c>
      <c r="P1057" s="10">
        <f t="shared" si="37"/>
        <v>7.0707000000000004</v>
      </c>
      <c r="Q1057" s="18" t="s">
        <v>491</v>
      </c>
      <c r="R1057" s="17" t="s">
        <v>478</v>
      </c>
      <c r="S1057" s="17">
        <v>2.5</v>
      </c>
    </row>
    <row r="1058" spans="1:19" s="9" customFormat="1" ht="15" customHeight="1" x14ac:dyDescent="0.25">
      <c r="A1058" s="2" t="s">
        <v>402</v>
      </c>
      <c r="B1058" s="6" t="s">
        <v>153</v>
      </c>
      <c r="C1058" s="6">
        <v>1</v>
      </c>
      <c r="D1058" s="7">
        <v>42997</v>
      </c>
      <c r="E1058" s="8">
        <v>2017</v>
      </c>
      <c r="F1058" s="6" t="s">
        <v>13</v>
      </c>
      <c r="G1058" s="6" t="s">
        <v>14</v>
      </c>
      <c r="H1058" s="6" t="s">
        <v>15</v>
      </c>
      <c r="I1058" s="6" t="s">
        <v>106</v>
      </c>
      <c r="J1058" s="6" t="s">
        <v>142</v>
      </c>
      <c r="K1058" s="6" t="s">
        <v>252</v>
      </c>
      <c r="L1058" s="6"/>
      <c r="M1058" s="6" t="str">
        <f t="shared" si="36"/>
        <v>II</v>
      </c>
      <c r="N1058" s="15"/>
      <c r="O1058" s="1">
        <v>45.454500000000003</v>
      </c>
      <c r="P1058" s="10">
        <f t="shared" si="37"/>
        <v>1.0101</v>
      </c>
      <c r="Q1058" s="12"/>
      <c r="R1058" s="13"/>
      <c r="S1058" s="13">
        <v>2</v>
      </c>
    </row>
    <row r="1059" spans="1:19" s="9" customFormat="1" ht="15" customHeight="1" x14ac:dyDescent="0.25">
      <c r="A1059" s="2" t="s">
        <v>403</v>
      </c>
      <c r="B1059" s="6" t="s">
        <v>153</v>
      </c>
      <c r="C1059" s="6">
        <v>2</v>
      </c>
      <c r="D1059" s="7">
        <v>42997</v>
      </c>
      <c r="E1059" s="8">
        <v>2017</v>
      </c>
      <c r="F1059" s="6" t="s">
        <v>27</v>
      </c>
      <c r="G1059" s="6" t="s">
        <v>39</v>
      </c>
      <c r="H1059" s="6" t="s">
        <v>73</v>
      </c>
      <c r="I1059" s="6" t="s">
        <v>74</v>
      </c>
      <c r="J1059" s="6" t="s">
        <v>75</v>
      </c>
      <c r="K1059" s="6" t="s">
        <v>252</v>
      </c>
      <c r="L1059" s="6"/>
      <c r="M1059" s="6" t="str">
        <f t="shared" si="36"/>
        <v>II</v>
      </c>
      <c r="N1059" s="15"/>
      <c r="O1059" s="1">
        <v>45.454500000000003</v>
      </c>
      <c r="P1059" s="10">
        <f t="shared" si="37"/>
        <v>1.0101</v>
      </c>
      <c r="Q1059" s="16" t="s">
        <v>479</v>
      </c>
      <c r="R1059" s="17" t="s">
        <v>480</v>
      </c>
      <c r="S1059" s="17">
        <v>1</v>
      </c>
    </row>
    <row r="1060" spans="1:19" s="9" customFormat="1" ht="15" customHeight="1" x14ac:dyDescent="0.25">
      <c r="A1060" s="2" t="s">
        <v>403</v>
      </c>
      <c r="B1060" s="6" t="s">
        <v>153</v>
      </c>
      <c r="C1060" s="6">
        <v>2</v>
      </c>
      <c r="D1060" s="7">
        <v>42997</v>
      </c>
      <c r="E1060" s="8">
        <v>2017</v>
      </c>
      <c r="F1060" s="6" t="s">
        <v>9</v>
      </c>
      <c r="G1060" s="6" t="s">
        <v>10</v>
      </c>
      <c r="H1060" s="6"/>
      <c r="I1060" s="6" t="s">
        <v>11</v>
      </c>
      <c r="J1060" s="6" t="s">
        <v>12</v>
      </c>
      <c r="K1060" s="6" t="s">
        <v>251</v>
      </c>
      <c r="L1060" s="6"/>
      <c r="M1060" s="6" t="str">
        <f t="shared" si="36"/>
        <v>III</v>
      </c>
      <c r="N1060" s="15"/>
      <c r="O1060" s="1">
        <v>136.36350000000002</v>
      </c>
      <c r="P1060" s="10">
        <f t="shared" si="37"/>
        <v>3.0303000000000004</v>
      </c>
      <c r="Q1060" s="12" t="s">
        <v>500</v>
      </c>
      <c r="R1060" s="13" t="s">
        <v>480</v>
      </c>
      <c r="S1060" s="13">
        <v>3</v>
      </c>
    </row>
    <row r="1061" spans="1:19" s="9" customFormat="1" ht="15" customHeight="1" x14ac:dyDescent="0.25">
      <c r="A1061" s="2" t="s">
        <v>403</v>
      </c>
      <c r="B1061" s="6" t="s">
        <v>153</v>
      </c>
      <c r="C1061" s="6">
        <v>2</v>
      </c>
      <c r="D1061" s="7">
        <v>42997</v>
      </c>
      <c r="E1061" s="8">
        <v>2017</v>
      </c>
      <c r="F1061" s="6" t="s">
        <v>13</v>
      </c>
      <c r="G1061" s="6" t="s">
        <v>14</v>
      </c>
      <c r="H1061" s="6"/>
      <c r="I1061" s="6" t="s">
        <v>64</v>
      </c>
      <c r="J1061" s="6" t="s">
        <v>65</v>
      </c>
      <c r="K1061" s="6" t="s">
        <v>255</v>
      </c>
      <c r="L1061" s="6"/>
      <c r="M1061" s="6" t="str">
        <f t="shared" si="36"/>
        <v>IV</v>
      </c>
      <c r="N1061"/>
      <c r="O1061" s="1">
        <v>363.63600000000002</v>
      </c>
      <c r="P1061" s="10">
        <f t="shared" si="37"/>
        <v>8.0808</v>
      </c>
      <c r="Q1061" s="18" t="s">
        <v>477</v>
      </c>
      <c r="R1061" s="17" t="s">
        <v>478</v>
      </c>
      <c r="S1061" s="17">
        <v>4</v>
      </c>
    </row>
    <row r="1062" spans="1:19" s="9" customFormat="1" ht="15" customHeight="1" x14ac:dyDescent="0.25">
      <c r="A1062" s="2" t="s">
        <v>403</v>
      </c>
      <c r="B1062" s="6" t="s">
        <v>153</v>
      </c>
      <c r="C1062" s="6">
        <v>2</v>
      </c>
      <c r="D1062" s="7">
        <v>42997</v>
      </c>
      <c r="E1062" s="8">
        <v>2017</v>
      </c>
      <c r="F1062" s="6" t="s">
        <v>13</v>
      </c>
      <c r="G1062" s="6" t="s">
        <v>14</v>
      </c>
      <c r="H1062" s="6" t="s">
        <v>15</v>
      </c>
      <c r="I1062" s="6" t="s">
        <v>16</v>
      </c>
      <c r="J1062" s="6" t="s">
        <v>17</v>
      </c>
      <c r="K1062" s="6" t="s">
        <v>252</v>
      </c>
      <c r="L1062" s="6"/>
      <c r="M1062" s="6" t="str">
        <f t="shared" si="36"/>
        <v>II</v>
      </c>
      <c r="N1062" s="15"/>
      <c r="O1062" s="1">
        <v>45.454500000000003</v>
      </c>
      <c r="P1062" s="10">
        <f t="shared" si="37"/>
        <v>1.0101</v>
      </c>
      <c r="Q1062" s="16" t="s">
        <v>479</v>
      </c>
      <c r="R1062" s="17" t="s">
        <v>480</v>
      </c>
      <c r="S1062" s="17">
        <v>3</v>
      </c>
    </row>
    <row r="1063" spans="1:19" s="9" customFormat="1" ht="15" customHeight="1" x14ac:dyDescent="0.25">
      <c r="A1063" s="2" t="s">
        <v>403</v>
      </c>
      <c r="B1063" s="6" t="s">
        <v>153</v>
      </c>
      <c r="C1063" s="6">
        <v>2</v>
      </c>
      <c r="D1063" s="7">
        <v>42997</v>
      </c>
      <c r="E1063" s="8">
        <v>2017</v>
      </c>
      <c r="F1063" s="6" t="s">
        <v>13</v>
      </c>
      <c r="G1063" s="6" t="s">
        <v>14</v>
      </c>
      <c r="H1063" s="6"/>
      <c r="I1063" s="6" t="s">
        <v>20</v>
      </c>
      <c r="J1063" s="6" t="s">
        <v>21</v>
      </c>
      <c r="K1063" s="6" t="s">
        <v>255</v>
      </c>
      <c r="L1063" s="6"/>
      <c r="M1063" s="6" t="str">
        <f t="shared" si="36"/>
        <v>IV</v>
      </c>
      <c r="N1063"/>
      <c r="O1063" s="1">
        <v>545.45400000000006</v>
      </c>
      <c r="P1063" s="10">
        <f t="shared" si="37"/>
        <v>12.121200000000002</v>
      </c>
      <c r="Q1063" s="18" t="s">
        <v>490</v>
      </c>
      <c r="R1063" s="17" t="s">
        <v>488</v>
      </c>
      <c r="S1063" s="17">
        <v>3</v>
      </c>
    </row>
    <row r="1064" spans="1:19" s="9" customFormat="1" ht="15" customHeight="1" x14ac:dyDescent="0.25">
      <c r="A1064" s="2" t="s">
        <v>403</v>
      </c>
      <c r="B1064" s="6" t="s">
        <v>153</v>
      </c>
      <c r="C1064" s="6">
        <v>2</v>
      </c>
      <c r="D1064" s="7">
        <v>42997</v>
      </c>
      <c r="E1064" s="8">
        <v>2017</v>
      </c>
      <c r="F1064" s="6" t="s">
        <v>13</v>
      </c>
      <c r="G1064" s="6" t="s">
        <v>14</v>
      </c>
      <c r="H1064" s="6" t="s">
        <v>24</v>
      </c>
      <c r="I1064" s="6" t="s">
        <v>25</v>
      </c>
      <c r="J1064" s="6" t="s">
        <v>55</v>
      </c>
      <c r="K1064" s="6" t="s">
        <v>255</v>
      </c>
      <c r="L1064" s="6"/>
      <c r="M1064" s="6" t="str">
        <f t="shared" si="36"/>
        <v>IV</v>
      </c>
      <c r="N1064"/>
      <c r="O1064" s="1">
        <v>272.72700000000003</v>
      </c>
      <c r="P1064" s="10">
        <f t="shared" si="37"/>
        <v>6.0606000000000009</v>
      </c>
      <c r="Q1064" s="18" t="s">
        <v>491</v>
      </c>
      <c r="R1064" s="17" t="s">
        <v>478</v>
      </c>
      <c r="S1064" s="17">
        <v>2.5</v>
      </c>
    </row>
    <row r="1065" spans="1:19" s="9" customFormat="1" ht="15" customHeight="1" x14ac:dyDescent="0.25">
      <c r="A1065" s="2" t="s">
        <v>403</v>
      </c>
      <c r="B1065" s="6" t="s">
        <v>153</v>
      </c>
      <c r="C1065" s="6">
        <v>2</v>
      </c>
      <c r="D1065" s="7">
        <v>42997</v>
      </c>
      <c r="E1065" s="8">
        <v>2017</v>
      </c>
      <c r="F1065" s="6" t="s">
        <v>13</v>
      </c>
      <c r="G1065" s="6" t="s">
        <v>14</v>
      </c>
      <c r="H1065" s="6" t="s">
        <v>15</v>
      </c>
      <c r="I1065" s="6" t="s">
        <v>22</v>
      </c>
      <c r="J1065" s="6" t="s">
        <v>43</v>
      </c>
      <c r="K1065" s="6" t="s">
        <v>255</v>
      </c>
      <c r="L1065" s="6"/>
      <c r="M1065" s="6" t="str">
        <f t="shared" si="36"/>
        <v>IV</v>
      </c>
      <c r="N1065"/>
      <c r="O1065" s="1">
        <v>45.454500000000003</v>
      </c>
      <c r="P1065" s="10">
        <f t="shared" si="37"/>
        <v>1.0101</v>
      </c>
      <c r="Q1065" s="16" t="s">
        <v>479</v>
      </c>
      <c r="R1065" s="17" t="s">
        <v>480</v>
      </c>
      <c r="S1065" s="17">
        <v>2</v>
      </c>
    </row>
    <row r="1066" spans="1:19" s="9" customFormat="1" ht="15" customHeight="1" x14ac:dyDescent="0.25">
      <c r="A1066" s="2" t="s">
        <v>408</v>
      </c>
      <c r="B1066" s="6" t="s">
        <v>153</v>
      </c>
      <c r="C1066" s="6">
        <v>1</v>
      </c>
      <c r="D1066" s="7">
        <v>43026</v>
      </c>
      <c r="E1066" s="8">
        <v>2017</v>
      </c>
      <c r="F1066" s="6" t="s">
        <v>9</v>
      </c>
      <c r="G1066" s="6" t="s">
        <v>10</v>
      </c>
      <c r="H1066" s="6"/>
      <c r="I1066" s="6" t="s">
        <v>11</v>
      </c>
      <c r="J1066" s="6" t="s">
        <v>42</v>
      </c>
      <c r="K1066" s="6" t="s">
        <v>252</v>
      </c>
      <c r="L1066" s="6"/>
      <c r="M1066" s="6" t="str">
        <f t="shared" si="36"/>
        <v>II</v>
      </c>
      <c r="N1066" s="15"/>
      <c r="O1066" s="1">
        <v>45.454500000000003</v>
      </c>
      <c r="P1066" s="10">
        <f t="shared" si="37"/>
        <v>1.0101</v>
      </c>
      <c r="Q1066" s="12" t="s">
        <v>500</v>
      </c>
      <c r="R1066" s="13" t="s">
        <v>480</v>
      </c>
      <c r="S1066" s="13">
        <v>3</v>
      </c>
    </row>
    <row r="1067" spans="1:19" s="9" customFormat="1" ht="15" customHeight="1" x14ac:dyDescent="0.25">
      <c r="A1067" s="2" t="s">
        <v>408</v>
      </c>
      <c r="B1067" s="6" t="s">
        <v>153</v>
      </c>
      <c r="C1067" s="6">
        <v>1</v>
      </c>
      <c r="D1067" s="7">
        <v>43026</v>
      </c>
      <c r="E1067" s="8">
        <v>2017</v>
      </c>
      <c r="F1067" s="6" t="s">
        <v>13</v>
      </c>
      <c r="G1067" s="6" t="s">
        <v>14</v>
      </c>
      <c r="H1067" s="6"/>
      <c r="I1067" s="6" t="s">
        <v>64</v>
      </c>
      <c r="J1067" s="6" t="s">
        <v>65</v>
      </c>
      <c r="K1067" s="6" t="s">
        <v>255</v>
      </c>
      <c r="L1067" s="6"/>
      <c r="M1067" s="6" t="str">
        <f t="shared" ref="M1067:M1130" si="38">IF(L1067="",K1067,L1067)</f>
        <v>IV</v>
      </c>
      <c r="N1067"/>
      <c r="O1067" s="1">
        <v>363.63600000000002</v>
      </c>
      <c r="P1067" s="10">
        <f t="shared" si="37"/>
        <v>8.0808</v>
      </c>
      <c r="Q1067" s="18" t="s">
        <v>477</v>
      </c>
      <c r="R1067" s="17" t="s">
        <v>478</v>
      </c>
      <c r="S1067" s="17">
        <v>4</v>
      </c>
    </row>
    <row r="1068" spans="1:19" s="9" customFormat="1" ht="15" customHeight="1" x14ac:dyDescent="0.25">
      <c r="A1068" s="2" t="s">
        <v>408</v>
      </c>
      <c r="B1068" s="6" t="s">
        <v>153</v>
      </c>
      <c r="C1068" s="6">
        <v>1</v>
      </c>
      <c r="D1068" s="7">
        <v>43026</v>
      </c>
      <c r="E1068" s="8">
        <v>2017</v>
      </c>
      <c r="F1068" s="6" t="s">
        <v>27</v>
      </c>
      <c r="G1068" s="6" t="s">
        <v>39</v>
      </c>
      <c r="H1068" s="6"/>
      <c r="I1068" s="6" t="s">
        <v>40</v>
      </c>
      <c r="J1068" s="6" t="s">
        <v>41</v>
      </c>
      <c r="K1068" s="6" t="s">
        <v>252</v>
      </c>
      <c r="L1068" s="6"/>
      <c r="M1068" s="6" t="str">
        <f t="shared" si="38"/>
        <v>II</v>
      </c>
      <c r="N1068" s="15"/>
      <c r="O1068" s="1">
        <v>136.36350000000002</v>
      </c>
      <c r="P1068" s="10">
        <f t="shared" si="37"/>
        <v>3.0303000000000004</v>
      </c>
      <c r="Q1068" s="16" t="s">
        <v>479</v>
      </c>
      <c r="R1068" s="17" t="s">
        <v>480</v>
      </c>
      <c r="S1068" s="17">
        <v>3</v>
      </c>
    </row>
    <row r="1069" spans="1:19" s="9" customFormat="1" ht="15" customHeight="1" x14ac:dyDescent="0.25">
      <c r="A1069" s="2" t="s">
        <v>408</v>
      </c>
      <c r="B1069" s="6" t="s">
        <v>153</v>
      </c>
      <c r="C1069" s="6">
        <v>1</v>
      </c>
      <c r="D1069" s="7">
        <v>43026</v>
      </c>
      <c r="E1069" s="8">
        <v>2017</v>
      </c>
      <c r="F1069" s="6" t="s">
        <v>13</v>
      </c>
      <c r="G1069" s="6" t="s">
        <v>14</v>
      </c>
      <c r="H1069" s="6" t="s">
        <v>15</v>
      </c>
      <c r="I1069" s="6" t="s">
        <v>16</v>
      </c>
      <c r="J1069" s="6" t="s">
        <v>17</v>
      </c>
      <c r="K1069" s="6" t="s">
        <v>252</v>
      </c>
      <c r="L1069" s="6"/>
      <c r="M1069" s="6" t="str">
        <f t="shared" si="38"/>
        <v>II</v>
      </c>
      <c r="N1069" s="15"/>
      <c r="O1069" s="1">
        <v>136.36350000000002</v>
      </c>
      <c r="P1069" s="10">
        <f t="shared" si="37"/>
        <v>3.0303000000000004</v>
      </c>
      <c r="Q1069" s="16" t="s">
        <v>479</v>
      </c>
      <c r="R1069" s="17" t="s">
        <v>480</v>
      </c>
      <c r="S1069" s="17">
        <v>3</v>
      </c>
    </row>
    <row r="1070" spans="1:19" s="9" customFormat="1" ht="15" customHeight="1" x14ac:dyDescent="0.25">
      <c r="A1070" s="2" t="s">
        <v>408</v>
      </c>
      <c r="B1070" s="6" t="s">
        <v>153</v>
      </c>
      <c r="C1070" s="6">
        <v>1</v>
      </c>
      <c r="D1070" s="7">
        <v>43026</v>
      </c>
      <c r="E1070" s="8">
        <v>2017</v>
      </c>
      <c r="F1070" s="6" t="s">
        <v>27</v>
      </c>
      <c r="G1070" s="6" t="s">
        <v>39</v>
      </c>
      <c r="H1070" s="6"/>
      <c r="I1070" s="6" t="s">
        <v>229</v>
      </c>
      <c r="J1070" s="6" t="s">
        <v>230</v>
      </c>
      <c r="K1070" s="6" t="s">
        <v>253</v>
      </c>
      <c r="L1070" s="6"/>
      <c r="M1070" s="6" t="str">
        <f t="shared" si="38"/>
        <v>I</v>
      </c>
      <c r="N1070" s="15"/>
      <c r="O1070" s="1">
        <v>90.909000000000006</v>
      </c>
      <c r="P1070" s="10">
        <f t="shared" si="37"/>
        <v>2.0202</v>
      </c>
      <c r="Q1070" s="13"/>
      <c r="R1070" s="12"/>
      <c r="S1070" s="13"/>
    </row>
    <row r="1071" spans="1:19" s="9" customFormat="1" ht="15" customHeight="1" x14ac:dyDescent="0.25">
      <c r="A1071" s="2" t="s">
        <v>408</v>
      </c>
      <c r="B1071" s="6" t="s">
        <v>153</v>
      </c>
      <c r="C1071" s="6">
        <v>1</v>
      </c>
      <c r="D1071" s="7">
        <v>43026</v>
      </c>
      <c r="E1071" s="8">
        <v>2017</v>
      </c>
      <c r="F1071" s="6" t="s">
        <v>13</v>
      </c>
      <c r="G1071" s="6" t="s">
        <v>14</v>
      </c>
      <c r="H1071" s="6"/>
      <c r="I1071" s="6" t="s">
        <v>18</v>
      </c>
      <c r="J1071" s="6" t="s">
        <v>19</v>
      </c>
      <c r="K1071" s="6" t="s">
        <v>252</v>
      </c>
      <c r="L1071" s="6"/>
      <c r="M1071" s="6" t="str">
        <f t="shared" si="38"/>
        <v>II</v>
      </c>
      <c r="N1071" s="15"/>
      <c r="O1071" s="1">
        <v>181.81800000000001</v>
      </c>
      <c r="P1071" s="10">
        <f t="shared" si="37"/>
        <v>4.0404</v>
      </c>
      <c r="Q1071" s="18" t="s">
        <v>489</v>
      </c>
      <c r="R1071" s="17" t="s">
        <v>488</v>
      </c>
      <c r="S1071" s="17">
        <v>3</v>
      </c>
    </row>
    <row r="1072" spans="1:19" s="9" customFormat="1" ht="15" customHeight="1" x14ac:dyDescent="0.25">
      <c r="A1072" s="2" t="s">
        <v>273</v>
      </c>
      <c r="B1072" s="6" t="s">
        <v>153</v>
      </c>
      <c r="C1072" s="6">
        <v>1</v>
      </c>
      <c r="D1072" s="7">
        <v>43026</v>
      </c>
      <c r="E1072" s="8">
        <v>2017</v>
      </c>
      <c r="F1072" s="6" t="s">
        <v>50</v>
      </c>
      <c r="G1072" s="6" t="s">
        <v>92</v>
      </c>
      <c r="H1072" s="6"/>
      <c r="I1072" s="6" t="s">
        <v>93</v>
      </c>
      <c r="J1072" s="6" t="s">
        <v>93</v>
      </c>
      <c r="K1072" s="6" t="s">
        <v>252</v>
      </c>
      <c r="L1072" s="6"/>
      <c r="M1072" s="6" t="str">
        <f t="shared" si="38"/>
        <v>II</v>
      </c>
      <c r="N1072" s="15"/>
      <c r="O1072" s="1">
        <v>636.36300000000006</v>
      </c>
      <c r="P1072" s="10">
        <f t="shared" si="37"/>
        <v>14.141400000000001</v>
      </c>
      <c r="Q1072" s="12" t="s">
        <v>500</v>
      </c>
      <c r="R1072" s="13" t="s">
        <v>480</v>
      </c>
      <c r="S1072" s="13">
        <v>3</v>
      </c>
    </row>
    <row r="1073" spans="1:19" s="9" customFormat="1" ht="15" customHeight="1" x14ac:dyDescent="0.25">
      <c r="A1073" s="2" t="s">
        <v>408</v>
      </c>
      <c r="B1073" s="6" t="s">
        <v>153</v>
      </c>
      <c r="C1073" s="6">
        <v>1</v>
      </c>
      <c r="D1073" s="7">
        <v>43026</v>
      </c>
      <c r="E1073" s="8">
        <v>2017</v>
      </c>
      <c r="F1073" s="6" t="s">
        <v>13</v>
      </c>
      <c r="G1073" s="6" t="s">
        <v>14</v>
      </c>
      <c r="H1073" s="6"/>
      <c r="I1073" s="6" t="s">
        <v>20</v>
      </c>
      <c r="J1073" s="6" t="s">
        <v>21</v>
      </c>
      <c r="K1073" s="6" t="s">
        <v>255</v>
      </c>
      <c r="L1073" s="6"/>
      <c r="M1073" s="6" t="str">
        <f t="shared" si="38"/>
        <v>IV</v>
      </c>
      <c r="N1073"/>
      <c r="O1073" s="1">
        <v>90.909000000000006</v>
      </c>
      <c r="P1073" s="10">
        <f t="shared" si="37"/>
        <v>2.0202</v>
      </c>
      <c r="Q1073" s="18" t="s">
        <v>490</v>
      </c>
      <c r="R1073" s="17" t="s">
        <v>488</v>
      </c>
      <c r="S1073" s="17">
        <v>3</v>
      </c>
    </row>
    <row r="1074" spans="1:19" s="9" customFormat="1" ht="15" customHeight="1" x14ac:dyDescent="0.25">
      <c r="A1074" s="2" t="s">
        <v>408</v>
      </c>
      <c r="B1074" s="6" t="s">
        <v>153</v>
      </c>
      <c r="C1074" s="6">
        <v>1</v>
      </c>
      <c r="D1074" s="7">
        <v>43026</v>
      </c>
      <c r="E1074" s="8">
        <v>2017</v>
      </c>
      <c r="F1074" s="6" t="s">
        <v>27</v>
      </c>
      <c r="G1074" s="6" t="s">
        <v>28</v>
      </c>
      <c r="H1074" s="6"/>
      <c r="I1074" s="6" t="s">
        <v>36</v>
      </c>
      <c r="J1074" s="6" t="s">
        <v>37</v>
      </c>
      <c r="K1074" s="6" t="s">
        <v>251</v>
      </c>
      <c r="L1074" s="6"/>
      <c r="M1074" s="6" t="str">
        <f t="shared" si="38"/>
        <v>III</v>
      </c>
      <c r="N1074" s="15"/>
      <c r="O1074" s="1">
        <v>45.454500000000003</v>
      </c>
      <c r="P1074" s="10">
        <f t="shared" si="37"/>
        <v>1.0101</v>
      </c>
      <c r="Q1074" s="18" t="s">
        <v>498</v>
      </c>
      <c r="R1074" s="17" t="s">
        <v>478</v>
      </c>
      <c r="S1074" s="17">
        <v>3</v>
      </c>
    </row>
    <row r="1075" spans="1:19" s="9" customFormat="1" ht="15" customHeight="1" x14ac:dyDescent="0.25">
      <c r="A1075" s="2" t="s">
        <v>383</v>
      </c>
      <c r="B1075" s="6" t="s">
        <v>153</v>
      </c>
      <c r="C1075" s="6">
        <v>1</v>
      </c>
      <c r="D1075" s="7">
        <v>43026</v>
      </c>
      <c r="E1075" s="8">
        <v>2017</v>
      </c>
      <c r="F1075" s="6" t="s">
        <v>125</v>
      </c>
      <c r="G1075" s="6" t="s">
        <v>126</v>
      </c>
      <c r="H1075" s="6"/>
      <c r="I1075" s="6"/>
      <c r="J1075" s="6" t="s">
        <v>126</v>
      </c>
      <c r="K1075" s="14" t="s">
        <v>252</v>
      </c>
      <c r="L1075" s="28"/>
      <c r="M1075" s="6" t="str">
        <f t="shared" si="38"/>
        <v>II</v>
      </c>
      <c r="N1075" s="15"/>
      <c r="O1075" s="1">
        <v>45.454500000000003</v>
      </c>
      <c r="P1075" s="10">
        <f t="shared" si="37"/>
        <v>1.0101</v>
      </c>
      <c r="Q1075" s="18" t="s">
        <v>490</v>
      </c>
      <c r="R1075" s="17" t="s">
        <v>488</v>
      </c>
      <c r="S1075" s="17"/>
    </row>
    <row r="1076" spans="1:19" s="9" customFormat="1" ht="15" customHeight="1" x14ac:dyDescent="0.25">
      <c r="A1076" s="2" t="s">
        <v>408</v>
      </c>
      <c r="B1076" s="6" t="s">
        <v>153</v>
      </c>
      <c r="C1076" s="6">
        <v>1</v>
      </c>
      <c r="D1076" s="7">
        <v>43026</v>
      </c>
      <c r="E1076" s="8">
        <v>2017</v>
      </c>
      <c r="F1076" s="6" t="s">
        <v>13</v>
      </c>
      <c r="G1076" s="6" t="s">
        <v>14</v>
      </c>
      <c r="H1076" s="6" t="s">
        <v>24</v>
      </c>
      <c r="I1076" s="6" t="s">
        <v>25</v>
      </c>
      <c r="J1076" s="6" t="s">
        <v>55</v>
      </c>
      <c r="K1076" s="6" t="s">
        <v>255</v>
      </c>
      <c r="L1076" s="6"/>
      <c r="M1076" s="6" t="str">
        <f t="shared" si="38"/>
        <v>IV</v>
      </c>
      <c r="N1076"/>
      <c r="O1076" s="1">
        <v>45.454500000000003</v>
      </c>
      <c r="P1076" s="10">
        <f t="shared" si="37"/>
        <v>1.0101</v>
      </c>
      <c r="Q1076" s="18" t="s">
        <v>491</v>
      </c>
      <c r="R1076" s="17" t="s">
        <v>478</v>
      </c>
      <c r="S1076" s="17">
        <v>2.5</v>
      </c>
    </row>
    <row r="1077" spans="1:19" s="9" customFormat="1" ht="15" customHeight="1" x14ac:dyDescent="0.25">
      <c r="A1077" s="2" t="s">
        <v>408</v>
      </c>
      <c r="B1077" s="6" t="s">
        <v>153</v>
      </c>
      <c r="C1077" s="6">
        <v>1</v>
      </c>
      <c r="D1077" s="7">
        <v>43026</v>
      </c>
      <c r="E1077" s="8">
        <v>2017</v>
      </c>
      <c r="F1077" s="6" t="s">
        <v>13</v>
      </c>
      <c r="G1077" s="6" t="s">
        <v>14</v>
      </c>
      <c r="H1077" s="6" t="s">
        <v>15</v>
      </c>
      <c r="I1077" s="6" t="s">
        <v>22</v>
      </c>
      <c r="J1077" s="6" t="s">
        <v>43</v>
      </c>
      <c r="K1077" s="6" t="s">
        <v>255</v>
      </c>
      <c r="L1077" s="6"/>
      <c r="M1077" s="6" t="str">
        <f t="shared" si="38"/>
        <v>IV</v>
      </c>
      <c r="N1077"/>
      <c r="O1077" s="1">
        <v>45.454500000000003</v>
      </c>
      <c r="P1077" s="10">
        <f t="shared" si="37"/>
        <v>1.0101</v>
      </c>
      <c r="Q1077" s="16" t="s">
        <v>479</v>
      </c>
      <c r="R1077" s="17" t="s">
        <v>480</v>
      </c>
      <c r="S1077" s="17">
        <v>2</v>
      </c>
    </row>
    <row r="1078" spans="1:19" s="9" customFormat="1" ht="15" customHeight="1" x14ac:dyDescent="0.25">
      <c r="A1078" s="2" t="s">
        <v>408</v>
      </c>
      <c r="B1078" s="6" t="s">
        <v>153</v>
      </c>
      <c r="C1078" s="6">
        <v>1</v>
      </c>
      <c r="D1078" s="7">
        <v>43026</v>
      </c>
      <c r="E1078" s="8">
        <v>2017</v>
      </c>
      <c r="F1078" s="6" t="s">
        <v>13</v>
      </c>
      <c r="G1078" s="6" t="s">
        <v>14</v>
      </c>
      <c r="H1078" s="6" t="s">
        <v>15</v>
      </c>
      <c r="I1078" s="6" t="s">
        <v>22</v>
      </c>
      <c r="J1078" s="6" t="s">
        <v>23</v>
      </c>
      <c r="K1078" s="6" t="s">
        <v>255</v>
      </c>
      <c r="L1078" s="6"/>
      <c r="M1078" s="6" t="str">
        <f t="shared" si="38"/>
        <v>IV</v>
      </c>
      <c r="N1078"/>
      <c r="O1078" s="1">
        <v>90.909000000000006</v>
      </c>
      <c r="P1078" s="10">
        <f t="shared" si="37"/>
        <v>2.0202</v>
      </c>
      <c r="Q1078" s="16" t="s">
        <v>479</v>
      </c>
      <c r="R1078" s="17" t="s">
        <v>480</v>
      </c>
      <c r="S1078" s="17">
        <v>2</v>
      </c>
    </row>
    <row r="1079" spans="1:19" s="9" customFormat="1" ht="15" customHeight="1" x14ac:dyDescent="0.25">
      <c r="A1079" s="2" t="s">
        <v>408</v>
      </c>
      <c r="B1079" s="6" t="s">
        <v>153</v>
      </c>
      <c r="C1079" s="6">
        <v>1</v>
      </c>
      <c r="D1079" s="7">
        <v>43026</v>
      </c>
      <c r="E1079" s="8">
        <v>2017</v>
      </c>
      <c r="F1079" s="6" t="s">
        <v>13</v>
      </c>
      <c r="G1079" s="6" t="s">
        <v>14</v>
      </c>
      <c r="H1079" s="6" t="s">
        <v>15</v>
      </c>
      <c r="I1079" s="6" t="s">
        <v>106</v>
      </c>
      <c r="J1079" s="6" t="s">
        <v>142</v>
      </c>
      <c r="K1079" s="6" t="s">
        <v>252</v>
      </c>
      <c r="L1079" s="6"/>
      <c r="M1079" s="6" t="str">
        <f t="shared" si="38"/>
        <v>II</v>
      </c>
      <c r="N1079" s="15"/>
      <c r="O1079" s="1">
        <v>90.909000000000006</v>
      </c>
      <c r="P1079" s="10">
        <f t="shared" si="37"/>
        <v>2.0202</v>
      </c>
      <c r="Q1079" s="12"/>
      <c r="R1079" s="13"/>
      <c r="S1079" s="13">
        <v>2</v>
      </c>
    </row>
    <row r="1080" spans="1:19" s="9" customFormat="1" ht="15" customHeight="1" x14ac:dyDescent="0.25">
      <c r="A1080" s="2" t="s">
        <v>408</v>
      </c>
      <c r="B1080" s="6" t="s">
        <v>153</v>
      </c>
      <c r="C1080" s="6">
        <v>1</v>
      </c>
      <c r="D1080" s="7">
        <v>43026</v>
      </c>
      <c r="E1080" s="8">
        <v>2017</v>
      </c>
      <c r="F1080" s="6" t="s">
        <v>13</v>
      </c>
      <c r="G1080" s="6" t="s">
        <v>14</v>
      </c>
      <c r="H1080" s="6" t="s">
        <v>24</v>
      </c>
      <c r="I1080" s="6" t="s">
        <v>25</v>
      </c>
      <c r="J1080" s="6" t="s">
        <v>26</v>
      </c>
      <c r="K1080" s="6" t="s">
        <v>255</v>
      </c>
      <c r="L1080" s="6"/>
      <c r="M1080" s="6" t="str">
        <f t="shared" si="38"/>
        <v>IV</v>
      </c>
      <c r="N1080"/>
      <c r="O1080" s="1">
        <v>45.454500000000003</v>
      </c>
      <c r="P1080" s="10">
        <f t="shared" si="37"/>
        <v>1.0101</v>
      </c>
      <c r="Q1080" s="18" t="s">
        <v>491</v>
      </c>
      <c r="R1080" s="17" t="s">
        <v>478</v>
      </c>
      <c r="S1080" s="17">
        <v>2</v>
      </c>
    </row>
    <row r="1081" spans="1:19" s="9" customFormat="1" ht="15" customHeight="1" x14ac:dyDescent="0.25">
      <c r="A1081" s="2" t="s">
        <v>409</v>
      </c>
      <c r="B1081" s="6" t="s">
        <v>153</v>
      </c>
      <c r="C1081" s="6">
        <v>2</v>
      </c>
      <c r="D1081" s="7">
        <v>43026</v>
      </c>
      <c r="E1081" s="8">
        <v>2017</v>
      </c>
      <c r="F1081" s="6" t="s">
        <v>13</v>
      </c>
      <c r="G1081" s="6" t="s">
        <v>14</v>
      </c>
      <c r="H1081" s="6"/>
      <c r="I1081" s="6" t="s">
        <v>64</v>
      </c>
      <c r="J1081" s="6" t="s">
        <v>65</v>
      </c>
      <c r="K1081" s="6" t="s">
        <v>255</v>
      </c>
      <c r="L1081" s="6"/>
      <c r="M1081" s="6" t="str">
        <f t="shared" si="38"/>
        <v>IV</v>
      </c>
      <c r="N1081"/>
      <c r="O1081" s="1">
        <v>409.09050000000002</v>
      </c>
      <c r="P1081" s="10">
        <f t="shared" si="37"/>
        <v>9.0909000000000013</v>
      </c>
      <c r="Q1081" s="18" t="s">
        <v>477</v>
      </c>
      <c r="R1081" s="17" t="s">
        <v>478</v>
      </c>
      <c r="S1081" s="17">
        <v>4</v>
      </c>
    </row>
    <row r="1082" spans="1:19" s="9" customFormat="1" ht="15" customHeight="1" x14ac:dyDescent="0.25">
      <c r="A1082" s="2" t="s">
        <v>409</v>
      </c>
      <c r="B1082" s="6" t="s">
        <v>153</v>
      </c>
      <c r="C1082" s="6">
        <v>2</v>
      </c>
      <c r="D1082" s="7">
        <v>43026</v>
      </c>
      <c r="E1082" s="8">
        <v>2017</v>
      </c>
      <c r="F1082" s="6" t="s">
        <v>13</v>
      </c>
      <c r="G1082" s="6" t="s">
        <v>14</v>
      </c>
      <c r="H1082" s="6" t="s">
        <v>15</v>
      </c>
      <c r="I1082" s="6" t="s">
        <v>16</v>
      </c>
      <c r="J1082" s="6" t="s">
        <v>17</v>
      </c>
      <c r="K1082" s="6" t="s">
        <v>252</v>
      </c>
      <c r="L1082" s="6"/>
      <c r="M1082" s="6" t="str">
        <f t="shared" si="38"/>
        <v>II</v>
      </c>
      <c r="N1082" s="15"/>
      <c r="O1082" s="1">
        <v>136.36350000000002</v>
      </c>
      <c r="P1082" s="10">
        <f t="shared" si="37"/>
        <v>3.0303000000000004</v>
      </c>
      <c r="Q1082" s="16" t="s">
        <v>479</v>
      </c>
      <c r="R1082" s="17" t="s">
        <v>480</v>
      </c>
      <c r="S1082" s="17">
        <v>3</v>
      </c>
    </row>
    <row r="1083" spans="1:19" s="9" customFormat="1" ht="15" customHeight="1" x14ac:dyDescent="0.25">
      <c r="A1083" s="2" t="s">
        <v>409</v>
      </c>
      <c r="B1083" s="6" t="s">
        <v>153</v>
      </c>
      <c r="C1083" s="6">
        <v>2</v>
      </c>
      <c r="D1083" s="7">
        <v>43026</v>
      </c>
      <c r="E1083" s="8">
        <v>2017</v>
      </c>
      <c r="F1083" s="6" t="s">
        <v>13</v>
      </c>
      <c r="G1083" s="6" t="s">
        <v>14</v>
      </c>
      <c r="H1083" s="6"/>
      <c r="I1083" s="6" t="s">
        <v>18</v>
      </c>
      <c r="J1083" s="6" t="s">
        <v>19</v>
      </c>
      <c r="K1083" s="6" t="s">
        <v>252</v>
      </c>
      <c r="L1083" s="6"/>
      <c r="M1083" s="6" t="str">
        <f t="shared" si="38"/>
        <v>II</v>
      </c>
      <c r="N1083" s="15"/>
      <c r="O1083" s="1">
        <v>90.909000000000006</v>
      </c>
      <c r="P1083" s="10">
        <f t="shared" si="37"/>
        <v>2.0202</v>
      </c>
      <c r="Q1083" s="18" t="s">
        <v>489</v>
      </c>
      <c r="R1083" s="17" t="s">
        <v>488</v>
      </c>
      <c r="S1083" s="17">
        <v>3</v>
      </c>
    </row>
    <row r="1084" spans="1:19" s="9" customFormat="1" ht="15" customHeight="1" x14ac:dyDescent="0.25">
      <c r="A1084" s="2" t="s">
        <v>274</v>
      </c>
      <c r="B1084" s="6" t="s">
        <v>153</v>
      </c>
      <c r="C1084" s="6">
        <v>2</v>
      </c>
      <c r="D1084" s="7">
        <v>43026</v>
      </c>
      <c r="E1084" s="8">
        <v>2017</v>
      </c>
      <c r="F1084" s="6" t="s">
        <v>50</v>
      </c>
      <c r="G1084" s="6" t="s">
        <v>92</v>
      </c>
      <c r="H1084" s="6"/>
      <c r="I1084" s="6" t="s">
        <v>93</v>
      </c>
      <c r="J1084" s="6" t="s">
        <v>93</v>
      </c>
      <c r="K1084" s="6" t="s">
        <v>252</v>
      </c>
      <c r="L1084" s="6"/>
      <c r="M1084" s="6" t="str">
        <f t="shared" si="38"/>
        <v>II</v>
      </c>
      <c r="N1084" s="15"/>
      <c r="O1084" s="1">
        <v>272.72700000000003</v>
      </c>
      <c r="P1084" s="10">
        <f t="shared" si="37"/>
        <v>6.0606000000000009</v>
      </c>
      <c r="Q1084" s="12" t="s">
        <v>500</v>
      </c>
      <c r="R1084" s="13" t="s">
        <v>480</v>
      </c>
      <c r="S1084" s="13">
        <v>3</v>
      </c>
    </row>
    <row r="1085" spans="1:19" s="9" customFormat="1" ht="15" customHeight="1" x14ac:dyDescent="0.25">
      <c r="A1085" s="2" t="s">
        <v>409</v>
      </c>
      <c r="B1085" s="6" t="s">
        <v>153</v>
      </c>
      <c r="C1085" s="6">
        <v>2</v>
      </c>
      <c r="D1085" s="7">
        <v>43026</v>
      </c>
      <c r="E1085" s="8">
        <v>2017</v>
      </c>
      <c r="F1085" s="6" t="s">
        <v>13</v>
      </c>
      <c r="G1085" s="6" t="s">
        <v>14</v>
      </c>
      <c r="H1085" s="6"/>
      <c r="I1085" s="6" t="s">
        <v>20</v>
      </c>
      <c r="J1085" s="6" t="s">
        <v>21</v>
      </c>
      <c r="K1085" s="6" t="s">
        <v>255</v>
      </c>
      <c r="L1085" s="6"/>
      <c r="M1085" s="6" t="str">
        <f t="shared" si="38"/>
        <v>IV</v>
      </c>
      <c r="N1085"/>
      <c r="O1085" s="1">
        <v>45.454500000000003</v>
      </c>
      <c r="P1085" s="10">
        <f t="shared" si="37"/>
        <v>1.0101</v>
      </c>
      <c r="Q1085" s="18" t="s">
        <v>490</v>
      </c>
      <c r="R1085" s="17" t="s">
        <v>488</v>
      </c>
      <c r="S1085" s="17">
        <v>3</v>
      </c>
    </row>
    <row r="1086" spans="1:19" s="9" customFormat="1" ht="15" customHeight="1" x14ac:dyDescent="0.25">
      <c r="A1086" s="2" t="s">
        <v>409</v>
      </c>
      <c r="B1086" s="6" t="s">
        <v>153</v>
      </c>
      <c r="C1086" s="6">
        <v>2</v>
      </c>
      <c r="D1086" s="7">
        <v>43026</v>
      </c>
      <c r="E1086" s="8">
        <v>2017</v>
      </c>
      <c r="F1086" s="6" t="s">
        <v>13</v>
      </c>
      <c r="G1086" s="6" t="s">
        <v>14</v>
      </c>
      <c r="H1086" s="6" t="s">
        <v>24</v>
      </c>
      <c r="I1086" s="6" t="s">
        <v>25</v>
      </c>
      <c r="J1086" s="6" t="s">
        <v>55</v>
      </c>
      <c r="K1086" s="6" t="s">
        <v>255</v>
      </c>
      <c r="L1086" s="6"/>
      <c r="M1086" s="6" t="str">
        <f t="shared" si="38"/>
        <v>IV</v>
      </c>
      <c r="N1086"/>
      <c r="O1086" s="1">
        <v>227.27250000000001</v>
      </c>
      <c r="P1086" s="10">
        <f t="shared" si="37"/>
        <v>5.0505000000000004</v>
      </c>
      <c r="Q1086" s="18" t="s">
        <v>491</v>
      </c>
      <c r="R1086" s="17" t="s">
        <v>478</v>
      </c>
      <c r="S1086" s="17">
        <v>2.5</v>
      </c>
    </row>
    <row r="1087" spans="1:19" s="9" customFormat="1" ht="15" customHeight="1" x14ac:dyDescent="0.25">
      <c r="A1087" s="2" t="s">
        <v>420</v>
      </c>
      <c r="B1087" s="6" t="s">
        <v>153</v>
      </c>
      <c r="C1087" s="6">
        <v>1</v>
      </c>
      <c r="D1087" s="7">
        <v>43053</v>
      </c>
      <c r="E1087" s="8">
        <v>2017</v>
      </c>
      <c r="F1087" s="6" t="s">
        <v>27</v>
      </c>
      <c r="G1087" s="6" t="s">
        <v>39</v>
      </c>
      <c r="H1087" s="6" t="s">
        <v>73</v>
      </c>
      <c r="I1087" s="6" t="s">
        <v>74</v>
      </c>
      <c r="J1087" s="6" t="s">
        <v>75</v>
      </c>
      <c r="K1087" s="6" t="s">
        <v>252</v>
      </c>
      <c r="L1087" s="6"/>
      <c r="M1087" s="6" t="str">
        <f t="shared" si="38"/>
        <v>II</v>
      </c>
      <c r="N1087" s="15"/>
      <c r="O1087" s="1">
        <v>136.36350000000002</v>
      </c>
      <c r="P1087" s="10">
        <f t="shared" si="37"/>
        <v>3.0303000000000004</v>
      </c>
      <c r="Q1087" s="16" t="s">
        <v>479</v>
      </c>
      <c r="R1087" s="17" t="s">
        <v>480</v>
      </c>
      <c r="S1087" s="17">
        <v>1</v>
      </c>
    </row>
    <row r="1088" spans="1:19" s="9" customFormat="1" ht="15" customHeight="1" x14ac:dyDescent="0.25">
      <c r="A1088" s="2" t="s">
        <v>420</v>
      </c>
      <c r="B1088" s="6" t="s">
        <v>153</v>
      </c>
      <c r="C1088" s="6">
        <v>1</v>
      </c>
      <c r="D1088" s="7">
        <v>43053</v>
      </c>
      <c r="E1088" s="8">
        <v>2017</v>
      </c>
      <c r="F1088" s="6" t="s">
        <v>13</v>
      </c>
      <c r="G1088" s="6" t="s">
        <v>14</v>
      </c>
      <c r="H1088" s="6" t="s">
        <v>15</v>
      </c>
      <c r="I1088" s="6" t="s">
        <v>22</v>
      </c>
      <c r="J1088" s="6" t="s">
        <v>66</v>
      </c>
      <c r="K1088" s="6" t="s">
        <v>251</v>
      </c>
      <c r="L1088" s="6"/>
      <c r="M1088" s="6" t="str">
        <f t="shared" si="38"/>
        <v>III</v>
      </c>
      <c r="N1088" s="15"/>
      <c r="O1088" s="1">
        <v>90.909000000000006</v>
      </c>
      <c r="P1088" s="10">
        <f t="shared" si="37"/>
        <v>2.0202</v>
      </c>
      <c r="Q1088" s="16" t="s">
        <v>479</v>
      </c>
      <c r="R1088" s="17" t="s">
        <v>480</v>
      </c>
      <c r="S1088" s="17">
        <v>4</v>
      </c>
    </row>
    <row r="1089" spans="1:19" s="9" customFormat="1" ht="15" customHeight="1" x14ac:dyDescent="0.25">
      <c r="A1089" s="2" t="s">
        <v>420</v>
      </c>
      <c r="B1089" s="6" t="s">
        <v>153</v>
      </c>
      <c r="C1089" s="6">
        <v>1</v>
      </c>
      <c r="D1089" s="7">
        <v>43053</v>
      </c>
      <c r="E1089" s="8">
        <v>2017</v>
      </c>
      <c r="F1089" s="6" t="s">
        <v>13</v>
      </c>
      <c r="G1089" s="6" t="s">
        <v>14</v>
      </c>
      <c r="H1089" s="6"/>
      <c r="I1089" s="6" t="s">
        <v>64</v>
      </c>
      <c r="J1089" s="6" t="s">
        <v>65</v>
      </c>
      <c r="K1089" s="6" t="s">
        <v>255</v>
      </c>
      <c r="L1089" s="6"/>
      <c r="M1089" s="6" t="str">
        <f t="shared" si="38"/>
        <v>IV</v>
      </c>
      <c r="N1089"/>
      <c r="O1089" s="1">
        <v>272.72700000000003</v>
      </c>
      <c r="P1089" s="10">
        <f t="shared" si="37"/>
        <v>6.0606000000000009</v>
      </c>
      <c r="Q1089" s="18" t="s">
        <v>477</v>
      </c>
      <c r="R1089" s="17" t="s">
        <v>478</v>
      </c>
      <c r="S1089" s="17">
        <v>4</v>
      </c>
    </row>
    <row r="1090" spans="1:19" s="9" customFormat="1" ht="15" customHeight="1" x14ac:dyDescent="0.25">
      <c r="A1090" s="2" t="s">
        <v>420</v>
      </c>
      <c r="B1090" s="6" t="s">
        <v>153</v>
      </c>
      <c r="C1090" s="6">
        <v>1</v>
      </c>
      <c r="D1090" s="7">
        <v>43053</v>
      </c>
      <c r="E1090" s="8">
        <v>2017</v>
      </c>
      <c r="F1090" s="6" t="s">
        <v>13</v>
      </c>
      <c r="G1090" s="6" t="s">
        <v>14</v>
      </c>
      <c r="H1090" s="6" t="s">
        <v>15</v>
      </c>
      <c r="I1090" s="6" t="s">
        <v>16</v>
      </c>
      <c r="J1090" s="6" t="s">
        <v>17</v>
      </c>
      <c r="K1090" s="6" t="s">
        <v>252</v>
      </c>
      <c r="L1090" s="6"/>
      <c r="M1090" s="6" t="str">
        <f t="shared" si="38"/>
        <v>II</v>
      </c>
      <c r="N1090" s="15"/>
      <c r="O1090" s="1">
        <v>227.27250000000001</v>
      </c>
      <c r="P1090" s="10">
        <f t="shared" ref="P1090:P1153" si="39">O1090/45</f>
        <v>5.0505000000000004</v>
      </c>
      <c r="Q1090" s="16" t="s">
        <v>479</v>
      </c>
      <c r="R1090" s="17" t="s">
        <v>480</v>
      </c>
      <c r="S1090" s="17">
        <v>3</v>
      </c>
    </row>
    <row r="1091" spans="1:19" s="9" customFormat="1" ht="15" customHeight="1" x14ac:dyDescent="0.25">
      <c r="A1091" s="2" t="s">
        <v>420</v>
      </c>
      <c r="B1091" s="6" t="s">
        <v>153</v>
      </c>
      <c r="C1091" s="6">
        <v>1</v>
      </c>
      <c r="D1091" s="7">
        <v>43053</v>
      </c>
      <c r="E1091" s="8">
        <v>2017</v>
      </c>
      <c r="F1091" s="6" t="s">
        <v>13</v>
      </c>
      <c r="G1091" s="6" t="s">
        <v>14</v>
      </c>
      <c r="H1091" s="6"/>
      <c r="I1091" s="6" t="s">
        <v>18</v>
      </c>
      <c r="J1091" s="6" t="s">
        <v>19</v>
      </c>
      <c r="K1091" s="6" t="s">
        <v>252</v>
      </c>
      <c r="L1091" s="6"/>
      <c r="M1091" s="6" t="str">
        <f t="shared" si="38"/>
        <v>II</v>
      </c>
      <c r="N1091" s="15"/>
      <c r="O1091" s="1">
        <v>272.72700000000003</v>
      </c>
      <c r="P1091" s="10">
        <f t="shared" si="39"/>
        <v>6.0606000000000009</v>
      </c>
      <c r="Q1091" s="18" t="s">
        <v>489</v>
      </c>
      <c r="R1091" s="17" t="s">
        <v>488</v>
      </c>
      <c r="S1091" s="17">
        <v>3</v>
      </c>
    </row>
    <row r="1092" spans="1:19" s="9" customFormat="1" ht="15" customHeight="1" x14ac:dyDescent="0.25">
      <c r="A1092" s="2" t="s">
        <v>420</v>
      </c>
      <c r="B1092" s="6" t="s">
        <v>153</v>
      </c>
      <c r="C1092" s="6">
        <v>1</v>
      </c>
      <c r="D1092" s="7">
        <v>43053</v>
      </c>
      <c r="E1092" s="8">
        <v>2017</v>
      </c>
      <c r="F1092" s="6" t="s">
        <v>13</v>
      </c>
      <c r="G1092" s="6" t="s">
        <v>14</v>
      </c>
      <c r="H1092" s="6"/>
      <c r="I1092" s="6" t="s">
        <v>20</v>
      </c>
      <c r="J1092" s="6" t="s">
        <v>21</v>
      </c>
      <c r="K1092" s="6" t="s">
        <v>255</v>
      </c>
      <c r="L1092" s="6"/>
      <c r="M1092" s="6" t="str">
        <f t="shared" si="38"/>
        <v>IV</v>
      </c>
      <c r="N1092"/>
      <c r="O1092" s="1">
        <v>1136.3625000000002</v>
      </c>
      <c r="P1092" s="10">
        <f t="shared" si="39"/>
        <v>25.252500000000005</v>
      </c>
      <c r="Q1092" s="18" t="s">
        <v>490</v>
      </c>
      <c r="R1092" s="17" t="s">
        <v>488</v>
      </c>
      <c r="S1092" s="17">
        <v>3</v>
      </c>
    </row>
    <row r="1093" spans="1:19" s="9" customFormat="1" ht="15" customHeight="1" x14ac:dyDescent="0.25">
      <c r="A1093" s="2" t="s">
        <v>420</v>
      </c>
      <c r="B1093" s="6" t="s">
        <v>153</v>
      </c>
      <c r="C1093" s="6">
        <v>1</v>
      </c>
      <c r="D1093" s="7">
        <v>43053</v>
      </c>
      <c r="E1093" s="8">
        <v>2017</v>
      </c>
      <c r="F1093" s="6" t="s">
        <v>27</v>
      </c>
      <c r="G1093" s="6" t="s">
        <v>28</v>
      </c>
      <c r="H1093" s="6"/>
      <c r="I1093" s="6" t="s">
        <v>36</v>
      </c>
      <c r="J1093" s="6" t="s">
        <v>37</v>
      </c>
      <c r="K1093" s="6" t="s">
        <v>251</v>
      </c>
      <c r="L1093" s="6"/>
      <c r="M1093" s="6" t="str">
        <f t="shared" si="38"/>
        <v>III</v>
      </c>
      <c r="N1093" s="15"/>
      <c r="O1093" s="1">
        <v>45.454500000000003</v>
      </c>
      <c r="P1093" s="10">
        <f t="shared" si="39"/>
        <v>1.0101</v>
      </c>
      <c r="Q1093" s="18" t="s">
        <v>498</v>
      </c>
      <c r="R1093" s="17" t="s">
        <v>478</v>
      </c>
      <c r="S1093" s="17">
        <v>3</v>
      </c>
    </row>
    <row r="1094" spans="1:19" s="9" customFormat="1" ht="15" customHeight="1" x14ac:dyDescent="0.25">
      <c r="A1094" s="2" t="s">
        <v>420</v>
      </c>
      <c r="B1094" s="6" t="s">
        <v>153</v>
      </c>
      <c r="C1094" s="6">
        <v>1</v>
      </c>
      <c r="D1094" s="7">
        <v>43053</v>
      </c>
      <c r="E1094" s="8">
        <v>2017</v>
      </c>
      <c r="F1094" s="6" t="s">
        <v>13</v>
      </c>
      <c r="G1094" s="6" t="s">
        <v>14</v>
      </c>
      <c r="H1094" s="6" t="s">
        <v>24</v>
      </c>
      <c r="I1094" s="6" t="s">
        <v>25</v>
      </c>
      <c r="J1094" s="6" t="s">
        <v>55</v>
      </c>
      <c r="K1094" s="6" t="s">
        <v>255</v>
      </c>
      <c r="L1094" s="6"/>
      <c r="M1094" s="6" t="str">
        <f t="shared" si="38"/>
        <v>IV</v>
      </c>
      <c r="N1094"/>
      <c r="O1094" s="1">
        <v>136.36350000000002</v>
      </c>
      <c r="P1094" s="10">
        <f t="shared" si="39"/>
        <v>3.0303000000000004</v>
      </c>
      <c r="Q1094" s="18" t="s">
        <v>491</v>
      </c>
      <c r="R1094" s="17" t="s">
        <v>478</v>
      </c>
      <c r="S1094" s="17">
        <v>2.5</v>
      </c>
    </row>
    <row r="1095" spans="1:19" s="9" customFormat="1" ht="15" customHeight="1" x14ac:dyDescent="0.25">
      <c r="A1095" s="2" t="s">
        <v>420</v>
      </c>
      <c r="B1095" s="6" t="s">
        <v>153</v>
      </c>
      <c r="C1095" s="6">
        <v>1</v>
      </c>
      <c r="D1095" s="7">
        <v>43053</v>
      </c>
      <c r="E1095" s="8">
        <v>2017</v>
      </c>
      <c r="F1095" s="6" t="s">
        <v>13</v>
      </c>
      <c r="G1095" s="6" t="s">
        <v>14</v>
      </c>
      <c r="H1095" s="6" t="s">
        <v>15</v>
      </c>
      <c r="I1095" s="6" t="s">
        <v>22</v>
      </c>
      <c r="J1095" s="6" t="s">
        <v>43</v>
      </c>
      <c r="K1095" s="6" t="s">
        <v>255</v>
      </c>
      <c r="L1095" s="6"/>
      <c r="M1095" s="6" t="str">
        <f t="shared" si="38"/>
        <v>IV</v>
      </c>
      <c r="N1095"/>
      <c r="O1095" s="1">
        <v>45.454500000000003</v>
      </c>
      <c r="P1095" s="10">
        <f t="shared" si="39"/>
        <v>1.0101</v>
      </c>
      <c r="Q1095" s="16" t="s">
        <v>479</v>
      </c>
      <c r="R1095" s="17" t="s">
        <v>480</v>
      </c>
      <c r="S1095" s="17">
        <v>2</v>
      </c>
    </row>
    <row r="1096" spans="1:19" s="9" customFormat="1" ht="15" customHeight="1" x14ac:dyDescent="0.25">
      <c r="A1096" s="2" t="s">
        <v>420</v>
      </c>
      <c r="B1096" s="6" t="s">
        <v>153</v>
      </c>
      <c r="C1096" s="6">
        <v>1</v>
      </c>
      <c r="D1096" s="7">
        <v>43053</v>
      </c>
      <c r="E1096" s="8">
        <v>2017</v>
      </c>
      <c r="F1096" s="6" t="s">
        <v>13</v>
      </c>
      <c r="G1096" s="6" t="s">
        <v>14</v>
      </c>
      <c r="H1096" s="6" t="s">
        <v>15</v>
      </c>
      <c r="I1096" s="6" t="s">
        <v>22</v>
      </c>
      <c r="J1096" s="6" t="s">
        <v>43</v>
      </c>
      <c r="K1096" s="6" t="s">
        <v>255</v>
      </c>
      <c r="L1096" s="6"/>
      <c r="M1096" s="6" t="str">
        <f t="shared" si="38"/>
        <v>IV</v>
      </c>
      <c r="N1096"/>
      <c r="O1096" s="1">
        <v>90.909000000000006</v>
      </c>
      <c r="P1096" s="10">
        <f t="shared" si="39"/>
        <v>2.0202</v>
      </c>
      <c r="Q1096" s="16" t="s">
        <v>479</v>
      </c>
      <c r="R1096" s="17" t="s">
        <v>480</v>
      </c>
      <c r="S1096" s="17">
        <v>2</v>
      </c>
    </row>
    <row r="1097" spans="1:19" s="9" customFormat="1" ht="15" customHeight="1" x14ac:dyDescent="0.25">
      <c r="A1097" s="2" t="s">
        <v>420</v>
      </c>
      <c r="B1097" s="6" t="s">
        <v>153</v>
      </c>
      <c r="C1097" s="6">
        <v>1</v>
      </c>
      <c r="D1097" s="7">
        <v>43053</v>
      </c>
      <c r="E1097" s="8">
        <v>2017</v>
      </c>
      <c r="F1097" s="6" t="s">
        <v>13</v>
      </c>
      <c r="G1097" s="6" t="s">
        <v>14</v>
      </c>
      <c r="H1097" s="6" t="s">
        <v>15</v>
      </c>
      <c r="I1097" s="6" t="s">
        <v>22</v>
      </c>
      <c r="J1097" s="6" t="s">
        <v>23</v>
      </c>
      <c r="K1097" s="6" t="s">
        <v>255</v>
      </c>
      <c r="L1097" s="6"/>
      <c r="M1097" s="6" t="str">
        <f t="shared" si="38"/>
        <v>IV</v>
      </c>
      <c r="N1097"/>
      <c r="O1097" s="1">
        <v>90.909000000000006</v>
      </c>
      <c r="P1097" s="10">
        <f t="shared" si="39"/>
        <v>2.0202</v>
      </c>
      <c r="Q1097" s="16" t="s">
        <v>479</v>
      </c>
      <c r="R1097" s="17" t="s">
        <v>480</v>
      </c>
      <c r="S1097" s="17">
        <v>2</v>
      </c>
    </row>
    <row r="1098" spans="1:19" s="9" customFormat="1" ht="15" customHeight="1" x14ac:dyDescent="0.25">
      <c r="A1098" s="2" t="s">
        <v>420</v>
      </c>
      <c r="B1098" s="6" t="s">
        <v>153</v>
      </c>
      <c r="C1098" s="6">
        <v>1</v>
      </c>
      <c r="D1098" s="7">
        <v>43053</v>
      </c>
      <c r="E1098" s="8">
        <v>2017</v>
      </c>
      <c r="F1098" s="6" t="s">
        <v>13</v>
      </c>
      <c r="G1098" s="6" t="s">
        <v>14</v>
      </c>
      <c r="H1098" s="6" t="s">
        <v>24</v>
      </c>
      <c r="I1098" s="6" t="s">
        <v>25</v>
      </c>
      <c r="J1098" s="6" t="s">
        <v>26</v>
      </c>
      <c r="K1098" s="6" t="s">
        <v>255</v>
      </c>
      <c r="L1098" s="6"/>
      <c r="M1098" s="6" t="str">
        <f t="shared" si="38"/>
        <v>IV</v>
      </c>
      <c r="N1098"/>
      <c r="O1098" s="1">
        <v>136.36350000000002</v>
      </c>
      <c r="P1098" s="10">
        <f t="shared" si="39"/>
        <v>3.0303000000000004</v>
      </c>
      <c r="Q1098" s="18" t="s">
        <v>491</v>
      </c>
      <c r="R1098" s="17" t="s">
        <v>478</v>
      </c>
      <c r="S1098" s="17">
        <v>2</v>
      </c>
    </row>
    <row r="1099" spans="1:19" s="9" customFormat="1" ht="15" customHeight="1" x14ac:dyDescent="0.25">
      <c r="A1099" s="2" t="s">
        <v>421</v>
      </c>
      <c r="B1099" s="6" t="s">
        <v>153</v>
      </c>
      <c r="C1099" s="6">
        <v>2</v>
      </c>
      <c r="D1099" s="7">
        <v>43053</v>
      </c>
      <c r="E1099" s="8">
        <v>2017</v>
      </c>
      <c r="F1099" s="6" t="s">
        <v>27</v>
      </c>
      <c r="G1099" s="6" t="s">
        <v>39</v>
      </c>
      <c r="H1099" s="6" t="s">
        <v>73</v>
      </c>
      <c r="I1099" s="6" t="s">
        <v>74</v>
      </c>
      <c r="J1099" s="6" t="s">
        <v>75</v>
      </c>
      <c r="K1099" s="6" t="s">
        <v>252</v>
      </c>
      <c r="L1099" s="6"/>
      <c r="M1099" s="6" t="str">
        <f t="shared" si="38"/>
        <v>II</v>
      </c>
      <c r="N1099" s="15"/>
      <c r="O1099" s="1">
        <v>45.454500000000003</v>
      </c>
      <c r="P1099" s="10">
        <f t="shared" si="39"/>
        <v>1.0101</v>
      </c>
      <c r="Q1099" s="16" t="s">
        <v>479</v>
      </c>
      <c r="R1099" s="17" t="s">
        <v>480</v>
      </c>
      <c r="S1099" s="17">
        <v>1</v>
      </c>
    </row>
    <row r="1100" spans="1:19" s="9" customFormat="1" ht="15" customHeight="1" x14ac:dyDescent="0.25">
      <c r="A1100" s="2" t="s">
        <v>421</v>
      </c>
      <c r="B1100" s="6" t="s">
        <v>153</v>
      </c>
      <c r="C1100" s="6">
        <v>2</v>
      </c>
      <c r="D1100" s="7">
        <v>43053</v>
      </c>
      <c r="E1100" s="8">
        <v>2017</v>
      </c>
      <c r="F1100" s="6" t="s">
        <v>50</v>
      </c>
      <c r="G1100" s="6" t="s">
        <v>51</v>
      </c>
      <c r="H1100" s="6" t="s">
        <v>67</v>
      </c>
      <c r="I1100" s="6" t="s">
        <v>68</v>
      </c>
      <c r="J1100" s="6" t="s">
        <v>139</v>
      </c>
      <c r="K1100" s="6" t="s">
        <v>256</v>
      </c>
      <c r="L1100" s="6" t="s">
        <v>252</v>
      </c>
      <c r="M1100" s="6" t="str">
        <f t="shared" si="38"/>
        <v>II</v>
      </c>
      <c r="N1100" s="6" t="s">
        <v>530</v>
      </c>
      <c r="O1100" s="1">
        <v>45.454500000000003</v>
      </c>
      <c r="P1100" s="10">
        <f t="shared" si="39"/>
        <v>1.0101</v>
      </c>
      <c r="Q1100" s="18" t="s">
        <v>484</v>
      </c>
      <c r="R1100" s="17" t="s">
        <v>478</v>
      </c>
      <c r="S1100" s="17">
        <v>3</v>
      </c>
    </row>
    <row r="1101" spans="1:19" s="9" customFormat="1" ht="15" customHeight="1" x14ac:dyDescent="0.25">
      <c r="A1101" s="2" t="s">
        <v>421</v>
      </c>
      <c r="B1101" s="6" t="s">
        <v>153</v>
      </c>
      <c r="C1101" s="6">
        <v>2</v>
      </c>
      <c r="D1101" s="7">
        <v>43053</v>
      </c>
      <c r="E1101" s="8">
        <v>2017</v>
      </c>
      <c r="F1101" s="6" t="s">
        <v>13</v>
      </c>
      <c r="G1101" s="6" t="s">
        <v>14</v>
      </c>
      <c r="H1101" s="6" t="s">
        <v>15</v>
      </c>
      <c r="I1101" s="6" t="s">
        <v>22</v>
      </c>
      <c r="J1101" s="6" t="s">
        <v>66</v>
      </c>
      <c r="K1101" s="6" t="s">
        <v>251</v>
      </c>
      <c r="L1101" s="6"/>
      <c r="M1101" s="6" t="str">
        <f t="shared" si="38"/>
        <v>III</v>
      </c>
      <c r="N1101" s="15"/>
      <c r="O1101" s="1">
        <v>45.454500000000003</v>
      </c>
      <c r="P1101" s="10">
        <f t="shared" si="39"/>
        <v>1.0101</v>
      </c>
      <c r="Q1101" s="16" t="s">
        <v>479</v>
      </c>
      <c r="R1101" s="17" t="s">
        <v>480</v>
      </c>
      <c r="S1101" s="17">
        <v>4</v>
      </c>
    </row>
    <row r="1102" spans="1:19" s="9" customFormat="1" ht="15" customHeight="1" x14ac:dyDescent="0.25">
      <c r="A1102" s="2" t="s">
        <v>421</v>
      </c>
      <c r="B1102" s="6" t="s">
        <v>153</v>
      </c>
      <c r="C1102" s="6">
        <v>2</v>
      </c>
      <c r="D1102" s="7">
        <v>43053</v>
      </c>
      <c r="E1102" s="8">
        <v>2017</v>
      </c>
      <c r="F1102" s="6" t="s">
        <v>13</v>
      </c>
      <c r="G1102" s="6" t="s">
        <v>14</v>
      </c>
      <c r="H1102" s="6"/>
      <c r="I1102" s="6" t="s">
        <v>64</v>
      </c>
      <c r="J1102" s="6" t="s">
        <v>65</v>
      </c>
      <c r="K1102" s="6" t="s">
        <v>255</v>
      </c>
      <c r="L1102" s="6"/>
      <c r="M1102" s="6" t="str">
        <f t="shared" si="38"/>
        <v>IV</v>
      </c>
      <c r="N1102"/>
      <c r="O1102" s="1">
        <v>590.9085</v>
      </c>
      <c r="P1102" s="10">
        <f t="shared" si="39"/>
        <v>13.1313</v>
      </c>
      <c r="Q1102" s="18" t="s">
        <v>477</v>
      </c>
      <c r="R1102" s="17" t="s">
        <v>478</v>
      </c>
      <c r="S1102" s="17">
        <v>4</v>
      </c>
    </row>
    <row r="1103" spans="1:19" s="9" customFormat="1" ht="15" customHeight="1" x14ac:dyDescent="0.25">
      <c r="A1103" s="2" t="s">
        <v>421</v>
      </c>
      <c r="B1103" s="6" t="s">
        <v>153</v>
      </c>
      <c r="C1103" s="6">
        <v>2</v>
      </c>
      <c r="D1103" s="7">
        <v>43053</v>
      </c>
      <c r="E1103" s="8">
        <v>2017</v>
      </c>
      <c r="F1103" s="6" t="s">
        <v>13</v>
      </c>
      <c r="G1103" s="6" t="s">
        <v>14</v>
      </c>
      <c r="H1103" s="6" t="s">
        <v>15</v>
      </c>
      <c r="I1103" s="6" t="s">
        <v>16</v>
      </c>
      <c r="J1103" s="6" t="s">
        <v>17</v>
      </c>
      <c r="K1103" s="6" t="s">
        <v>252</v>
      </c>
      <c r="L1103" s="6"/>
      <c r="M1103" s="6" t="str">
        <f t="shared" si="38"/>
        <v>II</v>
      </c>
      <c r="N1103" s="15"/>
      <c r="O1103" s="1">
        <v>90.909000000000006</v>
      </c>
      <c r="P1103" s="10">
        <f t="shared" si="39"/>
        <v>2.0202</v>
      </c>
      <c r="Q1103" s="16" t="s">
        <v>479</v>
      </c>
      <c r="R1103" s="17" t="s">
        <v>480</v>
      </c>
      <c r="S1103" s="17">
        <v>3</v>
      </c>
    </row>
    <row r="1104" spans="1:19" s="9" customFormat="1" ht="15" customHeight="1" x14ac:dyDescent="0.25">
      <c r="A1104" s="2" t="s">
        <v>421</v>
      </c>
      <c r="B1104" s="6" t="s">
        <v>153</v>
      </c>
      <c r="C1104" s="6">
        <v>2</v>
      </c>
      <c r="D1104" s="7">
        <v>43053</v>
      </c>
      <c r="E1104" s="8">
        <v>2017</v>
      </c>
      <c r="F1104" s="6" t="s">
        <v>27</v>
      </c>
      <c r="G1104" s="6" t="s">
        <v>39</v>
      </c>
      <c r="H1104" s="6" t="s">
        <v>73</v>
      </c>
      <c r="I1104" s="6" t="s">
        <v>140</v>
      </c>
      <c r="J1104" s="6" t="s">
        <v>141</v>
      </c>
      <c r="K1104" s="6" t="s">
        <v>252</v>
      </c>
      <c r="L1104" s="6"/>
      <c r="M1104" s="6" t="str">
        <f t="shared" si="38"/>
        <v>II</v>
      </c>
      <c r="N1104" s="15"/>
      <c r="O1104" s="1">
        <v>90.909000000000006</v>
      </c>
      <c r="P1104" s="10">
        <f t="shared" si="39"/>
        <v>2.0202</v>
      </c>
      <c r="Q1104" s="12"/>
      <c r="R1104" s="13" t="s">
        <v>478</v>
      </c>
      <c r="S1104" s="13">
        <v>2</v>
      </c>
    </row>
    <row r="1105" spans="1:19" s="9" customFormat="1" ht="15" customHeight="1" x14ac:dyDescent="0.25">
      <c r="A1105" s="2" t="s">
        <v>421</v>
      </c>
      <c r="B1105" s="6" t="s">
        <v>153</v>
      </c>
      <c r="C1105" s="6">
        <v>2</v>
      </c>
      <c r="D1105" s="7">
        <v>43053</v>
      </c>
      <c r="E1105" s="8">
        <v>2017</v>
      </c>
      <c r="F1105" s="6" t="s">
        <v>13</v>
      </c>
      <c r="G1105" s="6" t="s">
        <v>14</v>
      </c>
      <c r="H1105" s="6"/>
      <c r="I1105" s="6" t="s">
        <v>18</v>
      </c>
      <c r="J1105" s="6" t="s">
        <v>136</v>
      </c>
      <c r="K1105" s="6" t="s">
        <v>252</v>
      </c>
      <c r="L1105" s="6"/>
      <c r="M1105" s="6" t="str">
        <f t="shared" si="38"/>
        <v>II</v>
      </c>
      <c r="N1105" s="15"/>
      <c r="O1105" s="1">
        <v>45.454500000000003</v>
      </c>
      <c r="P1105" s="10">
        <f t="shared" si="39"/>
        <v>1.0101</v>
      </c>
      <c r="Q1105" s="18" t="s">
        <v>489</v>
      </c>
      <c r="R1105" s="17" t="s">
        <v>488</v>
      </c>
      <c r="S1105" s="17">
        <v>3</v>
      </c>
    </row>
    <row r="1106" spans="1:19" s="9" customFormat="1" ht="15" customHeight="1" x14ac:dyDescent="0.25">
      <c r="A1106" s="2" t="s">
        <v>421</v>
      </c>
      <c r="B1106" s="6" t="s">
        <v>153</v>
      </c>
      <c r="C1106" s="6">
        <v>2</v>
      </c>
      <c r="D1106" s="7">
        <v>43053</v>
      </c>
      <c r="E1106" s="8">
        <v>2017</v>
      </c>
      <c r="F1106" s="6" t="s">
        <v>13</v>
      </c>
      <c r="G1106" s="6" t="s">
        <v>14</v>
      </c>
      <c r="H1106" s="6"/>
      <c r="I1106" s="6" t="s">
        <v>20</v>
      </c>
      <c r="J1106" s="6" t="s">
        <v>21</v>
      </c>
      <c r="K1106" s="6" t="s">
        <v>255</v>
      </c>
      <c r="L1106" s="6"/>
      <c r="M1106" s="6" t="str">
        <f t="shared" si="38"/>
        <v>IV</v>
      </c>
      <c r="N1106"/>
      <c r="O1106" s="1">
        <v>318.18150000000003</v>
      </c>
      <c r="P1106" s="10">
        <f t="shared" si="39"/>
        <v>7.0707000000000004</v>
      </c>
      <c r="Q1106" s="18" t="s">
        <v>490</v>
      </c>
      <c r="R1106" s="17" t="s">
        <v>488</v>
      </c>
      <c r="S1106" s="17">
        <v>3</v>
      </c>
    </row>
    <row r="1107" spans="1:19" s="9" customFormat="1" ht="15" customHeight="1" x14ac:dyDescent="0.25">
      <c r="A1107" s="2" t="s">
        <v>421</v>
      </c>
      <c r="B1107" s="6" t="s">
        <v>153</v>
      </c>
      <c r="C1107" s="6">
        <v>2</v>
      </c>
      <c r="D1107" s="7">
        <v>43053</v>
      </c>
      <c r="E1107" s="8">
        <v>2017</v>
      </c>
      <c r="F1107" s="6" t="s">
        <v>13</v>
      </c>
      <c r="G1107" s="6" t="s">
        <v>14</v>
      </c>
      <c r="H1107" s="6" t="s">
        <v>24</v>
      </c>
      <c r="I1107" s="6" t="s">
        <v>25</v>
      </c>
      <c r="J1107" s="6" t="s">
        <v>55</v>
      </c>
      <c r="K1107" s="6" t="s">
        <v>255</v>
      </c>
      <c r="L1107" s="6"/>
      <c r="M1107" s="6" t="str">
        <f t="shared" si="38"/>
        <v>IV</v>
      </c>
      <c r="N1107"/>
      <c r="O1107" s="1">
        <v>136.36350000000002</v>
      </c>
      <c r="P1107" s="10">
        <f t="shared" si="39"/>
        <v>3.0303000000000004</v>
      </c>
      <c r="Q1107" s="18" t="s">
        <v>491</v>
      </c>
      <c r="R1107" s="17" t="s">
        <v>478</v>
      </c>
      <c r="S1107" s="17">
        <v>2.5</v>
      </c>
    </row>
    <row r="1108" spans="1:19" s="9" customFormat="1" ht="15" customHeight="1" x14ac:dyDescent="0.25">
      <c r="A1108" s="2" t="s">
        <v>421</v>
      </c>
      <c r="B1108" s="6" t="s">
        <v>153</v>
      </c>
      <c r="C1108" s="6">
        <v>2</v>
      </c>
      <c r="D1108" s="7">
        <v>43053</v>
      </c>
      <c r="E1108" s="8">
        <v>2017</v>
      </c>
      <c r="F1108" s="6" t="s">
        <v>13</v>
      </c>
      <c r="G1108" s="6" t="s">
        <v>14</v>
      </c>
      <c r="H1108" s="6" t="s">
        <v>15</v>
      </c>
      <c r="I1108" s="6" t="s">
        <v>22</v>
      </c>
      <c r="J1108" s="6" t="s">
        <v>23</v>
      </c>
      <c r="K1108" s="6" t="s">
        <v>255</v>
      </c>
      <c r="L1108" s="6"/>
      <c r="M1108" s="6" t="str">
        <f t="shared" si="38"/>
        <v>IV</v>
      </c>
      <c r="N1108"/>
      <c r="O1108" s="1">
        <v>90.909000000000006</v>
      </c>
      <c r="P1108" s="10">
        <f t="shared" si="39"/>
        <v>2.0202</v>
      </c>
      <c r="Q1108" s="16" t="s">
        <v>479</v>
      </c>
      <c r="R1108" s="17" t="s">
        <v>480</v>
      </c>
      <c r="S1108" s="17">
        <v>2</v>
      </c>
    </row>
    <row r="1109" spans="1:19" s="9" customFormat="1" ht="15" customHeight="1" x14ac:dyDescent="0.25">
      <c r="A1109" s="2" t="s">
        <v>421</v>
      </c>
      <c r="B1109" s="6" t="s">
        <v>153</v>
      </c>
      <c r="C1109" s="6">
        <v>2</v>
      </c>
      <c r="D1109" s="7">
        <v>43053</v>
      </c>
      <c r="E1109" s="8">
        <v>2017</v>
      </c>
      <c r="F1109" s="6" t="s">
        <v>13</v>
      </c>
      <c r="G1109" s="6" t="s">
        <v>14</v>
      </c>
      <c r="H1109" s="6" t="s">
        <v>15</v>
      </c>
      <c r="I1109" s="6" t="s">
        <v>106</v>
      </c>
      <c r="J1109" s="6" t="s">
        <v>142</v>
      </c>
      <c r="K1109" s="6" t="s">
        <v>252</v>
      </c>
      <c r="L1109" s="6"/>
      <c r="M1109" s="6" t="str">
        <f t="shared" si="38"/>
        <v>II</v>
      </c>
      <c r="N1109" s="15"/>
      <c r="O1109" s="1">
        <v>45.454500000000003</v>
      </c>
      <c r="P1109" s="10">
        <f t="shared" si="39"/>
        <v>1.0101</v>
      </c>
      <c r="Q1109" s="12"/>
      <c r="R1109" s="13"/>
      <c r="S1109" s="13">
        <v>2</v>
      </c>
    </row>
    <row r="1110" spans="1:19" s="9" customFormat="1" ht="15" customHeight="1" x14ac:dyDescent="0.25">
      <c r="A1110" s="2" t="s">
        <v>270</v>
      </c>
      <c r="B1110" s="6" t="s">
        <v>80</v>
      </c>
      <c r="C1110" s="6">
        <v>1</v>
      </c>
      <c r="D1110" s="7">
        <v>42558</v>
      </c>
      <c r="E1110" s="8">
        <v>2016</v>
      </c>
      <c r="F1110" s="6" t="s">
        <v>50</v>
      </c>
      <c r="G1110" s="6" t="s">
        <v>51</v>
      </c>
      <c r="H1110" s="6" t="s">
        <v>67</v>
      </c>
      <c r="I1110" s="6" t="s">
        <v>68</v>
      </c>
      <c r="J1110" s="6" t="s">
        <v>69</v>
      </c>
      <c r="K1110" s="6" t="s">
        <v>252</v>
      </c>
      <c r="L1110" s="6"/>
      <c r="M1110" s="6" t="str">
        <f t="shared" si="38"/>
        <v>II</v>
      </c>
      <c r="N1110" s="15"/>
      <c r="O1110" s="1">
        <v>90.909000000000006</v>
      </c>
      <c r="P1110" s="10">
        <f t="shared" si="39"/>
        <v>2.0202</v>
      </c>
      <c r="Q1110" s="18" t="s">
        <v>484</v>
      </c>
      <c r="R1110" s="17" t="s">
        <v>478</v>
      </c>
      <c r="S1110" s="17">
        <v>3</v>
      </c>
    </row>
    <row r="1111" spans="1:19" s="9" customFormat="1" ht="15" customHeight="1" x14ac:dyDescent="0.25">
      <c r="A1111" s="2" t="s">
        <v>270</v>
      </c>
      <c r="B1111" s="6" t="s">
        <v>80</v>
      </c>
      <c r="C1111" s="6">
        <v>1</v>
      </c>
      <c r="D1111" s="7">
        <v>42558</v>
      </c>
      <c r="E1111" s="8">
        <v>2016</v>
      </c>
      <c r="F1111" s="6" t="s">
        <v>9</v>
      </c>
      <c r="G1111" s="6" t="s">
        <v>10</v>
      </c>
      <c r="H1111" s="6"/>
      <c r="I1111" s="6" t="s">
        <v>11</v>
      </c>
      <c r="J1111" s="6" t="s">
        <v>42</v>
      </c>
      <c r="K1111" s="6" t="s">
        <v>252</v>
      </c>
      <c r="L1111" s="6"/>
      <c r="M1111" s="6" t="str">
        <f t="shared" si="38"/>
        <v>II</v>
      </c>
      <c r="N1111" s="15"/>
      <c r="O1111" s="1">
        <v>45.454500000000003</v>
      </c>
      <c r="P1111" s="10">
        <f t="shared" si="39"/>
        <v>1.0101</v>
      </c>
      <c r="Q1111" s="12" t="s">
        <v>500</v>
      </c>
      <c r="R1111" s="13" t="s">
        <v>480</v>
      </c>
      <c r="S1111" s="13">
        <v>3</v>
      </c>
    </row>
    <row r="1112" spans="1:19" s="9" customFormat="1" ht="15" customHeight="1" x14ac:dyDescent="0.25">
      <c r="A1112" s="2" t="s">
        <v>270</v>
      </c>
      <c r="B1112" s="6" t="s">
        <v>80</v>
      </c>
      <c r="C1112" s="6">
        <v>1</v>
      </c>
      <c r="D1112" s="7">
        <v>42558</v>
      </c>
      <c r="E1112" s="8">
        <v>2016</v>
      </c>
      <c r="F1112" s="6" t="s">
        <v>13</v>
      </c>
      <c r="G1112" s="6" t="s">
        <v>14</v>
      </c>
      <c r="H1112" s="6"/>
      <c r="I1112" s="6" t="s">
        <v>64</v>
      </c>
      <c r="J1112" s="6" t="s">
        <v>65</v>
      </c>
      <c r="K1112" s="6" t="s">
        <v>255</v>
      </c>
      <c r="L1112" s="6"/>
      <c r="M1112" s="6" t="str">
        <f t="shared" si="38"/>
        <v>IV</v>
      </c>
      <c r="N1112"/>
      <c r="O1112" s="1">
        <v>45.454500000000003</v>
      </c>
      <c r="P1112" s="10">
        <f t="shared" si="39"/>
        <v>1.0101</v>
      </c>
      <c r="Q1112" s="18" t="s">
        <v>477</v>
      </c>
      <c r="R1112" s="17" t="s">
        <v>478</v>
      </c>
      <c r="S1112" s="17">
        <v>4</v>
      </c>
    </row>
    <row r="1113" spans="1:19" s="9" customFormat="1" ht="15" customHeight="1" x14ac:dyDescent="0.25">
      <c r="A1113" s="2" t="s">
        <v>270</v>
      </c>
      <c r="B1113" s="6" t="s">
        <v>80</v>
      </c>
      <c r="C1113" s="6">
        <v>1</v>
      </c>
      <c r="D1113" s="7">
        <v>42558</v>
      </c>
      <c r="E1113" s="8">
        <v>2016</v>
      </c>
      <c r="F1113" s="6" t="s">
        <v>13</v>
      </c>
      <c r="G1113" s="6" t="s">
        <v>14</v>
      </c>
      <c r="H1113" s="6" t="s">
        <v>15</v>
      </c>
      <c r="I1113" s="6" t="s">
        <v>16</v>
      </c>
      <c r="J1113" s="6" t="s">
        <v>17</v>
      </c>
      <c r="K1113" s="6" t="s">
        <v>252</v>
      </c>
      <c r="L1113" s="6"/>
      <c r="M1113" s="6" t="str">
        <f t="shared" si="38"/>
        <v>II</v>
      </c>
      <c r="N1113" s="15"/>
      <c r="O1113" s="1">
        <v>272.72700000000003</v>
      </c>
      <c r="P1113" s="10">
        <f t="shared" si="39"/>
        <v>6.0606000000000009</v>
      </c>
      <c r="Q1113" s="16" t="s">
        <v>479</v>
      </c>
      <c r="R1113" s="17" t="s">
        <v>480</v>
      </c>
      <c r="S1113" s="17">
        <v>3</v>
      </c>
    </row>
    <row r="1114" spans="1:19" s="9" customFormat="1" ht="15" customHeight="1" x14ac:dyDescent="0.25">
      <c r="A1114" s="2" t="s">
        <v>340</v>
      </c>
      <c r="B1114" s="6" t="s">
        <v>80</v>
      </c>
      <c r="C1114" s="6">
        <v>1</v>
      </c>
      <c r="D1114" s="7">
        <v>42558</v>
      </c>
      <c r="E1114" s="8">
        <v>2016</v>
      </c>
      <c r="F1114" s="6" t="s">
        <v>70</v>
      </c>
      <c r="G1114" s="6" t="s">
        <v>51</v>
      </c>
      <c r="H1114" s="6" t="s">
        <v>166</v>
      </c>
      <c r="I1114" s="6" t="s">
        <v>167</v>
      </c>
      <c r="J1114" s="6" t="s">
        <v>168</v>
      </c>
      <c r="K1114" s="27" t="s">
        <v>256</v>
      </c>
      <c r="L1114" s="28" t="s">
        <v>252</v>
      </c>
      <c r="M1114" s="6" t="str">
        <f t="shared" si="38"/>
        <v>II</v>
      </c>
      <c r="N1114" s="27" t="s">
        <v>517</v>
      </c>
      <c r="O1114" s="1">
        <v>45.454500000000003</v>
      </c>
      <c r="P1114" s="10">
        <f t="shared" si="39"/>
        <v>1.0101</v>
      </c>
      <c r="Q1114" s="12" t="s">
        <v>505</v>
      </c>
      <c r="R1114" s="13" t="s">
        <v>488</v>
      </c>
      <c r="S1114" s="13">
        <v>3</v>
      </c>
    </row>
    <row r="1115" spans="1:19" s="9" customFormat="1" ht="15" customHeight="1" x14ac:dyDescent="0.25">
      <c r="A1115" s="2" t="s">
        <v>270</v>
      </c>
      <c r="B1115" s="6" t="s">
        <v>80</v>
      </c>
      <c r="C1115" s="6">
        <v>1</v>
      </c>
      <c r="D1115" s="7">
        <v>42558</v>
      </c>
      <c r="E1115" s="8">
        <v>2016</v>
      </c>
      <c r="F1115" s="6" t="s">
        <v>13</v>
      </c>
      <c r="G1115" s="6" t="s">
        <v>14</v>
      </c>
      <c r="H1115" s="6"/>
      <c r="I1115" s="6" t="s">
        <v>20</v>
      </c>
      <c r="J1115" s="6" t="s">
        <v>21</v>
      </c>
      <c r="K1115" s="6" t="s">
        <v>255</v>
      </c>
      <c r="L1115" s="6"/>
      <c r="M1115" s="6" t="str">
        <f t="shared" si="38"/>
        <v>IV</v>
      </c>
      <c r="N1115"/>
      <c r="O1115" s="1">
        <v>90.909000000000006</v>
      </c>
      <c r="P1115" s="10">
        <f t="shared" si="39"/>
        <v>2.0202</v>
      </c>
      <c r="Q1115" s="18" t="s">
        <v>490</v>
      </c>
      <c r="R1115" s="17" t="s">
        <v>488</v>
      </c>
      <c r="S1115" s="17">
        <v>3</v>
      </c>
    </row>
    <row r="1116" spans="1:19" s="9" customFormat="1" ht="15" customHeight="1" x14ac:dyDescent="0.25">
      <c r="A1116" s="2" t="s">
        <v>270</v>
      </c>
      <c r="B1116" s="6" t="s">
        <v>80</v>
      </c>
      <c r="C1116" s="6">
        <v>1</v>
      </c>
      <c r="D1116" s="7">
        <v>42558</v>
      </c>
      <c r="E1116" s="8">
        <v>2016</v>
      </c>
      <c r="F1116" s="6" t="s">
        <v>27</v>
      </c>
      <c r="G1116" s="6" t="s">
        <v>28</v>
      </c>
      <c r="H1116" s="6"/>
      <c r="I1116" s="6" t="s">
        <v>36</v>
      </c>
      <c r="J1116" s="6" t="s">
        <v>37</v>
      </c>
      <c r="K1116" s="6" t="s">
        <v>251</v>
      </c>
      <c r="L1116" s="6"/>
      <c r="M1116" s="6" t="str">
        <f t="shared" si="38"/>
        <v>III</v>
      </c>
      <c r="N1116" s="15"/>
      <c r="O1116" s="1">
        <v>45.454500000000003</v>
      </c>
      <c r="P1116" s="10">
        <f t="shared" si="39"/>
        <v>1.0101</v>
      </c>
      <c r="Q1116" s="18" t="s">
        <v>498</v>
      </c>
      <c r="R1116" s="17" t="s">
        <v>478</v>
      </c>
      <c r="S1116" s="17">
        <v>3</v>
      </c>
    </row>
    <row r="1117" spans="1:19" s="9" customFormat="1" ht="15" customHeight="1" x14ac:dyDescent="0.25">
      <c r="A1117" s="2" t="s">
        <v>270</v>
      </c>
      <c r="B1117" s="6" t="s">
        <v>80</v>
      </c>
      <c r="C1117" s="6">
        <v>1</v>
      </c>
      <c r="D1117" s="7">
        <v>42558</v>
      </c>
      <c r="E1117" s="8">
        <v>2016</v>
      </c>
      <c r="F1117" s="6" t="s">
        <v>13</v>
      </c>
      <c r="G1117" s="6" t="s">
        <v>14</v>
      </c>
      <c r="H1117" s="6" t="s">
        <v>24</v>
      </c>
      <c r="I1117" s="6" t="s">
        <v>25</v>
      </c>
      <c r="J1117" s="6" t="s">
        <v>55</v>
      </c>
      <c r="K1117" s="6" t="s">
        <v>255</v>
      </c>
      <c r="L1117" s="6"/>
      <c r="M1117" s="6" t="str">
        <f t="shared" si="38"/>
        <v>IV</v>
      </c>
      <c r="N1117"/>
      <c r="O1117" s="1">
        <v>45.454500000000003</v>
      </c>
      <c r="P1117" s="10">
        <f t="shared" si="39"/>
        <v>1.0101</v>
      </c>
      <c r="Q1117" s="18" t="s">
        <v>491</v>
      </c>
      <c r="R1117" s="17" t="s">
        <v>478</v>
      </c>
      <c r="S1117" s="17">
        <v>2.5</v>
      </c>
    </row>
    <row r="1118" spans="1:19" s="9" customFormat="1" ht="15" customHeight="1" x14ac:dyDescent="0.25">
      <c r="A1118" s="2" t="s">
        <v>399</v>
      </c>
      <c r="B1118" s="6" t="s">
        <v>80</v>
      </c>
      <c r="C1118" s="6">
        <v>1</v>
      </c>
      <c r="D1118" s="7">
        <v>42558</v>
      </c>
      <c r="E1118" s="8">
        <v>2016</v>
      </c>
      <c r="F1118" s="6" t="s">
        <v>27</v>
      </c>
      <c r="G1118" s="6" t="s">
        <v>51</v>
      </c>
      <c r="H1118" s="6" t="s">
        <v>70</v>
      </c>
      <c r="I1118" s="6" t="s">
        <v>150</v>
      </c>
      <c r="J1118" s="6" t="s">
        <v>150</v>
      </c>
      <c r="K1118" s="6" t="s">
        <v>256</v>
      </c>
      <c r="L1118" s="6"/>
      <c r="M1118" s="6" t="str">
        <f t="shared" si="38"/>
        <v>NA</v>
      </c>
      <c r="N1118" s="15"/>
      <c r="O1118" s="1">
        <v>499.99950000000001</v>
      </c>
      <c r="P1118" s="10">
        <f t="shared" si="39"/>
        <v>11.1111</v>
      </c>
      <c r="Q1118" s="16" t="s">
        <v>479</v>
      </c>
      <c r="R1118" s="17" t="s">
        <v>480</v>
      </c>
      <c r="S1118" s="17">
        <v>2</v>
      </c>
    </row>
    <row r="1119" spans="1:19" s="9" customFormat="1" ht="15" customHeight="1" x14ac:dyDescent="0.25">
      <c r="A1119" s="2" t="s">
        <v>270</v>
      </c>
      <c r="B1119" s="6" t="s">
        <v>80</v>
      </c>
      <c r="C1119" s="6">
        <v>1</v>
      </c>
      <c r="D1119" s="7">
        <v>42558</v>
      </c>
      <c r="E1119" s="8">
        <v>2016</v>
      </c>
      <c r="F1119" s="6" t="s">
        <v>13</v>
      </c>
      <c r="G1119" s="6" t="s">
        <v>14</v>
      </c>
      <c r="H1119" s="6" t="s">
        <v>15</v>
      </c>
      <c r="I1119" s="6" t="s">
        <v>56</v>
      </c>
      <c r="J1119" s="6" t="s">
        <v>57</v>
      </c>
      <c r="K1119" s="6" t="s">
        <v>252</v>
      </c>
      <c r="L1119" s="6"/>
      <c r="M1119" s="6" t="str">
        <f t="shared" si="38"/>
        <v>II</v>
      </c>
      <c r="N1119" s="15"/>
      <c r="O1119" s="1">
        <v>90.909000000000006</v>
      </c>
      <c r="P1119" s="10">
        <f t="shared" si="39"/>
        <v>2.0202</v>
      </c>
      <c r="Q1119" s="16" t="s">
        <v>479</v>
      </c>
      <c r="R1119" s="17" t="s">
        <v>480</v>
      </c>
      <c r="S1119" s="17">
        <v>4</v>
      </c>
    </row>
    <row r="1120" spans="1:19" s="9" customFormat="1" ht="15" customHeight="1" x14ac:dyDescent="0.25">
      <c r="A1120" s="2" t="s">
        <v>270</v>
      </c>
      <c r="B1120" s="6" t="s">
        <v>80</v>
      </c>
      <c r="C1120" s="6">
        <v>1</v>
      </c>
      <c r="D1120" s="7">
        <v>42558</v>
      </c>
      <c r="E1120" s="8">
        <v>2016</v>
      </c>
      <c r="F1120" s="6" t="s">
        <v>84</v>
      </c>
      <c r="G1120" s="6" t="s">
        <v>85</v>
      </c>
      <c r="H1120" s="6" t="s">
        <v>86</v>
      </c>
      <c r="I1120" s="6" t="s">
        <v>87</v>
      </c>
      <c r="J1120" s="6" t="s">
        <v>88</v>
      </c>
      <c r="K1120" s="6" t="s">
        <v>253</v>
      </c>
      <c r="L1120" s="6"/>
      <c r="M1120" s="6" t="str">
        <f t="shared" si="38"/>
        <v>I</v>
      </c>
      <c r="N1120" s="15"/>
      <c r="O1120" s="1">
        <v>45.454500000000003</v>
      </c>
      <c r="P1120" s="10">
        <f t="shared" si="39"/>
        <v>1.0101</v>
      </c>
      <c r="Q1120" s="13"/>
      <c r="R1120" s="13"/>
      <c r="S1120" s="13"/>
    </row>
    <row r="1121" spans="1:19" s="9" customFormat="1" ht="15" customHeight="1" x14ac:dyDescent="0.25">
      <c r="A1121" s="2" t="s">
        <v>271</v>
      </c>
      <c r="B1121" s="6" t="s">
        <v>80</v>
      </c>
      <c r="C1121" s="6">
        <v>2</v>
      </c>
      <c r="D1121" s="7">
        <v>42558</v>
      </c>
      <c r="E1121" s="8">
        <v>2016</v>
      </c>
      <c r="F1121" s="6" t="s">
        <v>50</v>
      </c>
      <c r="G1121" s="6" t="s">
        <v>51</v>
      </c>
      <c r="H1121" s="6" t="s">
        <v>67</v>
      </c>
      <c r="I1121" s="6" t="s">
        <v>68</v>
      </c>
      <c r="J1121" s="6" t="s">
        <v>69</v>
      </c>
      <c r="K1121" s="6" t="s">
        <v>252</v>
      </c>
      <c r="L1121" s="6"/>
      <c r="M1121" s="6" t="str">
        <f t="shared" si="38"/>
        <v>II</v>
      </c>
      <c r="N1121" s="15"/>
      <c r="O1121" s="1">
        <v>45.454500000000003</v>
      </c>
      <c r="P1121" s="10">
        <f t="shared" si="39"/>
        <v>1.0101</v>
      </c>
      <c r="Q1121" s="18" t="s">
        <v>484</v>
      </c>
      <c r="R1121" s="17" t="s">
        <v>478</v>
      </c>
      <c r="S1121" s="17">
        <v>3</v>
      </c>
    </row>
    <row r="1122" spans="1:19" s="9" customFormat="1" ht="15" customHeight="1" x14ac:dyDescent="0.25">
      <c r="A1122" s="2" t="s">
        <v>271</v>
      </c>
      <c r="B1122" s="6" t="s">
        <v>80</v>
      </c>
      <c r="C1122" s="6">
        <v>2</v>
      </c>
      <c r="D1122" s="7">
        <v>42558</v>
      </c>
      <c r="E1122" s="8">
        <v>2016</v>
      </c>
      <c r="F1122" s="6" t="s">
        <v>9</v>
      </c>
      <c r="G1122" s="6" t="s">
        <v>10</v>
      </c>
      <c r="H1122" s="6"/>
      <c r="I1122" s="6" t="s">
        <v>11</v>
      </c>
      <c r="J1122" s="6" t="s">
        <v>42</v>
      </c>
      <c r="K1122" s="6" t="s">
        <v>252</v>
      </c>
      <c r="L1122" s="6"/>
      <c r="M1122" s="6" t="str">
        <f t="shared" si="38"/>
        <v>II</v>
      </c>
      <c r="N1122" s="15"/>
      <c r="O1122" s="1">
        <v>90.909000000000006</v>
      </c>
      <c r="P1122" s="10">
        <f t="shared" si="39"/>
        <v>2.0202</v>
      </c>
      <c r="Q1122" s="12" t="s">
        <v>500</v>
      </c>
      <c r="R1122" s="13" t="s">
        <v>480</v>
      </c>
      <c r="S1122" s="13">
        <v>3</v>
      </c>
    </row>
    <row r="1123" spans="1:19" s="9" customFormat="1" ht="15" customHeight="1" x14ac:dyDescent="0.25">
      <c r="A1123" s="2" t="s">
        <v>271</v>
      </c>
      <c r="B1123" s="6" t="s">
        <v>80</v>
      </c>
      <c r="C1123" s="6">
        <v>2</v>
      </c>
      <c r="D1123" s="7">
        <v>42558</v>
      </c>
      <c r="E1123" s="8">
        <v>2016</v>
      </c>
      <c r="F1123" s="6" t="s">
        <v>13</v>
      </c>
      <c r="G1123" s="6" t="s">
        <v>14</v>
      </c>
      <c r="H1123" s="6"/>
      <c r="I1123" s="6" t="s">
        <v>64</v>
      </c>
      <c r="J1123" s="6" t="s">
        <v>65</v>
      </c>
      <c r="K1123" s="6" t="s">
        <v>255</v>
      </c>
      <c r="L1123" s="6"/>
      <c r="M1123" s="6" t="str">
        <f t="shared" si="38"/>
        <v>IV</v>
      </c>
      <c r="N1123"/>
      <c r="O1123" s="1">
        <v>90.909000000000006</v>
      </c>
      <c r="P1123" s="10">
        <f t="shared" si="39"/>
        <v>2.0202</v>
      </c>
      <c r="Q1123" s="18" t="s">
        <v>477</v>
      </c>
      <c r="R1123" s="17" t="s">
        <v>478</v>
      </c>
      <c r="S1123" s="17">
        <v>4</v>
      </c>
    </row>
    <row r="1124" spans="1:19" s="9" customFormat="1" ht="15" customHeight="1" x14ac:dyDescent="0.25">
      <c r="A1124" s="2" t="s">
        <v>271</v>
      </c>
      <c r="B1124" s="6" t="s">
        <v>80</v>
      </c>
      <c r="C1124" s="6">
        <v>2</v>
      </c>
      <c r="D1124" s="7">
        <v>42558</v>
      </c>
      <c r="E1124" s="8">
        <v>2016</v>
      </c>
      <c r="F1124" s="6" t="s">
        <v>13</v>
      </c>
      <c r="G1124" s="6" t="s">
        <v>14</v>
      </c>
      <c r="H1124" s="6" t="s">
        <v>15</v>
      </c>
      <c r="I1124" s="6" t="s">
        <v>16</v>
      </c>
      <c r="J1124" s="6" t="s">
        <v>17</v>
      </c>
      <c r="K1124" s="6" t="s">
        <v>252</v>
      </c>
      <c r="L1124" s="6"/>
      <c r="M1124" s="6" t="str">
        <f t="shared" si="38"/>
        <v>II</v>
      </c>
      <c r="N1124" s="15"/>
      <c r="O1124" s="1">
        <v>45.454500000000003</v>
      </c>
      <c r="P1124" s="10">
        <f t="shared" si="39"/>
        <v>1.0101</v>
      </c>
      <c r="Q1124" s="16" t="s">
        <v>479</v>
      </c>
      <c r="R1124" s="17" t="s">
        <v>480</v>
      </c>
      <c r="S1124" s="17">
        <v>3</v>
      </c>
    </row>
    <row r="1125" spans="1:19" s="9" customFormat="1" ht="15" customHeight="1" x14ac:dyDescent="0.25">
      <c r="A1125" s="2" t="s">
        <v>272</v>
      </c>
      <c r="B1125" s="6" t="s">
        <v>80</v>
      </c>
      <c r="C1125" s="6">
        <v>2</v>
      </c>
      <c r="D1125" s="7">
        <v>42558</v>
      </c>
      <c r="E1125" s="8">
        <v>2016</v>
      </c>
      <c r="F1125" s="6" t="s">
        <v>13</v>
      </c>
      <c r="G1125" s="6" t="s">
        <v>14</v>
      </c>
      <c r="H1125" s="6" t="s">
        <v>15</v>
      </c>
      <c r="I1125" s="6" t="s">
        <v>22</v>
      </c>
      <c r="J1125" s="6" t="s">
        <v>163</v>
      </c>
      <c r="K1125" s="27" t="s">
        <v>256</v>
      </c>
      <c r="L1125" s="28" t="s">
        <v>252</v>
      </c>
      <c r="M1125" s="6" t="str">
        <f t="shared" si="38"/>
        <v>II</v>
      </c>
      <c r="N1125" s="27" t="s">
        <v>514</v>
      </c>
      <c r="O1125" s="1">
        <v>45.454500000000003</v>
      </c>
      <c r="P1125" s="10">
        <f t="shared" si="39"/>
        <v>1.0101</v>
      </c>
      <c r="Q1125" s="19" t="s">
        <v>479</v>
      </c>
      <c r="R1125" s="13" t="s">
        <v>480</v>
      </c>
      <c r="S1125" s="13">
        <v>3</v>
      </c>
    </row>
    <row r="1126" spans="1:19" s="9" customFormat="1" ht="15" customHeight="1" x14ac:dyDescent="0.25">
      <c r="A1126" s="2" t="s">
        <v>271</v>
      </c>
      <c r="B1126" s="6" t="s">
        <v>80</v>
      </c>
      <c r="C1126" s="6">
        <v>2</v>
      </c>
      <c r="D1126" s="7">
        <v>42558</v>
      </c>
      <c r="E1126" s="8">
        <v>2016</v>
      </c>
      <c r="F1126" s="6" t="s">
        <v>13</v>
      </c>
      <c r="G1126" s="6" t="s">
        <v>14</v>
      </c>
      <c r="H1126" s="6"/>
      <c r="I1126" s="6" t="s">
        <v>20</v>
      </c>
      <c r="J1126" s="6" t="s">
        <v>21</v>
      </c>
      <c r="K1126" s="6" t="s">
        <v>255</v>
      </c>
      <c r="L1126" s="6"/>
      <c r="M1126" s="6" t="str">
        <f t="shared" si="38"/>
        <v>IV</v>
      </c>
      <c r="N1126"/>
      <c r="O1126" s="1">
        <v>136.36350000000002</v>
      </c>
      <c r="P1126" s="10">
        <f t="shared" si="39"/>
        <v>3.0303000000000004</v>
      </c>
      <c r="Q1126" s="18" t="s">
        <v>490</v>
      </c>
      <c r="R1126" s="17" t="s">
        <v>488</v>
      </c>
      <c r="S1126" s="17">
        <v>3</v>
      </c>
    </row>
    <row r="1127" spans="1:19" s="9" customFormat="1" ht="15" customHeight="1" x14ac:dyDescent="0.25">
      <c r="A1127" s="2" t="s">
        <v>271</v>
      </c>
      <c r="B1127" s="6" t="s">
        <v>80</v>
      </c>
      <c r="C1127" s="6">
        <v>2</v>
      </c>
      <c r="D1127" s="7">
        <v>42558</v>
      </c>
      <c r="E1127" s="8">
        <v>2016</v>
      </c>
      <c r="F1127" s="6" t="s">
        <v>13</v>
      </c>
      <c r="G1127" s="6" t="s">
        <v>14</v>
      </c>
      <c r="H1127" s="6" t="s">
        <v>24</v>
      </c>
      <c r="I1127" s="6" t="s">
        <v>25</v>
      </c>
      <c r="J1127" s="6" t="s">
        <v>55</v>
      </c>
      <c r="K1127" s="6" t="s">
        <v>255</v>
      </c>
      <c r="L1127" s="6"/>
      <c r="M1127" s="6" t="str">
        <f t="shared" si="38"/>
        <v>IV</v>
      </c>
      <c r="N1127"/>
      <c r="O1127" s="1">
        <v>45.454500000000003</v>
      </c>
      <c r="P1127" s="10">
        <f t="shared" si="39"/>
        <v>1.0101</v>
      </c>
      <c r="Q1127" s="18" t="s">
        <v>491</v>
      </c>
      <c r="R1127" s="17" t="s">
        <v>478</v>
      </c>
      <c r="S1127" s="17">
        <v>2.5</v>
      </c>
    </row>
    <row r="1128" spans="1:19" s="9" customFormat="1" ht="15" customHeight="1" x14ac:dyDescent="0.25">
      <c r="A1128" s="2" t="s">
        <v>271</v>
      </c>
      <c r="B1128" s="6" t="s">
        <v>80</v>
      </c>
      <c r="C1128" s="6">
        <v>2</v>
      </c>
      <c r="D1128" s="7">
        <v>42558</v>
      </c>
      <c r="E1128" s="8">
        <v>2016</v>
      </c>
      <c r="F1128" s="6" t="s">
        <v>13</v>
      </c>
      <c r="G1128" s="6" t="s">
        <v>14</v>
      </c>
      <c r="H1128" s="6" t="s">
        <v>15</v>
      </c>
      <c r="I1128" s="6" t="s">
        <v>22</v>
      </c>
      <c r="J1128" s="6" t="s">
        <v>23</v>
      </c>
      <c r="K1128" s="6" t="s">
        <v>255</v>
      </c>
      <c r="L1128" s="6"/>
      <c r="M1128" s="6" t="str">
        <f t="shared" si="38"/>
        <v>IV</v>
      </c>
      <c r="N1128"/>
      <c r="O1128" s="1">
        <v>136.36350000000002</v>
      </c>
      <c r="P1128" s="10">
        <f t="shared" si="39"/>
        <v>3.0303000000000004</v>
      </c>
      <c r="Q1128" s="16" t="s">
        <v>479</v>
      </c>
      <c r="R1128" s="17" t="s">
        <v>480</v>
      </c>
      <c r="S1128" s="17">
        <v>2</v>
      </c>
    </row>
    <row r="1129" spans="1:19" s="9" customFormat="1" ht="15" customHeight="1" x14ac:dyDescent="0.25">
      <c r="A1129" s="2" t="s">
        <v>294</v>
      </c>
      <c r="B1129" s="6" t="s">
        <v>80</v>
      </c>
      <c r="C1129" s="6">
        <v>1</v>
      </c>
      <c r="D1129" s="7">
        <v>42649</v>
      </c>
      <c r="E1129" s="8">
        <v>2016</v>
      </c>
      <c r="F1129" s="6" t="s">
        <v>27</v>
      </c>
      <c r="G1129" s="6" t="s">
        <v>39</v>
      </c>
      <c r="H1129" s="6" t="s">
        <v>73</v>
      </c>
      <c r="I1129" s="6" t="s">
        <v>74</v>
      </c>
      <c r="J1129" s="6" t="s">
        <v>75</v>
      </c>
      <c r="K1129" s="6" t="s">
        <v>252</v>
      </c>
      <c r="L1129" s="6"/>
      <c r="M1129" s="6" t="str">
        <f t="shared" si="38"/>
        <v>II</v>
      </c>
      <c r="N1129" s="15"/>
      <c r="O1129" s="1">
        <v>45.454500000000003</v>
      </c>
      <c r="P1129" s="10">
        <f t="shared" si="39"/>
        <v>1.0101</v>
      </c>
      <c r="Q1129" s="16" t="s">
        <v>479</v>
      </c>
      <c r="R1129" s="17" t="s">
        <v>480</v>
      </c>
      <c r="S1129" s="17">
        <v>1</v>
      </c>
    </row>
    <row r="1130" spans="1:19" s="9" customFormat="1" ht="15" customHeight="1" x14ac:dyDescent="0.25">
      <c r="A1130" s="2" t="s">
        <v>294</v>
      </c>
      <c r="B1130" s="6" t="s">
        <v>80</v>
      </c>
      <c r="C1130" s="6">
        <v>1</v>
      </c>
      <c r="D1130" s="7">
        <v>42649</v>
      </c>
      <c r="E1130" s="8">
        <v>2016</v>
      </c>
      <c r="F1130" s="6" t="s">
        <v>13</v>
      </c>
      <c r="G1130" s="6" t="s">
        <v>14</v>
      </c>
      <c r="H1130" s="6"/>
      <c r="I1130" s="6" t="s">
        <v>64</v>
      </c>
      <c r="J1130" s="6" t="s">
        <v>65</v>
      </c>
      <c r="K1130" s="6" t="s">
        <v>255</v>
      </c>
      <c r="L1130" s="6"/>
      <c r="M1130" s="6" t="str">
        <f t="shared" si="38"/>
        <v>IV</v>
      </c>
      <c r="N1130"/>
      <c r="O1130" s="1">
        <v>454.54500000000002</v>
      </c>
      <c r="P1130" s="10">
        <f t="shared" si="39"/>
        <v>10.101000000000001</v>
      </c>
      <c r="Q1130" s="18" t="s">
        <v>477</v>
      </c>
      <c r="R1130" s="17" t="s">
        <v>478</v>
      </c>
      <c r="S1130" s="17">
        <v>4</v>
      </c>
    </row>
    <row r="1131" spans="1:19" s="9" customFormat="1" ht="15" customHeight="1" x14ac:dyDescent="0.25">
      <c r="A1131" s="2" t="s">
        <v>294</v>
      </c>
      <c r="B1131" s="6" t="s">
        <v>80</v>
      </c>
      <c r="C1131" s="6">
        <v>1</v>
      </c>
      <c r="D1131" s="7">
        <v>42649</v>
      </c>
      <c r="E1131" s="8">
        <v>2016</v>
      </c>
      <c r="F1131" s="6" t="s">
        <v>27</v>
      </c>
      <c r="G1131" s="6" t="s">
        <v>39</v>
      </c>
      <c r="H1131" s="6"/>
      <c r="I1131" s="6" t="s">
        <v>40</v>
      </c>
      <c r="J1131" s="6" t="s">
        <v>41</v>
      </c>
      <c r="K1131" s="6" t="s">
        <v>252</v>
      </c>
      <c r="L1131" s="6"/>
      <c r="M1131" s="6" t="str">
        <f t="shared" ref="M1131:M1194" si="40">IF(L1131="",K1131,L1131)</f>
        <v>II</v>
      </c>
      <c r="N1131" s="15"/>
      <c r="O1131" s="1">
        <v>45.454500000000003</v>
      </c>
      <c r="P1131" s="10">
        <f t="shared" si="39"/>
        <v>1.0101</v>
      </c>
      <c r="Q1131" s="16" t="s">
        <v>479</v>
      </c>
      <c r="R1131" s="17" t="s">
        <v>480</v>
      </c>
      <c r="S1131" s="17">
        <v>3</v>
      </c>
    </row>
    <row r="1132" spans="1:19" s="9" customFormat="1" ht="15" customHeight="1" x14ac:dyDescent="0.25">
      <c r="A1132" s="2" t="s">
        <v>294</v>
      </c>
      <c r="B1132" s="6" t="s">
        <v>80</v>
      </c>
      <c r="C1132" s="6">
        <v>1</v>
      </c>
      <c r="D1132" s="7">
        <v>42649</v>
      </c>
      <c r="E1132" s="8">
        <v>2016</v>
      </c>
      <c r="F1132" s="6" t="s">
        <v>13</v>
      </c>
      <c r="G1132" s="6" t="s">
        <v>14</v>
      </c>
      <c r="H1132" s="6"/>
      <c r="I1132" s="6" t="s">
        <v>20</v>
      </c>
      <c r="J1132" s="6" t="s">
        <v>21</v>
      </c>
      <c r="K1132" s="6" t="s">
        <v>255</v>
      </c>
      <c r="L1132" s="6"/>
      <c r="M1132" s="6" t="str">
        <f t="shared" si="40"/>
        <v>IV</v>
      </c>
      <c r="N1132"/>
      <c r="O1132" s="1">
        <v>90.909000000000006</v>
      </c>
      <c r="P1132" s="10">
        <f t="shared" si="39"/>
        <v>2.0202</v>
      </c>
      <c r="Q1132" s="18" t="s">
        <v>490</v>
      </c>
      <c r="R1132" s="17" t="s">
        <v>488</v>
      </c>
      <c r="S1132" s="17">
        <v>3</v>
      </c>
    </row>
    <row r="1133" spans="1:19" s="9" customFormat="1" ht="15" customHeight="1" x14ac:dyDescent="0.25">
      <c r="A1133" s="2" t="s">
        <v>294</v>
      </c>
      <c r="B1133" s="6" t="s">
        <v>80</v>
      </c>
      <c r="C1133" s="6">
        <v>1</v>
      </c>
      <c r="D1133" s="7">
        <v>42649</v>
      </c>
      <c r="E1133" s="8">
        <v>2016</v>
      </c>
      <c r="F1133" s="6" t="s">
        <v>13</v>
      </c>
      <c r="G1133" s="6" t="s">
        <v>14</v>
      </c>
      <c r="H1133" s="6"/>
      <c r="I1133" s="6" t="s">
        <v>99</v>
      </c>
      <c r="J1133" s="6" t="s">
        <v>104</v>
      </c>
      <c r="K1133" s="6" t="s">
        <v>251</v>
      </c>
      <c r="L1133" s="6"/>
      <c r="M1133" s="6" t="str">
        <f t="shared" si="40"/>
        <v>III</v>
      </c>
      <c r="N1133" s="15"/>
      <c r="O1133" s="1">
        <v>45.454500000000003</v>
      </c>
      <c r="P1133" s="10">
        <f t="shared" si="39"/>
        <v>1.0101</v>
      </c>
      <c r="Q1133" s="12" t="s">
        <v>486</v>
      </c>
      <c r="R1133" s="13" t="s">
        <v>478</v>
      </c>
      <c r="S1133" s="13">
        <v>4</v>
      </c>
    </row>
    <row r="1134" spans="1:19" s="9" customFormat="1" ht="15" customHeight="1" x14ac:dyDescent="0.25">
      <c r="A1134" s="2" t="s">
        <v>294</v>
      </c>
      <c r="B1134" s="6" t="s">
        <v>80</v>
      </c>
      <c r="C1134" s="6">
        <v>1</v>
      </c>
      <c r="D1134" s="7">
        <v>42649</v>
      </c>
      <c r="E1134" s="8">
        <v>2016</v>
      </c>
      <c r="F1134" s="6" t="s">
        <v>13</v>
      </c>
      <c r="G1134" s="6" t="s">
        <v>14</v>
      </c>
      <c r="H1134" s="6" t="s">
        <v>24</v>
      </c>
      <c r="I1134" s="6" t="s">
        <v>25</v>
      </c>
      <c r="J1134" s="6" t="s">
        <v>55</v>
      </c>
      <c r="K1134" s="6" t="s">
        <v>255</v>
      </c>
      <c r="L1134" s="6"/>
      <c r="M1134" s="6" t="str">
        <f t="shared" si="40"/>
        <v>IV</v>
      </c>
      <c r="N1134"/>
      <c r="O1134" s="1">
        <v>90.909000000000006</v>
      </c>
      <c r="P1134" s="10">
        <f t="shared" si="39"/>
        <v>2.0202</v>
      </c>
      <c r="Q1134" s="18" t="s">
        <v>491</v>
      </c>
      <c r="R1134" s="17" t="s">
        <v>478</v>
      </c>
      <c r="S1134" s="17">
        <v>2.5</v>
      </c>
    </row>
    <row r="1135" spans="1:19" s="9" customFormat="1" ht="15" customHeight="1" x14ac:dyDescent="0.25">
      <c r="A1135" s="2" t="s">
        <v>416</v>
      </c>
      <c r="B1135" s="6" t="s">
        <v>80</v>
      </c>
      <c r="C1135" s="6">
        <v>1</v>
      </c>
      <c r="D1135" s="7">
        <v>42649</v>
      </c>
      <c r="E1135" s="8">
        <v>2016</v>
      </c>
      <c r="F1135" s="6" t="s">
        <v>27</v>
      </c>
      <c r="G1135" s="6" t="s">
        <v>51</v>
      </c>
      <c r="H1135" s="6" t="s">
        <v>70</v>
      </c>
      <c r="I1135" s="6" t="s">
        <v>150</v>
      </c>
      <c r="J1135" s="6" t="s">
        <v>150</v>
      </c>
      <c r="K1135" s="6" t="s">
        <v>256</v>
      </c>
      <c r="L1135" s="6"/>
      <c r="M1135" s="6" t="str">
        <f t="shared" si="40"/>
        <v>NA</v>
      </c>
      <c r="N1135" s="15"/>
      <c r="O1135" s="1">
        <v>45.454500000000003</v>
      </c>
      <c r="P1135" s="10">
        <f t="shared" si="39"/>
        <v>1.0101</v>
      </c>
      <c r="Q1135" s="16" t="s">
        <v>479</v>
      </c>
      <c r="R1135" s="17" t="s">
        <v>480</v>
      </c>
      <c r="S1135" s="17">
        <v>2</v>
      </c>
    </row>
    <row r="1136" spans="1:19" s="9" customFormat="1" ht="15" customHeight="1" x14ac:dyDescent="0.25">
      <c r="A1136" s="2" t="s">
        <v>295</v>
      </c>
      <c r="B1136" s="6" t="s">
        <v>80</v>
      </c>
      <c r="C1136" s="6">
        <v>2</v>
      </c>
      <c r="D1136" s="7">
        <v>42649</v>
      </c>
      <c r="E1136" s="8">
        <v>2016</v>
      </c>
      <c r="F1136" s="6" t="s">
        <v>13</v>
      </c>
      <c r="G1136" s="6" t="s">
        <v>14</v>
      </c>
      <c r="H1136" s="6"/>
      <c r="I1136" s="6" t="s">
        <v>64</v>
      </c>
      <c r="J1136" s="6" t="s">
        <v>65</v>
      </c>
      <c r="K1136" s="6" t="s">
        <v>255</v>
      </c>
      <c r="L1136" s="6"/>
      <c r="M1136" s="6" t="str">
        <f t="shared" si="40"/>
        <v>IV</v>
      </c>
      <c r="N1136"/>
      <c r="O1136" s="1">
        <v>318.18150000000003</v>
      </c>
      <c r="P1136" s="10">
        <f t="shared" si="39"/>
        <v>7.0707000000000004</v>
      </c>
      <c r="Q1136" s="18" t="s">
        <v>477</v>
      </c>
      <c r="R1136" s="17" t="s">
        <v>478</v>
      </c>
      <c r="S1136" s="17">
        <v>4</v>
      </c>
    </row>
    <row r="1137" spans="1:19" s="9" customFormat="1" ht="15" customHeight="1" x14ac:dyDescent="0.25">
      <c r="A1137" s="2" t="s">
        <v>295</v>
      </c>
      <c r="B1137" s="6" t="s">
        <v>80</v>
      </c>
      <c r="C1137" s="6">
        <v>2</v>
      </c>
      <c r="D1137" s="7">
        <v>42649</v>
      </c>
      <c r="E1137" s="8">
        <v>2016</v>
      </c>
      <c r="F1137" s="6" t="s">
        <v>27</v>
      </c>
      <c r="G1137" s="6" t="s">
        <v>39</v>
      </c>
      <c r="H1137" s="6"/>
      <c r="I1137" s="6" t="s">
        <v>40</v>
      </c>
      <c r="J1137" s="6" t="s">
        <v>41</v>
      </c>
      <c r="K1137" s="6" t="s">
        <v>252</v>
      </c>
      <c r="L1137" s="6"/>
      <c r="M1137" s="6" t="str">
        <f t="shared" si="40"/>
        <v>II</v>
      </c>
      <c r="N1137" s="15"/>
      <c r="O1137" s="1">
        <v>90.909000000000006</v>
      </c>
      <c r="P1137" s="10">
        <f t="shared" si="39"/>
        <v>2.0202</v>
      </c>
      <c r="Q1137" s="16" t="s">
        <v>479</v>
      </c>
      <c r="R1137" s="17" t="s">
        <v>480</v>
      </c>
      <c r="S1137" s="17">
        <v>3</v>
      </c>
    </row>
    <row r="1138" spans="1:19" s="9" customFormat="1" ht="15" customHeight="1" x14ac:dyDescent="0.25">
      <c r="A1138" s="2" t="s">
        <v>295</v>
      </c>
      <c r="B1138" s="6" t="s">
        <v>80</v>
      </c>
      <c r="C1138" s="6">
        <v>2</v>
      </c>
      <c r="D1138" s="7">
        <v>42649</v>
      </c>
      <c r="E1138" s="8">
        <v>2016</v>
      </c>
      <c r="F1138" s="6" t="s">
        <v>9</v>
      </c>
      <c r="G1138" s="6" t="s">
        <v>92</v>
      </c>
      <c r="H1138" s="6"/>
      <c r="I1138" s="6" t="s">
        <v>93</v>
      </c>
      <c r="J1138" s="6" t="s">
        <v>138</v>
      </c>
      <c r="K1138" s="6" t="s">
        <v>252</v>
      </c>
      <c r="L1138" s="6"/>
      <c r="M1138" s="6" t="str">
        <f t="shared" si="40"/>
        <v>II</v>
      </c>
      <c r="N1138" s="15"/>
      <c r="O1138" s="1">
        <v>45.454500000000003</v>
      </c>
      <c r="P1138" s="10">
        <f t="shared" si="39"/>
        <v>1.0101</v>
      </c>
      <c r="Q1138" s="12" t="s">
        <v>500</v>
      </c>
      <c r="R1138" s="13" t="s">
        <v>480</v>
      </c>
      <c r="S1138" s="13">
        <v>3</v>
      </c>
    </row>
    <row r="1139" spans="1:19" s="9" customFormat="1" ht="15" customHeight="1" x14ac:dyDescent="0.25">
      <c r="A1139" s="2" t="s">
        <v>295</v>
      </c>
      <c r="B1139" s="6" t="s">
        <v>80</v>
      </c>
      <c r="C1139" s="6">
        <v>2</v>
      </c>
      <c r="D1139" s="7">
        <v>42649</v>
      </c>
      <c r="E1139" s="8">
        <v>2016</v>
      </c>
      <c r="F1139" s="6" t="s">
        <v>13</v>
      </c>
      <c r="G1139" s="6" t="s">
        <v>14</v>
      </c>
      <c r="H1139" s="6" t="s">
        <v>24</v>
      </c>
      <c r="I1139" s="6" t="s">
        <v>25</v>
      </c>
      <c r="J1139" s="6" t="s">
        <v>55</v>
      </c>
      <c r="K1139" s="6" t="s">
        <v>255</v>
      </c>
      <c r="L1139" s="6"/>
      <c r="M1139" s="6" t="str">
        <f t="shared" si="40"/>
        <v>IV</v>
      </c>
      <c r="N1139"/>
      <c r="O1139" s="1">
        <v>181.81800000000001</v>
      </c>
      <c r="P1139" s="10">
        <f t="shared" si="39"/>
        <v>4.0404</v>
      </c>
      <c r="Q1139" s="18" t="s">
        <v>491</v>
      </c>
      <c r="R1139" s="17" t="s">
        <v>478</v>
      </c>
      <c r="S1139" s="17">
        <v>2.5</v>
      </c>
    </row>
    <row r="1140" spans="1:19" s="9" customFormat="1" ht="15" customHeight="1" x14ac:dyDescent="0.25">
      <c r="A1140" s="2" t="s">
        <v>295</v>
      </c>
      <c r="B1140" s="6" t="s">
        <v>80</v>
      </c>
      <c r="C1140" s="6">
        <v>2</v>
      </c>
      <c r="D1140" s="7">
        <v>42649</v>
      </c>
      <c r="E1140" s="8">
        <v>2016</v>
      </c>
      <c r="F1140" s="6" t="s">
        <v>13</v>
      </c>
      <c r="G1140" s="6" t="s">
        <v>14</v>
      </c>
      <c r="H1140" s="6" t="s">
        <v>15</v>
      </c>
      <c r="I1140" s="6" t="s">
        <v>22</v>
      </c>
      <c r="J1140" s="6" t="s">
        <v>23</v>
      </c>
      <c r="K1140" s="6" t="s">
        <v>255</v>
      </c>
      <c r="L1140" s="6"/>
      <c r="M1140" s="6" t="str">
        <f t="shared" si="40"/>
        <v>IV</v>
      </c>
      <c r="N1140"/>
      <c r="O1140" s="1">
        <v>45.454500000000003</v>
      </c>
      <c r="P1140" s="10">
        <f t="shared" si="39"/>
        <v>1.0101</v>
      </c>
      <c r="Q1140" s="16" t="s">
        <v>479</v>
      </c>
      <c r="R1140" s="17" t="s">
        <v>480</v>
      </c>
      <c r="S1140" s="17">
        <v>2</v>
      </c>
    </row>
    <row r="1141" spans="1:19" s="9" customFormat="1" ht="15" customHeight="1" x14ac:dyDescent="0.25">
      <c r="A1141" s="2" t="s">
        <v>295</v>
      </c>
      <c r="B1141" s="6" t="s">
        <v>80</v>
      </c>
      <c r="C1141" s="6">
        <v>2</v>
      </c>
      <c r="D1141" s="7">
        <v>42649</v>
      </c>
      <c r="E1141" s="8">
        <v>2016</v>
      </c>
      <c r="F1141" s="6" t="s">
        <v>13</v>
      </c>
      <c r="G1141" s="6" t="s">
        <v>14</v>
      </c>
      <c r="H1141" s="6" t="s">
        <v>24</v>
      </c>
      <c r="I1141" s="6" t="s">
        <v>25</v>
      </c>
      <c r="J1141" s="6" t="s">
        <v>26</v>
      </c>
      <c r="K1141" s="6" t="s">
        <v>255</v>
      </c>
      <c r="L1141" s="6"/>
      <c r="M1141" s="6" t="str">
        <f t="shared" si="40"/>
        <v>IV</v>
      </c>
      <c r="N1141"/>
      <c r="O1141" s="1">
        <v>45.454500000000003</v>
      </c>
      <c r="P1141" s="10">
        <f t="shared" si="39"/>
        <v>1.0101</v>
      </c>
      <c r="Q1141" s="18" t="s">
        <v>491</v>
      </c>
      <c r="R1141" s="17" t="s">
        <v>478</v>
      </c>
      <c r="S1141" s="17">
        <v>2</v>
      </c>
    </row>
    <row r="1142" spans="1:19" s="9" customFormat="1" ht="15" customHeight="1" x14ac:dyDescent="0.25">
      <c r="A1142" s="2" t="s">
        <v>314</v>
      </c>
      <c r="B1142" s="6" t="s">
        <v>80</v>
      </c>
      <c r="C1142" s="6">
        <v>1</v>
      </c>
      <c r="D1142" s="7">
        <v>42688</v>
      </c>
      <c r="E1142" s="8">
        <v>2016</v>
      </c>
      <c r="F1142" s="6" t="s">
        <v>27</v>
      </c>
      <c r="G1142" s="6" t="s">
        <v>39</v>
      </c>
      <c r="H1142" s="6" t="s">
        <v>73</v>
      </c>
      <c r="I1142" s="6" t="s">
        <v>74</v>
      </c>
      <c r="J1142" s="6" t="s">
        <v>75</v>
      </c>
      <c r="K1142" s="6" t="s">
        <v>252</v>
      </c>
      <c r="L1142" s="6"/>
      <c r="M1142" s="6" t="str">
        <f t="shared" si="40"/>
        <v>II</v>
      </c>
      <c r="N1142" s="15"/>
      <c r="O1142" s="1">
        <v>90.909000000000006</v>
      </c>
      <c r="P1142" s="10">
        <f t="shared" si="39"/>
        <v>2.0202</v>
      </c>
      <c r="Q1142" s="16" t="s">
        <v>479</v>
      </c>
      <c r="R1142" s="17" t="s">
        <v>480</v>
      </c>
      <c r="S1142" s="17">
        <v>1</v>
      </c>
    </row>
    <row r="1143" spans="1:19" s="9" customFormat="1" ht="15" customHeight="1" x14ac:dyDescent="0.25">
      <c r="A1143" s="2" t="s">
        <v>314</v>
      </c>
      <c r="B1143" s="6" t="s">
        <v>80</v>
      </c>
      <c r="C1143" s="6">
        <v>1</v>
      </c>
      <c r="D1143" s="7">
        <v>42688</v>
      </c>
      <c r="E1143" s="8">
        <v>2016</v>
      </c>
      <c r="F1143" s="6" t="s">
        <v>9</v>
      </c>
      <c r="G1143" s="6" t="s">
        <v>10</v>
      </c>
      <c r="H1143" s="6"/>
      <c r="I1143" s="6" t="s">
        <v>11</v>
      </c>
      <c r="J1143" s="6" t="s">
        <v>42</v>
      </c>
      <c r="K1143" s="6" t="s">
        <v>252</v>
      </c>
      <c r="L1143" s="6"/>
      <c r="M1143" s="6" t="str">
        <f t="shared" si="40"/>
        <v>II</v>
      </c>
      <c r="N1143" s="15"/>
      <c r="O1143" s="1">
        <v>45.454500000000003</v>
      </c>
      <c r="P1143" s="10">
        <f t="shared" si="39"/>
        <v>1.0101</v>
      </c>
      <c r="Q1143" s="12" t="s">
        <v>500</v>
      </c>
      <c r="R1143" s="13" t="s">
        <v>480</v>
      </c>
      <c r="S1143" s="13">
        <v>3</v>
      </c>
    </row>
    <row r="1144" spans="1:19" s="9" customFormat="1" ht="15" customHeight="1" x14ac:dyDescent="0.25">
      <c r="A1144" s="2" t="s">
        <v>314</v>
      </c>
      <c r="B1144" s="6" t="s">
        <v>80</v>
      </c>
      <c r="C1144" s="6">
        <v>1</v>
      </c>
      <c r="D1144" s="7">
        <v>42688</v>
      </c>
      <c r="E1144" s="8">
        <v>2016</v>
      </c>
      <c r="F1144" s="6" t="s">
        <v>13</v>
      </c>
      <c r="G1144" s="6" t="s">
        <v>14</v>
      </c>
      <c r="H1144" s="6"/>
      <c r="I1144" s="6" t="s">
        <v>64</v>
      </c>
      <c r="J1144" s="6" t="s">
        <v>65</v>
      </c>
      <c r="K1144" s="6" t="s">
        <v>255</v>
      </c>
      <c r="L1144" s="6"/>
      <c r="M1144" s="6" t="str">
        <f t="shared" si="40"/>
        <v>IV</v>
      </c>
      <c r="N1144"/>
      <c r="O1144" s="1">
        <v>818.18100000000004</v>
      </c>
      <c r="P1144" s="10">
        <f t="shared" si="39"/>
        <v>18.181800000000003</v>
      </c>
      <c r="Q1144" s="18" t="s">
        <v>477</v>
      </c>
      <c r="R1144" s="17" t="s">
        <v>478</v>
      </c>
      <c r="S1144" s="17">
        <v>4</v>
      </c>
    </row>
    <row r="1145" spans="1:19" s="9" customFormat="1" ht="15" customHeight="1" x14ac:dyDescent="0.25">
      <c r="A1145" s="2" t="s">
        <v>314</v>
      </c>
      <c r="B1145" s="6" t="s">
        <v>80</v>
      </c>
      <c r="C1145" s="6">
        <v>1</v>
      </c>
      <c r="D1145" s="7">
        <v>42688</v>
      </c>
      <c r="E1145" s="8">
        <v>2016</v>
      </c>
      <c r="F1145" s="6" t="s">
        <v>27</v>
      </c>
      <c r="G1145" s="6" t="s">
        <v>39</v>
      </c>
      <c r="H1145" s="6" t="s">
        <v>73</v>
      </c>
      <c r="I1145" s="6" t="s">
        <v>140</v>
      </c>
      <c r="J1145" s="6" t="s">
        <v>141</v>
      </c>
      <c r="K1145" s="6" t="s">
        <v>252</v>
      </c>
      <c r="L1145" s="6"/>
      <c r="M1145" s="6" t="str">
        <f t="shared" si="40"/>
        <v>II</v>
      </c>
      <c r="N1145" s="15"/>
      <c r="O1145" s="1">
        <v>499.99950000000001</v>
      </c>
      <c r="P1145" s="10">
        <f t="shared" si="39"/>
        <v>11.1111</v>
      </c>
      <c r="Q1145" s="12"/>
      <c r="R1145" s="13" t="s">
        <v>478</v>
      </c>
      <c r="S1145" s="13">
        <v>2</v>
      </c>
    </row>
    <row r="1146" spans="1:19" s="9" customFormat="1" ht="15" customHeight="1" x14ac:dyDescent="0.25">
      <c r="A1146" s="2" t="s">
        <v>314</v>
      </c>
      <c r="B1146" s="6" t="s">
        <v>80</v>
      </c>
      <c r="C1146" s="6">
        <v>1</v>
      </c>
      <c r="D1146" s="7">
        <v>42688</v>
      </c>
      <c r="E1146" s="8">
        <v>2016</v>
      </c>
      <c r="F1146" s="6" t="s">
        <v>13</v>
      </c>
      <c r="G1146" s="6" t="s">
        <v>14</v>
      </c>
      <c r="H1146" s="6"/>
      <c r="I1146" s="6" t="s">
        <v>18</v>
      </c>
      <c r="J1146" s="6" t="s">
        <v>19</v>
      </c>
      <c r="K1146" s="6" t="s">
        <v>252</v>
      </c>
      <c r="L1146" s="6"/>
      <c r="M1146" s="6" t="str">
        <f t="shared" si="40"/>
        <v>II</v>
      </c>
      <c r="N1146" s="15"/>
      <c r="O1146" s="1">
        <v>45.454500000000003</v>
      </c>
      <c r="P1146" s="10">
        <f t="shared" si="39"/>
        <v>1.0101</v>
      </c>
      <c r="Q1146" s="18" t="s">
        <v>489</v>
      </c>
      <c r="R1146" s="17" t="s">
        <v>488</v>
      </c>
      <c r="S1146" s="17">
        <v>3</v>
      </c>
    </row>
    <row r="1147" spans="1:19" s="9" customFormat="1" ht="15" customHeight="1" x14ac:dyDescent="0.25">
      <c r="A1147" s="2" t="s">
        <v>314</v>
      </c>
      <c r="B1147" s="6" t="s">
        <v>80</v>
      </c>
      <c r="C1147" s="6">
        <v>1</v>
      </c>
      <c r="D1147" s="7">
        <v>42688</v>
      </c>
      <c r="E1147" s="8">
        <v>2016</v>
      </c>
      <c r="F1147" s="6" t="s">
        <v>50</v>
      </c>
      <c r="G1147" s="6" t="s">
        <v>51</v>
      </c>
      <c r="H1147" s="6" t="s">
        <v>52</v>
      </c>
      <c r="I1147" s="6" t="s">
        <v>112</v>
      </c>
      <c r="J1147" s="6" t="s">
        <v>113</v>
      </c>
      <c r="K1147" s="6" t="s">
        <v>252</v>
      </c>
      <c r="L1147" s="6"/>
      <c r="M1147" s="6" t="str">
        <f t="shared" si="40"/>
        <v>II</v>
      </c>
      <c r="N1147" s="15"/>
      <c r="O1147" s="1">
        <v>45.454500000000003</v>
      </c>
      <c r="P1147" s="10">
        <f t="shared" si="39"/>
        <v>1.0101</v>
      </c>
      <c r="Q1147" s="18" t="s">
        <v>486</v>
      </c>
      <c r="R1147" s="17" t="s">
        <v>478</v>
      </c>
      <c r="S1147" s="17"/>
    </row>
    <row r="1148" spans="1:19" s="9" customFormat="1" ht="15" customHeight="1" x14ac:dyDescent="0.25">
      <c r="A1148" s="2" t="s">
        <v>314</v>
      </c>
      <c r="B1148" s="6" t="s">
        <v>80</v>
      </c>
      <c r="C1148" s="6">
        <v>1</v>
      </c>
      <c r="D1148" s="7">
        <v>42688</v>
      </c>
      <c r="E1148" s="8">
        <v>2016</v>
      </c>
      <c r="F1148" s="6" t="s">
        <v>13</v>
      </c>
      <c r="G1148" s="6" t="s">
        <v>14</v>
      </c>
      <c r="H1148" s="6"/>
      <c r="I1148" s="6" t="s">
        <v>20</v>
      </c>
      <c r="J1148" s="6" t="s">
        <v>21</v>
      </c>
      <c r="K1148" s="6" t="s">
        <v>255</v>
      </c>
      <c r="L1148" s="6"/>
      <c r="M1148" s="6" t="str">
        <f t="shared" si="40"/>
        <v>IV</v>
      </c>
      <c r="N1148"/>
      <c r="O1148" s="1">
        <v>409.09050000000002</v>
      </c>
      <c r="P1148" s="10">
        <f t="shared" si="39"/>
        <v>9.0909000000000013</v>
      </c>
      <c r="Q1148" s="18" t="s">
        <v>490</v>
      </c>
      <c r="R1148" s="17" t="s">
        <v>488</v>
      </c>
      <c r="S1148" s="17">
        <v>3</v>
      </c>
    </row>
    <row r="1149" spans="1:19" s="9" customFormat="1" ht="15" customHeight="1" x14ac:dyDescent="0.25">
      <c r="A1149" s="2" t="s">
        <v>314</v>
      </c>
      <c r="B1149" s="6" t="s">
        <v>80</v>
      </c>
      <c r="C1149" s="6">
        <v>1</v>
      </c>
      <c r="D1149" s="7">
        <v>42688</v>
      </c>
      <c r="E1149" s="8">
        <v>2016</v>
      </c>
      <c r="F1149" s="6" t="s">
        <v>27</v>
      </c>
      <c r="G1149" s="6" t="s">
        <v>39</v>
      </c>
      <c r="H1149" s="6" t="s">
        <v>120</v>
      </c>
      <c r="I1149" s="6" t="s">
        <v>121</v>
      </c>
      <c r="J1149" s="6" t="s">
        <v>122</v>
      </c>
      <c r="K1149" s="6" t="s">
        <v>252</v>
      </c>
      <c r="L1149" s="6"/>
      <c r="M1149" s="6" t="str">
        <f t="shared" si="40"/>
        <v>II</v>
      </c>
      <c r="N1149" s="15"/>
      <c r="O1149" s="1">
        <v>45.454500000000003</v>
      </c>
      <c r="P1149" s="10">
        <f t="shared" si="39"/>
        <v>1.0101</v>
      </c>
      <c r="Q1149" s="18" t="s">
        <v>499</v>
      </c>
      <c r="R1149" s="17" t="s">
        <v>478</v>
      </c>
      <c r="S1149" s="17">
        <v>2</v>
      </c>
    </row>
    <row r="1150" spans="1:19" s="9" customFormat="1" ht="15" customHeight="1" x14ac:dyDescent="0.25">
      <c r="A1150" s="2" t="s">
        <v>319</v>
      </c>
      <c r="B1150" s="6" t="s">
        <v>80</v>
      </c>
      <c r="C1150" s="6">
        <v>1</v>
      </c>
      <c r="D1150" s="7">
        <v>42688</v>
      </c>
      <c r="E1150" s="8">
        <v>2016</v>
      </c>
      <c r="F1150" s="6" t="s">
        <v>9</v>
      </c>
      <c r="G1150" s="6" t="s">
        <v>102</v>
      </c>
      <c r="H1150" s="6"/>
      <c r="I1150" s="6"/>
      <c r="J1150" s="6" t="s">
        <v>103</v>
      </c>
      <c r="K1150" s="6" t="s">
        <v>256</v>
      </c>
      <c r="L1150" s="6"/>
      <c r="M1150" s="6" t="str">
        <f t="shared" si="40"/>
        <v>NA</v>
      </c>
      <c r="N1150" s="15"/>
      <c r="O1150" s="1">
        <v>45.454500000000003</v>
      </c>
      <c r="P1150" s="10">
        <f t="shared" si="39"/>
        <v>1.0101</v>
      </c>
      <c r="Q1150" s="18" t="s">
        <v>490</v>
      </c>
      <c r="R1150" s="17" t="s">
        <v>488</v>
      </c>
      <c r="S1150" s="17">
        <v>3</v>
      </c>
    </row>
    <row r="1151" spans="1:19" s="9" customFormat="1" ht="15" customHeight="1" x14ac:dyDescent="0.25">
      <c r="A1151" s="2" t="s">
        <v>314</v>
      </c>
      <c r="B1151" s="6" t="s">
        <v>80</v>
      </c>
      <c r="C1151" s="6">
        <v>1</v>
      </c>
      <c r="D1151" s="7">
        <v>42688</v>
      </c>
      <c r="E1151" s="8">
        <v>2016</v>
      </c>
      <c r="F1151" s="6" t="s">
        <v>13</v>
      </c>
      <c r="G1151" s="6" t="s">
        <v>14</v>
      </c>
      <c r="H1151" s="6" t="s">
        <v>78</v>
      </c>
      <c r="I1151" s="6" t="s">
        <v>79</v>
      </c>
      <c r="J1151" s="6" t="s">
        <v>169</v>
      </c>
      <c r="K1151" s="6" t="s">
        <v>251</v>
      </c>
      <c r="L1151" s="6"/>
      <c r="M1151" s="6" t="str">
        <f t="shared" si="40"/>
        <v>III</v>
      </c>
      <c r="N1151" s="15"/>
      <c r="O1151" s="1">
        <v>45.454500000000003</v>
      </c>
      <c r="P1151" s="10">
        <f t="shared" si="39"/>
        <v>1.0101</v>
      </c>
      <c r="Q1151" s="12"/>
      <c r="R1151" s="13"/>
      <c r="S1151" s="13">
        <v>5</v>
      </c>
    </row>
    <row r="1152" spans="1:19" s="9" customFormat="1" ht="15" customHeight="1" x14ac:dyDescent="0.25">
      <c r="A1152" s="2" t="s">
        <v>314</v>
      </c>
      <c r="B1152" s="6" t="s">
        <v>80</v>
      </c>
      <c r="C1152" s="6">
        <v>1</v>
      </c>
      <c r="D1152" s="7">
        <v>42688</v>
      </c>
      <c r="E1152" s="8">
        <v>2016</v>
      </c>
      <c r="F1152" s="6" t="s">
        <v>13</v>
      </c>
      <c r="G1152" s="6" t="s">
        <v>14</v>
      </c>
      <c r="H1152" s="6" t="s">
        <v>24</v>
      </c>
      <c r="I1152" s="6" t="s">
        <v>25</v>
      </c>
      <c r="J1152" s="6" t="s">
        <v>55</v>
      </c>
      <c r="K1152" s="6" t="s">
        <v>255</v>
      </c>
      <c r="L1152" s="6"/>
      <c r="M1152" s="6" t="str">
        <f t="shared" si="40"/>
        <v>IV</v>
      </c>
      <c r="N1152"/>
      <c r="O1152" s="1">
        <v>272.72700000000003</v>
      </c>
      <c r="P1152" s="10">
        <f t="shared" si="39"/>
        <v>6.0606000000000009</v>
      </c>
      <c r="Q1152" s="18" t="s">
        <v>491</v>
      </c>
      <c r="R1152" s="17" t="s">
        <v>478</v>
      </c>
      <c r="S1152" s="17">
        <v>2.5</v>
      </c>
    </row>
    <row r="1153" spans="1:19" s="9" customFormat="1" ht="15" customHeight="1" x14ac:dyDescent="0.25">
      <c r="A1153" s="2" t="s">
        <v>314</v>
      </c>
      <c r="B1153" s="6" t="s">
        <v>80</v>
      </c>
      <c r="C1153" s="6">
        <v>1</v>
      </c>
      <c r="D1153" s="7">
        <v>42688</v>
      </c>
      <c r="E1153" s="8">
        <v>2016</v>
      </c>
      <c r="F1153" s="6" t="s">
        <v>27</v>
      </c>
      <c r="G1153" s="6" t="s">
        <v>39</v>
      </c>
      <c r="H1153" s="6" t="s">
        <v>120</v>
      </c>
      <c r="I1153" s="6" t="s">
        <v>170</v>
      </c>
      <c r="J1153" s="6" t="s">
        <v>171</v>
      </c>
      <c r="K1153" s="6" t="s">
        <v>253</v>
      </c>
      <c r="L1153" s="6"/>
      <c r="M1153" s="6" t="str">
        <f t="shared" si="40"/>
        <v>I</v>
      </c>
      <c r="N1153" s="15"/>
      <c r="O1153" s="1">
        <v>45.454500000000003</v>
      </c>
      <c r="P1153" s="10">
        <f t="shared" si="39"/>
        <v>1.0101</v>
      </c>
      <c r="Q1153" s="12"/>
      <c r="R1153" s="13"/>
      <c r="S1153" s="13">
        <v>3</v>
      </c>
    </row>
    <row r="1154" spans="1:19" s="9" customFormat="1" ht="15" customHeight="1" x14ac:dyDescent="0.25">
      <c r="A1154" s="2" t="s">
        <v>314</v>
      </c>
      <c r="B1154" s="6" t="s">
        <v>80</v>
      </c>
      <c r="C1154" s="6">
        <v>1</v>
      </c>
      <c r="D1154" s="7">
        <v>42688</v>
      </c>
      <c r="E1154" s="8">
        <v>2016</v>
      </c>
      <c r="F1154" s="6" t="s">
        <v>13</v>
      </c>
      <c r="G1154" s="6" t="s">
        <v>14</v>
      </c>
      <c r="H1154" s="6" t="s">
        <v>15</v>
      </c>
      <c r="I1154" s="6" t="s">
        <v>22</v>
      </c>
      <c r="J1154" s="6" t="s">
        <v>23</v>
      </c>
      <c r="K1154" s="6" t="s">
        <v>255</v>
      </c>
      <c r="L1154" s="6"/>
      <c r="M1154" s="6" t="str">
        <f t="shared" si="40"/>
        <v>IV</v>
      </c>
      <c r="N1154"/>
      <c r="O1154" s="1">
        <v>45.454500000000003</v>
      </c>
      <c r="P1154" s="10">
        <f t="shared" ref="P1154:P1217" si="41">O1154/45</f>
        <v>1.0101</v>
      </c>
      <c r="Q1154" s="16" t="s">
        <v>479</v>
      </c>
      <c r="R1154" s="17" t="s">
        <v>480</v>
      </c>
      <c r="S1154" s="17">
        <v>2</v>
      </c>
    </row>
    <row r="1155" spans="1:19" s="9" customFormat="1" ht="15" customHeight="1" x14ac:dyDescent="0.25">
      <c r="A1155" s="2" t="s">
        <v>314</v>
      </c>
      <c r="B1155" s="6" t="s">
        <v>80</v>
      </c>
      <c r="C1155" s="6">
        <v>1</v>
      </c>
      <c r="D1155" s="7">
        <v>42688</v>
      </c>
      <c r="E1155" s="8">
        <v>2016</v>
      </c>
      <c r="F1155" s="6" t="s">
        <v>13</v>
      </c>
      <c r="G1155" s="6" t="s">
        <v>14</v>
      </c>
      <c r="H1155" s="6"/>
      <c r="I1155" s="6" t="s">
        <v>44</v>
      </c>
      <c r="J1155" s="6" t="s">
        <v>45</v>
      </c>
      <c r="K1155" s="6" t="s">
        <v>252</v>
      </c>
      <c r="L1155" s="6"/>
      <c r="M1155" s="6" t="str">
        <f t="shared" si="40"/>
        <v>II</v>
      </c>
      <c r="N1155" s="15"/>
      <c r="O1155" s="1">
        <v>90.909000000000006</v>
      </c>
      <c r="P1155" s="10">
        <f t="shared" si="41"/>
        <v>2.0202</v>
      </c>
      <c r="Q1155" s="18" t="s">
        <v>503</v>
      </c>
      <c r="R1155" s="17" t="s">
        <v>478</v>
      </c>
      <c r="S1155" s="17">
        <v>2</v>
      </c>
    </row>
    <row r="1156" spans="1:19" s="9" customFormat="1" ht="15" customHeight="1" x14ac:dyDescent="0.25">
      <c r="A1156" s="2" t="s">
        <v>315</v>
      </c>
      <c r="B1156" s="6" t="s">
        <v>80</v>
      </c>
      <c r="C1156" s="6">
        <v>2</v>
      </c>
      <c r="D1156" s="7">
        <v>42688</v>
      </c>
      <c r="E1156" s="8">
        <v>2016</v>
      </c>
      <c r="F1156" s="6" t="s">
        <v>27</v>
      </c>
      <c r="G1156" s="6" t="s">
        <v>39</v>
      </c>
      <c r="H1156" s="6" t="s">
        <v>73</v>
      </c>
      <c r="I1156" s="6" t="s">
        <v>74</v>
      </c>
      <c r="J1156" s="6" t="s">
        <v>75</v>
      </c>
      <c r="K1156" s="6" t="s">
        <v>252</v>
      </c>
      <c r="L1156" s="6"/>
      <c r="M1156" s="6" t="str">
        <f t="shared" si="40"/>
        <v>II</v>
      </c>
      <c r="N1156" s="15"/>
      <c r="O1156" s="1">
        <v>90.909000000000006</v>
      </c>
      <c r="P1156" s="10">
        <f t="shared" si="41"/>
        <v>2.0202</v>
      </c>
      <c r="Q1156" s="16" t="s">
        <v>479</v>
      </c>
      <c r="R1156" s="17" t="s">
        <v>480</v>
      </c>
      <c r="S1156" s="17">
        <v>1</v>
      </c>
    </row>
    <row r="1157" spans="1:19" s="9" customFormat="1" ht="15" customHeight="1" x14ac:dyDescent="0.25">
      <c r="A1157" s="2" t="s">
        <v>315</v>
      </c>
      <c r="B1157" s="6" t="s">
        <v>80</v>
      </c>
      <c r="C1157" s="6">
        <v>2</v>
      </c>
      <c r="D1157" s="7">
        <v>42688</v>
      </c>
      <c r="E1157" s="8">
        <v>2016</v>
      </c>
      <c r="F1157" s="6" t="s">
        <v>13</v>
      </c>
      <c r="G1157" s="6" t="s">
        <v>14</v>
      </c>
      <c r="H1157" s="6"/>
      <c r="I1157" s="6" t="s">
        <v>172</v>
      </c>
      <c r="J1157" s="6" t="s">
        <v>173</v>
      </c>
      <c r="K1157" s="6" t="s">
        <v>252</v>
      </c>
      <c r="L1157" s="6"/>
      <c r="M1157" s="6" t="str">
        <f t="shared" si="40"/>
        <v>II</v>
      </c>
      <c r="N1157" s="15"/>
      <c r="O1157" s="1">
        <v>45.454500000000003</v>
      </c>
      <c r="P1157" s="10">
        <f t="shared" si="41"/>
        <v>1.0101</v>
      </c>
      <c r="Q1157" s="18" t="s">
        <v>487</v>
      </c>
      <c r="R1157" s="17" t="s">
        <v>488</v>
      </c>
      <c r="S1157" s="17">
        <v>3</v>
      </c>
    </row>
    <row r="1158" spans="1:19" s="9" customFormat="1" ht="15" customHeight="1" x14ac:dyDescent="0.25">
      <c r="A1158" s="2" t="s">
        <v>315</v>
      </c>
      <c r="B1158" s="6" t="s">
        <v>80</v>
      </c>
      <c r="C1158" s="6">
        <v>2</v>
      </c>
      <c r="D1158" s="7">
        <v>42688</v>
      </c>
      <c r="E1158" s="8">
        <v>2016</v>
      </c>
      <c r="F1158" s="6" t="s">
        <v>9</v>
      </c>
      <c r="G1158" s="6" t="s">
        <v>10</v>
      </c>
      <c r="H1158" s="6"/>
      <c r="I1158" s="6" t="s">
        <v>11</v>
      </c>
      <c r="J1158" s="6" t="s">
        <v>42</v>
      </c>
      <c r="K1158" s="6" t="s">
        <v>252</v>
      </c>
      <c r="L1158" s="6"/>
      <c r="M1158" s="6" t="str">
        <f t="shared" si="40"/>
        <v>II</v>
      </c>
      <c r="N1158" s="15"/>
      <c r="O1158" s="1">
        <v>136.36350000000002</v>
      </c>
      <c r="P1158" s="10">
        <f t="shared" si="41"/>
        <v>3.0303000000000004</v>
      </c>
      <c r="Q1158" s="12" t="s">
        <v>500</v>
      </c>
      <c r="R1158" s="13" t="s">
        <v>480</v>
      </c>
      <c r="S1158" s="13">
        <v>3</v>
      </c>
    </row>
    <row r="1159" spans="1:19" s="9" customFormat="1" ht="15" customHeight="1" x14ac:dyDescent="0.25">
      <c r="A1159" s="2" t="s">
        <v>315</v>
      </c>
      <c r="B1159" s="6" t="s">
        <v>80</v>
      </c>
      <c r="C1159" s="6">
        <v>2</v>
      </c>
      <c r="D1159" s="7">
        <v>42688</v>
      </c>
      <c r="E1159" s="8">
        <v>2016</v>
      </c>
      <c r="F1159" s="6" t="s">
        <v>13</v>
      </c>
      <c r="G1159" s="6" t="s">
        <v>14</v>
      </c>
      <c r="H1159" s="6"/>
      <c r="I1159" s="6" t="s">
        <v>64</v>
      </c>
      <c r="J1159" s="6" t="s">
        <v>65</v>
      </c>
      <c r="K1159" s="6" t="s">
        <v>255</v>
      </c>
      <c r="L1159" s="6"/>
      <c r="M1159" s="6" t="str">
        <f t="shared" si="40"/>
        <v>IV</v>
      </c>
      <c r="N1159"/>
      <c r="O1159" s="1">
        <v>590.9085</v>
      </c>
      <c r="P1159" s="10">
        <f t="shared" si="41"/>
        <v>13.1313</v>
      </c>
      <c r="Q1159" s="18" t="s">
        <v>477</v>
      </c>
      <c r="R1159" s="17" t="s">
        <v>478</v>
      </c>
      <c r="S1159" s="17">
        <v>4</v>
      </c>
    </row>
    <row r="1160" spans="1:19" s="9" customFormat="1" ht="15" customHeight="1" x14ac:dyDescent="0.25">
      <c r="A1160" s="2" t="s">
        <v>315</v>
      </c>
      <c r="B1160" s="6" t="s">
        <v>80</v>
      </c>
      <c r="C1160" s="6">
        <v>2</v>
      </c>
      <c r="D1160" s="7">
        <v>42688</v>
      </c>
      <c r="E1160" s="8">
        <v>2016</v>
      </c>
      <c r="F1160" s="6" t="s">
        <v>27</v>
      </c>
      <c r="G1160" s="6" t="s">
        <v>39</v>
      </c>
      <c r="H1160" s="6" t="s">
        <v>73</v>
      </c>
      <c r="I1160" s="6" t="s">
        <v>140</v>
      </c>
      <c r="J1160" s="6" t="s">
        <v>141</v>
      </c>
      <c r="K1160" s="6" t="s">
        <v>252</v>
      </c>
      <c r="L1160" s="6"/>
      <c r="M1160" s="6" t="str">
        <f t="shared" si="40"/>
        <v>II</v>
      </c>
      <c r="N1160" s="15"/>
      <c r="O1160" s="1">
        <v>545.45400000000006</v>
      </c>
      <c r="P1160" s="10">
        <f t="shared" si="41"/>
        <v>12.121200000000002</v>
      </c>
      <c r="Q1160" s="12"/>
      <c r="R1160" s="13" t="s">
        <v>478</v>
      </c>
      <c r="S1160" s="13">
        <v>2</v>
      </c>
    </row>
    <row r="1161" spans="1:19" s="9" customFormat="1" ht="15" customHeight="1" x14ac:dyDescent="0.25">
      <c r="A1161" s="2" t="s">
        <v>315</v>
      </c>
      <c r="B1161" s="6" t="s">
        <v>80</v>
      </c>
      <c r="C1161" s="6">
        <v>2</v>
      </c>
      <c r="D1161" s="7">
        <v>42688</v>
      </c>
      <c r="E1161" s="8">
        <v>2016</v>
      </c>
      <c r="F1161" s="6" t="s">
        <v>13</v>
      </c>
      <c r="G1161" s="6" t="s">
        <v>14</v>
      </c>
      <c r="H1161" s="6"/>
      <c r="I1161" s="6" t="s">
        <v>18</v>
      </c>
      <c r="J1161" s="6" t="s">
        <v>19</v>
      </c>
      <c r="K1161" s="6" t="s">
        <v>252</v>
      </c>
      <c r="L1161" s="6"/>
      <c r="M1161" s="6" t="str">
        <f t="shared" si="40"/>
        <v>II</v>
      </c>
      <c r="N1161" s="15"/>
      <c r="O1161" s="1">
        <v>90.909000000000006</v>
      </c>
      <c r="P1161" s="10">
        <f t="shared" si="41"/>
        <v>2.0202</v>
      </c>
      <c r="Q1161" s="18" t="s">
        <v>489</v>
      </c>
      <c r="R1161" s="17" t="s">
        <v>488</v>
      </c>
      <c r="S1161" s="17">
        <v>3</v>
      </c>
    </row>
    <row r="1162" spans="1:19" s="9" customFormat="1" ht="15" customHeight="1" x14ac:dyDescent="0.25">
      <c r="A1162" s="2" t="s">
        <v>315</v>
      </c>
      <c r="B1162" s="6" t="s">
        <v>80</v>
      </c>
      <c r="C1162" s="6">
        <v>2</v>
      </c>
      <c r="D1162" s="7">
        <v>42688</v>
      </c>
      <c r="E1162" s="8">
        <v>2016</v>
      </c>
      <c r="F1162" s="6" t="s">
        <v>13</v>
      </c>
      <c r="G1162" s="6" t="s">
        <v>14</v>
      </c>
      <c r="H1162" s="6"/>
      <c r="I1162" s="6" t="s">
        <v>20</v>
      </c>
      <c r="J1162" s="6" t="s">
        <v>21</v>
      </c>
      <c r="K1162" s="6" t="s">
        <v>255</v>
      </c>
      <c r="L1162" s="6"/>
      <c r="M1162" s="6" t="str">
        <f t="shared" si="40"/>
        <v>IV</v>
      </c>
      <c r="N1162"/>
      <c r="O1162" s="1">
        <v>454.54500000000002</v>
      </c>
      <c r="P1162" s="10">
        <f t="shared" si="41"/>
        <v>10.101000000000001</v>
      </c>
      <c r="Q1162" s="18" t="s">
        <v>490</v>
      </c>
      <c r="R1162" s="17" t="s">
        <v>488</v>
      </c>
      <c r="S1162" s="17">
        <v>3</v>
      </c>
    </row>
    <row r="1163" spans="1:19" s="9" customFormat="1" ht="15" customHeight="1" x14ac:dyDescent="0.25">
      <c r="A1163" s="2" t="s">
        <v>319</v>
      </c>
      <c r="B1163" s="6" t="s">
        <v>80</v>
      </c>
      <c r="C1163" s="6">
        <v>2</v>
      </c>
      <c r="D1163" s="7">
        <v>42688</v>
      </c>
      <c r="E1163" s="8">
        <v>2016</v>
      </c>
      <c r="F1163" s="6" t="s">
        <v>9</v>
      </c>
      <c r="G1163" s="6" t="s">
        <v>102</v>
      </c>
      <c r="H1163" s="6"/>
      <c r="I1163" s="6"/>
      <c r="J1163" s="6" t="s">
        <v>103</v>
      </c>
      <c r="K1163" s="6" t="s">
        <v>256</v>
      </c>
      <c r="L1163" s="6"/>
      <c r="M1163" s="6" t="str">
        <f t="shared" si="40"/>
        <v>NA</v>
      </c>
      <c r="N1163" s="15"/>
      <c r="O1163" s="1">
        <v>136.36350000000002</v>
      </c>
      <c r="P1163" s="10">
        <f t="shared" si="41"/>
        <v>3.0303000000000004</v>
      </c>
      <c r="Q1163" s="18" t="s">
        <v>490</v>
      </c>
      <c r="R1163" s="17" t="s">
        <v>488</v>
      </c>
      <c r="S1163" s="17">
        <v>3</v>
      </c>
    </row>
    <row r="1164" spans="1:19" s="9" customFormat="1" ht="15" customHeight="1" x14ac:dyDescent="0.25">
      <c r="A1164" s="2" t="s">
        <v>315</v>
      </c>
      <c r="B1164" s="6" t="s">
        <v>80</v>
      </c>
      <c r="C1164" s="6">
        <v>2</v>
      </c>
      <c r="D1164" s="7">
        <v>42688</v>
      </c>
      <c r="E1164" s="8">
        <v>2016</v>
      </c>
      <c r="F1164" s="6" t="s">
        <v>13</v>
      </c>
      <c r="G1164" s="6" t="s">
        <v>14</v>
      </c>
      <c r="H1164" s="6" t="s">
        <v>24</v>
      </c>
      <c r="I1164" s="6" t="s">
        <v>25</v>
      </c>
      <c r="J1164" s="6" t="s">
        <v>55</v>
      </c>
      <c r="K1164" s="6" t="s">
        <v>255</v>
      </c>
      <c r="L1164" s="6"/>
      <c r="M1164" s="6" t="str">
        <f t="shared" si="40"/>
        <v>IV</v>
      </c>
      <c r="N1164"/>
      <c r="O1164" s="1">
        <v>318.18150000000003</v>
      </c>
      <c r="P1164" s="10">
        <f t="shared" si="41"/>
        <v>7.0707000000000004</v>
      </c>
      <c r="Q1164" s="18" t="s">
        <v>491</v>
      </c>
      <c r="R1164" s="17" t="s">
        <v>478</v>
      </c>
      <c r="S1164" s="17">
        <v>2.5</v>
      </c>
    </row>
    <row r="1165" spans="1:19" s="9" customFormat="1" ht="15" customHeight="1" x14ac:dyDescent="0.25">
      <c r="A1165" s="2" t="s">
        <v>416</v>
      </c>
      <c r="B1165" s="6" t="s">
        <v>80</v>
      </c>
      <c r="C1165" s="6">
        <v>2</v>
      </c>
      <c r="D1165" s="7">
        <v>42688</v>
      </c>
      <c r="E1165" s="8">
        <v>2016</v>
      </c>
      <c r="F1165" s="6" t="s">
        <v>27</v>
      </c>
      <c r="G1165" s="6" t="s">
        <v>51</v>
      </c>
      <c r="H1165" s="6" t="s">
        <v>70</v>
      </c>
      <c r="I1165" s="6" t="s">
        <v>71</v>
      </c>
      <c r="J1165" s="6" t="s">
        <v>71</v>
      </c>
      <c r="K1165" s="6" t="s">
        <v>256</v>
      </c>
      <c r="L1165" s="6"/>
      <c r="M1165" s="6" t="str">
        <f t="shared" si="40"/>
        <v>NA</v>
      </c>
      <c r="N1165" s="15"/>
      <c r="O1165" s="1">
        <v>45.454500000000003</v>
      </c>
      <c r="P1165" s="10">
        <f t="shared" si="41"/>
        <v>1.0101</v>
      </c>
      <c r="Q1165" s="12"/>
      <c r="R1165" s="13"/>
      <c r="S1165" s="13"/>
    </row>
    <row r="1166" spans="1:19" s="9" customFormat="1" ht="15" customHeight="1" x14ac:dyDescent="0.25">
      <c r="A1166" s="2" t="s">
        <v>315</v>
      </c>
      <c r="B1166" s="6" t="s">
        <v>80</v>
      </c>
      <c r="C1166" s="6">
        <v>2</v>
      </c>
      <c r="D1166" s="7">
        <v>42688</v>
      </c>
      <c r="E1166" s="8">
        <v>2016</v>
      </c>
      <c r="F1166" s="6" t="s">
        <v>13</v>
      </c>
      <c r="G1166" s="6" t="s">
        <v>14</v>
      </c>
      <c r="H1166" s="6" t="s">
        <v>15</v>
      </c>
      <c r="I1166" s="6" t="s">
        <v>22</v>
      </c>
      <c r="J1166" s="6" t="s">
        <v>23</v>
      </c>
      <c r="K1166" s="6" t="s">
        <v>255</v>
      </c>
      <c r="L1166" s="6"/>
      <c r="M1166" s="6" t="str">
        <f t="shared" si="40"/>
        <v>IV</v>
      </c>
      <c r="N1166"/>
      <c r="O1166" s="1">
        <v>136.36350000000002</v>
      </c>
      <c r="P1166" s="10">
        <f t="shared" si="41"/>
        <v>3.0303000000000004</v>
      </c>
      <c r="Q1166" s="16" t="s">
        <v>479</v>
      </c>
      <c r="R1166" s="17" t="s">
        <v>480</v>
      </c>
      <c r="S1166" s="17">
        <v>2</v>
      </c>
    </row>
    <row r="1167" spans="1:19" s="9" customFormat="1" ht="15" customHeight="1" x14ac:dyDescent="0.25">
      <c r="A1167" s="2" t="s">
        <v>315</v>
      </c>
      <c r="B1167" s="6" t="s">
        <v>80</v>
      </c>
      <c r="C1167" s="6">
        <v>2</v>
      </c>
      <c r="D1167" s="7">
        <v>42688</v>
      </c>
      <c r="E1167" s="8">
        <v>2016</v>
      </c>
      <c r="F1167" s="6" t="s">
        <v>13</v>
      </c>
      <c r="G1167" s="6" t="s">
        <v>14</v>
      </c>
      <c r="H1167" s="6"/>
      <c r="I1167" s="6" t="s">
        <v>44</v>
      </c>
      <c r="J1167" s="6" t="s">
        <v>45</v>
      </c>
      <c r="K1167" s="6" t="s">
        <v>252</v>
      </c>
      <c r="L1167" s="6"/>
      <c r="M1167" s="6" t="str">
        <f t="shared" si="40"/>
        <v>II</v>
      </c>
      <c r="N1167" s="15"/>
      <c r="O1167" s="1">
        <v>90.909000000000006</v>
      </c>
      <c r="P1167" s="10">
        <f t="shared" si="41"/>
        <v>2.0202</v>
      </c>
      <c r="Q1167" s="18" t="s">
        <v>503</v>
      </c>
      <c r="R1167" s="17" t="s">
        <v>478</v>
      </c>
      <c r="S1167" s="17">
        <v>2</v>
      </c>
    </row>
    <row r="1168" spans="1:19" s="9" customFormat="1" ht="15" customHeight="1" x14ac:dyDescent="0.25">
      <c r="A1168" s="2" t="s">
        <v>330</v>
      </c>
      <c r="B1168" s="6" t="s">
        <v>80</v>
      </c>
      <c r="C1168" s="6">
        <v>1</v>
      </c>
      <c r="D1168" s="7">
        <v>42858</v>
      </c>
      <c r="E1168" s="8">
        <v>2017</v>
      </c>
      <c r="F1168" s="6" t="s">
        <v>9</v>
      </c>
      <c r="G1168" s="6" t="s">
        <v>10</v>
      </c>
      <c r="H1168" s="6"/>
      <c r="I1168" s="6" t="s">
        <v>11</v>
      </c>
      <c r="J1168" s="6" t="s">
        <v>42</v>
      </c>
      <c r="K1168" s="6" t="s">
        <v>252</v>
      </c>
      <c r="L1168" s="6"/>
      <c r="M1168" s="6" t="str">
        <f t="shared" si="40"/>
        <v>II</v>
      </c>
      <c r="N1168" s="15"/>
      <c r="O1168" s="1">
        <v>90.909000000000006</v>
      </c>
      <c r="P1168" s="10">
        <f t="shared" si="41"/>
        <v>2.0202</v>
      </c>
      <c r="Q1168" s="12" t="s">
        <v>500</v>
      </c>
      <c r="R1168" s="13" t="s">
        <v>480</v>
      </c>
      <c r="S1168" s="13">
        <v>3</v>
      </c>
    </row>
    <row r="1169" spans="1:19" s="9" customFormat="1" ht="15" customHeight="1" x14ac:dyDescent="0.25">
      <c r="A1169" s="2" t="s">
        <v>330</v>
      </c>
      <c r="B1169" s="6" t="s">
        <v>80</v>
      </c>
      <c r="C1169" s="6">
        <v>1</v>
      </c>
      <c r="D1169" s="7">
        <v>42858</v>
      </c>
      <c r="E1169" s="8">
        <v>2017</v>
      </c>
      <c r="F1169" s="6" t="s">
        <v>13</v>
      </c>
      <c r="G1169" s="6" t="s">
        <v>14</v>
      </c>
      <c r="H1169" s="6"/>
      <c r="I1169" s="6" t="s">
        <v>64</v>
      </c>
      <c r="J1169" s="6" t="s">
        <v>65</v>
      </c>
      <c r="K1169" s="6" t="s">
        <v>255</v>
      </c>
      <c r="L1169" s="6"/>
      <c r="M1169" s="6" t="str">
        <f t="shared" si="40"/>
        <v>IV</v>
      </c>
      <c r="N1169"/>
      <c r="O1169" s="1">
        <v>409.09050000000002</v>
      </c>
      <c r="P1169" s="10">
        <f t="shared" si="41"/>
        <v>9.0909000000000013</v>
      </c>
      <c r="Q1169" s="18" t="s">
        <v>477</v>
      </c>
      <c r="R1169" s="17" t="s">
        <v>478</v>
      </c>
      <c r="S1169" s="17">
        <v>4</v>
      </c>
    </row>
    <row r="1170" spans="1:19" s="9" customFormat="1" ht="15" customHeight="1" x14ac:dyDescent="0.25">
      <c r="A1170" s="2" t="s">
        <v>330</v>
      </c>
      <c r="B1170" s="6" t="s">
        <v>80</v>
      </c>
      <c r="C1170" s="6">
        <v>1</v>
      </c>
      <c r="D1170" s="7">
        <v>42858</v>
      </c>
      <c r="E1170" s="8">
        <v>2017</v>
      </c>
      <c r="F1170" s="6" t="s">
        <v>13</v>
      </c>
      <c r="G1170" s="6" t="s">
        <v>14</v>
      </c>
      <c r="H1170" s="6" t="s">
        <v>15</v>
      </c>
      <c r="I1170" s="6" t="s">
        <v>16</v>
      </c>
      <c r="J1170" s="6" t="s">
        <v>17</v>
      </c>
      <c r="K1170" s="6" t="s">
        <v>252</v>
      </c>
      <c r="L1170" s="6"/>
      <c r="M1170" s="6" t="str">
        <f t="shared" si="40"/>
        <v>II</v>
      </c>
      <c r="N1170" s="15"/>
      <c r="O1170" s="1">
        <v>45.454500000000003</v>
      </c>
      <c r="P1170" s="10">
        <f t="shared" si="41"/>
        <v>1.0101</v>
      </c>
      <c r="Q1170" s="16" t="s">
        <v>479</v>
      </c>
      <c r="R1170" s="17" t="s">
        <v>480</v>
      </c>
      <c r="S1170" s="17">
        <v>3</v>
      </c>
    </row>
    <row r="1171" spans="1:19" s="9" customFormat="1" ht="15" customHeight="1" x14ac:dyDescent="0.25">
      <c r="A1171" s="2" t="s">
        <v>330</v>
      </c>
      <c r="B1171" s="6" t="s">
        <v>80</v>
      </c>
      <c r="C1171" s="6">
        <v>1</v>
      </c>
      <c r="D1171" s="7">
        <v>42858</v>
      </c>
      <c r="E1171" s="8">
        <v>2017</v>
      </c>
      <c r="F1171" s="6" t="s">
        <v>13</v>
      </c>
      <c r="G1171" s="6" t="s">
        <v>14</v>
      </c>
      <c r="H1171" s="6"/>
      <c r="I1171" s="6" t="s">
        <v>18</v>
      </c>
      <c r="J1171" s="6" t="s">
        <v>19</v>
      </c>
      <c r="K1171" s="6" t="s">
        <v>252</v>
      </c>
      <c r="L1171" s="6"/>
      <c r="M1171" s="6" t="str">
        <f t="shared" si="40"/>
        <v>II</v>
      </c>
      <c r="N1171" s="15"/>
      <c r="O1171" s="1">
        <v>45.454500000000003</v>
      </c>
      <c r="P1171" s="10">
        <f t="shared" si="41"/>
        <v>1.0101</v>
      </c>
      <c r="Q1171" s="18" t="s">
        <v>489</v>
      </c>
      <c r="R1171" s="17" t="s">
        <v>488</v>
      </c>
      <c r="S1171" s="17">
        <v>3</v>
      </c>
    </row>
    <row r="1172" spans="1:19" s="9" customFormat="1" ht="15" customHeight="1" x14ac:dyDescent="0.25">
      <c r="A1172" s="2" t="s">
        <v>330</v>
      </c>
      <c r="B1172" s="6" t="s">
        <v>80</v>
      </c>
      <c r="C1172" s="6">
        <v>1</v>
      </c>
      <c r="D1172" s="7">
        <v>42858</v>
      </c>
      <c r="E1172" s="8">
        <v>2017</v>
      </c>
      <c r="F1172" s="6" t="s">
        <v>13</v>
      </c>
      <c r="G1172" s="6" t="s">
        <v>14</v>
      </c>
      <c r="H1172" s="6" t="s">
        <v>24</v>
      </c>
      <c r="I1172" s="6" t="s">
        <v>123</v>
      </c>
      <c r="J1172" s="6" t="s">
        <v>124</v>
      </c>
      <c r="K1172" s="6" t="s">
        <v>252</v>
      </c>
      <c r="L1172" s="6"/>
      <c r="M1172" s="6" t="str">
        <f t="shared" si="40"/>
        <v>II</v>
      </c>
      <c r="N1172" s="15"/>
      <c r="O1172" s="1">
        <v>45.454500000000003</v>
      </c>
      <c r="P1172" s="10">
        <f t="shared" si="41"/>
        <v>1.0101</v>
      </c>
      <c r="Q1172" s="18" t="s">
        <v>485</v>
      </c>
      <c r="R1172" s="17" t="s">
        <v>478</v>
      </c>
      <c r="S1172" s="17">
        <v>3</v>
      </c>
    </row>
    <row r="1173" spans="1:19" s="9" customFormat="1" ht="15" customHeight="1" x14ac:dyDescent="0.25">
      <c r="A1173" s="2" t="s">
        <v>330</v>
      </c>
      <c r="B1173" s="6" t="s">
        <v>80</v>
      </c>
      <c r="C1173" s="6">
        <v>1</v>
      </c>
      <c r="D1173" s="7">
        <v>42858</v>
      </c>
      <c r="E1173" s="8">
        <v>2017</v>
      </c>
      <c r="F1173" s="6" t="s">
        <v>13</v>
      </c>
      <c r="G1173" s="6" t="s">
        <v>14</v>
      </c>
      <c r="H1173" s="6"/>
      <c r="I1173" s="6" t="s">
        <v>20</v>
      </c>
      <c r="J1173" s="6" t="s">
        <v>21</v>
      </c>
      <c r="K1173" s="6" t="s">
        <v>255</v>
      </c>
      <c r="L1173" s="6"/>
      <c r="M1173" s="6" t="str">
        <f t="shared" si="40"/>
        <v>IV</v>
      </c>
      <c r="N1173"/>
      <c r="O1173" s="1">
        <v>409.09050000000002</v>
      </c>
      <c r="P1173" s="10">
        <f t="shared" si="41"/>
        <v>9.0909000000000013</v>
      </c>
      <c r="Q1173" s="18" t="s">
        <v>490</v>
      </c>
      <c r="R1173" s="17" t="s">
        <v>488</v>
      </c>
      <c r="S1173" s="17">
        <v>3</v>
      </c>
    </row>
    <row r="1174" spans="1:19" s="9" customFormat="1" ht="15" customHeight="1" x14ac:dyDescent="0.25">
      <c r="A1174" s="2" t="s">
        <v>330</v>
      </c>
      <c r="B1174" s="6" t="s">
        <v>80</v>
      </c>
      <c r="C1174" s="6">
        <v>1</v>
      </c>
      <c r="D1174" s="7">
        <v>42858</v>
      </c>
      <c r="E1174" s="8">
        <v>2017</v>
      </c>
      <c r="F1174" s="6" t="s">
        <v>13</v>
      </c>
      <c r="G1174" s="6" t="s">
        <v>14</v>
      </c>
      <c r="H1174" s="6" t="s">
        <v>24</v>
      </c>
      <c r="I1174" s="6" t="s">
        <v>25</v>
      </c>
      <c r="J1174" s="6" t="s">
        <v>55</v>
      </c>
      <c r="K1174" s="6" t="s">
        <v>255</v>
      </c>
      <c r="L1174" s="6"/>
      <c r="M1174" s="6" t="str">
        <f t="shared" si="40"/>
        <v>IV</v>
      </c>
      <c r="N1174"/>
      <c r="O1174" s="1">
        <v>181.81800000000001</v>
      </c>
      <c r="P1174" s="10">
        <f t="shared" si="41"/>
        <v>4.0404</v>
      </c>
      <c r="Q1174" s="18" t="s">
        <v>491</v>
      </c>
      <c r="R1174" s="17" t="s">
        <v>478</v>
      </c>
      <c r="S1174" s="17">
        <v>2.5</v>
      </c>
    </row>
    <row r="1175" spans="1:19" s="9" customFormat="1" ht="15" customHeight="1" x14ac:dyDescent="0.25">
      <c r="A1175" s="2" t="s">
        <v>416</v>
      </c>
      <c r="B1175" s="6" t="s">
        <v>80</v>
      </c>
      <c r="C1175" s="6">
        <v>1</v>
      </c>
      <c r="D1175" s="7">
        <v>42858</v>
      </c>
      <c r="E1175" s="8">
        <v>2017</v>
      </c>
      <c r="F1175" s="6" t="s">
        <v>13</v>
      </c>
      <c r="G1175" s="6" t="s">
        <v>14</v>
      </c>
      <c r="H1175" s="6" t="s">
        <v>15</v>
      </c>
      <c r="I1175" s="6" t="s">
        <v>144</v>
      </c>
      <c r="J1175" s="6" t="s">
        <v>144</v>
      </c>
      <c r="K1175" s="6" t="s">
        <v>256</v>
      </c>
      <c r="L1175" s="6"/>
      <c r="M1175" s="6" t="str">
        <f t="shared" si="40"/>
        <v>NA</v>
      </c>
      <c r="N1175" s="15"/>
      <c r="O1175" s="1">
        <v>45.454500000000003</v>
      </c>
      <c r="P1175" s="10">
        <f t="shared" si="41"/>
        <v>1.0101</v>
      </c>
      <c r="Q1175" s="16" t="s">
        <v>479</v>
      </c>
      <c r="R1175" s="17" t="s">
        <v>480</v>
      </c>
      <c r="S1175" s="17">
        <v>3</v>
      </c>
    </row>
    <row r="1176" spans="1:19" s="9" customFormat="1" ht="15" customHeight="1" x14ac:dyDescent="0.25">
      <c r="A1176" s="2" t="s">
        <v>331</v>
      </c>
      <c r="B1176" s="6" t="s">
        <v>80</v>
      </c>
      <c r="C1176" s="6">
        <v>2</v>
      </c>
      <c r="D1176" s="7">
        <v>42858</v>
      </c>
      <c r="E1176" s="8">
        <v>2017</v>
      </c>
      <c r="F1176" s="6" t="s">
        <v>13</v>
      </c>
      <c r="G1176" s="6" t="s">
        <v>14</v>
      </c>
      <c r="H1176" s="6"/>
      <c r="I1176" s="6" t="s">
        <v>99</v>
      </c>
      <c r="J1176" s="6" t="s">
        <v>192</v>
      </c>
      <c r="K1176" s="6" t="s">
        <v>252</v>
      </c>
      <c r="L1176" s="6"/>
      <c r="M1176" s="6" t="str">
        <f t="shared" si="40"/>
        <v>II</v>
      </c>
      <c r="N1176" s="15"/>
      <c r="O1176" s="1">
        <v>45.454500000000003</v>
      </c>
      <c r="P1176" s="10">
        <f t="shared" si="41"/>
        <v>1.0101</v>
      </c>
      <c r="Q1176" s="18" t="s">
        <v>486</v>
      </c>
      <c r="R1176" s="17" t="s">
        <v>478</v>
      </c>
      <c r="S1176" s="17">
        <v>3</v>
      </c>
    </row>
    <row r="1177" spans="1:19" s="9" customFormat="1" ht="15" customHeight="1" x14ac:dyDescent="0.25">
      <c r="A1177" s="2" t="s">
        <v>331</v>
      </c>
      <c r="B1177" s="6" t="s">
        <v>80</v>
      </c>
      <c r="C1177" s="6">
        <v>2</v>
      </c>
      <c r="D1177" s="7">
        <v>42858</v>
      </c>
      <c r="E1177" s="8">
        <v>2017</v>
      </c>
      <c r="F1177" s="6" t="s">
        <v>9</v>
      </c>
      <c r="G1177" s="6" t="s">
        <v>10</v>
      </c>
      <c r="H1177" s="6"/>
      <c r="I1177" s="6" t="s">
        <v>11</v>
      </c>
      <c r="J1177" s="6" t="s">
        <v>42</v>
      </c>
      <c r="K1177" s="6" t="s">
        <v>252</v>
      </c>
      <c r="L1177" s="6"/>
      <c r="M1177" s="6" t="str">
        <f t="shared" si="40"/>
        <v>II</v>
      </c>
      <c r="N1177" s="15"/>
      <c r="O1177" s="1">
        <v>136.36350000000002</v>
      </c>
      <c r="P1177" s="10">
        <f t="shared" si="41"/>
        <v>3.0303000000000004</v>
      </c>
      <c r="Q1177" s="12" t="s">
        <v>500</v>
      </c>
      <c r="R1177" s="13" t="s">
        <v>480</v>
      </c>
      <c r="S1177" s="13">
        <v>3</v>
      </c>
    </row>
    <row r="1178" spans="1:19" s="9" customFormat="1" ht="15" customHeight="1" x14ac:dyDescent="0.25">
      <c r="A1178" s="2" t="s">
        <v>331</v>
      </c>
      <c r="B1178" s="6" t="s">
        <v>80</v>
      </c>
      <c r="C1178" s="6">
        <v>2</v>
      </c>
      <c r="D1178" s="7">
        <v>42858</v>
      </c>
      <c r="E1178" s="8">
        <v>2017</v>
      </c>
      <c r="F1178" s="6" t="s">
        <v>13</v>
      </c>
      <c r="G1178" s="6" t="s">
        <v>14</v>
      </c>
      <c r="H1178" s="6"/>
      <c r="I1178" s="6" t="s">
        <v>64</v>
      </c>
      <c r="J1178" s="6" t="s">
        <v>65</v>
      </c>
      <c r="K1178" s="6" t="s">
        <v>255</v>
      </c>
      <c r="L1178" s="6"/>
      <c r="M1178" s="6" t="str">
        <f t="shared" si="40"/>
        <v>IV</v>
      </c>
      <c r="N1178"/>
      <c r="O1178" s="1">
        <v>499.99950000000001</v>
      </c>
      <c r="P1178" s="10">
        <f t="shared" si="41"/>
        <v>11.1111</v>
      </c>
      <c r="Q1178" s="18" t="s">
        <v>477</v>
      </c>
      <c r="R1178" s="17" t="s">
        <v>478</v>
      </c>
      <c r="S1178" s="17">
        <v>4</v>
      </c>
    </row>
    <row r="1179" spans="1:19" s="9" customFormat="1" ht="15" customHeight="1" x14ac:dyDescent="0.25">
      <c r="A1179" s="2" t="s">
        <v>331</v>
      </c>
      <c r="B1179" s="6" t="s">
        <v>80</v>
      </c>
      <c r="C1179" s="6">
        <v>2</v>
      </c>
      <c r="D1179" s="7">
        <v>42858</v>
      </c>
      <c r="E1179" s="8">
        <v>2017</v>
      </c>
      <c r="F1179" s="6" t="s">
        <v>13</v>
      </c>
      <c r="G1179" s="6" t="s">
        <v>14</v>
      </c>
      <c r="H1179" s="6"/>
      <c r="I1179" s="6" t="s">
        <v>18</v>
      </c>
      <c r="J1179" s="6" t="s">
        <v>19</v>
      </c>
      <c r="K1179" s="6" t="s">
        <v>252</v>
      </c>
      <c r="L1179" s="6"/>
      <c r="M1179" s="6" t="str">
        <f t="shared" si="40"/>
        <v>II</v>
      </c>
      <c r="N1179" s="15"/>
      <c r="O1179" s="1">
        <v>45.454500000000003</v>
      </c>
      <c r="P1179" s="10">
        <f t="shared" si="41"/>
        <v>1.0101</v>
      </c>
      <c r="Q1179" s="18" t="s">
        <v>489</v>
      </c>
      <c r="R1179" s="17" t="s">
        <v>488</v>
      </c>
      <c r="S1179" s="17">
        <v>3</v>
      </c>
    </row>
    <row r="1180" spans="1:19" s="9" customFormat="1" ht="15" customHeight="1" x14ac:dyDescent="0.25">
      <c r="A1180" s="2" t="s">
        <v>331</v>
      </c>
      <c r="B1180" s="6" t="s">
        <v>80</v>
      </c>
      <c r="C1180" s="6">
        <v>2</v>
      </c>
      <c r="D1180" s="7">
        <v>42858</v>
      </c>
      <c r="E1180" s="8">
        <v>2017</v>
      </c>
      <c r="F1180" s="6" t="s">
        <v>13</v>
      </c>
      <c r="G1180" s="6" t="s">
        <v>14</v>
      </c>
      <c r="H1180" s="6"/>
      <c r="I1180" s="6" t="s">
        <v>20</v>
      </c>
      <c r="J1180" s="6" t="s">
        <v>21</v>
      </c>
      <c r="K1180" s="6" t="s">
        <v>255</v>
      </c>
      <c r="L1180" s="6"/>
      <c r="M1180" s="6" t="str">
        <f t="shared" si="40"/>
        <v>IV</v>
      </c>
      <c r="N1180"/>
      <c r="O1180" s="1">
        <v>363.63600000000002</v>
      </c>
      <c r="P1180" s="10">
        <f t="shared" si="41"/>
        <v>8.0808</v>
      </c>
      <c r="Q1180" s="18" t="s">
        <v>490</v>
      </c>
      <c r="R1180" s="17" t="s">
        <v>488</v>
      </c>
      <c r="S1180" s="17">
        <v>3</v>
      </c>
    </row>
    <row r="1181" spans="1:19" s="9" customFormat="1" ht="15" customHeight="1" x14ac:dyDescent="0.25">
      <c r="A1181" s="2" t="s">
        <v>331</v>
      </c>
      <c r="B1181" s="6" t="s">
        <v>80</v>
      </c>
      <c r="C1181" s="6">
        <v>2</v>
      </c>
      <c r="D1181" s="7">
        <v>42858</v>
      </c>
      <c r="E1181" s="8">
        <v>2017</v>
      </c>
      <c r="F1181" s="6" t="s">
        <v>13</v>
      </c>
      <c r="G1181" s="6" t="s">
        <v>14</v>
      </c>
      <c r="H1181" s="6" t="s">
        <v>78</v>
      </c>
      <c r="I1181" s="6" t="s">
        <v>79</v>
      </c>
      <c r="J1181" s="6" t="s">
        <v>169</v>
      </c>
      <c r="K1181" s="6" t="s">
        <v>251</v>
      </c>
      <c r="L1181" s="6"/>
      <c r="M1181" s="6" t="str">
        <f t="shared" si="40"/>
        <v>III</v>
      </c>
      <c r="N1181" s="15"/>
      <c r="O1181" s="1">
        <v>181.81800000000001</v>
      </c>
      <c r="P1181" s="10">
        <f t="shared" si="41"/>
        <v>4.0404</v>
      </c>
      <c r="Q1181" s="12"/>
      <c r="R1181" s="13"/>
      <c r="S1181" s="13">
        <v>5</v>
      </c>
    </row>
    <row r="1182" spans="1:19" s="9" customFormat="1" ht="15" customHeight="1" x14ac:dyDescent="0.25">
      <c r="A1182" s="2" t="s">
        <v>331</v>
      </c>
      <c r="B1182" s="6" t="s">
        <v>80</v>
      </c>
      <c r="C1182" s="6">
        <v>2</v>
      </c>
      <c r="D1182" s="7">
        <v>42858</v>
      </c>
      <c r="E1182" s="8">
        <v>2017</v>
      </c>
      <c r="F1182" s="6" t="s">
        <v>13</v>
      </c>
      <c r="G1182" s="6" t="s">
        <v>14</v>
      </c>
      <c r="H1182" s="6" t="s">
        <v>24</v>
      </c>
      <c r="I1182" s="6" t="s">
        <v>25</v>
      </c>
      <c r="J1182" s="6" t="s">
        <v>55</v>
      </c>
      <c r="K1182" s="6" t="s">
        <v>255</v>
      </c>
      <c r="L1182" s="6"/>
      <c r="M1182" s="6" t="str">
        <f t="shared" si="40"/>
        <v>IV</v>
      </c>
      <c r="N1182"/>
      <c r="O1182" s="1">
        <v>45.454500000000003</v>
      </c>
      <c r="P1182" s="10">
        <f t="shared" si="41"/>
        <v>1.0101</v>
      </c>
      <c r="Q1182" s="18" t="s">
        <v>491</v>
      </c>
      <c r="R1182" s="17" t="s">
        <v>478</v>
      </c>
      <c r="S1182" s="17">
        <v>2.5</v>
      </c>
    </row>
    <row r="1183" spans="1:19" s="9" customFormat="1" ht="15" customHeight="1" x14ac:dyDescent="0.25">
      <c r="A1183" s="2" t="s">
        <v>331</v>
      </c>
      <c r="B1183" s="6" t="s">
        <v>80</v>
      </c>
      <c r="C1183" s="6">
        <v>2</v>
      </c>
      <c r="D1183" s="7">
        <v>42858</v>
      </c>
      <c r="E1183" s="8">
        <v>2017</v>
      </c>
      <c r="F1183" s="6" t="s">
        <v>13</v>
      </c>
      <c r="G1183" s="6" t="s">
        <v>14</v>
      </c>
      <c r="H1183" s="6" t="s">
        <v>15</v>
      </c>
      <c r="I1183" s="6" t="s">
        <v>56</v>
      </c>
      <c r="J1183" s="6" t="s">
        <v>57</v>
      </c>
      <c r="K1183" s="6" t="s">
        <v>252</v>
      </c>
      <c r="L1183" s="6"/>
      <c r="M1183" s="6" t="str">
        <f t="shared" si="40"/>
        <v>II</v>
      </c>
      <c r="N1183" s="15"/>
      <c r="O1183" s="1">
        <v>90.909000000000006</v>
      </c>
      <c r="P1183" s="10">
        <f t="shared" si="41"/>
        <v>2.0202</v>
      </c>
      <c r="Q1183" s="16" t="s">
        <v>479</v>
      </c>
      <c r="R1183" s="17" t="s">
        <v>480</v>
      </c>
      <c r="S1183" s="17">
        <v>4</v>
      </c>
    </row>
    <row r="1184" spans="1:19" s="9" customFormat="1" ht="15" customHeight="1" x14ac:dyDescent="0.25">
      <c r="A1184" s="2" t="s">
        <v>331</v>
      </c>
      <c r="B1184" s="6" t="s">
        <v>80</v>
      </c>
      <c r="C1184" s="6">
        <v>2</v>
      </c>
      <c r="D1184" s="7">
        <v>42858</v>
      </c>
      <c r="E1184" s="8">
        <v>2017</v>
      </c>
      <c r="F1184" s="6" t="s">
        <v>13</v>
      </c>
      <c r="G1184" s="6" t="s">
        <v>14</v>
      </c>
      <c r="H1184" s="6" t="s">
        <v>24</v>
      </c>
      <c r="I1184" s="6" t="s">
        <v>25</v>
      </c>
      <c r="J1184" s="6" t="s">
        <v>105</v>
      </c>
      <c r="K1184" s="6" t="s">
        <v>255</v>
      </c>
      <c r="L1184" s="6"/>
      <c r="M1184" s="6" t="str">
        <f t="shared" si="40"/>
        <v>IV</v>
      </c>
      <c r="N1184"/>
      <c r="O1184" s="1">
        <v>90.909000000000006</v>
      </c>
      <c r="P1184" s="10">
        <f t="shared" si="41"/>
        <v>2.0202</v>
      </c>
      <c r="Q1184" s="13"/>
      <c r="R1184" s="13"/>
      <c r="S1184" s="13"/>
    </row>
    <row r="1185" spans="1:19" s="9" customFormat="1" ht="15" customHeight="1" x14ac:dyDescent="0.25">
      <c r="A1185" s="2" t="s">
        <v>331</v>
      </c>
      <c r="B1185" s="6" t="s">
        <v>80</v>
      </c>
      <c r="C1185" s="6">
        <v>2</v>
      </c>
      <c r="D1185" s="7">
        <v>42858</v>
      </c>
      <c r="E1185" s="8">
        <v>2017</v>
      </c>
      <c r="F1185" s="6" t="s">
        <v>13</v>
      </c>
      <c r="G1185" s="6" t="s">
        <v>14</v>
      </c>
      <c r="H1185" s="6" t="s">
        <v>15</v>
      </c>
      <c r="I1185" s="6" t="s">
        <v>22</v>
      </c>
      <c r="J1185" s="6" t="s">
        <v>23</v>
      </c>
      <c r="K1185" s="6" t="s">
        <v>255</v>
      </c>
      <c r="L1185" s="6"/>
      <c r="M1185" s="6" t="str">
        <f t="shared" si="40"/>
        <v>IV</v>
      </c>
      <c r="N1185"/>
      <c r="O1185" s="1">
        <v>136.36350000000002</v>
      </c>
      <c r="P1185" s="10">
        <f t="shared" si="41"/>
        <v>3.0303000000000004</v>
      </c>
      <c r="Q1185" s="16" t="s">
        <v>479</v>
      </c>
      <c r="R1185" s="17" t="s">
        <v>480</v>
      </c>
      <c r="S1185" s="17">
        <v>2</v>
      </c>
    </row>
    <row r="1186" spans="1:19" s="9" customFormat="1" ht="15" customHeight="1" x14ac:dyDescent="0.25">
      <c r="A1186" s="2" t="s">
        <v>331</v>
      </c>
      <c r="B1186" s="6" t="s">
        <v>80</v>
      </c>
      <c r="C1186" s="6">
        <v>2</v>
      </c>
      <c r="D1186" s="7">
        <v>42858</v>
      </c>
      <c r="E1186" s="8">
        <v>2017</v>
      </c>
      <c r="F1186" s="6" t="s">
        <v>13</v>
      </c>
      <c r="G1186" s="6" t="s">
        <v>14</v>
      </c>
      <c r="H1186" s="6" t="s">
        <v>15</v>
      </c>
      <c r="I1186" s="6" t="s">
        <v>106</v>
      </c>
      <c r="J1186" s="6" t="s">
        <v>142</v>
      </c>
      <c r="K1186" s="6" t="s">
        <v>252</v>
      </c>
      <c r="L1186" s="6"/>
      <c r="M1186" s="6" t="str">
        <f t="shared" si="40"/>
        <v>II</v>
      </c>
      <c r="N1186" s="15"/>
      <c r="O1186" s="1">
        <v>45.454500000000003</v>
      </c>
      <c r="P1186" s="10">
        <f t="shared" si="41"/>
        <v>1.0101</v>
      </c>
      <c r="Q1186" s="12"/>
      <c r="R1186" s="13"/>
      <c r="S1186" s="13">
        <v>2</v>
      </c>
    </row>
    <row r="1187" spans="1:19" s="9" customFormat="1" ht="15" customHeight="1" x14ac:dyDescent="0.25">
      <c r="A1187" s="2" t="s">
        <v>378</v>
      </c>
      <c r="B1187" s="6" t="s">
        <v>80</v>
      </c>
      <c r="C1187" s="6">
        <v>1</v>
      </c>
      <c r="D1187" s="7">
        <v>42895</v>
      </c>
      <c r="E1187" s="8">
        <v>2017</v>
      </c>
      <c r="F1187" s="6" t="s">
        <v>13</v>
      </c>
      <c r="G1187" s="6" t="s">
        <v>14</v>
      </c>
      <c r="H1187" s="6" t="s">
        <v>15</v>
      </c>
      <c r="I1187" s="6" t="s">
        <v>22</v>
      </c>
      <c r="J1187" s="6" t="s">
        <v>66</v>
      </c>
      <c r="K1187" s="6" t="s">
        <v>251</v>
      </c>
      <c r="L1187" s="6"/>
      <c r="M1187" s="6" t="str">
        <f t="shared" si="40"/>
        <v>III</v>
      </c>
      <c r="N1187" s="15"/>
      <c r="O1187" s="1">
        <v>45.454500000000003</v>
      </c>
      <c r="P1187" s="10">
        <f t="shared" si="41"/>
        <v>1.0101</v>
      </c>
      <c r="Q1187" s="16" t="s">
        <v>479</v>
      </c>
      <c r="R1187" s="17" t="s">
        <v>480</v>
      </c>
      <c r="S1187" s="17">
        <v>4</v>
      </c>
    </row>
    <row r="1188" spans="1:19" s="9" customFormat="1" ht="15" customHeight="1" x14ac:dyDescent="0.25">
      <c r="A1188" s="2" t="s">
        <v>378</v>
      </c>
      <c r="B1188" s="6" t="s">
        <v>80</v>
      </c>
      <c r="C1188" s="6">
        <v>1</v>
      </c>
      <c r="D1188" s="7">
        <v>42895</v>
      </c>
      <c r="E1188" s="8">
        <v>2017</v>
      </c>
      <c r="F1188" s="6" t="s">
        <v>13</v>
      </c>
      <c r="G1188" s="6" t="s">
        <v>14</v>
      </c>
      <c r="H1188" s="6"/>
      <c r="I1188" s="6" t="s">
        <v>64</v>
      </c>
      <c r="J1188" s="6" t="s">
        <v>65</v>
      </c>
      <c r="K1188" s="6" t="s">
        <v>255</v>
      </c>
      <c r="L1188" s="6"/>
      <c r="M1188" s="6" t="str">
        <f t="shared" si="40"/>
        <v>IV</v>
      </c>
      <c r="N1188"/>
      <c r="O1188" s="1">
        <v>499.99950000000001</v>
      </c>
      <c r="P1188" s="10">
        <f t="shared" si="41"/>
        <v>11.1111</v>
      </c>
      <c r="Q1188" s="18" t="s">
        <v>477</v>
      </c>
      <c r="R1188" s="17" t="s">
        <v>478</v>
      </c>
      <c r="S1188" s="17">
        <v>4</v>
      </c>
    </row>
    <row r="1189" spans="1:19" s="9" customFormat="1" ht="15" customHeight="1" x14ac:dyDescent="0.25">
      <c r="A1189" s="2" t="s">
        <v>378</v>
      </c>
      <c r="B1189" s="6" t="s">
        <v>80</v>
      </c>
      <c r="C1189" s="6">
        <v>1</v>
      </c>
      <c r="D1189" s="7">
        <v>42895</v>
      </c>
      <c r="E1189" s="8">
        <v>2017</v>
      </c>
      <c r="F1189" s="6" t="s">
        <v>13</v>
      </c>
      <c r="G1189" s="6" t="s">
        <v>14</v>
      </c>
      <c r="H1189" s="6" t="s">
        <v>15</v>
      </c>
      <c r="I1189" s="6" t="s">
        <v>16</v>
      </c>
      <c r="J1189" s="6" t="s">
        <v>17</v>
      </c>
      <c r="K1189" s="6" t="s">
        <v>252</v>
      </c>
      <c r="L1189" s="6"/>
      <c r="M1189" s="6" t="str">
        <f t="shared" si="40"/>
        <v>II</v>
      </c>
      <c r="N1189" s="15"/>
      <c r="O1189" s="1">
        <v>136.36350000000002</v>
      </c>
      <c r="P1189" s="10">
        <f t="shared" si="41"/>
        <v>3.0303000000000004</v>
      </c>
      <c r="Q1189" s="16" t="s">
        <v>479</v>
      </c>
      <c r="R1189" s="17" t="s">
        <v>480</v>
      </c>
      <c r="S1189" s="17">
        <v>3</v>
      </c>
    </row>
    <row r="1190" spans="1:19" s="9" customFormat="1" ht="15" customHeight="1" x14ac:dyDescent="0.25">
      <c r="A1190" s="2" t="s">
        <v>378</v>
      </c>
      <c r="B1190" s="6" t="s">
        <v>80</v>
      </c>
      <c r="C1190" s="6">
        <v>1</v>
      </c>
      <c r="D1190" s="7">
        <v>42895</v>
      </c>
      <c r="E1190" s="8">
        <v>2017</v>
      </c>
      <c r="F1190" s="6" t="s">
        <v>13</v>
      </c>
      <c r="G1190" s="6" t="s">
        <v>14</v>
      </c>
      <c r="H1190" s="6"/>
      <c r="I1190" s="6" t="s">
        <v>18</v>
      </c>
      <c r="J1190" s="6" t="s">
        <v>19</v>
      </c>
      <c r="K1190" s="6" t="s">
        <v>252</v>
      </c>
      <c r="L1190" s="6"/>
      <c r="M1190" s="6" t="str">
        <f t="shared" si="40"/>
        <v>II</v>
      </c>
      <c r="N1190" s="15"/>
      <c r="O1190" s="1">
        <v>45.454500000000003</v>
      </c>
      <c r="P1190" s="10">
        <f t="shared" si="41"/>
        <v>1.0101</v>
      </c>
      <c r="Q1190" s="18" t="s">
        <v>489</v>
      </c>
      <c r="R1190" s="17" t="s">
        <v>488</v>
      </c>
      <c r="S1190" s="17">
        <v>3</v>
      </c>
    </row>
    <row r="1191" spans="1:19" s="9" customFormat="1" ht="15" customHeight="1" x14ac:dyDescent="0.25">
      <c r="A1191" s="2" t="s">
        <v>378</v>
      </c>
      <c r="B1191" s="6" t="s">
        <v>80</v>
      </c>
      <c r="C1191" s="6">
        <v>1</v>
      </c>
      <c r="D1191" s="7">
        <v>42895</v>
      </c>
      <c r="E1191" s="8">
        <v>2017</v>
      </c>
      <c r="F1191" s="6" t="s">
        <v>27</v>
      </c>
      <c r="G1191" s="6" t="s">
        <v>39</v>
      </c>
      <c r="H1191" s="6" t="s">
        <v>120</v>
      </c>
      <c r="I1191" s="6" t="s">
        <v>121</v>
      </c>
      <c r="J1191" s="6" t="s">
        <v>122</v>
      </c>
      <c r="K1191" s="6" t="s">
        <v>252</v>
      </c>
      <c r="L1191" s="6"/>
      <c r="M1191" s="6" t="str">
        <f t="shared" si="40"/>
        <v>II</v>
      </c>
      <c r="N1191" s="15"/>
      <c r="O1191" s="1">
        <v>45.454500000000003</v>
      </c>
      <c r="P1191" s="10">
        <f t="shared" si="41"/>
        <v>1.0101</v>
      </c>
      <c r="Q1191" s="18" t="s">
        <v>499</v>
      </c>
      <c r="R1191" s="17" t="s">
        <v>478</v>
      </c>
      <c r="S1191" s="17">
        <v>2</v>
      </c>
    </row>
    <row r="1192" spans="1:19" s="9" customFormat="1" ht="15" customHeight="1" x14ac:dyDescent="0.25">
      <c r="A1192" s="2" t="s">
        <v>378</v>
      </c>
      <c r="B1192" s="6" t="s">
        <v>80</v>
      </c>
      <c r="C1192" s="6">
        <v>1</v>
      </c>
      <c r="D1192" s="7">
        <v>42895</v>
      </c>
      <c r="E1192" s="8">
        <v>2017</v>
      </c>
      <c r="F1192" s="6" t="s">
        <v>13</v>
      </c>
      <c r="G1192" s="6" t="s">
        <v>14</v>
      </c>
      <c r="H1192" s="6" t="s">
        <v>24</v>
      </c>
      <c r="I1192" s="6" t="s">
        <v>25</v>
      </c>
      <c r="J1192" s="6" t="s">
        <v>55</v>
      </c>
      <c r="K1192" s="6" t="s">
        <v>255</v>
      </c>
      <c r="L1192" s="6"/>
      <c r="M1192" s="6" t="str">
        <f t="shared" si="40"/>
        <v>IV</v>
      </c>
      <c r="N1192"/>
      <c r="O1192" s="1">
        <v>272.72700000000003</v>
      </c>
      <c r="P1192" s="10">
        <f t="shared" si="41"/>
        <v>6.0606000000000009</v>
      </c>
      <c r="Q1192" s="18" t="s">
        <v>491</v>
      </c>
      <c r="R1192" s="17" t="s">
        <v>478</v>
      </c>
      <c r="S1192" s="17">
        <v>2.5</v>
      </c>
    </row>
    <row r="1193" spans="1:19" s="9" customFormat="1" ht="15" customHeight="1" x14ac:dyDescent="0.25">
      <c r="A1193" s="2" t="s">
        <v>378</v>
      </c>
      <c r="B1193" s="6" t="s">
        <v>80</v>
      </c>
      <c r="C1193" s="6">
        <v>1</v>
      </c>
      <c r="D1193" s="7">
        <v>42895</v>
      </c>
      <c r="E1193" s="8">
        <v>2017</v>
      </c>
      <c r="F1193" s="6" t="s">
        <v>13</v>
      </c>
      <c r="G1193" s="6" t="s">
        <v>14</v>
      </c>
      <c r="H1193" s="6" t="s">
        <v>15</v>
      </c>
      <c r="I1193" s="6" t="s">
        <v>56</v>
      </c>
      <c r="J1193" s="6" t="s">
        <v>57</v>
      </c>
      <c r="K1193" s="6" t="s">
        <v>252</v>
      </c>
      <c r="L1193" s="6"/>
      <c r="M1193" s="6" t="str">
        <f t="shared" si="40"/>
        <v>II</v>
      </c>
      <c r="N1193" s="15"/>
      <c r="O1193" s="1">
        <v>45.454500000000003</v>
      </c>
      <c r="P1193" s="10">
        <f t="shared" si="41"/>
        <v>1.0101</v>
      </c>
      <c r="Q1193" s="16" t="s">
        <v>479</v>
      </c>
      <c r="R1193" s="17" t="s">
        <v>480</v>
      </c>
      <c r="S1193" s="17">
        <v>4</v>
      </c>
    </row>
    <row r="1194" spans="1:19" s="9" customFormat="1" ht="15" customHeight="1" x14ac:dyDescent="0.25">
      <c r="A1194" s="2" t="s">
        <v>378</v>
      </c>
      <c r="B1194" s="6" t="s">
        <v>80</v>
      </c>
      <c r="C1194" s="6">
        <v>1</v>
      </c>
      <c r="D1194" s="7">
        <v>42895</v>
      </c>
      <c r="E1194" s="8">
        <v>2017</v>
      </c>
      <c r="F1194" s="6" t="s">
        <v>13</v>
      </c>
      <c r="G1194" s="6" t="s">
        <v>14</v>
      </c>
      <c r="H1194" s="6" t="s">
        <v>24</v>
      </c>
      <c r="I1194" s="6" t="s">
        <v>25</v>
      </c>
      <c r="J1194" s="6" t="s">
        <v>26</v>
      </c>
      <c r="K1194" s="6" t="s">
        <v>255</v>
      </c>
      <c r="L1194" s="6"/>
      <c r="M1194" s="6" t="str">
        <f t="shared" si="40"/>
        <v>IV</v>
      </c>
      <c r="N1194"/>
      <c r="O1194" s="1">
        <v>45.454500000000003</v>
      </c>
      <c r="P1194" s="10">
        <f t="shared" si="41"/>
        <v>1.0101</v>
      </c>
      <c r="Q1194" s="18" t="s">
        <v>491</v>
      </c>
      <c r="R1194" s="17" t="s">
        <v>478</v>
      </c>
      <c r="S1194" s="17">
        <v>2</v>
      </c>
    </row>
    <row r="1195" spans="1:19" s="9" customFormat="1" ht="15" customHeight="1" x14ac:dyDescent="0.25">
      <c r="A1195" s="2" t="s">
        <v>379</v>
      </c>
      <c r="B1195" s="6" t="s">
        <v>80</v>
      </c>
      <c r="C1195" s="6">
        <v>2</v>
      </c>
      <c r="D1195" s="7">
        <v>42895</v>
      </c>
      <c r="E1195" s="8">
        <v>2017</v>
      </c>
      <c r="F1195" s="6" t="s">
        <v>27</v>
      </c>
      <c r="G1195" s="6" t="s">
        <v>39</v>
      </c>
      <c r="H1195" s="6" t="s">
        <v>73</v>
      </c>
      <c r="I1195" s="6" t="s">
        <v>74</v>
      </c>
      <c r="J1195" s="6" t="s">
        <v>75</v>
      </c>
      <c r="K1195" s="6" t="s">
        <v>252</v>
      </c>
      <c r="L1195" s="6"/>
      <c r="M1195" s="6" t="str">
        <f t="shared" ref="M1195:M1258" si="42">IF(L1195="",K1195,L1195)</f>
        <v>II</v>
      </c>
      <c r="N1195" s="15"/>
      <c r="O1195" s="1">
        <v>45.454500000000003</v>
      </c>
      <c r="P1195" s="10">
        <f t="shared" si="41"/>
        <v>1.0101</v>
      </c>
      <c r="Q1195" s="16" t="s">
        <v>479</v>
      </c>
      <c r="R1195" s="17" t="s">
        <v>480</v>
      </c>
      <c r="S1195" s="17">
        <v>2</v>
      </c>
    </row>
    <row r="1196" spans="1:19" s="9" customFormat="1" ht="15" customHeight="1" x14ac:dyDescent="0.25">
      <c r="A1196" s="2" t="s">
        <v>379</v>
      </c>
      <c r="B1196" s="6" t="s">
        <v>80</v>
      </c>
      <c r="C1196" s="6">
        <v>2</v>
      </c>
      <c r="D1196" s="7">
        <v>42895</v>
      </c>
      <c r="E1196" s="8">
        <v>2017</v>
      </c>
      <c r="F1196" s="6" t="s">
        <v>9</v>
      </c>
      <c r="G1196" s="6" t="s">
        <v>10</v>
      </c>
      <c r="H1196" s="6"/>
      <c r="I1196" s="6" t="s">
        <v>11</v>
      </c>
      <c r="J1196" s="6" t="s">
        <v>42</v>
      </c>
      <c r="K1196" s="6" t="s">
        <v>252</v>
      </c>
      <c r="L1196" s="6"/>
      <c r="M1196" s="6" t="str">
        <f t="shared" si="42"/>
        <v>II</v>
      </c>
      <c r="N1196" s="15"/>
      <c r="O1196" s="1">
        <v>90.909000000000006</v>
      </c>
      <c r="P1196" s="10">
        <f t="shared" si="41"/>
        <v>2.0202</v>
      </c>
      <c r="Q1196" s="12" t="s">
        <v>500</v>
      </c>
      <c r="R1196" s="13" t="s">
        <v>480</v>
      </c>
      <c r="S1196" s="13">
        <v>3</v>
      </c>
    </row>
    <row r="1197" spans="1:19" s="9" customFormat="1" ht="15" customHeight="1" x14ac:dyDescent="0.25">
      <c r="A1197" s="2" t="s">
        <v>379</v>
      </c>
      <c r="B1197" s="6" t="s">
        <v>80</v>
      </c>
      <c r="C1197" s="6">
        <v>2</v>
      </c>
      <c r="D1197" s="7">
        <v>42895</v>
      </c>
      <c r="E1197" s="8">
        <v>2017</v>
      </c>
      <c r="F1197" s="6" t="s">
        <v>13</v>
      </c>
      <c r="G1197" s="6" t="s">
        <v>14</v>
      </c>
      <c r="H1197" s="6"/>
      <c r="I1197" s="6" t="s">
        <v>64</v>
      </c>
      <c r="J1197" s="6" t="s">
        <v>65</v>
      </c>
      <c r="K1197" s="6" t="s">
        <v>255</v>
      </c>
      <c r="L1197" s="6"/>
      <c r="M1197" s="6" t="str">
        <f t="shared" si="42"/>
        <v>IV</v>
      </c>
      <c r="N1197"/>
      <c r="O1197" s="1">
        <v>227.27250000000001</v>
      </c>
      <c r="P1197" s="10">
        <f t="shared" si="41"/>
        <v>5.0505000000000004</v>
      </c>
      <c r="Q1197" s="18" t="s">
        <v>477</v>
      </c>
      <c r="R1197" s="17" t="s">
        <v>478</v>
      </c>
      <c r="S1197" s="17">
        <v>4</v>
      </c>
    </row>
    <row r="1198" spans="1:19" s="9" customFormat="1" ht="15" customHeight="1" x14ac:dyDescent="0.25">
      <c r="A1198" s="2" t="s">
        <v>379</v>
      </c>
      <c r="B1198" s="6" t="s">
        <v>80</v>
      </c>
      <c r="C1198" s="6">
        <v>2</v>
      </c>
      <c r="D1198" s="7">
        <v>42895</v>
      </c>
      <c r="E1198" s="8">
        <v>2017</v>
      </c>
      <c r="F1198" s="6" t="s">
        <v>13</v>
      </c>
      <c r="G1198" s="6" t="s">
        <v>14</v>
      </c>
      <c r="H1198" s="6" t="s">
        <v>15</v>
      </c>
      <c r="I1198" s="6" t="s">
        <v>16</v>
      </c>
      <c r="J1198" s="6" t="s">
        <v>17</v>
      </c>
      <c r="K1198" s="6" t="s">
        <v>252</v>
      </c>
      <c r="L1198" s="6"/>
      <c r="M1198" s="6" t="str">
        <f t="shared" si="42"/>
        <v>II</v>
      </c>
      <c r="N1198" s="15"/>
      <c r="O1198" s="1">
        <v>45.454500000000003</v>
      </c>
      <c r="P1198" s="10">
        <f t="shared" si="41"/>
        <v>1.0101</v>
      </c>
      <c r="Q1198" s="16" t="s">
        <v>479</v>
      </c>
      <c r="R1198" s="17" t="s">
        <v>480</v>
      </c>
      <c r="S1198" s="17">
        <v>3</v>
      </c>
    </row>
    <row r="1199" spans="1:19" s="9" customFormat="1" ht="15" customHeight="1" x14ac:dyDescent="0.25">
      <c r="A1199" s="2" t="s">
        <v>379</v>
      </c>
      <c r="B1199" s="6" t="s">
        <v>80</v>
      </c>
      <c r="C1199" s="6">
        <v>2</v>
      </c>
      <c r="D1199" s="7">
        <v>42895</v>
      </c>
      <c r="E1199" s="8">
        <v>2017</v>
      </c>
      <c r="F1199" s="6" t="s">
        <v>13</v>
      </c>
      <c r="G1199" s="6" t="s">
        <v>14</v>
      </c>
      <c r="H1199" s="6"/>
      <c r="I1199" s="6" t="s">
        <v>20</v>
      </c>
      <c r="J1199" s="6" t="s">
        <v>21</v>
      </c>
      <c r="K1199" s="6" t="s">
        <v>255</v>
      </c>
      <c r="L1199" s="6"/>
      <c r="M1199" s="6" t="str">
        <f t="shared" si="42"/>
        <v>IV</v>
      </c>
      <c r="N1199"/>
      <c r="O1199" s="1">
        <v>90.909000000000006</v>
      </c>
      <c r="P1199" s="10">
        <f t="shared" si="41"/>
        <v>2.0202</v>
      </c>
      <c r="Q1199" s="18" t="s">
        <v>490</v>
      </c>
      <c r="R1199" s="17" t="s">
        <v>488</v>
      </c>
      <c r="S1199" s="17">
        <v>3</v>
      </c>
    </row>
    <row r="1200" spans="1:19" s="9" customFormat="1" ht="15" customHeight="1" x14ac:dyDescent="0.25">
      <c r="A1200" s="2" t="s">
        <v>379</v>
      </c>
      <c r="B1200" s="6" t="s">
        <v>80</v>
      </c>
      <c r="C1200" s="6">
        <v>2</v>
      </c>
      <c r="D1200" s="7">
        <v>42895</v>
      </c>
      <c r="E1200" s="8">
        <v>2017</v>
      </c>
      <c r="F1200" s="6" t="s">
        <v>13</v>
      </c>
      <c r="G1200" s="6" t="s">
        <v>14</v>
      </c>
      <c r="H1200" s="6" t="s">
        <v>24</v>
      </c>
      <c r="I1200" s="6" t="s">
        <v>25</v>
      </c>
      <c r="J1200" s="6" t="s">
        <v>55</v>
      </c>
      <c r="K1200" s="6" t="s">
        <v>255</v>
      </c>
      <c r="L1200" s="6"/>
      <c r="M1200" s="6" t="str">
        <f t="shared" si="42"/>
        <v>IV</v>
      </c>
      <c r="N1200"/>
      <c r="O1200" s="1">
        <v>272.72700000000003</v>
      </c>
      <c r="P1200" s="10">
        <f t="shared" si="41"/>
        <v>6.0606000000000009</v>
      </c>
      <c r="Q1200" s="18" t="s">
        <v>491</v>
      </c>
      <c r="R1200" s="17" t="s">
        <v>478</v>
      </c>
      <c r="S1200" s="17">
        <v>2.5</v>
      </c>
    </row>
    <row r="1201" spans="1:19" s="9" customFormat="1" ht="15" customHeight="1" x14ac:dyDescent="0.25">
      <c r="A1201" s="2" t="s">
        <v>379</v>
      </c>
      <c r="B1201" s="6" t="s">
        <v>80</v>
      </c>
      <c r="C1201" s="6">
        <v>2</v>
      </c>
      <c r="D1201" s="7">
        <v>42895</v>
      </c>
      <c r="E1201" s="8">
        <v>2017</v>
      </c>
      <c r="F1201" s="6" t="s">
        <v>13</v>
      </c>
      <c r="G1201" s="6" t="s">
        <v>14</v>
      </c>
      <c r="H1201" s="6" t="s">
        <v>15</v>
      </c>
      <c r="I1201" s="6" t="s">
        <v>106</v>
      </c>
      <c r="J1201" s="6" t="s">
        <v>142</v>
      </c>
      <c r="K1201" s="6" t="s">
        <v>252</v>
      </c>
      <c r="L1201" s="6"/>
      <c r="M1201" s="6" t="str">
        <f t="shared" si="42"/>
        <v>II</v>
      </c>
      <c r="N1201" s="15"/>
      <c r="O1201" s="1">
        <v>45.454500000000003</v>
      </c>
      <c r="P1201" s="10">
        <f t="shared" si="41"/>
        <v>1.0101</v>
      </c>
      <c r="Q1201" s="12"/>
      <c r="R1201" s="13"/>
      <c r="S1201" s="13">
        <v>2</v>
      </c>
    </row>
    <row r="1202" spans="1:19" s="9" customFormat="1" ht="15" customHeight="1" x14ac:dyDescent="0.25">
      <c r="A1202" s="2" t="s">
        <v>428</v>
      </c>
      <c r="B1202" s="6" t="s">
        <v>80</v>
      </c>
      <c r="C1202" s="6">
        <v>1</v>
      </c>
      <c r="D1202" s="7">
        <v>42922</v>
      </c>
      <c r="E1202" s="8">
        <v>2017</v>
      </c>
      <c r="F1202" s="6" t="s">
        <v>13</v>
      </c>
      <c r="G1202" s="6" t="s">
        <v>14</v>
      </c>
      <c r="H1202" s="6"/>
      <c r="I1202" s="6" t="s">
        <v>64</v>
      </c>
      <c r="J1202" s="6" t="s">
        <v>65</v>
      </c>
      <c r="K1202" s="6" t="s">
        <v>255</v>
      </c>
      <c r="L1202" s="6"/>
      <c r="M1202" s="6" t="str">
        <f t="shared" si="42"/>
        <v>IV</v>
      </c>
      <c r="N1202"/>
      <c r="O1202" s="1">
        <v>545.45400000000006</v>
      </c>
      <c r="P1202" s="10">
        <f t="shared" si="41"/>
        <v>12.121200000000002</v>
      </c>
      <c r="Q1202" s="18" t="s">
        <v>477</v>
      </c>
      <c r="R1202" s="17" t="s">
        <v>478</v>
      </c>
      <c r="S1202" s="17">
        <v>4</v>
      </c>
    </row>
    <row r="1203" spans="1:19" s="9" customFormat="1" ht="15" customHeight="1" x14ac:dyDescent="0.25">
      <c r="A1203" s="2" t="s">
        <v>428</v>
      </c>
      <c r="B1203" s="6" t="s">
        <v>80</v>
      </c>
      <c r="C1203" s="6">
        <v>1</v>
      </c>
      <c r="D1203" s="7">
        <v>42922</v>
      </c>
      <c r="E1203" s="8">
        <v>2017</v>
      </c>
      <c r="F1203" s="6" t="s">
        <v>13</v>
      </c>
      <c r="G1203" s="6" t="s">
        <v>14</v>
      </c>
      <c r="H1203" s="6" t="s">
        <v>15</v>
      </c>
      <c r="I1203" s="6" t="s">
        <v>16</v>
      </c>
      <c r="J1203" s="6" t="s">
        <v>17</v>
      </c>
      <c r="K1203" s="6" t="s">
        <v>252</v>
      </c>
      <c r="L1203" s="6"/>
      <c r="M1203" s="6" t="str">
        <f t="shared" si="42"/>
        <v>II</v>
      </c>
      <c r="N1203" s="15"/>
      <c r="O1203" s="1">
        <v>45.454500000000003</v>
      </c>
      <c r="P1203" s="10">
        <f t="shared" si="41"/>
        <v>1.0101</v>
      </c>
      <c r="Q1203" s="16" t="s">
        <v>479</v>
      </c>
      <c r="R1203" s="17" t="s">
        <v>480</v>
      </c>
      <c r="S1203" s="17">
        <v>3</v>
      </c>
    </row>
    <row r="1204" spans="1:19" s="9" customFormat="1" ht="15" customHeight="1" x14ac:dyDescent="0.25">
      <c r="A1204" s="2" t="s">
        <v>429</v>
      </c>
      <c r="B1204" s="6" t="s">
        <v>80</v>
      </c>
      <c r="C1204" s="6">
        <v>2</v>
      </c>
      <c r="D1204" s="7">
        <v>42922</v>
      </c>
      <c r="E1204" s="8">
        <v>2017</v>
      </c>
      <c r="F1204" s="6" t="s">
        <v>13</v>
      </c>
      <c r="G1204" s="6" t="s">
        <v>14</v>
      </c>
      <c r="H1204" s="6"/>
      <c r="I1204" s="6" t="s">
        <v>64</v>
      </c>
      <c r="J1204" s="6" t="s">
        <v>65</v>
      </c>
      <c r="K1204" s="6" t="s">
        <v>255</v>
      </c>
      <c r="L1204" s="6"/>
      <c r="M1204" s="6" t="str">
        <f t="shared" si="42"/>
        <v>IV</v>
      </c>
      <c r="N1204"/>
      <c r="O1204" s="1">
        <v>45.454500000000003</v>
      </c>
      <c r="P1204" s="10">
        <f t="shared" si="41"/>
        <v>1.0101</v>
      </c>
      <c r="Q1204" s="18" t="s">
        <v>477</v>
      </c>
      <c r="R1204" s="17" t="s">
        <v>478</v>
      </c>
      <c r="S1204" s="17">
        <v>4</v>
      </c>
    </row>
    <row r="1205" spans="1:19" s="9" customFormat="1" ht="15" customHeight="1" x14ac:dyDescent="0.25">
      <c r="A1205" s="2" t="s">
        <v>429</v>
      </c>
      <c r="B1205" s="6" t="s">
        <v>80</v>
      </c>
      <c r="C1205" s="6">
        <v>2</v>
      </c>
      <c r="D1205" s="7">
        <v>42922</v>
      </c>
      <c r="E1205" s="8">
        <v>2017</v>
      </c>
      <c r="F1205" s="6" t="s">
        <v>27</v>
      </c>
      <c r="G1205" s="6" t="s">
        <v>39</v>
      </c>
      <c r="H1205" s="6"/>
      <c r="I1205" s="6" t="s">
        <v>40</v>
      </c>
      <c r="J1205" s="6" t="s">
        <v>41</v>
      </c>
      <c r="K1205" s="6" t="s">
        <v>252</v>
      </c>
      <c r="L1205" s="6"/>
      <c r="M1205" s="6" t="str">
        <f t="shared" si="42"/>
        <v>II</v>
      </c>
      <c r="N1205" s="15"/>
      <c r="O1205" s="1">
        <v>545.45400000000006</v>
      </c>
      <c r="P1205" s="10">
        <f t="shared" si="41"/>
        <v>12.121200000000002</v>
      </c>
      <c r="Q1205" s="16" t="s">
        <v>479</v>
      </c>
      <c r="R1205" s="17" t="s">
        <v>480</v>
      </c>
      <c r="S1205" s="17">
        <v>3</v>
      </c>
    </row>
    <row r="1206" spans="1:19" s="9" customFormat="1" ht="15" customHeight="1" x14ac:dyDescent="0.25">
      <c r="A1206" s="2" t="s">
        <v>429</v>
      </c>
      <c r="B1206" s="6" t="s">
        <v>80</v>
      </c>
      <c r="C1206" s="6">
        <v>2</v>
      </c>
      <c r="D1206" s="7">
        <v>42922</v>
      </c>
      <c r="E1206" s="8">
        <v>2017</v>
      </c>
      <c r="F1206" s="6" t="s">
        <v>13</v>
      </c>
      <c r="G1206" s="6" t="s">
        <v>14</v>
      </c>
      <c r="H1206" s="6" t="s">
        <v>15</v>
      </c>
      <c r="I1206" s="6" t="s">
        <v>16</v>
      </c>
      <c r="J1206" s="6" t="s">
        <v>17</v>
      </c>
      <c r="K1206" s="6" t="s">
        <v>252</v>
      </c>
      <c r="L1206" s="6"/>
      <c r="M1206" s="6" t="str">
        <f t="shared" si="42"/>
        <v>II</v>
      </c>
      <c r="N1206" s="15"/>
      <c r="O1206" s="1">
        <v>45.454500000000003</v>
      </c>
      <c r="P1206" s="10">
        <f t="shared" si="41"/>
        <v>1.0101</v>
      </c>
      <c r="Q1206" s="16" t="s">
        <v>479</v>
      </c>
      <c r="R1206" s="17" t="s">
        <v>480</v>
      </c>
      <c r="S1206" s="17">
        <v>3</v>
      </c>
    </row>
    <row r="1207" spans="1:19" s="9" customFormat="1" ht="15" customHeight="1" x14ac:dyDescent="0.25">
      <c r="A1207" s="2" t="s">
        <v>429</v>
      </c>
      <c r="B1207" s="6" t="s">
        <v>80</v>
      </c>
      <c r="C1207" s="6">
        <v>2</v>
      </c>
      <c r="D1207" s="7">
        <v>42922</v>
      </c>
      <c r="E1207" s="8">
        <v>2017</v>
      </c>
      <c r="F1207" s="6" t="s">
        <v>9</v>
      </c>
      <c r="G1207" s="6" t="s">
        <v>92</v>
      </c>
      <c r="H1207" s="6"/>
      <c r="I1207" s="6" t="s">
        <v>93</v>
      </c>
      <c r="J1207" s="6" t="s">
        <v>138</v>
      </c>
      <c r="K1207" s="6" t="s">
        <v>252</v>
      </c>
      <c r="L1207" s="6"/>
      <c r="M1207" s="6" t="str">
        <f t="shared" si="42"/>
        <v>II</v>
      </c>
      <c r="N1207" s="15"/>
      <c r="O1207" s="1">
        <v>90.909000000000006</v>
      </c>
      <c r="P1207" s="10">
        <f t="shared" si="41"/>
        <v>2.0202</v>
      </c>
      <c r="Q1207" s="12" t="s">
        <v>500</v>
      </c>
      <c r="R1207" s="13" t="s">
        <v>480</v>
      </c>
      <c r="S1207" s="13">
        <v>3</v>
      </c>
    </row>
    <row r="1208" spans="1:19" s="9" customFormat="1" ht="15" customHeight="1" x14ac:dyDescent="0.25">
      <c r="A1208" s="2" t="s">
        <v>429</v>
      </c>
      <c r="B1208" s="6" t="s">
        <v>80</v>
      </c>
      <c r="C1208" s="6">
        <v>2</v>
      </c>
      <c r="D1208" s="7">
        <v>42922</v>
      </c>
      <c r="E1208" s="8">
        <v>2017</v>
      </c>
      <c r="F1208" s="6" t="s">
        <v>13</v>
      </c>
      <c r="G1208" s="6" t="s">
        <v>14</v>
      </c>
      <c r="H1208" s="6" t="s">
        <v>24</v>
      </c>
      <c r="I1208" s="6" t="s">
        <v>25</v>
      </c>
      <c r="J1208" s="6" t="s">
        <v>55</v>
      </c>
      <c r="K1208" s="6" t="s">
        <v>255</v>
      </c>
      <c r="L1208" s="6"/>
      <c r="M1208" s="6" t="str">
        <f t="shared" si="42"/>
        <v>IV</v>
      </c>
      <c r="N1208"/>
      <c r="O1208" s="1">
        <v>45.454500000000003</v>
      </c>
      <c r="P1208" s="10">
        <f t="shared" si="41"/>
        <v>1.0101</v>
      </c>
      <c r="Q1208" s="18" t="s">
        <v>491</v>
      </c>
      <c r="R1208" s="17" t="s">
        <v>478</v>
      </c>
      <c r="S1208" s="17">
        <v>2.5</v>
      </c>
    </row>
    <row r="1209" spans="1:19" s="9" customFormat="1" ht="15" customHeight="1" x14ac:dyDescent="0.25">
      <c r="A1209" s="2" t="s">
        <v>313</v>
      </c>
      <c r="B1209" s="6" t="s">
        <v>80</v>
      </c>
      <c r="C1209" s="6">
        <v>2</v>
      </c>
      <c r="D1209" s="7">
        <v>42922</v>
      </c>
      <c r="E1209" s="8">
        <v>2017</v>
      </c>
      <c r="F1209" s="6" t="s">
        <v>27</v>
      </c>
      <c r="G1209" s="6" t="s">
        <v>28</v>
      </c>
      <c r="H1209" s="6" t="s">
        <v>76</v>
      </c>
      <c r="I1209" s="6" t="s">
        <v>77</v>
      </c>
      <c r="J1209" s="6" t="s">
        <v>174</v>
      </c>
      <c r="K1209" s="6" t="s">
        <v>256</v>
      </c>
      <c r="L1209" s="28" t="s">
        <v>253</v>
      </c>
      <c r="M1209" s="6" t="str">
        <f t="shared" si="42"/>
        <v>I</v>
      </c>
      <c r="N1209"/>
      <c r="O1209" s="1">
        <v>90.909000000000006</v>
      </c>
      <c r="P1209" s="10">
        <f t="shared" si="41"/>
        <v>2.0202</v>
      </c>
      <c r="Q1209" s="12"/>
      <c r="R1209" s="13"/>
      <c r="S1209" s="13">
        <v>1</v>
      </c>
    </row>
    <row r="1210" spans="1:19" s="9" customFormat="1" ht="15" customHeight="1" x14ac:dyDescent="0.25">
      <c r="A1210" s="2" t="s">
        <v>440</v>
      </c>
      <c r="B1210" s="6" t="s">
        <v>80</v>
      </c>
      <c r="C1210" s="6">
        <v>1</v>
      </c>
      <c r="D1210" s="7">
        <v>42949</v>
      </c>
      <c r="E1210" s="8">
        <v>2017</v>
      </c>
      <c r="F1210" s="6" t="s">
        <v>13</v>
      </c>
      <c r="G1210" s="6" t="s">
        <v>14</v>
      </c>
      <c r="H1210" s="6"/>
      <c r="I1210" s="6" t="s">
        <v>64</v>
      </c>
      <c r="J1210" s="6" t="s">
        <v>65</v>
      </c>
      <c r="K1210" s="6" t="s">
        <v>255</v>
      </c>
      <c r="L1210" s="6"/>
      <c r="M1210" s="6" t="str">
        <f t="shared" si="42"/>
        <v>IV</v>
      </c>
      <c r="N1210"/>
      <c r="O1210" s="1">
        <v>954.54450000000008</v>
      </c>
      <c r="P1210" s="10">
        <f t="shared" si="41"/>
        <v>21.212100000000003</v>
      </c>
      <c r="Q1210" s="18" t="s">
        <v>477</v>
      </c>
      <c r="R1210" s="17" t="s">
        <v>478</v>
      </c>
      <c r="S1210" s="17">
        <v>4</v>
      </c>
    </row>
    <row r="1211" spans="1:19" s="9" customFormat="1" ht="15" customHeight="1" x14ac:dyDescent="0.25">
      <c r="A1211" s="2" t="s">
        <v>440</v>
      </c>
      <c r="B1211" s="6" t="s">
        <v>80</v>
      </c>
      <c r="C1211" s="6">
        <v>1</v>
      </c>
      <c r="D1211" s="7">
        <v>42949</v>
      </c>
      <c r="E1211" s="8">
        <v>2017</v>
      </c>
      <c r="F1211" s="6" t="s">
        <v>13</v>
      </c>
      <c r="G1211" s="6" t="s">
        <v>14</v>
      </c>
      <c r="H1211" s="6" t="s">
        <v>15</v>
      </c>
      <c r="I1211" s="6" t="s">
        <v>16</v>
      </c>
      <c r="J1211" s="6" t="s">
        <v>17</v>
      </c>
      <c r="K1211" s="6" t="s">
        <v>252</v>
      </c>
      <c r="L1211" s="6"/>
      <c r="M1211" s="6" t="str">
        <f t="shared" si="42"/>
        <v>II</v>
      </c>
      <c r="N1211" s="15"/>
      <c r="O1211" s="1">
        <v>45.454500000000003</v>
      </c>
      <c r="P1211" s="10">
        <f t="shared" si="41"/>
        <v>1.0101</v>
      </c>
      <c r="Q1211" s="16" t="s">
        <v>479</v>
      </c>
      <c r="R1211" s="17" t="s">
        <v>480</v>
      </c>
      <c r="S1211" s="17">
        <v>3</v>
      </c>
    </row>
    <row r="1212" spans="1:19" s="9" customFormat="1" ht="15" customHeight="1" x14ac:dyDescent="0.25">
      <c r="A1212" s="2" t="s">
        <v>440</v>
      </c>
      <c r="B1212" s="6" t="s">
        <v>80</v>
      </c>
      <c r="C1212" s="6">
        <v>1</v>
      </c>
      <c r="D1212" s="7">
        <v>42949</v>
      </c>
      <c r="E1212" s="8">
        <v>2017</v>
      </c>
      <c r="F1212" s="6" t="s">
        <v>13</v>
      </c>
      <c r="G1212" s="6" t="s">
        <v>14</v>
      </c>
      <c r="H1212" s="6" t="s">
        <v>24</v>
      </c>
      <c r="I1212" s="6" t="s">
        <v>25</v>
      </c>
      <c r="J1212" s="6" t="s">
        <v>55</v>
      </c>
      <c r="K1212" s="6" t="s">
        <v>255</v>
      </c>
      <c r="L1212" s="6"/>
      <c r="M1212" s="6" t="str">
        <f t="shared" si="42"/>
        <v>IV</v>
      </c>
      <c r="N1212"/>
      <c r="O1212" s="1">
        <v>545.45400000000006</v>
      </c>
      <c r="P1212" s="10">
        <f t="shared" si="41"/>
        <v>12.121200000000002</v>
      </c>
      <c r="Q1212" s="18" t="s">
        <v>491</v>
      </c>
      <c r="R1212" s="17" t="s">
        <v>478</v>
      </c>
      <c r="S1212" s="17">
        <v>2.5</v>
      </c>
    </row>
    <row r="1213" spans="1:19" s="9" customFormat="1" ht="15" customHeight="1" x14ac:dyDescent="0.25">
      <c r="A1213" s="2" t="s">
        <v>440</v>
      </c>
      <c r="B1213" s="6" t="s">
        <v>80</v>
      </c>
      <c r="C1213" s="6">
        <v>1</v>
      </c>
      <c r="D1213" s="7">
        <v>42949</v>
      </c>
      <c r="E1213" s="8">
        <v>2017</v>
      </c>
      <c r="F1213" s="6" t="s">
        <v>13</v>
      </c>
      <c r="G1213" s="6" t="s">
        <v>14</v>
      </c>
      <c r="H1213" s="6" t="s">
        <v>24</v>
      </c>
      <c r="I1213" s="6" t="s">
        <v>25</v>
      </c>
      <c r="J1213" s="6" t="s">
        <v>26</v>
      </c>
      <c r="K1213" s="6" t="s">
        <v>255</v>
      </c>
      <c r="L1213" s="6"/>
      <c r="M1213" s="6" t="str">
        <f t="shared" si="42"/>
        <v>IV</v>
      </c>
      <c r="N1213"/>
      <c r="O1213" s="1">
        <v>45.454500000000003</v>
      </c>
      <c r="P1213" s="10">
        <f t="shared" si="41"/>
        <v>1.0101</v>
      </c>
      <c r="Q1213" s="18" t="s">
        <v>491</v>
      </c>
      <c r="R1213" s="17" t="s">
        <v>478</v>
      </c>
      <c r="S1213" s="17">
        <v>2</v>
      </c>
    </row>
    <row r="1214" spans="1:19" s="9" customFormat="1" ht="15" customHeight="1" x14ac:dyDescent="0.25">
      <c r="A1214" s="2" t="s">
        <v>441</v>
      </c>
      <c r="B1214" s="6" t="s">
        <v>80</v>
      </c>
      <c r="C1214" s="6">
        <v>2</v>
      </c>
      <c r="D1214" s="7">
        <v>42949</v>
      </c>
      <c r="E1214" s="8">
        <v>2017</v>
      </c>
      <c r="F1214" s="6" t="s">
        <v>13</v>
      </c>
      <c r="G1214" s="6" t="s">
        <v>14</v>
      </c>
      <c r="H1214" s="6" t="s">
        <v>15</v>
      </c>
      <c r="I1214" s="6" t="s">
        <v>22</v>
      </c>
      <c r="J1214" s="6" t="s">
        <v>66</v>
      </c>
      <c r="K1214" s="6" t="s">
        <v>251</v>
      </c>
      <c r="L1214" s="6"/>
      <c r="M1214" s="6" t="str">
        <f t="shared" si="42"/>
        <v>III</v>
      </c>
      <c r="N1214" s="15"/>
      <c r="O1214" s="1">
        <v>45.454500000000003</v>
      </c>
      <c r="P1214" s="10">
        <f t="shared" si="41"/>
        <v>1.0101</v>
      </c>
      <c r="Q1214" s="16" t="s">
        <v>479</v>
      </c>
      <c r="R1214" s="17" t="s">
        <v>480</v>
      </c>
      <c r="S1214" s="17">
        <v>4</v>
      </c>
    </row>
    <row r="1215" spans="1:19" s="9" customFormat="1" ht="15" customHeight="1" x14ac:dyDescent="0.25">
      <c r="A1215" s="2" t="s">
        <v>441</v>
      </c>
      <c r="B1215" s="6" t="s">
        <v>80</v>
      </c>
      <c r="C1215" s="6">
        <v>2</v>
      </c>
      <c r="D1215" s="7">
        <v>42949</v>
      </c>
      <c r="E1215" s="8">
        <v>2017</v>
      </c>
      <c r="F1215" s="6" t="s">
        <v>13</v>
      </c>
      <c r="G1215" s="6" t="s">
        <v>14</v>
      </c>
      <c r="H1215" s="6"/>
      <c r="I1215" s="6" t="s">
        <v>64</v>
      </c>
      <c r="J1215" s="6" t="s">
        <v>65</v>
      </c>
      <c r="K1215" s="6" t="s">
        <v>255</v>
      </c>
      <c r="L1215" s="6"/>
      <c r="M1215" s="6" t="str">
        <f t="shared" si="42"/>
        <v>IV</v>
      </c>
      <c r="N1215"/>
      <c r="O1215" s="1">
        <v>409.09050000000002</v>
      </c>
      <c r="P1215" s="10">
        <f t="shared" si="41"/>
        <v>9.0909000000000013</v>
      </c>
      <c r="Q1215" s="18" t="s">
        <v>477</v>
      </c>
      <c r="R1215" s="17" t="s">
        <v>478</v>
      </c>
      <c r="S1215" s="17">
        <v>4</v>
      </c>
    </row>
    <row r="1216" spans="1:19" s="9" customFormat="1" ht="15" customHeight="1" x14ac:dyDescent="0.25">
      <c r="A1216" s="2" t="s">
        <v>441</v>
      </c>
      <c r="B1216" s="6" t="s">
        <v>80</v>
      </c>
      <c r="C1216" s="6">
        <v>2</v>
      </c>
      <c r="D1216" s="7">
        <v>42949</v>
      </c>
      <c r="E1216" s="8">
        <v>2017</v>
      </c>
      <c r="F1216" s="6" t="s">
        <v>13</v>
      </c>
      <c r="G1216" s="6" t="s">
        <v>14</v>
      </c>
      <c r="H1216" s="6" t="s">
        <v>78</v>
      </c>
      <c r="I1216" s="6" t="s">
        <v>79</v>
      </c>
      <c r="J1216" s="6" t="s">
        <v>169</v>
      </c>
      <c r="K1216" s="6" t="s">
        <v>251</v>
      </c>
      <c r="L1216" s="6"/>
      <c r="M1216" s="6" t="str">
        <f t="shared" si="42"/>
        <v>III</v>
      </c>
      <c r="N1216" s="15"/>
      <c r="O1216" s="1">
        <v>181.81800000000001</v>
      </c>
      <c r="P1216" s="10">
        <f t="shared" si="41"/>
        <v>4.0404</v>
      </c>
      <c r="Q1216" s="12"/>
      <c r="R1216" s="13"/>
      <c r="S1216" s="13">
        <v>5</v>
      </c>
    </row>
    <row r="1217" spans="1:19" s="9" customFormat="1" ht="15" customHeight="1" x14ac:dyDescent="0.25">
      <c r="A1217" s="2" t="s">
        <v>441</v>
      </c>
      <c r="B1217" s="6" t="s">
        <v>80</v>
      </c>
      <c r="C1217" s="6">
        <v>2</v>
      </c>
      <c r="D1217" s="7">
        <v>42949</v>
      </c>
      <c r="E1217" s="8">
        <v>2017</v>
      </c>
      <c r="F1217" s="6" t="s">
        <v>13</v>
      </c>
      <c r="G1217" s="6" t="s">
        <v>14</v>
      </c>
      <c r="H1217" s="6" t="s">
        <v>24</v>
      </c>
      <c r="I1217" s="6" t="s">
        <v>25</v>
      </c>
      <c r="J1217" s="6" t="s">
        <v>55</v>
      </c>
      <c r="K1217" s="6" t="s">
        <v>255</v>
      </c>
      <c r="L1217" s="6"/>
      <c r="M1217" s="6" t="str">
        <f t="shared" si="42"/>
        <v>IV</v>
      </c>
      <c r="N1217"/>
      <c r="O1217" s="1">
        <v>181.81800000000001</v>
      </c>
      <c r="P1217" s="10">
        <f t="shared" si="41"/>
        <v>4.0404</v>
      </c>
      <c r="Q1217" s="18" t="s">
        <v>491</v>
      </c>
      <c r="R1217" s="17" t="s">
        <v>478</v>
      </c>
      <c r="S1217" s="17">
        <v>2.5</v>
      </c>
    </row>
    <row r="1218" spans="1:19" s="9" customFormat="1" ht="15" customHeight="1" x14ac:dyDescent="0.25">
      <c r="A1218" s="2" t="s">
        <v>441</v>
      </c>
      <c r="B1218" s="6" t="s">
        <v>80</v>
      </c>
      <c r="C1218" s="6">
        <v>2</v>
      </c>
      <c r="D1218" s="7">
        <v>42949</v>
      </c>
      <c r="E1218" s="8">
        <v>2017</v>
      </c>
      <c r="F1218" s="6" t="s">
        <v>13</v>
      </c>
      <c r="G1218" s="6" t="s">
        <v>14</v>
      </c>
      <c r="H1218" s="6" t="s">
        <v>15</v>
      </c>
      <c r="I1218" s="6" t="s">
        <v>56</v>
      </c>
      <c r="J1218" s="6" t="s">
        <v>57</v>
      </c>
      <c r="K1218" s="6" t="s">
        <v>252</v>
      </c>
      <c r="L1218" s="6"/>
      <c r="M1218" s="6" t="str">
        <f t="shared" si="42"/>
        <v>II</v>
      </c>
      <c r="N1218" s="15"/>
      <c r="O1218" s="1">
        <v>45.454500000000003</v>
      </c>
      <c r="P1218" s="10">
        <f t="shared" ref="P1218:P1281" si="43">O1218/45</f>
        <v>1.0101</v>
      </c>
      <c r="Q1218" s="16" t="s">
        <v>479</v>
      </c>
      <c r="R1218" s="17" t="s">
        <v>480</v>
      </c>
      <c r="S1218" s="17">
        <v>4</v>
      </c>
    </row>
    <row r="1219" spans="1:19" s="9" customFormat="1" ht="15" customHeight="1" x14ac:dyDescent="0.25">
      <c r="A1219" s="2" t="s">
        <v>441</v>
      </c>
      <c r="B1219" s="6" t="s">
        <v>80</v>
      </c>
      <c r="C1219" s="6">
        <v>2</v>
      </c>
      <c r="D1219" s="7">
        <v>42949</v>
      </c>
      <c r="E1219" s="8">
        <v>2017</v>
      </c>
      <c r="F1219" s="6" t="s">
        <v>13</v>
      </c>
      <c r="G1219" s="6" t="s">
        <v>14</v>
      </c>
      <c r="H1219" s="6" t="s">
        <v>15</v>
      </c>
      <c r="I1219" s="6" t="s">
        <v>22</v>
      </c>
      <c r="J1219" s="6" t="s">
        <v>43</v>
      </c>
      <c r="K1219" s="6" t="s">
        <v>255</v>
      </c>
      <c r="L1219" s="6"/>
      <c r="M1219" s="6" t="str">
        <f t="shared" si="42"/>
        <v>IV</v>
      </c>
      <c r="N1219"/>
      <c r="O1219" s="1">
        <v>90.909000000000006</v>
      </c>
      <c r="P1219" s="10">
        <f t="shared" si="43"/>
        <v>2.0202</v>
      </c>
      <c r="Q1219" s="16" t="s">
        <v>479</v>
      </c>
      <c r="R1219" s="17" t="s">
        <v>480</v>
      </c>
      <c r="S1219" s="17">
        <v>2</v>
      </c>
    </row>
    <row r="1220" spans="1:19" s="9" customFormat="1" ht="15" customHeight="1" x14ac:dyDescent="0.25">
      <c r="A1220" s="2" t="s">
        <v>441</v>
      </c>
      <c r="B1220" s="6" t="s">
        <v>80</v>
      </c>
      <c r="C1220" s="6">
        <v>2</v>
      </c>
      <c r="D1220" s="7">
        <v>42949</v>
      </c>
      <c r="E1220" s="8">
        <v>2017</v>
      </c>
      <c r="F1220" s="6" t="s">
        <v>13</v>
      </c>
      <c r="G1220" s="6" t="s">
        <v>14</v>
      </c>
      <c r="H1220" s="6" t="s">
        <v>15</v>
      </c>
      <c r="I1220" s="6" t="s">
        <v>22</v>
      </c>
      <c r="J1220" s="6" t="s">
        <v>23</v>
      </c>
      <c r="K1220" s="6" t="s">
        <v>255</v>
      </c>
      <c r="L1220" s="6"/>
      <c r="M1220" s="6" t="str">
        <f t="shared" si="42"/>
        <v>IV</v>
      </c>
      <c r="N1220"/>
      <c r="O1220" s="1">
        <v>181.81800000000001</v>
      </c>
      <c r="P1220" s="10">
        <f t="shared" si="43"/>
        <v>4.0404</v>
      </c>
      <c r="Q1220" s="16" t="s">
        <v>479</v>
      </c>
      <c r="R1220" s="17" t="s">
        <v>480</v>
      </c>
      <c r="S1220" s="17">
        <v>2</v>
      </c>
    </row>
    <row r="1221" spans="1:19" s="9" customFormat="1" ht="15" customHeight="1" x14ac:dyDescent="0.25">
      <c r="A1221" s="2" t="s">
        <v>394</v>
      </c>
      <c r="B1221" s="6" t="s">
        <v>80</v>
      </c>
      <c r="C1221" s="6">
        <v>1</v>
      </c>
      <c r="D1221" s="7">
        <v>42985</v>
      </c>
      <c r="E1221" s="8">
        <v>2017</v>
      </c>
      <c r="F1221" s="6" t="s">
        <v>13</v>
      </c>
      <c r="G1221" s="6" t="s">
        <v>14</v>
      </c>
      <c r="H1221" s="6" t="s">
        <v>15</v>
      </c>
      <c r="I1221" s="6" t="s">
        <v>22</v>
      </c>
      <c r="J1221" s="6" t="s">
        <v>165</v>
      </c>
      <c r="K1221" s="6" t="s">
        <v>251</v>
      </c>
      <c r="L1221" s="6"/>
      <c r="M1221" s="6" t="str">
        <f t="shared" si="42"/>
        <v>III</v>
      </c>
      <c r="N1221" s="15"/>
      <c r="O1221" s="1">
        <v>45.454500000000003</v>
      </c>
      <c r="P1221" s="10">
        <f t="shared" si="43"/>
        <v>1.0101</v>
      </c>
      <c r="Q1221" s="16" t="s">
        <v>479</v>
      </c>
      <c r="R1221" s="17" t="s">
        <v>480</v>
      </c>
      <c r="S1221" s="17">
        <v>4</v>
      </c>
    </row>
    <row r="1222" spans="1:19" s="9" customFormat="1" ht="15" customHeight="1" x14ac:dyDescent="0.25">
      <c r="A1222" s="2" t="s">
        <v>394</v>
      </c>
      <c r="B1222" s="6" t="s">
        <v>80</v>
      </c>
      <c r="C1222" s="6">
        <v>1</v>
      </c>
      <c r="D1222" s="7">
        <v>42985</v>
      </c>
      <c r="E1222" s="8">
        <v>2017</v>
      </c>
      <c r="F1222" s="6" t="s">
        <v>13</v>
      </c>
      <c r="G1222" s="6" t="s">
        <v>14</v>
      </c>
      <c r="H1222" s="6"/>
      <c r="I1222" s="6" t="s">
        <v>64</v>
      </c>
      <c r="J1222" s="6" t="s">
        <v>65</v>
      </c>
      <c r="K1222" s="6" t="s">
        <v>255</v>
      </c>
      <c r="L1222" s="6"/>
      <c r="M1222" s="6" t="str">
        <f t="shared" si="42"/>
        <v>IV</v>
      </c>
      <c r="N1222"/>
      <c r="O1222" s="1">
        <v>181.81800000000001</v>
      </c>
      <c r="P1222" s="10">
        <f t="shared" si="43"/>
        <v>4.0404</v>
      </c>
      <c r="Q1222" s="18" t="s">
        <v>477</v>
      </c>
      <c r="R1222" s="17" t="s">
        <v>478</v>
      </c>
      <c r="S1222" s="17">
        <v>4</v>
      </c>
    </row>
    <row r="1223" spans="1:19" s="9" customFormat="1" ht="15" customHeight="1" x14ac:dyDescent="0.25">
      <c r="A1223" s="2" t="s">
        <v>394</v>
      </c>
      <c r="B1223" s="6" t="s">
        <v>80</v>
      </c>
      <c r="C1223" s="6">
        <v>1</v>
      </c>
      <c r="D1223" s="7">
        <v>42985</v>
      </c>
      <c r="E1223" s="8">
        <v>2017</v>
      </c>
      <c r="F1223" s="6" t="s">
        <v>27</v>
      </c>
      <c r="G1223" s="6" t="s">
        <v>39</v>
      </c>
      <c r="H1223" s="6" t="s">
        <v>120</v>
      </c>
      <c r="I1223" s="6" t="s">
        <v>121</v>
      </c>
      <c r="J1223" s="6" t="s">
        <v>122</v>
      </c>
      <c r="K1223" s="6" t="s">
        <v>252</v>
      </c>
      <c r="L1223" s="6"/>
      <c r="M1223" s="6" t="str">
        <f t="shared" si="42"/>
        <v>II</v>
      </c>
      <c r="N1223" s="15"/>
      <c r="O1223" s="1">
        <v>45.454500000000003</v>
      </c>
      <c r="P1223" s="10">
        <f t="shared" si="43"/>
        <v>1.0101</v>
      </c>
      <c r="Q1223" s="18" t="s">
        <v>499</v>
      </c>
      <c r="R1223" s="17" t="s">
        <v>478</v>
      </c>
      <c r="S1223" s="17">
        <v>2</v>
      </c>
    </row>
    <row r="1224" spans="1:19" s="9" customFormat="1" ht="15" customHeight="1" x14ac:dyDescent="0.25">
      <c r="A1224" s="2" t="s">
        <v>394</v>
      </c>
      <c r="B1224" s="6" t="s">
        <v>80</v>
      </c>
      <c r="C1224" s="6">
        <v>1</v>
      </c>
      <c r="D1224" s="7">
        <v>42985</v>
      </c>
      <c r="E1224" s="8">
        <v>2017</v>
      </c>
      <c r="F1224" s="6" t="s">
        <v>13</v>
      </c>
      <c r="G1224" s="6" t="s">
        <v>14</v>
      </c>
      <c r="H1224" s="6" t="s">
        <v>78</v>
      </c>
      <c r="I1224" s="6" t="s">
        <v>79</v>
      </c>
      <c r="J1224" s="6" t="s">
        <v>169</v>
      </c>
      <c r="K1224" s="6" t="s">
        <v>251</v>
      </c>
      <c r="L1224" s="6"/>
      <c r="M1224" s="6" t="str">
        <f t="shared" si="42"/>
        <v>III</v>
      </c>
      <c r="N1224" s="15"/>
      <c r="O1224" s="1">
        <v>45.454500000000003</v>
      </c>
      <c r="P1224" s="10">
        <f t="shared" si="43"/>
        <v>1.0101</v>
      </c>
      <c r="Q1224" s="12"/>
      <c r="R1224" s="13"/>
      <c r="S1224" s="13">
        <v>5</v>
      </c>
    </row>
    <row r="1225" spans="1:19" s="9" customFormat="1" ht="15" customHeight="1" x14ac:dyDescent="0.25">
      <c r="A1225" s="2" t="s">
        <v>394</v>
      </c>
      <c r="B1225" s="6" t="s">
        <v>80</v>
      </c>
      <c r="C1225" s="6">
        <v>1</v>
      </c>
      <c r="D1225" s="7">
        <v>42985</v>
      </c>
      <c r="E1225" s="8">
        <v>2017</v>
      </c>
      <c r="F1225" s="6" t="s">
        <v>13</v>
      </c>
      <c r="G1225" s="6" t="s">
        <v>14</v>
      </c>
      <c r="H1225" s="6" t="s">
        <v>24</v>
      </c>
      <c r="I1225" s="6" t="s">
        <v>25</v>
      </c>
      <c r="J1225" s="6" t="s">
        <v>55</v>
      </c>
      <c r="K1225" s="6" t="s">
        <v>255</v>
      </c>
      <c r="L1225" s="6"/>
      <c r="M1225" s="6" t="str">
        <f t="shared" si="42"/>
        <v>IV</v>
      </c>
      <c r="N1225"/>
      <c r="O1225" s="1">
        <v>499.99950000000001</v>
      </c>
      <c r="P1225" s="10">
        <f t="shared" si="43"/>
        <v>11.1111</v>
      </c>
      <c r="Q1225" s="18" t="s">
        <v>491</v>
      </c>
      <c r="R1225" s="17" t="s">
        <v>478</v>
      </c>
      <c r="S1225" s="17">
        <v>2.5</v>
      </c>
    </row>
    <row r="1226" spans="1:19" s="9" customFormat="1" ht="15" customHeight="1" x14ac:dyDescent="0.25">
      <c r="A1226" s="2" t="s">
        <v>416</v>
      </c>
      <c r="B1226" s="6" t="s">
        <v>80</v>
      </c>
      <c r="C1226" s="6">
        <v>1</v>
      </c>
      <c r="D1226" s="7">
        <v>42985</v>
      </c>
      <c r="E1226" s="8">
        <v>2017</v>
      </c>
      <c r="F1226" s="6" t="s">
        <v>13</v>
      </c>
      <c r="G1226" s="6" t="s">
        <v>14</v>
      </c>
      <c r="H1226" s="6" t="s">
        <v>15</v>
      </c>
      <c r="I1226" s="6" t="s">
        <v>144</v>
      </c>
      <c r="J1226" s="6" t="s">
        <v>144</v>
      </c>
      <c r="K1226" s="6" t="s">
        <v>256</v>
      </c>
      <c r="L1226" s="6"/>
      <c r="M1226" s="6" t="str">
        <f t="shared" si="42"/>
        <v>NA</v>
      </c>
      <c r="N1226" s="15"/>
      <c r="O1226" s="1">
        <v>90.909000000000006</v>
      </c>
      <c r="P1226" s="10">
        <f t="shared" si="43"/>
        <v>2.0202</v>
      </c>
      <c r="Q1226" s="16" t="s">
        <v>479</v>
      </c>
      <c r="R1226" s="17" t="s">
        <v>480</v>
      </c>
      <c r="S1226" s="17">
        <v>3</v>
      </c>
    </row>
    <row r="1227" spans="1:19" s="9" customFormat="1" ht="15" customHeight="1" x14ac:dyDescent="0.25">
      <c r="A1227" s="2" t="s">
        <v>394</v>
      </c>
      <c r="B1227" s="6" t="s">
        <v>80</v>
      </c>
      <c r="C1227" s="6">
        <v>1</v>
      </c>
      <c r="D1227" s="7">
        <v>42985</v>
      </c>
      <c r="E1227" s="8">
        <v>2017</v>
      </c>
      <c r="F1227" s="6" t="s">
        <v>13</v>
      </c>
      <c r="G1227" s="6" t="s">
        <v>14</v>
      </c>
      <c r="H1227" s="6" t="s">
        <v>15</v>
      </c>
      <c r="I1227" s="6" t="s">
        <v>22</v>
      </c>
      <c r="J1227" s="6" t="s">
        <v>23</v>
      </c>
      <c r="K1227" s="6" t="s">
        <v>255</v>
      </c>
      <c r="L1227" s="6"/>
      <c r="M1227" s="6" t="str">
        <f t="shared" si="42"/>
        <v>IV</v>
      </c>
      <c r="N1227"/>
      <c r="O1227" s="1">
        <v>90.909000000000006</v>
      </c>
      <c r="P1227" s="10">
        <f t="shared" si="43"/>
        <v>2.0202</v>
      </c>
      <c r="Q1227" s="16" t="s">
        <v>479</v>
      </c>
      <c r="R1227" s="17" t="s">
        <v>480</v>
      </c>
      <c r="S1227" s="17">
        <v>2</v>
      </c>
    </row>
    <row r="1228" spans="1:19" s="9" customFormat="1" ht="15" customHeight="1" x14ac:dyDescent="0.25">
      <c r="A1228" s="2" t="s">
        <v>395</v>
      </c>
      <c r="B1228" s="6" t="s">
        <v>80</v>
      </c>
      <c r="C1228" s="6">
        <v>2</v>
      </c>
      <c r="D1228" s="7">
        <v>42985</v>
      </c>
      <c r="E1228" s="8">
        <v>2017</v>
      </c>
      <c r="F1228" s="6" t="s">
        <v>13</v>
      </c>
      <c r="G1228" s="6" t="s">
        <v>14</v>
      </c>
      <c r="H1228" s="6"/>
      <c r="I1228" s="6" t="s">
        <v>99</v>
      </c>
      <c r="J1228" s="6" t="s">
        <v>192</v>
      </c>
      <c r="K1228" s="6" t="s">
        <v>252</v>
      </c>
      <c r="L1228" s="6"/>
      <c r="M1228" s="6" t="str">
        <f t="shared" si="42"/>
        <v>II</v>
      </c>
      <c r="N1228" s="15"/>
      <c r="O1228" s="1">
        <v>45.454500000000003</v>
      </c>
      <c r="P1228" s="10">
        <f t="shared" si="43"/>
        <v>1.0101</v>
      </c>
      <c r="Q1228" s="18" t="s">
        <v>486</v>
      </c>
      <c r="R1228" s="17" t="s">
        <v>478</v>
      </c>
      <c r="S1228" s="17">
        <v>3</v>
      </c>
    </row>
    <row r="1229" spans="1:19" s="9" customFormat="1" ht="15" customHeight="1" x14ac:dyDescent="0.25">
      <c r="A1229" s="2" t="s">
        <v>395</v>
      </c>
      <c r="B1229" s="6" t="s">
        <v>80</v>
      </c>
      <c r="C1229" s="6">
        <v>2</v>
      </c>
      <c r="D1229" s="7">
        <v>42985</v>
      </c>
      <c r="E1229" s="8">
        <v>2017</v>
      </c>
      <c r="F1229" s="6" t="s">
        <v>13</v>
      </c>
      <c r="G1229" s="6" t="s">
        <v>14</v>
      </c>
      <c r="H1229" s="6"/>
      <c r="I1229" s="6" t="s">
        <v>64</v>
      </c>
      <c r="J1229" s="6" t="s">
        <v>65</v>
      </c>
      <c r="K1229" s="6" t="s">
        <v>255</v>
      </c>
      <c r="L1229" s="6"/>
      <c r="M1229" s="6" t="str">
        <f t="shared" si="42"/>
        <v>IV</v>
      </c>
      <c r="N1229"/>
      <c r="O1229" s="1">
        <v>272.72700000000003</v>
      </c>
      <c r="P1229" s="10">
        <f t="shared" si="43"/>
        <v>6.0606000000000009</v>
      </c>
      <c r="Q1229" s="18" t="s">
        <v>477</v>
      </c>
      <c r="R1229" s="17" t="s">
        <v>478</v>
      </c>
      <c r="S1229" s="17">
        <v>4</v>
      </c>
    </row>
    <row r="1230" spans="1:19" s="9" customFormat="1" ht="15" customHeight="1" x14ac:dyDescent="0.25">
      <c r="A1230" s="2" t="s">
        <v>395</v>
      </c>
      <c r="B1230" s="6" t="s">
        <v>80</v>
      </c>
      <c r="C1230" s="6">
        <v>2</v>
      </c>
      <c r="D1230" s="7">
        <v>42985</v>
      </c>
      <c r="E1230" s="8">
        <v>2017</v>
      </c>
      <c r="F1230" s="6" t="s">
        <v>13</v>
      </c>
      <c r="G1230" s="6" t="s">
        <v>14</v>
      </c>
      <c r="H1230" s="6" t="s">
        <v>24</v>
      </c>
      <c r="I1230" s="6" t="s">
        <v>25</v>
      </c>
      <c r="J1230" s="6" t="s">
        <v>55</v>
      </c>
      <c r="K1230" s="6" t="s">
        <v>255</v>
      </c>
      <c r="L1230" s="6"/>
      <c r="M1230" s="6" t="str">
        <f t="shared" si="42"/>
        <v>IV</v>
      </c>
      <c r="N1230"/>
      <c r="O1230" s="1">
        <v>727.27200000000005</v>
      </c>
      <c r="P1230" s="10">
        <f t="shared" si="43"/>
        <v>16.1616</v>
      </c>
      <c r="Q1230" s="18" t="s">
        <v>491</v>
      </c>
      <c r="R1230" s="17" t="s">
        <v>478</v>
      </c>
      <c r="S1230" s="17">
        <v>2.5</v>
      </c>
    </row>
    <row r="1231" spans="1:19" s="9" customFormat="1" ht="15" customHeight="1" x14ac:dyDescent="0.25">
      <c r="A1231" s="2" t="s">
        <v>395</v>
      </c>
      <c r="B1231" s="6" t="s">
        <v>80</v>
      </c>
      <c r="C1231" s="6">
        <v>2</v>
      </c>
      <c r="D1231" s="7">
        <v>42985</v>
      </c>
      <c r="E1231" s="8">
        <v>2017</v>
      </c>
      <c r="F1231" s="6" t="s">
        <v>13</v>
      </c>
      <c r="G1231" s="6" t="s">
        <v>14</v>
      </c>
      <c r="H1231" s="6" t="s">
        <v>15</v>
      </c>
      <c r="I1231" s="6" t="s">
        <v>22</v>
      </c>
      <c r="J1231" s="6" t="s">
        <v>23</v>
      </c>
      <c r="K1231" s="6" t="s">
        <v>255</v>
      </c>
      <c r="L1231" s="6"/>
      <c r="M1231" s="6" t="str">
        <f t="shared" si="42"/>
        <v>IV</v>
      </c>
      <c r="N1231"/>
      <c r="O1231" s="1">
        <v>45.454500000000003</v>
      </c>
      <c r="P1231" s="10">
        <f t="shared" si="43"/>
        <v>1.0101</v>
      </c>
      <c r="Q1231" s="16" t="s">
        <v>479</v>
      </c>
      <c r="R1231" s="17" t="s">
        <v>480</v>
      </c>
      <c r="S1231" s="17">
        <v>2</v>
      </c>
    </row>
    <row r="1232" spans="1:19" s="9" customFormat="1" ht="15" customHeight="1" x14ac:dyDescent="0.25">
      <c r="A1232" s="2" t="s">
        <v>412</v>
      </c>
      <c r="B1232" s="6" t="s">
        <v>80</v>
      </c>
      <c r="C1232" s="6">
        <v>1</v>
      </c>
      <c r="D1232" s="7">
        <v>43027</v>
      </c>
      <c r="E1232" s="8">
        <v>2017</v>
      </c>
      <c r="F1232" s="6" t="s">
        <v>50</v>
      </c>
      <c r="G1232" s="6" t="s">
        <v>51</v>
      </c>
      <c r="H1232" s="6" t="s">
        <v>67</v>
      </c>
      <c r="I1232" s="6" t="s">
        <v>68</v>
      </c>
      <c r="J1232" s="6" t="s">
        <v>139</v>
      </c>
      <c r="K1232" s="6" t="s">
        <v>256</v>
      </c>
      <c r="L1232" s="6" t="s">
        <v>252</v>
      </c>
      <c r="M1232" s="6" t="str">
        <f t="shared" si="42"/>
        <v>II</v>
      </c>
      <c r="N1232" s="6" t="s">
        <v>530</v>
      </c>
      <c r="O1232" s="1">
        <v>45.454500000000003</v>
      </c>
      <c r="P1232" s="10">
        <f t="shared" si="43"/>
        <v>1.0101</v>
      </c>
      <c r="Q1232" s="18" t="s">
        <v>484</v>
      </c>
      <c r="R1232" s="17" t="s">
        <v>478</v>
      </c>
      <c r="S1232" s="17">
        <v>3</v>
      </c>
    </row>
    <row r="1233" spans="1:19" s="9" customFormat="1" ht="15" customHeight="1" x14ac:dyDescent="0.25">
      <c r="A1233" s="2" t="s">
        <v>412</v>
      </c>
      <c r="B1233" s="6" t="s">
        <v>80</v>
      </c>
      <c r="C1233" s="6">
        <v>1</v>
      </c>
      <c r="D1233" s="7">
        <v>43027</v>
      </c>
      <c r="E1233" s="8">
        <v>2017</v>
      </c>
      <c r="F1233" s="6" t="s">
        <v>13</v>
      </c>
      <c r="G1233" s="6" t="s">
        <v>14</v>
      </c>
      <c r="H1233" s="6"/>
      <c r="I1233" s="6" t="s">
        <v>64</v>
      </c>
      <c r="J1233" s="6" t="s">
        <v>65</v>
      </c>
      <c r="K1233" s="6" t="s">
        <v>255</v>
      </c>
      <c r="L1233" s="6"/>
      <c r="M1233" s="6" t="str">
        <f t="shared" si="42"/>
        <v>IV</v>
      </c>
      <c r="N1233"/>
      <c r="O1233" s="1">
        <v>499.99950000000001</v>
      </c>
      <c r="P1233" s="10">
        <f t="shared" si="43"/>
        <v>11.1111</v>
      </c>
      <c r="Q1233" s="18" t="s">
        <v>477</v>
      </c>
      <c r="R1233" s="17" t="s">
        <v>478</v>
      </c>
      <c r="S1233" s="17">
        <v>4</v>
      </c>
    </row>
    <row r="1234" spans="1:19" s="9" customFormat="1" ht="15" customHeight="1" x14ac:dyDescent="0.25">
      <c r="A1234" s="2" t="s">
        <v>412</v>
      </c>
      <c r="B1234" s="6" t="s">
        <v>80</v>
      </c>
      <c r="C1234" s="6">
        <v>1</v>
      </c>
      <c r="D1234" s="7">
        <v>43027</v>
      </c>
      <c r="E1234" s="8">
        <v>2017</v>
      </c>
      <c r="F1234" s="6" t="s">
        <v>13</v>
      </c>
      <c r="G1234" s="6" t="s">
        <v>14</v>
      </c>
      <c r="H1234" s="6"/>
      <c r="I1234" s="6" t="s">
        <v>20</v>
      </c>
      <c r="J1234" s="6" t="s">
        <v>21</v>
      </c>
      <c r="K1234" s="6" t="s">
        <v>255</v>
      </c>
      <c r="L1234" s="6"/>
      <c r="M1234" s="6" t="str">
        <f t="shared" si="42"/>
        <v>IV</v>
      </c>
      <c r="N1234"/>
      <c r="O1234" s="1">
        <v>45.454500000000003</v>
      </c>
      <c r="P1234" s="10">
        <f t="shared" si="43"/>
        <v>1.0101</v>
      </c>
      <c r="Q1234" s="18" t="s">
        <v>490</v>
      </c>
      <c r="R1234" s="17" t="s">
        <v>488</v>
      </c>
      <c r="S1234" s="17">
        <v>3</v>
      </c>
    </row>
    <row r="1235" spans="1:19" s="9" customFormat="1" ht="15" customHeight="1" x14ac:dyDescent="0.25">
      <c r="A1235" s="2" t="s">
        <v>412</v>
      </c>
      <c r="B1235" s="6" t="s">
        <v>80</v>
      </c>
      <c r="C1235" s="6">
        <v>1</v>
      </c>
      <c r="D1235" s="7">
        <v>43027</v>
      </c>
      <c r="E1235" s="8">
        <v>2017</v>
      </c>
      <c r="F1235" s="6" t="s">
        <v>13</v>
      </c>
      <c r="G1235" s="6" t="s">
        <v>14</v>
      </c>
      <c r="H1235" s="6" t="s">
        <v>24</v>
      </c>
      <c r="I1235" s="6" t="s">
        <v>25</v>
      </c>
      <c r="J1235" s="6" t="s">
        <v>55</v>
      </c>
      <c r="K1235" s="6" t="s">
        <v>255</v>
      </c>
      <c r="L1235" s="6"/>
      <c r="M1235" s="6" t="str">
        <f t="shared" si="42"/>
        <v>IV</v>
      </c>
      <c r="N1235"/>
      <c r="O1235" s="1">
        <v>181.81800000000001</v>
      </c>
      <c r="P1235" s="10">
        <f t="shared" si="43"/>
        <v>4.0404</v>
      </c>
      <c r="Q1235" s="18" t="s">
        <v>491</v>
      </c>
      <c r="R1235" s="17" t="s">
        <v>478</v>
      </c>
      <c r="S1235" s="17">
        <v>2.5</v>
      </c>
    </row>
    <row r="1236" spans="1:19" s="9" customFormat="1" ht="15" customHeight="1" x14ac:dyDescent="0.25">
      <c r="A1236" s="2" t="s">
        <v>412</v>
      </c>
      <c r="B1236" s="6" t="s">
        <v>80</v>
      </c>
      <c r="C1236" s="6">
        <v>1</v>
      </c>
      <c r="D1236" s="7">
        <v>43027</v>
      </c>
      <c r="E1236" s="8">
        <v>2017</v>
      </c>
      <c r="F1236" s="6" t="s">
        <v>13</v>
      </c>
      <c r="G1236" s="6" t="s">
        <v>14</v>
      </c>
      <c r="H1236" s="6" t="s">
        <v>15</v>
      </c>
      <c r="I1236" s="6" t="s">
        <v>22</v>
      </c>
      <c r="J1236" s="6" t="s">
        <v>23</v>
      </c>
      <c r="K1236" s="6" t="s">
        <v>255</v>
      </c>
      <c r="L1236" s="6"/>
      <c r="M1236" s="6" t="str">
        <f t="shared" si="42"/>
        <v>IV</v>
      </c>
      <c r="N1236"/>
      <c r="O1236" s="1">
        <v>181.81800000000001</v>
      </c>
      <c r="P1236" s="10">
        <f t="shared" si="43"/>
        <v>4.0404</v>
      </c>
      <c r="Q1236" s="16" t="s">
        <v>479</v>
      </c>
      <c r="R1236" s="17" t="s">
        <v>480</v>
      </c>
      <c r="S1236" s="17">
        <v>2</v>
      </c>
    </row>
    <row r="1237" spans="1:19" s="9" customFormat="1" ht="15" customHeight="1" x14ac:dyDescent="0.25">
      <c r="A1237" s="2" t="s">
        <v>412</v>
      </c>
      <c r="B1237" s="6" t="s">
        <v>80</v>
      </c>
      <c r="C1237" s="6">
        <v>1</v>
      </c>
      <c r="D1237" s="7">
        <v>43027</v>
      </c>
      <c r="E1237" s="8">
        <v>2017</v>
      </c>
      <c r="F1237" s="6" t="s">
        <v>13</v>
      </c>
      <c r="G1237" s="6" t="s">
        <v>14</v>
      </c>
      <c r="H1237" s="6" t="s">
        <v>15</v>
      </c>
      <c r="I1237" s="6" t="s">
        <v>106</v>
      </c>
      <c r="J1237" s="6" t="s">
        <v>142</v>
      </c>
      <c r="K1237" s="6" t="s">
        <v>252</v>
      </c>
      <c r="L1237" s="6"/>
      <c r="M1237" s="6" t="str">
        <f t="shared" si="42"/>
        <v>II</v>
      </c>
      <c r="N1237" s="15"/>
      <c r="O1237" s="1">
        <v>181.81800000000001</v>
      </c>
      <c r="P1237" s="10">
        <f t="shared" si="43"/>
        <v>4.0404</v>
      </c>
      <c r="Q1237" s="12"/>
      <c r="R1237" s="13"/>
      <c r="S1237" s="13">
        <v>2</v>
      </c>
    </row>
    <row r="1238" spans="1:19" s="9" customFormat="1" ht="15" customHeight="1" x14ac:dyDescent="0.25">
      <c r="A1238" s="2" t="s">
        <v>413</v>
      </c>
      <c r="B1238" s="6" t="s">
        <v>80</v>
      </c>
      <c r="C1238" s="6">
        <v>2</v>
      </c>
      <c r="D1238" s="7">
        <v>43027</v>
      </c>
      <c r="E1238" s="8">
        <v>2017</v>
      </c>
      <c r="F1238" s="6" t="s">
        <v>13</v>
      </c>
      <c r="G1238" s="6" t="s">
        <v>14</v>
      </c>
      <c r="H1238" s="6"/>
      <c r="I1238" s="6" t="s">
        <v>99</v>
      </c>
      <c r="J1238" s="6" t="s">
        <v>192</v>
      </c>
      <c r="K1238" s="6" t="s">
        <v>252</v>
      </c>
      <c r="L1238" s="6"/>
      <c r="M1238" s="6" t="str">
        <f t="shared" si="42"/>
        <v>II</v>
      </c>
      <c r="N1238" s="15"/>
      <c r="O1238" s="1">
        <v>45.454500000000003</v>
      </c>
      <c r="P1238" s="10">
        <f t="shared" si="43"/>
        <v>1.0101</v>
      </c>
      <c r="Q1238" s="18" t="s">
        <v>486</v>
      </c>
      <c r="R1238" s="17" t="s">
        <v>478</v>
      </c>
      <c r="S1238" s="17">
        <v>3</v>
      </c>
    </row>
    <row r="1239" spans="1:19" s="9" customFormat="1" ht="15" customHeight="1" x14ac:dyDescent="0.25">
      <c r="A1239" s="2" t="s">
        <v>413</v>
      </c>
      <c r="B1239" s="6" t="s">
        <v>80</v>
      </c>
      <c r="C1239" s="6">
        <v>2</v>
      </c>
      <c r="D1239" s="7">
        <v>43027</v>
      </c>
      <c r="E1239" s="8">
        <v>2017</v>
      </c>
      <c r="F1239" s="6" t="s">
        <v>13</v>
      </c>
      <c r="G1239" s="6" t="s">
        <v>14</v>
      </c>
      <c r="H1239" s="6"/>
      <c r="I1239" s="6" t="s">
        <v>64</v>
      </c>
      <c r="J1239" s="6" t="s">
        <v>65</v>
      </c>
      <c r="K1239" s="6" t="s">
        <v>255</v>
      </c>
      <c r="L1239" s="6"/>
      <c r="M1239" s="6" t="str">
        <f t="shared" si="42"/>
        <v>IV</v>
      </c>
      <c r="N1239"/>
      <c r="O1239" s="1">
        <v>409.09050000000002</v>
      </c>
      <c r="P1239" s="10">
        <f t="shared" si="43"/>
        <v>9.0909000000000013</v>
      </c>
      <c r="Q1239" s="18" t="s">
        <v>477</v>
      </c>
      <c r="R1239" s="17" t="s">
        <v>478</v>
      </c>
      <c r="S1239" s="17">
        <v>4</v>
      </c>
    </row>
    <row r="1240" spans="1:19" s="9" customFormat="1" ht="15" customHeight="1" x14ac:dyDescent="0.25">
      <c r="A1240" s="2" t="s">
        <v>413</v>
      </c>
      <c r="B1240" s="6" t="s">
        <v>80</v>
      </c>
      <c r="C1240" s="6">
        <v>2</v>
      </c>
      <c r="D1240" s="7">
        <v>43027</v>
      </c>
      <c r="E1240" s="8">
        <v>2017</v>
      </c>
      <c r="F1240" s="6" t="s">
        <v>13</v>
      </c>
      <c r="G1240" s="6" t="s">
        <v>14</v>
      </c>
      <c r="H1240" s="6" t="s">
        <v>15</v>
      </c>
      <c r="I1240" s="6" t="s">
        <v>16</v>
      </c>
      <c r="J1240" s="6" t="s">
        <v>17</v>
      </c>
      <c r="K1240" s="6" t="s">
        <v>252</v>
      </c>
      <c r="L1240" s="6"/>
      <c r="M1240" s="6" t="str">
        <f t="shared" si="42"/>
        <v>II</v>
      </c>
      <c r="N1240" s="15"/>
      <c r="O1240" s="1">
        <v>90.909000000000006</v>
      </c>
      <c r="P1240" s="10">
        <f t="shared" si="43"/>
        <v>2.0202</v>
      </c>
      <c r="Q1240" s="16" t="s">
        <v>479</v>
      </c>
      <c r="R1240" s="17" t="s">
        <v>480</v>
      </c>
      <c r="S1240" s="17">
        <v>3</v>
      </c>
    </row>
    <row r="1241" spans="1:19" s="9" customFormat="1" ht="15" customHeight="1" x14ac:dyDescent="0.25">
      <c r="A1241" s="2" t="s">
        <v>413</v>
      </c>
      <c r="B1241" s="6" t="s">
        <v>80</v>
      </c>
      <c r="C1241" s="6">
        <v>2</v>
      </c>
      <c r="D1241" s="7">
        <v>43027</v>
      </c>
      <c r="E1241" s="8">
        <v>2017</v>
      </c>
      <c r="F1241" s="6" t="s">
        <v>13</v>
      </c>
      <c r="G1241" s="6" t="s">
        <v>14</v>
      </c>
      <c r="H1241" s="6"/>
      <c r="I1241" s="6" t="s">
        <v>20</v>
      </c>
      <c r="J1241" s="6" t="s">
        <v>21</v>
      </c>
      <c r="K1241" s="6" t="s">
        <v>255</v>
      </c>
      <c r="L1241" s="6"/>
      <c r="M1241" s="6" t="str">
        <f t="shared" si="42"/>
        <v>IV</v>
      </c>
      <c r="N1241"/>
      <c r="O1241" s="1">
        <v>45.454500000000003</v>
      </c>
      <c r="P1241" s="10">
        <f t="shared" si="43"/>
        <v>1.0101</v>
      </c>
      <c r="Q1241" s="18" t="s">
        <v>490</v>
      </c>
      <c r="R1241" s="17" t="s">
        <v>488</v>
      </c>
      <c r="S1241" s="17">
        <v>3</v>
      </c>
    </row>
    <row r="1242" spans="1:19" s="9" customFormat="1" ht="15" customHeight="1" x14ac:dyDescent="0.25">
      <c r="A1242" s="2" t="s">
        <v>413</v>
      </c>
      <c r="B1242" s="6" t="s">
        <v>80</v>
      </c>
      <c r="C1242" s="6">
        <v>2</v>
      </c>
      <c r="D1242" s="7">
        <v>43027</v>
      </c>
      <c r="E1242" s="8">
        <v>2017</v>
      </c>
      <c r="F1242" s="6" t="s">
        <v>9</v>
      </c>
      <c r="G1242" s="6" t="s">
        <v>92</v>
      </c>
      <c r="H1242" s="6"/>
      <c r="I1242" s="6" t="s">
        <v>93</v>
      </c>
      <c r="J1242" s="6" t="s">
        <v>138</v>
      </c>
      <c r="K1242" s="6" t="s">
        <v>252</v>
      </c>
      <c r="L1242" s="6"/>
      <c r="M1242" s="6" t="str">
        <f t="shared" si="42"/>
        <v>II</v>
      </c>
      <c r="N1242" s="15"/>
      <c r="O1242" s="1">
        <v>90.909000000000006</v>
      </c>
      <c r="P1242" s="10">
        <f t="shared" si="43"/>
        <v>2.0202</v>
      </c>
      <c r="Q1242" s="12" t="s">
        <v>500</v>
      </c>
      <c r="R1242" s="13" t="s">
        <v>480</v>
      </c>
      <c r="S1242" s="13">
        <v>3</v>
      </c>
    </row>
    <row r="1243" spans="1:19" s="9" customFormat="1" ht="15" customHeight="1" x14ac:dyDescent="0.25">
      <c r="A1243" s="2" t="s">
        <v>299</v>
      </c>
      <c r="B1243" s="6" t="s">
        <v>80</v>
      </c>
      <c r="C1243" s="6">
        <v>2</v>
      </c>
      <c r="D1243" s="7">
        <v>43027</v>
      </c>
      <c r="E1243" s="8">
        <v>2017</v>
      </c>
      <c r="F1243" s="6" t="s">
        <v>125</v>
      </c>
      <c r="G1243" s="6" t="s">
        <v>102</v>
      </c>
      <c r="H1243" s="6"/>
      <c r="I1243" s="6"/>
      <c r="J1243" s="6" t="s">
        <v>103</v>
      </c>
      <c r="K1243" s="6" t="s">
        <v>256</v>
      </c>
      <c r="L1243" s="6"/>
      <c r="M1243" s="6" t="str">
        <f t="shared" si="42"/>
        <v>NA</v>
      </c>
      <c r="N1243" s="15"/>
      <c r="O1243" s="1">
        <v>45.454500000000003</v>
      </c>
      <c r="P1243" s="10">
        <f t="shared" si="43"/>
        <v>1.0101</v>
      </c>
      <c r="Q1243" s="18" t="s">
        <v>490</v>
      </c>
      <c r="R1243" s="17" t="s">
        <v>488</v>
      </c>
      <c r="S1243" s="17">
        <v>3</v>
      </c>
    </row>
    <row r="1244" spans="1:19" s="9" customFormat="1" ht="15" customHeight="1" x14ac:dyDescent="0.25">
      <c r="A1244" s="2" t="s">
        <v>413</v>
      </c>
      <c r="B1244" s="6" t="s">
        <v>80</v>
      </c>
      <c r="C1244" s="6">
        <v>2</v>
      </c>
      <c r="D1244" s="7">
        <v>43027</v>
      </c>
      <c r="E1244" s="8">
        <v>2017</v>
      </c>
      <c r="F1244" s="6" t="s">
        <v>13</v>
      </c>
      <c r="G1244" s="6" t="s">
        <v>14</v>
      </c>
      <c r="H1244" s="6" t="s">
        <v>78</v>
      </c>
      <c r="I1244" s="6" t="s">
        <v>79</v>
      </c>
      <c r="J1244" s="6" t="s">
        <v>169</v>
      </c>
      <c r="K1244" s="6" t="s">
        <v>251</v>
      </c>
      <c r="L1244" s="6"/>
      <c r="M1244" s="6" t="str">
        <f t="shared" si="42"/>
        <v>III</v>
      </c>
      <c r="N1244" s="15"/>
      <c r="O1244" s="1">
        <v>363.63600000000002</v>
      </c>
      <c r="P1244" s="10">
        <f t="shared" si="43"/>
        <v>8.0808</v>
      </c>
      <c r="Q1244" s="12"/>
      <c r="R1244" s="13"/>
      <c r="S1244" s="13">
        <v>5</v>
      </c>
    </row>
    <row r="1245" spans="1:19" s="9" customFormat="1" ht="15" customHeight="1" x14ac:dyDescent="0.25">
      <c r="A1245" s="2" t="s">
        <v>413</v>
      </c>
      <c r="B1245" s="6" t="s">
        <v>80</v>
      </c>
      <c r="C1245" s="6">
        <v>2</v>
      </c>
      <c r="D1245" s="7">
        <v>43027</v>
      </c>
      <c r="E1245" s="8">
        <v>2017</v>
      </c>
      <c r="F1245" s="6" t="s">
        <v>13</v>
      </c>
      <c r="G1245" s="6" t="s">
        <v>14</v>
      </c>
      <c r="H1245" s="6" t="s">
        <v>24</v>
      </c>
      <c r="I1245" s="6" t="s">
        <v>25</v>
      </c>
      <c r="J1245" s="6" t="s">
        <v>55</v>
      </c>
      <c r="K1245" s="6" t="s">
        <v>255</v>
      </c>
      <c r="L1245" s="6"/>
      <c r="M1245" s="6" t="str">
        <f t="shared" si="42"/>
        <v>IV</v>
      </c>
      <c r="N1245"/>
      <c r="O1245" s="1">
        <v>227.27250000000001</v>
      </c>
      <c r="P1245" s="10">
        <f t="shared" si="43"/>
        <v>5.0505000000000004</v>
      </c>
      <c r="Q1245" s="18" t="s">
        <v>491</v>
      </c>
      <c r="R1245" s="17" t="s">
        <v>478</v>
      </c>
      <c r="S1245" s="17">
        <v>2.5</v>
      </c>
    </row>
    <row r="1246" spans="1:19" s="9" customFormat="1" ht="15" customHeight="1" x14ac:dyDescent="0.25">
      <c r="A1246" s="2" t="s">
        <v>413</v>
      </c>
      <c r="B1246" s="6" t="s">
        <v>80</v>
      </c>
      <c r="C1246" s="6">
        <v>2</v>
      </c>
      <c r="D1246" s="7">
        <v>43027</v>
      </c>
      <c r="E1246" s="8">
        <v>2017</v>
      </c>
      <c r="F1246" s="6" t="s">
        <v>13</v>
      </c>
      <c r="G1246" s="6" t="s">
        <v>14</v>
      </c>
      <c r="H1246" s="6" t="s">
        <v>15</v>
      </c>
      <c r="I1246" s="6" t="s">
        <v>56</v>
      </c>
      <c r="J1246" s="6" t="s">
        <v>57</v>
      </c>
      <c r="K1246" s="6" t="s">
        <v>252</v>
      </c>
      <c r="L1246" s="6"/>
      <c r="M1246" s="6" t="str">
        <f t="shared" si="42"/>
        <v>II</v>
      </c>
      <c r="N1246" s="15"/>
      <c r="O1246" s="1">
        <v>45.454500000000003</v>
      </c>
      <c r="P1246" s="10">
        <f t="shared" si="43"/>
        <v>1.0101</v>
      </c>
      <c r="Q1246" s="16" t="s">
        <v>479</v>
      </c>
      <c r="R1246" s="17" t="s">
        <v>480</v>
      </c>
      <c r="S1246" s="17">
        <v>4</v>
      </c>
    </row>
    <row r="1247" spans="1:19" s="9" customFormat="1" ht="15" customHeight="1" x14ac:dyDescent="0.25">
      <c r="A1247" s="2" t="s">
        <v>417</v>
      </c>
      <c r="B1247" s="6" t="s">
        <v>80</v>
      </c>
      <c r="C1247" s="6">
        <v>2</v>
      </c>
      <c r="D1247" s="7">
        <v>43027</v>
      </c>
      <c r="E1247" s="8">
        <v>2017</v>
      </c>
      <c r="F1247" s="6" t="s">
        <v>27</v>
      </c>
      <c r="G1247" s="6" t="s">
        <v>51</v>
      </c>
      <c r="H1247" s="6" t="s">
        <v>70</v>
      </c>
      <c r="I1247" s="6" t="s">
        <v>71</v>
      </c>
      <c r="J1247" s="6" t="s">
        <v>71</v>
      </c>
      <c r="K1247" s="6" t="s">
        <v>256</v>
      </c>
      <c r="L1247" s="6"/>
      <c r="M1247" s="6" t="str">
        <f t="shared" si="42"/>
        <v>NA</v>
      </c>
      <c r="N1247" s="15"/>
      <c r="O1247" s="1">
        <v>90.909000000000006</v>
      </c>
      <c r="P1247" s="10">
        <f t="shared" si="43"/>
        <v>2.0202</v>
      </c>
      <c r="Q1247" s="12"/>
      <c r="R1247" s="13"/>
      <c r="S1247" s="13"/>
    </row>
    <row r="1248" spans="1:19" s="9" customFormat="1" ht="15" customHeight="1" x14ac:dyDescent="0.25">
      <c r="A1248" s="2" t="s">
        <v>413</v>
      </c>
      <c r="B1248" s="6" t="s">
        <v>80</v>
      </c>
      <c r="C1248" s="6">
        <v>2</v>
      </c>
      <c r="D1248" s="7">
        <v>43027</v>
      </c>
      <c r="E1248" s="8">
        <v>2017</v>
      </c>
      <c r="F1248" s="6" t="s">
        <v>13</v>
      </c>
      <c r="G1248" s="6" t="s">
        <v>14</v>
      </c>
      <c r="H1248" s="6" t="s">
        <v>15</v>
      </c>
      <c r="I1248" s="6" t="s">
        <v>22</v>
      </c>
      <c r="J1248" s="6" t="s">
        <v>43</v>
      </c>
      <c r="K1248" s="6" t="s">
        <v>255</v>
      </c>
      <c r="L1248" s="6"/>
      <c r="M1248" s="6" t="str">
        <f t="shared" si="42"/>
        <v>IV</v>
      </c>
      <c r="N1248"/>
      <c r="O1248" s="1">
        <v>136.36350000000002</v>
      </c>
      <c r="P1248" s="10">
        <f t="shared" si="43"/>
        <v>3.0303000000000004</v>
      </c>
      <c r="Q1248" s="16" t="s">
        <v>479</v>
      </c>
      <c r="R1248" s="17" t="s">
        <v>480</v>
      </c>
      <c r="S1248" s="17">
        <v>2</v>
      </c>
    </row>
    <row r="1249" spans="1:19" s="9" customFormat="1" ht="15" customHeight="1" x14ac:dyDescent="0.25">
      <c r="A1249" s="2" t="s">
        <v>413</v>
      </c>
      <c r="B1249" s="6" t="s">
        <v>80</v>
      </c>
      <c r="C1249" s="6">
        <v>2</v>
      </c>
      <c r="D1249" s="7">
        <v>43027</v>
      </c>
      <c r="E1249" s="8">
        <v>2017</v>
      </c>
      <c r="F1249" s="6" t="s">
        <v>13</v>
      </c>
      <c r="G1249" s="6" t="s">
        <v>14</v>
      </c>
      <c r="H1249" s="6" t="s">
        <v>15</v>
      </c>
      <c r="I1249" s="6" t="s">
        <v>106</v>
      </c>
      <c r="J1249" s="6" t="s">
        <v>142</v>
      </c>
      <c r="K1249" s="6" t="s">
        <v>252</v>
      </c>
      <c r="L1249" s="6"/>
      <c r="M1249" s="6" t="str">
        <f t="shared" si="42"/>
        <v>II</v>
      </c>
      <c r="N1249" s="15"/>
      <c r="O1249" s="1">
        <v>181.81800000000001</v>
      </c>
      <c r="P1249" s="10">
        <f t="shared" si="43"/>
        <v>4.0404</v>
      </c>
      <c r="Q1249" s="12"/>
      <c r="R1249" s="13"/>
      <c r="S1249" s="13">
        <v>2</v>
      </c>
    </row>
    <row r="1250" spans="1:19" s="9" customFormat="1" ht="15" customHeight="1" x14ac:dyDescent="0.25">
      <c r="A1250" s="2" t="s">
        <v>458</v>
      </c>
      <c r="B1250" s="6" t="s">
        <v>80</v>
      </c>
      <c r="C1250" s="6">
        <v>1</v>
      </c>
      <c r="D1250" s="7">
        <v>43054</v>
      </c>
      <c r="E1250" s="8">
        <v>2017</v>
      </c>
      <c r="F1250" s="6" t="s">
        <v>13</v>
      </c>
      <c r="G1250" s="6" t="s">
        <v>14</v>
      </c>
      <c r="H1250" s="6" t="s">
        <v>15</v>
      </c>
      <c r="I1250" s="6" t="s">
        <v>22</v>
      </c>
      <c r="J1250" s="6" t="s">
        <v>66</v>
      </c>
      <c r="K1250" s="6" t="s">
        <v>251</v>
      </c>
      <c r="L1250" s="6"/>
      <c r="M1250" s="6" t="str">
        <f t="shared" si="42"/>
        <v>III</v>
      </c>
      <c r="N1250" s="15"/>
      <c r="O1250" s="1">
        <v>45.454500000000003</v>
      </c>
      <c r="P1250" s="10">
        <f t="shared" si="43"/>
        <v>1.0101</v>
      </c>
      <c r="Q1250" s="16" t="s">
        <v>479</v>
      </c>
      <c r="R1250" s="17" t="s">
        <v>480</v>
      </c>
      <c r="S1250" s="17">
        <v>4</v>
      </c>
    </row>
    <row r="1251" spans="1:19" s="9" customFormat="1" ht="15" customHeight="1" x14ac:dyDescent="0.25">
      <c r="A1251" s="2" t="s">
        <v>458</v>
      </c>
      <c r="B1251" s="6" t="s">
        <v>80</v>
      </c>
      <c r="C1251" s="6">
        <v>1</v>
      </c>
      <c r="D1251" s="7">
        <v>43054</v>
      </c>
      <c r="E1251" s="8">
        <v>2017</v>
      </c>
      <c r="F1251" s="6" t="s">
        <v>13</v>
      </c>
      <c r="G1251" s="6" t="s">
        <v>14</v>
      </c>
      <c r="H1251" s="6"/>
      <c r="I1251" s="6" t="s">
        <v>99</v>
      </c>
      <c r="J1251" s="6" t="s">
        <v>192</v>
      </c>
      <c r="K1251" s="6" t="s">
        <v>252</v>
      </c>
      <c r="L1251" s="6"/>
      <c r="M1251" s="6" t="str">
        <f t="shared" si="42"/>
        <v>II</v>
      </c>
      <c r="N1251" s="15"/>
      <c r="O1251" s="1">
        <v>90.909000000000006</v>
      </c>
      <c r="P1251" s="10">
        <f t="shared" si="43"/>
        <v>2.0202</v>
      </c>
      <c r="Q1251" s="18" t="s">
        <v>486</v>
      </c>
      <c r="R1251" s="17" t="s">
        <v>478</v>
      </c>
      <c r="S1251" s="17">
        <v>3</v>
      </c>
    </row>
    <row r="1252" spans="1:19" s="9" customFormat="1" ht="15" customHeight="1" x14ac:dyDescent="0.25">
      <c r="A1252" s="2" t="s">
        <v>458</v>
      </c>
      <c r="B1252" s="6" t="s">
        <v>80</v>
      </c>
      <c r="C1252" s="6">
        <v>1</v>
      </c>
      <c r="D1252" s="7">
        <v>43054</v>
      </c>
      <c r="E1252" s="8">
        <v>2017</v>
      </c>
      <c r="F1252" s="6" t="s">
        <v>13</v>
      </c>
      <c r="G1252" s="6" t="s">
        <v>14</v>
      </c>
      <c r="H1252" s="6"/>
      <c r="I1252" s="6" t="s">
        <v>99</v>
      </c>
      <c r="J1252" s="6" t="s">
        <v>192</v>
      </c>
      <c r="K1252" s="6" t="s">
        <v>252</v>
      </c>
      <c r="L1252" s="6"/>
      <c r="M1252" s="6" t="str">
        <f t="shared" si="42"/>
        <v>II</v>
      </c>
      <c r="N1252" s="15"/>
      <c r="O1252" s="1">
        <v>90.909000000000006</v>
      </c>
      <c r="P1252" s="10">
        <f t="shared" si="43"/>
        <v>2.0202</v>
      </c>
      <c r="Q1252" s="18" t="s">
        <v>486</v>
      </c>
      <c r="R1252" s="17" t="s">
        <v>478</v>
      </c>
      <c r="S1252" s="17">
        <v>3</v>
      </c>
    </row>
    <row r="1253" spans="1:19" s="9" customFormat="1" ht="15" customHeight="1" x14ac:dyDescent="0.25">
      <c r="A1253" s="2" t="s">
        <v>458</v>
      </c>
      <c r="B1253" s="6" t="s">
        <v>80</v>
      </c>
      <c r="C1253" s="6">
        <v>1</v>
      </c>
      <c r="D1253" s="7">
        <v>43054</v>
      </c>
      <c r="E1253" s="8">
        <v>2017</v>
      </c>
      <c r="F1253" s="6" t="s">
        <v>13</v>
      </c>
      <c r="G1253" s="6" t="s">
        <v>14</v>
      </c>
      <c r="H1253" s="6"/>
      <c r="I1253" s="6" t="s">
        <v>64</v>
      </c>
      <c r="J1253" s="6" t="s">
        <v>65</v>
      </c>
      <c r="K1253" s="6" t="s">
        <v>255</v>
      </c>
      <c r="L1253" s="6"/>
      <c r="M1253" s="6" t="str">
        <f t="shared" si="42"/>
        <v>IV</v>
      </c>
      <c r="N1253"/>
      <c r="O1253" s="1">
        <v>590.9085</v>
      </c>
      <c r="P1253" s="10">
        <f t="shared" si="43"/>
        <v>13.1313</v>
      </c>
      <c r="Q1253" s="18" t="s">
        <v>477</v>
      </c>
      <c r="R1253" s="17" t="s">
        <v>478</v>
      </c>
      <c r="S1253" s="17">
        <v>4</v>
      </c>
    </row>
    <row r="1254" spans="1:19" s="9" customFormat="1" ht="15" customHeight="1" x14ac:dyDescent="0.25">
      <c r="A1254" s="2" t="s">
        <v>458</v>
      </c>
      <c r="B1254" s="6" t="s">
        <v>80</v>
      </c>
      <c r="C1254" s="6">
        <v>1</v>
      </c>
      <c r="D1254" s="7">
        <v>43054</v>
      </c>
      <c r="E1254" s="8">
        <v>2017</v>
      </c>
      <c r="F1254" s="6" t="s">
        <v>27</v>
      </c>
      <c r="G1254" s="6" t="s">
        <v>39</v>
      </c>
      <c r="H1254" s="6" t="s">
        <v>120</v>
      </c>
      <c r="I1254" s="6" t="s">
        <v>121</v>
      </c>
      <c r="J1254" s="6" t="s">
        <v>122</v>
      </c>
      <c r="K1254" s="6" t="s">
        <v>252</v>
      </c>
      <c r="L1254" s="6"/>
      <c r="M1254" s="6" t="str">
        <f t="shared" si="42"/>
        <v>II</v>
      </c>
      <c r="N1254" s="15"/>
      <c r="O1254" s="1">
        <v>136.36350000000002</v>
      </c>
      <c r="P1254" s="10">
        <f t="shared" si="43"/>
        <v>3.0303000000000004</v>
      </c>
      <c r="Q1254" s="18" t="s">
        <v>499</v>
      </c>
      <c r="R1254" s="17" t="s">
        <v>478</v>
      </c>
      <c r="S1254" s="17">
        <v>2</v>
      </c>
    </row>
    <row r="1255" spans="1:19" s="9" customFormat="1" ht="15" customHeight="1" x14ac:dyDescent="0.25">
      <c r="A1255" s="2" t="s">
        <v>299</v>
      </c>
      <c r="B1255" s="6" t="s">
        <v>80</v>
      </c>
      <c r="C1255" s="6">
        <v>1</v>
      </c>
      <c r="D1255" s="7">
        <v>43054</v>
      </c>
      <c r="E1255" s="8">
        <v>2017</v>
      </c>
      <c r="F1255" s="6" t="s">
        <v>125</v>
      </c>
      <c r="G1255" s="6" t="s">
        <v>102</v>
      </c>
      <c r="H1255" s="6"/>
      <c r="I1255" s="6"/>
      <c r="J1255" s="6" t="s">
        <v>103</v>
      </c>
      <c r="K1255" s="6" t="s">
        <v>256</v>
      </c>
      <c r="L1255" s="6"/>
      <c r="M1255" s="6" t="str">
        <f t="shared" si="42"/>
        <v>NA</v>
      </c>
      <c r="N1255" s="15"/>
      <c r="O1255" s="1">
        <v>45.454500000000003</v>
      </c>
      <c r="P1255" s="10">
        <f t="shared" si="43"/>
        <v>1.0101</v>
      </c>
      <c r="Q1255" s="18" t="s">
        <v>490</v>
      </c>
      <c r="R1255" s="17" t="s">
        <v>488</v>
      </c>
      <c r="S1255" s="17">
        <v>3</v>
      </c>
    </row>
    <row r="1256" spans="1:19" s="9" customFormat="1" ht="15" customHeight="1" x14ac:dyDescent="0.25">
      <c r="A1256" s="2" t="s">
        <v>458</v>
      </c>
      <c r="B1256" s="6" t="s">
        <v>80</v>
      </c>
      <c r="C1256" s="6">
        <v>1</v>
      </c>
      <c r="D1256" s="7">
        <v>43054</v>
      </c>
      <c r="E1256" s="8">
        <v>2017</v>
      </c>
      <c r="F1256" s="6" t="s">
        <v>13</v>
      </c>
      <c r="G1256" s="6" t="s">
        <v>14</v>
      </c>
      <c r="H1256" s="6" t="s">
        <v>24</v>
      </c>
      <c r="I1256" s="6" t="s">
        <v>25</v>
      </c>
      <c r="J1256" s="6" t="s">
        <v>55</v>
      </c>
      <c r="K1256" s="6" t="s">
        <v>255</v>
      </c>
      <c r="L1256" s="6"/>
      <c r="M1256" s="6" t="str">
        <f t="shared" si="42"/>
        <v>IV</v>
      </c>
      <c r="N1256"/>
      <c r="O1256" s="1">
        <v>136.36350000000002</v>
      </c>
      <c r="P1256" s="10">
        <f t="shared" si="43"/>
        <v>3.0303000000000004</v>
      </c>
      <c r="Q1256" s="18" t="s">
        <v>491</v>
      </c>
      <c r="R1256" s="17" t="s">
        <v>478</v>
      </c>
      <c r="S1256" s="17">
        <v>2.5</v>
      </c>
    </row>
    <row r="1257" spans="1:19" s="9" customFormat="1" ht="15" customHeight="1" x14ac:dyDescent="0.25">
      <c r="A1257" s="2" t="s">
        <v>458</v>
      </c>
      <c r="B1257" s="6" t="s">
        <v>80</v>
      </c>
      <c r="C1257" s="6">
        <v>1</v>
      </c>
      <c r="D1257" s="7">
        <v>43054</v>
      </c>
      <c r="E1257" s="8">
        <v>2017</v>
      </c>
      <c r="F1257" s="6" t="s">
        <v>27</v>
      </c>
      <c r="G1257" s="6" t="s">
        <v>39</v>
      </c>
      <c r="H1257" s="6" t="s">
        <v>120</v>
      </c>
      <c r="I1257" s="6" t="s">
        <v>170</v>
      </c>
      <c r="J1257" s="6" t="s">
        <v>171</v>
      </c>
      <c r="K1257" s="6" t="s">
        <v>253</v>
      </c>
      <c r="L1257" s="6"/>
      <c r="M1257" s="6" t="str">
        <f t="shared" si="42"/>
        <v>I</v>
      </c>
      <c r="N1257" s="15"/>
      <c r="O1257" s="1">
        <v>45.454500000000003</v>
      </c>
      <c r="P1257" s="10">
        <f t="shared" si="43"/>
        <v>1.0101</v>
      </c>
      <c r="Q1257" s="12"/>
      <c r="R1257" s="13"/>
      <c r="S1257" s="13">
        <v>3</v>
      </c>
    </row>
    <row r="1258" spans="1:19" s="9" customFormat="1" ht="15" customHeight="1" x14ac:dyDescent="0.25">
      <c r="A1258" s="2" t="s">
        <v>416</v>
      </c>
      <c r="B1258" s="6" t="s">
        <v>80</v>
      </c>
      <c r="C1258" s="6">
        <v>1</v>
      </c>
      <c r="D1258" s="7">
        <v>43054</v>
      </c>
      <c r="E1258" s="8">
        <v>2017</v>
      </c>
      <c r="F1258" s="6" t="s">
        <v>13</v>
      </c>
      <c r="G1258" s="6" t="s">
        <v>14</v>
      </c>
      <c r="H1258" s="6" t="s">
        <v>15</v>
      </c>
      <c r="I1258" s="6" t="s">
        <v>144</v>
      </c>
      <c r="J1258" s="6" t="s">
        <v>144</v>
      </c>
      <c r="K1258" s="6" t="s">
        <v>256</v>
      </c>
      <c r="L1258" s="6"/>
      <c r="M1258" s="6" t="str">
        <f t="shared" si="42"/>
        <v>NA</v>
      </c>
      <c r="N1258" s="15"/>
      <c r="O1258" s="1">
        <v>136.36350000000002</v>
      </c>
      <c r="P1258" s="10">
        <f t="shared" si="43"/>
        <v>3.0303000000000004</v>
      </c>
      <c r="Q1258" s="16" t="s">
        <v>479</v>
      </c>
      <c r="R1258" s="17" t="s">
        <v>480</v>
      </c>
      <c r="S1258" s="17">
        <v>3</v>
      </c>
    </row>
    <row r="1259" spans="1:19" s="9" customFormat="1" ht="15" customHeight="1" x14ac:dyDescent="0.25">
      <c r="A1259" s="2" t="s">
        <v>459</v>
      </c>
      <c r="B1259" s="6" t="s">
        <v>80</v>
      </c>
      <c r="C1259" s="6">
        <v>2</v>
      </c>
      <c r="D1259" s="7">
        <v>43054</v>
      </c>
      <c r="E1259" s="8">
        <v>2017</v>
      </c>
      <c r="F1259" s="6" t="s">
        <v>13</v>
      </c>
      <c r="G1259" s="6" t="s">
        <v>14</v>
      </c>
      <c r="H1259" s="6"/>
      <c r="I1259" s="6" t="s">
        <v>99</v>
      </c>
      <c r="J1259" s="6" t="s">
        <v>192</v>
      </c>
      <c r="K1259" s="6" t="s">
        <v>252</v>
      </c>
      <c r="L1259" s="6"/>
      <c r="M1259" s="6" t="str">
        <f t="shared" ref="M1259:M1322" si="44">IF(L1259="",K1259,L1259)</f>
        <v>II</v>
      </c>
      <c r="N1259" s="15"/>
      <c r="O1259" s="1">
        <v>45.454500000000003</v>
      </c>
      <c r="P1259" s="10">
        <f t="shared" si="43"/>
        <v>1.0101</v>
      </c>
      <c r="Q1259" s="18" t="s">
        <v>486</v>
      </c>
      <c r="R1259" s="17" t="s">
        <v>478</v>
      </c>
      <c r="S1259" s="17">
        <v>3</v>
      </c>
    </row>
    <row r="1260" spans="1:19" s="9" customFormat="1" ht="15" customHeight="1" x14ac:dyDescent="0.25">
      <c r="A1260" s="2" t="s">
        <v>459</v>
      </c>
      <c r="B1260" s="6" t="s">
        <v>80</v>
      </c>
      <c r="C1260" s="6">
        <v>2</v>
      </c>
      <c r="D1260" s="7">
        <v>43054</v>
      </c>
      <c r="E1260" s="8">
        <v>2017</v>
      </c>
      <c r="F1260" s="6" t="s">
        <v>13</v>
      </c>
      <c r="G1260" s="6" t="s">
        <v>14</v>
      </c>
      <c r="H1260" s="6"/>
      <c r="I1260" s="6" t="s">
        <v>99</v>
      </c>
      <c r="J1260" s="6" t="s">
        <v>192</v>
      </c>
      <c r="K1260" s="6" t="s">
        <v>252</v>
      </c>
      <c r="L1260" s="6"/>
      <c r="M1260" s="6" t="str">
        <f t="shared" si="44"/>
        <v>II</v>
      </c>
      <c r="N1260" s="15"/>
      <c r="O1260" s="1">
        <v>45.454500000000003</v>
      </c>
      <c r="P1260" s="10">
        <f t="shared" si="43"/>
        <v>1.0101</v>
      </c>
      <c r="Q1260" s="18" t="s">
        <v>486</v>
      </c>
      <c r="R1260" s="17" t="s">
        <v>478</v>
      </c>
      <c r="S1260" s="17">
        <v>3</v>
      </c>
    </row>
    <row r="1261" spans="1:19" s="9" customFormat="1" ht="15" customHeight="1" x14ac:dyDescent="0.25">
      <c r="A1261" s="2" t="s">
        <v>459</v>
      </c>
      <c r="B1261" s="6" t="s">
        <v>80</v>
      </c>
      <c r="C1261" s="6">
        <v>2</v>
      </c>
      <c r="D1261" s="7">
        <v>43054</v>
      </c>
      <c r="E1261" s="8">
        <v>2017</v>
      </c>
      <c r="F1261" s="6" t="s">
        <v>13</v>
      </c>
      <c r="G1261" s="6" t="s">
        <v>14</v>
      </c>
      <c r="H1261" s="6"/>
      <c r="I1261" s="6" t="s">
        <v>64</v>
      </c>
      <c r="J1261" s="6" t="s">
        <v>65</v>
      </c>
      <c r="K1261" s="6" t="s">
        <v>255</v>
      </c>
      <c r="L1261" s="6"/>
      <c r="M1261" s="6" t="str">
        <f t="shared" si="44"/>
        <v>IV</v>
      </c>
      <c r="N1261"/>
      <c r="O1261" s="1">
        <v>545.45400000000006</v>
      </c>
      <c r="P1261" s="10">
        <f t="shared" si="43"/>
        <v>12.121200000000002</v>
      </c>
      <c r="Q1261" s="18" t="s">
        <v>477</v>
      </c>
      <c r="R1261" s="17" t="s">
        <v>478</v>
      </c>
      <c r="S1261" s="17">
        <v>4</v>
      </c>
    </row>
    <row r="1262" spans="1:19" s="9" customFormat="1" ht="15" customHeight="1" x14ac:dyDescent="0.25">
      <c r="A1262" s="2" t="s">
        <v>334</v>
      </c>
      <c r="B1262" s="6" t="s">
        <v>80</v>
      </c>
      <c r="C1262" s="6">
        <v>2</v>
      </c>
      <c r="D1262" s="7">
        <v>43054</v>
      </c>
      <c r="E1262" s="8">
        <v>2017</v>
      </c>
      <c r="F1262" s="6" t="s">
        <v>50</v>
      </c>
      <c r="G1262" s="6" t="s">
        <v>14</v>
      </c>
      <c r="H1262" s="6" t="s">
        <v>89</v>
      </c>
      <c r="I1262" s="6" t="s">
        <v>137</v>
      </c>
      <c r="J1262" s="6" t="s">
        <v>137</v>
      </c>
      <c r="K1262" s="6" t="s">
        <v>256</v>
      </c>
      <c r="L1262" s="6" t="s">
        <v>252</v>
      </c>
      <c r="M1262" s="6" t="str">
        <f t="shared" si="44"/>
        <v>II</v>
      </c>
      <c r="N1262" s="15" t="s">
        <v>535</v>
      </c>
      <c r="O1262" s="1">
        <v>90.909000000000006</v>
      </c>
      <c r="P1262" s="10">
        <f t="shared" si="43"/>
        <v>2.0202</v>
      </c>
      <c r="Q1262" s="16" t="s">
        <v>479</v>
      </c>
      <c r="R1262" s="17" t="s">
        <v>480</v>
      </c>
      <c r="S1262" s="17">
        <v>3</v>
      </c>
    </row>
    <row r="1263" spans="1:19" s="9" customFormat="1" ht="15" customHeight="1" x14ac:dyDescent="0.25">
      <c r="A1263" s="2" t="s">
        <v>459</v>
      </c>
      <c r="B1263" s="6" t="s">
        <v>80</v>
      </c>
      <c r="C1263" s="6">
        <v>2</v>
      </c>
      <c r="D1263" s="7">
        <v>43054</v>
      </c>
      <c r="E1263" s="8">
        <v>2017</v>
      </c>
      <c r="F1263" s="6" t="s">
        <v>13</v>
      </c>
      <c r="G1263" s="6" t="s">
        <v>14</v>
      </c>
      <c r="H1263" s="6" t="s">
        <v>78</v>
      </c>
      <c r="I1263" s="6" t="s">
        <v>79</v>
      </c>
      <c r="J1263" s="6" t="s">
        <v>169</v>
      </c>
      <c r="K1263" s="6" t="s">
        <v>251</v>
      </c>
      <c r="L1263" s="6"/>
      <c r="M1263" s="6" t="str">
        <f t="shared" si="44"/>
        <v>III</v>
      </c>
      <c r="N1263" s="15"/>
      <c r="O1263" s="1">
        <v>181.81800000000001</v>
      </c>
      <c r="P1263" s="10">
        <f t="shared" si="43"/>
        <v>4.0404</v>
      </c>
      <c r="Q1263" s="12"/>
      <c r="R1263" s="13"/>
      <c r="S1263" s="13">
        <v>5</v>
      </c>
    </row>
    <row r="1264" spans="1:19" s="9" customFormat="1" ht="15" customHeight="1" x14ac:dyDescent="0.25">
      <c r="A1264" s="2" t="s">
        <v>459</v>
      </c>
      <c r="B1264" s="6" t="s">
        <v>80</v>
      </c>
      <c r="C1264" s="6">
        <v>2</v>
      </c>
      <c r="D1264" s="7">
        <v>43054</v>
      </c>
      <c r="E1264" s="8">
        <v>2017</v>
      </c>
      <c r="F1264" s="6" t="s">
        <v>13</v>
      </c>
      <c r="G1264" s="6" t="s">
        <v>14</v>
      </c>
      <c r="H1264" s="6" t="s">
        <v>24</v>
      </c>
      <c r="I1264" s="6" t="s">
        <v>25</v>
      </c>
      <c r="J1264" s="6" t="s">
        <v>55</v>
      </c>
      <c r="K1264" s="6" t="s">
        <v>255</v>
      </c>
      <c r="L1264" s="6"/>
      <c r="M1264" s="6" t="str">
        <f t="shared" si="44"/>
        <v>IV</v>
      </c>
      <c r="N1264"/>
      <c r="O1264" s="1">
        <v>45.454500000000003</v>
      </c>
      <c r="P1264" s="10">
        <f t="shared" si="43"/>
        <v>1.0101</v>
      </c>
      <c r="Q1264" s="18" t="s">
        <v>491</v>
      </c>
      <c r="R1264" s="17" t="s">
        <v>478</v>
      </c>
      <c r="S1264" s="17">
        <v>2.5</v>
      </c>
    </row>
    <row r="1265" spans="1:19" s="9" customFormat="1" ht="15" customHeight="1" x14ac:dyDescent="0.25">
      <c r="A1265" s="2" t="s">
        <v>459</v>
      </c>
      <c r="B1265" s="6" t="s">
        <v>80</v>
      </c>
      <c r="C1265" s="6">
        <v>2</v>
      </c>
      <c r="D1265" s="7">
        <v>43054</v>
      </c>
      <c r="E1265" s="8">
        <v>2017</v>
      </c>
      <c r="F1265" s="6" t="s">
        <v>27</v>
      </c>
      <c r="G1265" s="6" t="s">
        <v>39</v>
      </c>
      <c r="H1265" s="6" t="s">
        <v>120</v>
      </c>
      <c r="I1265" s="6" t="s">
        <v>170</v>
      </c>
      <c r="J1265" s="6" t="s">
        <v>171</v>
      </c>
      <c r="K1265" s="6" t="s">
        <v>253</v>
      </c>
      <c r="L1265" s="6"/>
      <c r="M1265" s="6" t="str">
        <f t="shared" si="44"/>
        <v>I</v>
      </c>
      <c r="N1265" s="15"/>
      <c r="O1265" s="1">
        <v>45.454500000000003</v>
      </c>
      <c r="P1265" s="10">
        <f t="shared" si="43"/>
        <v>1.0101</v>
      </c>
      <c r="Q1265" s="12"/>
      <c r="R1265" s="13"/>
      <c r="S1265" s="13">
        <v>3</v>
      </c>
    </row>
    <row r="1266" spans="1:19" s="9" customFormat="1" ht="15" customHeight="1" x14ac:dyDescent="0.25">
      <c r="A1266" s="2" t="s">
        <v>459</v>
      </c>
      <c r="B1266" s="6" t="s">
        <v>80</v>
      </c>
      <c r="C1266" s="6">
        <v>2</v>
      </c>
      <c r="D1266" s="7">
        <v>43054</v>
      </c>
      <c r="E1266" s="8">
        <v>2017</v>
      </c>
      <c r="F1266" s="6" t="s">
        <v>13</v>
      </c>
      <c r="G1266" s="6" t="s">
        <v>14</v>
      </c>
      <c r="H1266" s="6" t="s">
        <v>15</v>
      </c>
      <c r="I1266" s="6" t="s">
        <v>56</v>
      </c>
      <c r="J1266" s="6" t="s">
        <v>57</v>
      </c>
      <c r="K1266" s="6" t="s">
        <v>252</v>
      </c>
      <c r="L1266" s="6"/>
      <c r="M1266" s="6" t="str">
        <f t="shared" si="44"/>
        <v>II</v>
      </c>
      <c r="N1266" s="15"/>
      <c r="O1266" s="1">
        <v>45.454500000000003</v>
      </c>
      <c r="P1266" s="10">
        <f t="shared" si="43"/>
        <v>1.0101</v>
      </c>
      <c r="Q1266" s="16" t="s">
        <v>479</v>
      </c>
      <c r="R1266" s="17" t="s">
        <v>480</v>
      </c>
      <c r="S1266" s="17">
        <v>4</v>
      </c>
    </row>
    <row r="1267" spans="1:19" s="9" customFormat="1" ht="15" customHeight="1" x14ac:dyDescent="0.25">
      <c r="A1267" s="2" t="s">
        <v>459</v>
      </c>
      <c r="B1267" s="6" t="s">
        <v>80</v>
      </c>
      <c r="C1267" s="6">
        <v>2</v>
      </c>
      <c r="D1267" s="7">
        <v>43054</v>
      </c>
      <c r="E1267" s="8">
        <v>2017</v>
      </c>
      <c r="F1267" s="6" t="s">
        <v>13</v>
      </c>
      <c r="G1267" s="6" t="s">
        <v>14</v>
      </c>
      <c r="H1267" s="6" t="s">
        <v>15</v>
      </c>
      <c r="I1267" s="6" t="s">
        <v>22</v>
      </c>
      <c r="J1267" s="6" t="s">
        <v>23</v>
      </c>
      <c r="K1267" s="6" t="s">
        <v>255</v>
      </c>
      <c r="L1267" s="6"/>
      <c r="M1267" s="6" t="str">
        <f t="shared" si="44"/>
        <v>IV</v>
      </c>
      <c r="N1267"/>
      <c r="O1267" s="1">
        <v>181.81800000000001</v>
      </c>
      <c r="P1267" s="10">
        <f t="shared" si="43"/>
        <v>4.0404</v>
      </c>
      <c r="Q1267" s="16" t="s">
        <v>479</v>
      </c>
      <c r="R1267" s="17" t="s">
        <v>480</v>
      </c>
      <c r="S1267" s="17">
        <v>2</v>
      </c>
    </row>
    <row r="1268" spans="1:19" s="9" customFormat="1" ht="15" customHeight="1" x14ac:dyDescent="0.25">
      <c r="A1268" s="2" t="s">
        <v>285</v>
      </c>
      <c r="B1268" s="6" t="s">
        <v>91</v>
      </c>
      <c r="C1268" s="6">
        <v>1</v>
      </c>
      <c r="D1268" s="7">
        <v>42557</v>
      </c>
      <c r="E1268" s="8">
        <v>2016</v>
      </c>
      <c r="F1268" s="6" t="s">
        <v>50</v>
      </c>
      <c r="G1268" s="6" t="s">
        <v>51</v>
      </c>
      <c r="H1268" s="6" t="s">
        <v>70</v>
      </c>
      <c r="I1268" s="6" t="s">
        <v>235</v>
      </c>
      <c r="J1268" s="6" t="s">
        <v>236</v>
      </c>
      <c r="K1268" s="6" t="s">
        <v>256</v>
      </c>
      <c r="L1268" s="6"/>
      <c r="M1268" s="6" t="str">
        <f t="shared" si="44"/>
        <v>NA</v>
      </c>
      <c r="N1268" s="15" t="s">
        <v>531</v>
      </c>
      <c r="O1268" s="1">
        <v>45.454500000000003</v>
      </c>
      <c r="P1268" s="10">
        <f t="shared" si="43"/>
        <v>1.0101</v>
      </c>
      <c r="Q1268" s="12"/>
      <c r="R1268" s="13"/>
      <c r="S1268" s="13"/>
    </row>
    <row r="1269" spans="1:19" s="9" customFormat="1" ht="15" customHeight="1" x14ac:dyDescent="0.25">
      <c r="A1269" s="2" t="s">
        <v>272</v>
      </c>
      <c r="B1269" s="6" t="s">
        <v>91</v>
      </c>
      <c r="C1269" s="6">
        <v>1</v>
      </c>
      <c r="D1269" s="7">
        <v>42557</v>
      </c>
      <c r="E1269" s="8">
        <v>2016</v>
      </c>
      <c r="F1269" s="6" t="s">
        <v>13</v>
      </c>
      <c r="G1269" s="6" t="s">
        <v>14</v>
      </c>
      <c r="H1269" s="6"/>
      <c r="I1269" s="6" t="s">
        <v>64</v>
      </c>
      <c r="J1269" s="6" t="s">
        <v>65</v>
      </c>
      <c r="K1269" s="6" t="s">
        <v>255</v>
      </c>
      <c r="L1269" s="6"/>
      <c r="M1269" s="6" t="str">
        <f t="shared" si="44"/>
        <v>IV</v>
      </c>
      <c r="N1269"/>
      <c r="O1269" s="1">
        <v>45.454500000000003</v>
      </c>
      <c r="P1269" s="10">
        <f t="shared" si="43"/>
        <v>1.0101</v>
      </c>
      <c r="Q1269" s="18" t="s">
        <v>477</v>
      </c>
      <c r="R1269" s="17" t="s">
        <v>478</v>
      </c>
      <c r="S1269" s="17">
        <v>4</v>
      </c>
    </row>
    <row r="1270" spans="1:19" s="9" customFormat="1" ht="15" customHeight="1" x14ac:dyDescent="0.25">
      <c r="A1270" s="2" t="s">
        <v>330</v>
      </c>
      <c r="B1270" s="6" t="s">
        <v>91</v>
      </c>
      <c r="C1270" s="6">
        <v>1</v>
      </c>
      <c r="D1270" s="7">
        <v>42557</v>
      </c>
      <c r="E1270" s="8">
        <v>2016</v>
      </c>
      <c r="F1270" s="6" t="s">
        <v>9</v>
      </c>
      <c r="G1270" s="6" t="s">
        <v>51</v>
      </c>
      <c r="H1270" s="6" t="s">
        <v>70</v>
      </c>
      <c r="I1270" s="6"/>
      <c r="J1270" s="6" t="s">
        <v>70</v>
      </c>
      <c r="K1270" s="6" t="s">
        <v>256</v>
      </c>
      <c r="L1270" s="6"/>
      <c r="M1270" s="6" t="str">
        <f t="shared" si="44"/>
        <v>NA</v>
      </c>
      <c r="N1270" s="15"/>
      <c r="O1270" s="1">
        <v>45.454500000000003</v>
      </c>
      <c r="P1270" s="10">
        <f t="shared" si="43"/>
        <v>1.0101</v>
      </c>
      <c r="Q1270" s="18" t="s">
        <v>495</v>
      </c>
      <c r="R1270" s="17" t="s">
        <v>493</v>
      </c>
      <c r="S1270" s="17"/>
    </row>
    <row r="1271" spans="1:19" s="9" customFormat="1" ht="15" customHeight="1" x14ac:dyDescent="0.25">
      <c r="A1271" s="2" t="s">
        <v>341</v>
      </c>
      <c r="B1271" s="6" t="s">
        <v>91</v>
      </c>
      <c r="C1271" s="6">
        <v>1</v>
      </c>
      <c r="D1271" s="7">
        <v>42557</v>
      </c>
      <c r="E1271" s="8">
        <v>2016</v>
      </c>
      <c r="F1271" s="6" t="s">
        <v>27</v>
      </c>
      <c r="G1271" s="6" t="s">
        <v>39</v>
      </c>
      <c r="H1271" s="6"/>
      <c r="I1271" s="6" t="s">
        <v>179</v>
      </c>
      <c r="J1271" s="6" t="s">
        <v>180</v>
      </c>
      <c r="K1271" s="27" t="s">
        <v>256</v>
      </c>
      <c r="L1271" s="28" t="s">
        <v>252</v>
      </c>
      <c r="M1271" s="6" t="str">
        <f t="shared" si="44"/>
        <v>II</v>
      </c>
      <c r="N1271" s="27" t="s">
        <v>518</v>
      </c>
      <c r="O1271" s="1">
        <v>45.454500000000003</v>
      </c>
      <c r="P1271" s="10">
        <f t="shared" si="43"/>
        <v>1.0101</v>
      </c>
      <c r="Q1271" s="16" t="s">
        <v>479</v>
      </c>
      <c r="R1271" s="17" t="s">
        <v>480</v>
      </c>
      <c r="S1271" s="17">
        <v>3</v>
      </c>
    </row>
    <row r="1272" spans="1:19" s="9" customFormat="1" ht="15" customHeight="1" x14ac:dyDescent="0.25">
      <c r="A1272" s="2" t="s">
        <v>272</v>
      </c>
      <c r="B1272" s="6" t="s">
        <v>91</v>
      </c>
      <c r="C1272" s="6">
        <v>1</v>
      </c>
      <c r="D1272" s="7">
        <v>42557</v>
      </c>
      <c r="E1272" s="8">
        <v>2016</v>
      </c>
      <c r="F1272" s="6" t="s">
        <v>13</v>
      </c>
      <c r="G1272" s="6" t="s">
        <v>14</v>
      </c>
      <c r="H1272" s="6"/>
      <c r="I1272" s="6" t="s">
        <v>20</v>
      </c>
      <c r="J1272" s="6" t="s">
        <v>21</v>
      </c>
      <c r="K1272" s="6" t="s">
        <v>255</v>
      </c>
      <c r="L1272" s="6"/>
      <c r="M1272" s="6" t="str">
        <f t="shared" si="44"/>
        <v>IV</v>
      </c>
      <c r="N1272"/>
      <c r="O1272" s="1">
        <v>45.454500000000003</v>
      </c>
      <c r="P1272" s="10">
        <f t="shared" si="43"/>
        <v>1.0101</v>
      </c>
      <c r="Q1272" s="18" t="s">
        <v>490</v>
      </c>
      <c r="R1272" s="17" t="s">
        <v>488</v>
      </c>
      <c r="S1272" s="17">
        <v>3</v>
      </c>
    </row>
    <row r="1273" spans="1:19" s="9" customFormat="1" ht="15" customHeight="1" x14ac:dyDescent="0.25">
      <c r="A1273" s="2" t="s">
        <v>272</v>
      </c>
      <c r="B1273" s="6" t="s">
        <v>91</v>
      </c>
      <c r="C1273" s="6">
        <v>1</v>
      </c>
      <c r="D1273" s="7">
        <v>42557</v>
      </c>
      <c r="E1273" s="8">
        <v>2016</v>
      </c>
      <c r="F1273" s="6" t="s">
        <v>27</v>
      </c>
      <c r="G1273" s="6" t="s">
        <v>28</v>
      </c>
      <c r="H1273" s="6"/>
      <c r="I1273" s="6" t="s">
        <v>36</v>
      </c>
      <c r="J1273" s="6" t="s">
        <v>37</v>
      </c>
      <c r="K1273" s="6" t="s">
        <v>251</v>
      </c>
      <c r="L1273" s="6"/>
      <c r="M1273" s="6" t="str">
        <f t="shared" si="44"/>
        <v>III</v>
      </c>
      <c r="N1273" s="15"/>
      <c r="O1273" s="1">
        <v>45.454500000000003</v>
      </c>
      <c r="P1273" s="10">
        <f t="shared" si="43"/>
        <v>1.0101</v>
      </c>
      <c r="Q1273" s="18" t="s">
        <v>498</v>
      </c>
      <c r="R1273" s="17" t="s">
        <v>478</v>
      </c>
      <c r="S1273" s="17">
        <v>3</v>
      </c>
    </row>
    <row r="1274" spans="1:19" s="9" customFormat="1" ht="15" customHeight="1" x14ac:dyDescent="0.25">
      <c r="A1274" s="2" t="s">
        <v>272</v>
      </c>
      <c r="B1274" s="6" t="s">
        <v>91</v>
      </c>
      <c r="C1274" s="6">
        <v>1</v>
      </c>
      <c r="D1274" s="7">
        <v>42557</v>
      </c>
      <c r="E1274" s="8">
        <v>2016</v>
      </c>
      <c r="F1274" s="6" t="s">
        <v>50</v>
      </c>
      <c r="G1274" s="6" t="s">
        <v>51</v>
      </c>
      <c r="H1274" s="6" t="s">
        <v>52</v>
      </c>
      <c r="I1274" s="6" t="s">
        <v>94</v>
      </c>
      <c r="J1274" s="6" t="s">
        <v>95</v>
      </c>
      <c r="K1274" s="6" t="s">
        <v>252</v>
      </c>
      <c r="L1274" s="6"/>
      <c r="M1274" s="6" t="str">
        <f t="shared" si="44"/>
        <v>II</v>
      </c>
      <c r="N1274" s="15"/>
      <c r="O1274" s="1">
        <v>272.72700000000003</v>
      </c>
      <c r="P1274" s="10">
        <f t="shared" si="43"/>
        <v>6.0606000000000009</v>
      </c>
      <c r="Q1274" s="18" t="s">
        <v>486</v>
      </c>
      <c r="R1274" s="17" t="s">
        <v>478</v>
      </c>
      <c r="S1274" s="17">
        <v>2</v>
      </c>
    </row>
    <row r="1275" spans="1:19" s="9" customFormat="1" ht="15" customHeight="1" x14ac:dyDescent="0.25">
      <c r="A1275" s="2" t="s">
        <v>272</v>
      </c>
      <c r="B1275" s="6" t="s">
        <v>91</v>
      </c>
      <c r="C1275" s="6">
        <v>1</v>
      </c>
      <c r="D1275" s="7">
        <v>42557</v>
      </c>
      <c r="E1275" s="8">
        <v>2016</v>
      </c>
      <c r="F1275" s="6" t="s">
        <v>13</v>
      </c>
      <c r="G1275" s="6" t="s">
        <v>14</v>
      </c>
      <c r="H1275" s="6" t="s">
        <v>24</v>
      </c>
      <c r="I1275" s="6" t="s">
        <v>25</v>
      </c>
      <c r="J1275" s="6" t="s">
        <v>55</v>
      </c>
      <c r="K1275" s="6" t="s">
        <v>255</v>
      </c>
      <c r="L1275" s="6"/>
      <c r="M1275" s="6" t="str">
        <f t="shared" si="44"/>
        <v>IV</v>
      </c>
      <c r="N1275"/>
      <c r="O1275" s="1">
        <v>45.454500000000003</v>
      </c>
      <c r="P1275" s="10">
        <f t="shared" si="43"/>
        <v>1.0101</v>
      </c>
      <c r="Q1275" s="18" t="s">
        <v>491</v>
      </c>
      <c r="R1275" s="17" t="s">
        <v>478</v>
      </c>
      <c r="S1275" s="17">
        <v>2.5</v>
      </c>
    </row>
    <row r="1276" spans="1:19" s="9" customFormat="1" ht="15" customHeight="1" x14ac:dyDescent="0.25">
      <c r="A1276" s="2" t="s">
        <v>272</v>
      </c>
      <c r="B1276" s="6" t="s">
        <v>91</v>
      </c>
      <c r="C1276" s="6">
        <v>1</v>
      </c>
      <c r="D1276" s="7">
        <v>42557</v>
      </c>
      <c r="E1276" s="8">
        <v>2016</v>
      </c>
      <c r="F1276" s="6" t="s">
        <v>27</v>
      </c>
      <c r="G1276" s="6" t="s">
        <v>28</v>
      </c>
      <c r="H1276" s="6" t="s">
        <v>96</v>
      </c>
      <c r="I1276" s="6" t="s">
        <v>97</v>
      </c>
      <c r="J1276" s="6" t="s">
        <v>98</v>
      </c>
      <c r="K1276" s="6" t="s">
        <v>253</v>
      </c>
      <c r="L1276" s="6"/>
      <c r="M1276" s="6" t="str">
        <f t="shared" si="44"/>
        <v>I</v>
      </c>
      <c r="N1276" s="15"/>
      <c r="O1276" s="1">
        <v>227.27250000000001</v>
      </c>
      <c r="P1276" s="10">
        <f t="shared" si="43"/>
        <v>5.0505000000000004</v>
      </c>
      <c r="Q1276" s="18" t="s">
        <v>497</v>
      </c>
      <c r="R1276" s="17" t="s">
        <v>478</v>
      </c>
      <c r="S1276" s="17">
        <v>3</v>
      </c>
    </row>
    <row r="1277" spans="1:19" s="9" customFormat="1" ht="15" customHeight="1" x14ac:dyDescent="0.25">
      <c r="A1277" s="2" t="s">
        <v>269</v>
      </c>
      <c r="B1277" s="6" t="s">
        <v>91</v>
      </c>
      <c r="C1277" s="6">
        <v>1</v>
      </c>
      <c r="D1277" s="7">
        <v>42557</v>
      </c>
      <c r="E1277" s="8">
        <v>2016</v>
      </c>
      <c r="F1277" s="6" t="s">
        <v>27</v>
      </c>
      <c r="G1277" s="6" t="s">
        <v>28</v>
      </c>
      <c r="H1277" s="6" t="s">
        <v>76</v>
      </c>
      <c r="I1277" s="6" t="s">
        <v>77</v>
      </c>
      <c r="J1277" s="6" t="s">
        <v>83</v>
      </c>
      <c r="K1277" s="6" t="s">
        <v>256</v>
      </c>
      <c r="L1277" s="28" t="s">
        <v>253</v>
      </c>
      <c r="M1277" s="6" t="str">
        <f t="shared" si="44"/>
        <v>I</v>
      </c>
      <c r="N1277" s="6" t="s">
        <v>539</v>
      </c>
      <c r="O1277" s="1">
        <v>45.454500000000003</v>
      </c>
      <c r="P1277" s="10">
        <f t="shared" si="43"/>
        <v>1.0101</v>
      </c>
      <c r="Q1277" s="12"/>
      <c r="R1277" s="13"/>
      <c r="S1277" s="13">
        <v>1</v>
      </c>
    </row>
    <row r="1278" spans="1:19" s="9" customFormat="1" ht="15" customHeight="1" x14ac:dyDescent="0.25">
      <c r="A1278" s="2" t="s">
        <v>272</v>
      </c>
      <c r="B1278" s="6" t="s">
        <v>91</v>
      </c>
      <c r="C1278" s="6">
        <v>1</v>
      </c>
      <c r="D1278" s="7">
        <v>42557</v>
      </c>
      <c r="E1278" s="8">
        <v>2016</v>
      </c>
      <c r="F1278" s="6" t="s">
        <v>13</v>
      </c>
      <c r="G1278" s="6" t="s">
        <v>14</v>
      </c>
      <c r="H1278" s="6"/>
      <c r="I1278" s="6" t="s">
        <v>44</v>
      </c>
      <c r="J1278" s="6" t="s">
        <v>45</v>
      </c>
      <c r="K1278" s="6" t="s">
        <v>252</v>
      </c>
      <c r="L1278" s="6"/>
      <c r="M1278" s="6" t="str">
        <f t="shared" si="44"/>
        <v>II</v>
      </c>
      <c r="N1278" s="15"/>
      <c r="O1278" s="1">
        <v>45.454500000000003</v>
      </c>
      <c r="P1278" s="10">
        <f t="shared" si="43"/>
        <v>1.0101</v>
      </c>
      <c r="Q1278" s="18" t="s">
        <v>503</v>
      </c>
      <c r="R1278" s="17" t="s">
        <v>478</v>
      </c>
      <c r="S1278" s="17">
        <v>2</v>
      </c>
    </row>
    <row r="1279" spans="1:19" s="9" customFormat="1" ht="15" customHeight="1" x14ac:dyDescent="0.25">
      <c r="A1279" s="2" t="s">
        <v>273</v>
      </c>
      <c r="B1279" s="6" t="s">
        <v>91</v>
      </c>
      <c r="C1279" s="6">
        <v>2</v>
      </c>
      <c r="D1279" s="7">
        <v>42557</v>
      </c>
      <c r="E1279" s="8">
        <v>2016</v>
      </c>
      <c r="F1279" s="6" t="s">
        <v>13</v>
      </c>
      <c r="G1279" s="6" t="s">
        <v>14</v>
      </c>
      <c r="H1279" s="6"/>
      <c r="I1279" s="6" t="s">
        <v>99</v>
      </c>
      <c r="J1279" s="6" t="s">
        <v>100</v>
      </c>
      <c r="K1279" s="6" t="s">
        <v>253</v>
      </c>
      <c r="L1279" s="6"/>
      <c r="M1279" s="6" t="str">
        <f t="shared" si="44"/>
        <v>I</v>
      </c>
      <c r="N1279" s="15"/>
      <c r="O1279" s="1">
        <v>45.454500000000003</v>
      </c>
      <c r="P1279" s="10">
        <f t="shared" si="43"/>
        <v>1.0101</v>
      </c>
      <c r="Q1279" s="18" t="s">
        <v>486</v>
      </c>
      <c r="R1279" s="17" t="s">
        <v>478</v>
      </c>
      <c r="S1279" s="17">
        <v>3</v>
      </c>
    </row>
    <row r="1280" spans="1:19" s="9" customFormat="1" ht="15" customHeight="1" x14ac:dyDescent="0.25">
      <c r="A1280" s="2" t="s">
        <v>273</v>
      </c>
      <c r="B1280" s="6" t="s">
        <v>91</v>
      </c>
      <c r="C1280" s="6">
        <v>2</v>
      </c>
      <c r="D1280" s="7">
        <v>42557</v>
      </c>
      <c r="E1280" s="8">
        <v>2016</v>
      </c>
      <c r="F1280" s="6" t="s">
        <v>9</v>
      </c>
      <c r="G1280" s="6" t="s">
        <v>10</v>
      </c>
      <c r="H1280" s="6"/>
      <c r="I1280" s="6" t="s">
        <v>11</v>
      </c>
      <c r="J1280" s="6" t="s">
        <v>42</v>
      </c>
      <c r="K1280" s="6" t="s">
        <v>252</v>
      </c>
      <c r="L1280" s="6"/>
      <c r="M1280" s="6" t="str">
        <f t="shared" si="44"/>
        <v>II</v>
      </c>
      <c r="N1280" s="15"/>
      <c r="O1280" s="1">
        <v>409.09050000000002</v>
      </c>
      <c r="P1280" s="10">
        <f t="shared" si="43"/>
        <v>9.0909000000000013</v>
      </c>
      <c r="Q1280" s="12" t="s">
        <v>500</v>
      </c>
      <c r="R1280" s="13" t="s">
        <v>480</v>
      </c>
      <c r="S1280" s="13">
        <v>3</v>
      </c>
    </row>
    <row r="1281" spans="1:19" s="9" customFormat="1" ht="15" customHeight="1" x14ac:dyDescent="0.25">
      <c r="A1281" s="2" t="s">
        <v>273</v>
      </c>
      <c r="B1281" s="6" t="s">
        <v>91</v>
      </c>
      <c r="C1281" s="6">
        <v>2</v>
      </c>
      <c r="D1281" s="7">
        <v>42557</v>
      </c>
      <c r="E1281" s="8">
        <v>2016</v>
      </c>
      <c r="F1281" s="6" t="s">
        <v>13</v>
      </c>
      <c r="G1281" s="6" t="s">
        <v>14</v>
      </c>
      <c r="H1281" s="6"/>
      <c r="I1281" s="6" t="s">
        <v>99</v>
      </c>
      <c r="J1281" s="6" t="s">
        <v>101</v>
      </c>
      <c r="K1281" s="6" t="s">
        <v>251</v>
      </c>
      <c r="L1281" s="6"/>
      <c r="M1281" s="6" t="str">
        <f t="shared" si="44"/>
        <v>III</v>
      </c>
      <c r="N1281" s="15"/>
      <c r="O1281" s="1">
        <v>227.27250000000001</v>
      </c>
      <c r="P1281" s="10">
        <f t="shared" si="43"/>
        <v>5.0505000000000004</v>
      </c>
      <c r="Q1281" s="18" t="s">
        <v>494</v>
      </c>
      <c r="R1281" s="17" t="s">
        <v>478</v>
      </c>
      <c r="S1281" s="17">
        <v>5</v>
      </c>
    </row>
    <row r="1282" spans="1:19" s="9" customFormat="1" ht="15" customHeight="1" x14ac:dyDescent="0.25">
      <c r="A1282" s="2" t="s">
        <v>273</v>
      </c>
      <c r="B1282" s="6" t="s">
        <v>91</v>
      </c>
      <c r="C1282" s="6">
        <v>2</v>
      </c>
      <c r="D1282" s="7">
        <v>42557</v>
      </c>
      <c r="E1282" s="8">
        <v>2016</v>
      </c>
      <c r="F1282" s="6" t="s">
        <v>13</v>
      </c>
      <c r="G1282" s="6" t="s">
        <v>14</v>
      </c>
      <c r="H1282" s="6"/>
      <c r="I1282" s="6" t="s">
        <v>64</v>
      </c>
      <c r="J1282" s="6" t="s">
        <v>65</v>
      </c>
      <c r="K1282" s="6" t="s">
        <v>255</v>
      </c>
      <c r="L1282" s="6"/>
      <c r="M1282" s="6" t="str">
        <f t="shared" si="44"/>
        <v>IV</v>
      </c>
      <c r="N1282"/>
      <c r="O1282" s="1">
        <v>227.27250000000001</v>
      </c>
      <c r="P1282" s="10">
        <f t="shared" ref="P1282:P1345" si="45">O1282/45</f>
        <v>5.0505000000000004</v>
      </c>
      <c r="Q1282" s="18" t="s">
        <v>477</v>
      </c>
      <c r="R1282" s="17" t="s">
        <v>478</v>
      </c>
      <c r="S1282" s="17">
        <v>4</v>
      </c>
    </row>
    <row r="1283" spans="1:19" s="9" customFormat="1" ht="15" customHeight="1" x14ac:dyDescent="0.25">
      <c r="A1283" s="2" t="s">
        <v>317</v>
      </c>
      <c r="B1283" s="6" t="s">
        <v>91</v>
      </c>
      <c r="C1283" s="6">
        <v>2</v>
      </c>
      <c r="D1283" s="7">
        <v>42557</v>
      </c>
      <c r="E1283" s="8">
        <v>2016</v>
      </c>
      <c r="F1283" s="6" t="s">
        <v>27</v>
      </c>
      <c r="G1283" s="6" t="s">
        <v>28</v>
      </c>
      <c r="H1283" s="6" t="s">
        <v>96</v>
      </c>
      <c r="I1283" s="6" t="s">
        <v>97</v>
      </c>
      <c r="J1283" s="6" t="s">
        <v>97</v>
      </c>
      <c r="K1283" s="6" t="s">
        <v>256</v>
      </c>
      <c r="L1283" s="28" t="s">
        <v>253</v>
      </c>
      <c r="M1283" s="6" t="str">
        <f t="shared" si="44"/>
        <v>I</v>
      </c>
      <c r="N1283" t="s">
        <v>533</v>
      </c>
      <c r="O1283" s="1">
        <v>90.909000000000006</v>
      </c>
      <c r="P1283" s="10">
        <f t="shared" si="45"/>
        <v>2.0202</v>
      </c>
      <c r="Q1283" s="18" t="s">
        <v>497</v>
      </c>
      <c r="R1283" s="17" t="s">
        <v>478</v>
      </c>
      <c r="S1283" s="17">
        <v>3</v>
      </c>
    </row>
    <row r="1284" spans="1:19" s="9" customFormat="1" ht="15" customHeight="1" x14ac:dyDescent="0.25">
      <c r="A1284" s="2" t="s">
        <v>273</v>
      </c>
      <c r="B1284" s="6" t="s">
        <v>91</v>
      </c>
      <c r="C1284" s="6">
        <v>2</v>
      </c>
      <c r="D1284" s="7">
        <v>42557</v>
      </c>
      <c r="E1284" s="8">
        <v>2016</v>
      </c>
      <c r="F1284" s="6" t="s">
        <v>13</v>
      </c>
      <c r="G1284" s="6" t="s">
        <v>14</v>
      </c>
      <c r="H1284" s="6"/>
      <c r="I1284" s="6" t="s">
        <v>20</v>
      </c>
      <c r="J1284" s="6" t="s">
        <v>21</v>
      </c>
      <c r="K1284" s="6" t="s">
        <v>255</v>
      </c>
      <c r="L1284" s="6"/>
      <c r="M1284" s="6" t="str">
        <f t="shared" si="44"/>
        <v>IV</v>
      </c>
      <c r="N1284"/>
      <c r="O1284" s="1">
        <v>363.63600000000002</v>
      </c>
      <c r="P1284" s="10">
        <f t="shared" si="45"/>
        <v>8.0808</v>
      </c>
      <c r="Q1284" s="18" t="s">
        <v>490</v>
      </c>
      <c r="R1284" s="17" t="s">
        <v>488</v>
      </c>
      <c r="S1284" s="17">
        <v>3</v>
      </c>
    </row>
    <row r="1285" spans="1:19" s="9" customFormat="1" ht="15" customHeight="1" x14ac:dyDescent="0.25">
      <c r="A1285" s="2" t="s">
        <v>273</v>
      </c>
      <c r="B1285" s="6" t="s">
        <v>91</v>
      </c>
      <c r="C1285" s="6">
        <v>2</v>
      </c>
      <c r="D1285" s="7">
        <v>42557</v>
      </c>
      <c r="E1285" s="8">
        <v>2016</v>
      </c>
      <c r="F1285" s="6" t="s">
        <v>13</v>
      </c>
      <c r="G1285" s="6" t="s">
        <v>14</v>
      </c>
      <c r="H1285" s="6"/>
      <c r="I1285" s="6" t="s">
        <v>99</v>
      </c>
      <c r="J1285" s="6" t="s">
        <v>104</v>
      </c>
      <c r="K1285" s="6" t="s">
        <v>251</v>
      </c>
      <c r="L1285" s="6"/>
      <c r="M1285" s="6" t="str">
        <f t="shared" si="44"/>
        <v>III</v>
      </c>
      <c r="N1285" s="15"/>
      <c r="O1285" s="1">
        <v>45.454500000000003</v>
      </c>
      <c r="P1285" s="10">
        <f t="shared" si="45"/>
        <v>1.0101</v>
      </c>
      <c r="Q1285" s="12" t="s">
        <v>486</v>
      </c>
      <c r="R1285" s="13" t="s">
        <v>478</v>
      </c>
      <c r="S1285" s="13">
        <v>4</v>
      </c>
    </row>
    <row r="1286" spans="1:19" s="9" customFormat="1" ht="15" customHeight="1" x14ac:dyDescent="0.25">
      <c r="A1286" s="2" t="s">
        <v>273</v>
      </c>
      <c r="B1286" s="6" t="s">
        <v>91</v>
      </c>
      <c r="C1286" s="6">
        <v>2</v>
      </c>
      <c r="D1286" s="7">
        <v>42557</v>
      </c>
      <c r="E1286" s="8">
        <v>2016</v>
      </c>
      <c r="F1286" s="6" t="s">
        <v>13</v>
      </c>
      <c r="G1286" s="6" t="s">
        <v>14</v>
      </c>
      <c r="H1286" s="6" t="s">
        <v>24</v>
      </c>
      <c r="I1286" s="6" t="s">
        <v>25</v>
      </c>
      <c r="J1286" s="6" t="s">
        <v>55</v>
      </c>
      <c r="K1286" s="6" t="s">
        <v>255</v>
      </c>
      <c r="L1286" s="6"/>
      <c r="M1286" s="6" t="str">
        <f t="shared" si="44"/>
        <v>IV</v>
      </c>
      <c r="N1286"/>
      <c r="O1286" s="1">
        <v>363.63600000000002</v>
      </c>
      <c r="P1286" s="10">
        <f t="shared" si="45"/>
        <v>8.0808</v>
      </c>
      <c r="Q1286" s="18" t="s">
        <v>491</v>
      </c>
      <c r="R1286" s="17" t="s">
        <v>478</v>
      </c>
      <c r="S1286" s="17">
        <v>2.5</v>
      </c>
    </row>
    <row r="1287" spans="1:19" s="9" customFormat="1" ht="15" customHeight="1" x14ac:dyDescent="0.25">
      <c r="A1287" s="2" t="s">
        <v>273</v>
      </c>
      <c r="B1287" s="6" t="s">
        <v>91</v>
      </c>
      <c r="C1287" s="6">
        <v>2</v>
      </c>
      <c r="D1287" s="7">
        <v>42557</v>
      </c>
      <c r="E1287" s="8">
        <v>2016</v>
      </c>
      <c r="F1287" s="6" t="s">
        <v>13</v>
      </c>
      <c r="G1287" s="6" t="s">
        <v>14</v>
      </c>
      <c r="H1287" s="6" t="s">
        <v>24</v>
      </c>
      <c r="I1287" s="6" t="s">
        <v>25</v>
      </c>
      <c r="J1287" s="6" t="s">
        <v>105</v>
      </c>
      <c r="K1287" s="6" t="s">
        <v>255</v>
      </c>
      <c r="L1287" s="6"/>
      <c r="M1287" s="6" t="str">
        <f t="shared" si="44"/>
        <v>IV</v>
      </c>
      <c r="N1287"/>
      <c r="O1287" s="1">
        <v>272.72700000000003</v>
      </c>
      <c r="P1287" s="10">
        <f t="shared" si="45"/>
        <v>6.0606000000000009</v>
      </c>
      <c r="Q1287" s="13"/>
      <c r="R1287" s="13"/>
      <c r="S1287" s="13"/>
    </row>
    <row r="1288" spans="1:19" s="9" customFormat="1" ht="15" customHeight="1" x14ac:dyDescent="0.25">
      <c r="A1288" s="2" t="s">
        <v>269</v>
      </c>
      <c r="B1288" s="6" t="s">
        <v>91</v>
      </c>
      <c r="C1288" s="6">
        <v>2</v>
      </c>
      <c r="D1288" s="7">
        <v>42557</v>
      </c>
      <c r="E1288" s="8">
        <v>2016</v>
      </c>
      <c r="F1288" s="6" t="s">
        <v>27</v>
      </c>
      <c r="G1288" s="6" t="s">
        <v>28</v>
      </c>
      <c r="H1288" s="6" t="s">
        <v>76</v>
      </c>
      <c r="I1288" s="6" t="s">
        <v>77</v>
      </c>
      <c r="J1288" s="6" t="s">
        <v>83</v>
      </c>
      <c r="K1288" s="6" t="s">
        <v>256</v>
      </c>
      <c r="L1288" s="28" t="s">
        <v>253</v>
      </c>
      <c r="M1288" s="6" t="str">
        <f t="shared" si="44"/>
        <v>I</v>
      </c>
      <c r="N1288" s="6" t="s">
        <v>539</v>
      </c>
      <c r="O1288" s="1">
        <v>136.36350000000002</v>
      </c>
      <c r="P1288" s="10">
        <f t="shared" si="45"/>
        <v>3.0303000000000004</v>
      </c>
      <c r="Q1288" s="12"/>
      <c r="R1288" s="13"/>
      <c r="S1288" s="13">
        <v>1</v>
      </c>
    </row>
    <row r="1289" spans="1:19" s="9" customFormat="1" ht="15" customHeight="1" x14ac:dyDescent="0.25">
      <c r="A1289" s="2" t="s">
        <v>273</v>
      </c>
      <c r="B1289" s="6" t="s">
        <v>91</v>
      </c>
      <c r="C1289" s="6">
        <v>2</v>
      </c>
      <c r="D1289" s="7">
        <v>42557</v>
      </c>
      <c r="E1289" s="8">
        <v>2016</v>
      </c>
      <c r="F1289" s="6" t="s">
        <v>13</v>
      </c>
      <c r="G1289" s="6" t="s">
        <v>14</v>
      </c>
      <c r="H1289" s="6" t="s">
        <v>15</v>
      </c>
      <c r="I1289" s="6" t="s">
        <v>22</v>
      </c>
      <c r="J1289" s="6" t="s">
        <v>23</v>
      </c>
      <c r="K1289" s="6" t="s">
        <v>255</v>
      </c>
      <c r="L1289" s="6"/>
      <c r="M1289" s="6" t="str">
        <f t="shared" si="44"/>
        <v>IV</v>
      </c>
      <c r="N1289"/>
      <c r="O1289" s="1">
        <v>136.36350000000002</v>
      </c>
      <c r="P1289" s="10">
        <f t="shared" si="45"/>
        <v>3.0303000000000004</v>
      </c>
      <c r="Q1289" s="16" t="s">
        <v>479</v>
      </c>
      <c r="R1289" s="17" t="s">
        <v>480</v>
      </c>
      <c r="S1289" s="17">
        <v>2</v>
      </c>
    </row>
    <row r="1290" spans="1:19" s="9" customFormat="1" ht="15" customHeight="1" x14ac:dyDescent="0.25">
      <c r="A1290" s="2" t="s">
        <v>273</v>
      </c>
      <c r="B1290" s="6" t="s">
        <v>91</v>
      </c>
      <c r="C1290" s="6">
        <v>2</v>
      </c>
      <c r="D1290" s="7">
        <v>42557</v>
      </c>
      <c r="E1290" s="8">
        <v>2016</v>
      </c>
      <c r="F1290" s="6" t="s">
        <v>13</v>
      </c>
      <c r="G1290" s="6" t="s">
        <v>14</v>
      </c>
      <c r="H1290" s="6" t="s">
        <v>15</v>
      </c>
      <c r="I1290" s="6" t="s">
        <v>106</v>
      </c>
      <c r="J1290" s="6" t="s">
        <v>107</v>
      </c>
      <c r="K1290" s="6" t="s">
        <v>252</v>
      </c>
      <c r="L1290" s="6"/>
      <c r="M1290" s="6" t="str">
        <f t="shared" si="44"/>
        <v>II</v>
      </c>
      <c r="N1290" s="15"/>
      <c r="O1290" s="1">
        <v>45.454500000000003</v>
      </c>
      <c r="P1290" s="10">
        <f t="shared" si="45"/>
        <v>1.0101</v>
      </c>
      <c r="Q1290" s="12"/>
      <c r="R1290" s="13"/>
      <c r="S1290" s="13">
        <v>2</v>
      </c>
    </row>
    <row r="1291" spans="1:19" s="9" customFormat="1" ht="15" customHeight="1" x14ac:dyDescent="0.25">
      <c r="A1291" s="2" t="s">
        <v>296</v>
      </c>
      <c r="B1291" s="6" t="s">
        <v>91</v>
      </c>
      <c r="C1291" s="6">
        <v>1</v>
      </c>
      <c r="D1291" s="7">
        <v>42649</v>
      </c>
      <c r="E1291" s="8">
        <v>2016</v>
      </c>
      <c r="F1291" s="6" t="s">
        <v>13</v>
      </c>
      <c r="G1291" s="6" t="s">
        <v>14</v>
      </c>
      <c r="H1291" s="6"/>
      <c r="I1291" s="6" t="s">
        <v>64</v>
      </c>
      <c r="J1291" s="6" t="s">
        <v>65</v>
      </c>
      <c r="K1291" s="6" t="s">
        <v>255</v>
      </c>
      <c r="L1291" s="6"/>
      <c r="M1291" s="6" t="str">
        <f t="shared" si="44"/>
        <v>IV</v>
      </c>
      <c r="N1291"/>
      <c r="O1291" s="1">
        <v>90.909000000000006</v>
      </c>
      <c r="P1291" s="10">
        <f t="shared" si="45"/>
        <v>2.0202</v>
      </c>
      <c r="Q1291" s="18" t="s">
        <v>477</v>
      </c>
      <c r="R1291" s="17" t="s">
        <v>478</v>
      </c>
      <c r="S1291" s="17">
        <v>4</v>
      </c>
    </row>
    <row r="1292" spans="1:19" s="9" customFormat="1" ht="15" customHeight="1" x14ac:dyDescent="0.25">
      <c r="A1292" s="2" t="s">
        <v>296</v>
      </c>
      <c r="B1292" s="6" t="s">
        <v>91</v>
      </c>
      <c r="C1292" s="6">
        <v>1</v>
      </c>
      <c r="D1292" s="7">
        <v>42649</v>
      </c>
      <c r="E1292" s="8">
        <v>2016</v>
      </c>
      <c r="F1292" s="6" t="s">
        <v>13</v>
      </c>
      <c r="G1292" s="6" t="s">
        <v>14</v>
      </c>
      <c r="H1292" s="6"/>
      <c r="I1292" s="6" t="s">
        <v>20</v>
      </c>
      <c r="J1292" s="6" t="s">
        <v>21</v>
      </c>
      <c r="K1292" s="6" t="s">
        <v>255</v>
      </c>
      <c r="L1292" s="6"/>
      <c r="M1292" s="6" t="str">
        <f t="shared" si="44"/>
        <v>IV</v>
      </c>
      <c r="N1292"/>
      <c r="O1292" s="1">
        <v>45.454500000000003</v>
      </c>
      <c r="P1292" s="10">
        <f t="shared" si="45"/>
        <v>1.0101</v>
      </c>
      <c r="Q1292" s="18" t="s">
        <v>490</v>
      </c>
      <c r="R1292" s="17" t="s">
        <v>488</v>
      </c>
      <c r="S1292" s="17">
        <v>3</v>
      </c>
    </row>
    <row r="1293" spans="1:19" s="9" customFormat="1" ht="15" customHeight="1" x14ac:dyDescent="0.25">
      <c r="A1293" s="2" t="s">
        <v>296</v>
      </c>
      <c r="B1293" s="6" t="s">
        <v>91</v>
      </c>
      <c r="C1293" s="6">
        <v>1</v>
      </c>
      <c r="D1293" s="7">
        <v>42649</v>
      </c>
      <c r="E1293" s="8">
        <v>2016</v>
      </c>
      <c r="F1293" s="6" t="s">
        <v>13</v>
      </c>
      <c r="G1293" s="6" t="s">
        <v>14</v>
      </c>
      <c r="H1293" s="6" t="s">
        <v>24</v>
      </c>
      <c r="I1293" s="6" t="s">
        <v>25</v>
      </c>
      <c r="J1293" s="6" t="s">
        <v>55</v>
      </c>
      <c r="K1293" s="6" t="s">
        <v>255</v>
      </c>
      <c r="L1293" s="6"/>
      <c r="M1293" s="6" t="str">
        <f t="shared" si="44"/>
        <v>IV</v>
      </c>
      <c r="N1293"/>
      <c r="O1293" s="1">
        <v>45.454500000000003</v>
      </c>
      <c r="P1293" s="10">
        <f t="shared" si="45"/>
        <v>1.0101</v>
      </c>
      <c r="Q1293" s="18" t="s">
        <v>491</v>
      </c>
      <c r="R1293" s="17" t="s">
        <v>478</v>
      </c>
      <c r="S1293" s="17">
        <v>2.5</v>
      </c>
    </row>
    <row r="1294" spans="1:19" s="9" customFormat="1" ht="15" customHeight="1" x14ac:dyDescent="0.25">
      <c r="A1294" s="2" t="s">
        <v>296</v>
      </c>
      <c r="B1294" s="6" t="s">
        <v>91</v>
      </c>
      <c r="C1294" s="6">
        <v>1</v>
      </c>
      <c r="D1294" s="7">
        <v>42649</v>
      </c>
      <c r="E1294" s="8">
        <v>2016</v>
      </c>
      <c r="F1294" s="6" t="s">
        <v>13</v>
      </c>
      <c r="G1294" s="6" t="s">
        <v>14</v>
      </c>
      <c r="H1294" s="6"/>
      <c r="I1294" s="6" t="s">
        <v>44</v>
      </c>
      <c r="J1294" s="6" t="s">
        <v>45</v>
      </c>
      <c r="K1294" s="6" t="s">
        <v>252</v>
      </c>
      <c r="L1294" s="6"/>
      <c r="M1294" s="6" t="str">
        <f t="shared" si="44"/>
        <v>II</v>
      </c>
      <c r="N1294" s="15"/>
      <c r="O1294" s="1">
        <v>45.454500000000003</v>
      </c>
      <c r="P1294" s="10">
        <f t="shared" si="45"/>
        <v>1.0101</v>
      </c>
      <c r="Q1294" s="18" t="s">
        <v>503</v>
      </c>
      <c r="R1294" s="17" t="s">
        <v>478</v>
      </c>
      <c r="S1294" s="17">
        <v>2</v>
      </c>
    </row>
    <row r="1295" spans="1:19" s="9" customFormat="1" ht="15" customHeight="1" x14ac:dyDescent="0.25">
      <c r="A1295" s="2" t="s">
        <v>297</v>
      </c>
      <c r="B1295" s="6" t="s">
        <v>91</v>
      </c>
      <c r="C1295" s="6">
        <v>2</v>
      </c>
      <c r="D1295" s="7">
        <v>42649</v>
      </c>
      <c r="E1295" s="8">
        <v>2016</v>
      </c>
      <c r="F1295" s="6" t="s">
        <v>13</v>
      </c>
      <c r="G1295" s="6" t="s">
        <v>14</v>
      </c>
      <c r="H1295" s="6"/>
      <c r="I1295" s="6" t="s">
        <v>64</v>
      </c>
      <c r="J1295" s="6" t="s">
        <v>65</v>
      </c>
      <c r="K1295" s="6" t="s">
        <v>255</v>
      </c>
      <c r="L1295" s="6"/>
      <c r="M1295" s="6" t="str">
        <f t="shared" si="44"/>
        <v>IV</v>
      </c>
      <c r="N1295"/>
      <c r="O1295" s="1">
        <v>181.81800000000001</v>
      </c>
      <c r="P1295" s="10">
        <f t="shared" si="45"/>
        <v>4.0404</v>
      </c>
      <c r="Q1295" s="18" t="s">
        <v>477</v>
      </c>
      <c r="R1295" s="17" t="s">
        <v>478</v>
      </c>
      <c r="S1295" s="17">
        <v>4</v>
      </c>
    </row>
    <row r="1296" spans="1:19" s="9" customFormat="1" ht="15" customHeight="1" x14ac:dyDescent="0.25">
      <c r="A1296" s="2" t="s">
        <v>297</v>
      </c>
      <c r="B1296" s="6" t="s">
        <v>91</v>
      </c>
      <c r="C1296" s="6">
        <v>2</v>
      </c>
      <c r="D1296" s="7">
        <v>42649</v>
      </c>
      <c r="E1296" s="8">
        <v>2016</v>
      </c>
      <c r="F1296" s="6" t="s">
        <v>145</v>
      </c>
      <c r="G1296" s="6" t="s">
        <v>146</v>
      </c>
      <c r="H1296" s="6" t="s">
        <v>147</v>
      </c>
      <c r="I1296" s="6" t="s">
        <v>148</v>
      </c>
      <c r="J1296" s="6" t="s">
        <v>149</v>
      </c>
      <c r="K1296" s="6" t="s">
        <v>252</v>
      </c>
      <c r="L1296" s="6"/>
      <c r="M1296" s="6" t="str">
        <f t="shared" si="44"/>
        <v>II</v>
      </c>
      <c r="N1296" s="15"/>
      <c r="O1296" s="1">
        <v>45.454500000000003</v>
      </c>
      <c r="P1296" s="10">
        <f t="shared" si="45"/>
        <v>1.0101</v>
      </c>
      <c r="Q1296" s="16" t="s">
        <v>479</v>
      </c>
      <c r="R1296" s="17" t="s">
        <v>480</v>
      </c>
      <c r="S1296" s="17">
        <v>3</v>
      </c>
    </row>
    <row r="1297" spans="1:19" s="9" customFormat="1" ht="15" customHeight="1" x14ac:dyDescent="0.25">
      <c r="A1297" s="2" t="s">
        <v>297</v>
      </c>
      <c r="B1297" s="6" t="s">
        <v>91</v>
      </c>
      <c r="C1297" s="6">
        <v>2</v>
      </c>
      <c r="D1297" s="7">
        <v>42649</v>
      </c>
      <c r="E1297" s="8">
        <v>2016</v>
      </c>
      <c r="F1297" s="6" t="s">
        <v>13</v>
      </c>
      <c r="G1297" s="6" t="s">
        <v>14</v>
      </c>
      <c r="H1297" s="6"/>
      <c r="I1297" s="6" t="s">
        <v>20</v>
      </c>
      <c r="J1297" s="6" t="s">
        <v>21</v>
      </c>
      <c r="K1297" s="6" t="s">
        <v>255</v>
      </c>
      <c r="L1297" s="6"/>
      <c r="M1297" s="6" t="str">
        <f t="shared" si="44"/>
        <v>IV</v>
      </c>
      <c r="N1297"/>
      <c r="O1297" s="1">
        <v>90.909000000000006</v>
      </c>
      <c r="P1297" s="10">
        <f t="shared" si="45"/>
        <v>2.0202</v>
      </c>
      <c r="Q1297" s="18" t="s">
        <v>490</v>
      </c>
      <c r="R1297" s="17" t="s">
        <v>488</v>
      </c>
      <c r="S1297" s="17">
        <v>3</v>
      </c>
    </row>
    <row r="1298" spans="1:19" s="9" customFormat="1" ht="15" customHeight="1" x14ac:dyDescent="0.25">
      <c r="A1298" s="2" t="s">
        <v>335</v>
      </c>
      <c r="B1298" s="6" t="s">
        <v>91</v>
      </c>
      <c r="C1298" s="6">
        <v>2</v>
      </c>
      <c r="D1298" s="7">
        <v>42649</v>
      </c>
      <c r="E1298" s="8">
        <v>2016</v>
      </c>
      <c r="F1298" s="6" t="s">
        <v>50</v>
      </c>
      <c r="G1298" s="6" t="s">
        <v>14</v>
      </c>
      <c r="H1298" s="6" t="s">
        <v>89</v>
      </c>
      <c r="I1298" s="6" t="s">
        <v>137</v>
      </c>
      <c r="J1298" s="6" t="s">
        <v>137</v>
      </c>
      <c r="K1298" s="6" t="s">
        <v>256</v>
      </c>
      <c r="L1298" s="6" t="s">
        <v>252</v>
      </c>
      <c r="M1298" s="6" t="str">
        <f t="shared" si="44"/>
        <v>II</v>
      </c>
      <c r="N1298" s="15" t="s">
        <v>535</v>
      </c>
      <c r="O1298" s="1">
        <v>45.454500000000003</v>
      </c>
      <c r="P1298" s="10">
        <f t="shared" si="45"/>
        <v>1.0101</v>
      </c>
      <c r="Q1298" s="16" t="s">
        <v>479</v>
      </c>
      <c r="R1298" s="17" t="s">
        <v>480</v>
      </c>
      <c r="S1298" s="17">
        <v>3</v>
      </c>
    </row>
    <row r="1299" spans="1:19" s="9" customFormat="1" ht="15" customHeight="1" x14ac:dyDescent="0.25">
      <c r="A1299" s="2" t="s">
        <v>297</v>
      </c>
      <c r="B1299" s="6" t="s">
        <v>91</v>
      </c>
      <c r="C1299" s="6">
        <v>2</v>
      </c>
      <c r="D1299" s="7">
        <v>42649</v>
      </c>
      <c r="E1299" s="8">
        <v>2016</v>
      </c>
      <c r="F1299" s="6" t="s">
        <v>13</v>
      </c>
      <c r="G1299" s="6" t="s">
        <v>14</v>
      </c>
      <c r="H1299" s="6" t="s">
        <v>24</v>
      </c>
      <c r="I1299" s="6" t="s">
        <v>25</v>
      </c>
      <c r="J1299" s="6" t="s">
        <v>55</v>
      </c>
      <c r="K1299" s="6" t="s">
        <v>255</v>
      </c>
      <c r="L1299" s="6"/>
      <c r="M1299" s="6" t="str">
        <f t="shared" si="44"/>
        <v>IV</v>
      </c>
      <c r="N1299"/>
      <c r="O1299" s="1">
        <v>45.454500000000003</v>
      </c>
      <c r="P1299" s="10">
        <f t="shared" si="45"/>
        <v>1.0101</v>
      </c>
      <c r="Q1299" s="18" t="s">
        <v>491</v>
      </c>
      <c r="R1299" s="17" t="s">
        <v>478</v>
      </c>
      <c r="S1299" s="17">
        <v>2.5</v>
      </c>
    </row>
    <row r="1300" spans="1:19" s="9" customFormat="1" ht="15" customHeight="1" x14ac:dyDescent="0.25">
      <c r="A1300" s="2" t="s">
        <v>297</v>
      </c>
      <c r="B1300" s="6" t="s">
        <v>91</v>
      </c>
      <c r="C1300" s="6">
        <v>2</v>
      </c>
      <c r="D1300" s="7">
        <v>42649</v>
      </c>
      <c r="E1300" s="8">
        <v>2016</v>
      </c>
      <c r="F1300" s="6" t="s">
        <v>84</v>
      </c>
      <c r="G1300" s="6" t="s">
        <v>85</v>
      </c>
      <c r="H1300" s="6" t="s">
        <v>86</v>
      </c>
      <c r="I1300" s="6" t="s">
        <v>87</v>
      </c>
      <c r="J1300" s="6" t="s">
        <v>88</v>
      </c>
      <c r="K1300" s="6" t="s">
        <v>253</v>
      </c>
      <c r="L1300" s="6"/>
      <c r="M1300" s="6" t="str">
        <f t="shared" si="44"/>
        <v>I</v>
      </c>
      <c r="N1300" s="15"/>
      <c r="O1300" s="1">
        <v>45.454500000000003</v>
      </c>
      <c r="P1300" s="10">
        <f t="shared" si="45"/>
        <v>1.0101</v>
      </c>
      <c r="Q1300" s="13"/>
      <c r="R1300" s="13"/>
      <c r="S1300" s="13"/>
    </row>
    <row r="1301" spans="1:19" s="9" customFormat="1" ht="15" customHeight="1" x14ac:dyDescent="0.25">
      <c r="A1301" s="2" t="s">
        <v>297</v>
      </c>
      <c r="B1301" s="6" t="s">
        <v>91</v>
      </c>
      <c r="C1301" s="6">
        <v>2</v>
      </c>
      <c r="D1301" s="7">
        <v>42649</v>
      </c>
      <c r="E1301" s="8">
        <v>2016</v>
      </c>
      <c r="F1301" s="6" t="s">
        <v>13</v>
      </c>
      <c r="G1301" s="6" t="s">
        <v>14</v>
      </c>
      <c r="H1301" s="6" t="s">
        <v>15</v>
      </c>
      <c r="I1301" s="6" t="s">
        <v>22</v>
      </c>
      <c r="J1301" s="6" t="s">
        <v>23</v>
      </c>
      <c r="K1301" s="6" t="s">
        <v>255</v>
      </c>
      <c r="L1301" s="6"/>
      <c r="M1301" s="6" t="str">
        <f t="shared" si="44"/>
        <v>IV</v>
      </c>
      <c r="N1301"/>
      <c r="O1301" s="1">
        <v>90.909000000000006</v>
      </c>
      <c r="P1301" s="10">
        <f t="shared" si="45"/>
        <v>2.0202</v>
      </c>
      <c r="Q1301" s="16" t="s">
        <v>479</v>
      </c>
      <c r="R1301" s="17" t="s">
        <v>480</v>
      </c>
      <c r="S1301" s="17">
        <v>2</v>
      </c>
    </row>
    <row r="1302" spans="1:19" s="9" customFormat="1" ht="15" customHeight="1" x14ac:dyDescent="0.25">
      <c r="A1302" s="2" t="s">
        <v>263</v>
      </c>
      <c r="B1302" s="6" t="s">
        <v>91</v>
      </c>
      <c r="C1302" s="6">
        <v>1</v>
      </c>
      <c r="D1302" s="7">
        <v>42688</v>
      </c>
      <c r="E1302" s="8">
        <v>2016</v>
      </c>
      <c r="F1302" s="6" t="s">
        <v>27</v>
      </c>
      <c r="G1302" s="6" t="s">
        <v>28</v>
      </c>
      <c r="H1302" s="6" t="s">
        <v>29</v>
      </c>
      <c r="I1302" s="6" t="s">
        <v>30</v>
      </c>
      <c r="J1302" s="6" t="s">
        <v>31</v>
      </c>
      <c r="K1302" s="6" t="s">
        <v>256</v>
      </c>
      <c r="L1302" s="6" t="s">
        <v>253</v>
      </c>
      <c r="M1302" s="6" t="str">
        <f t="shared" si="44"/>
        <v>I</v>
      </c>
      <c r="N1302" s="27" t="s">
        <v>512</v>
      </c>
      <c r="O1302" s="1">
        <v>90.909000000000006</v>
      </c>
      <c r="P1302" s="10">
        <f t="shared" si="45"/>
        <v>2.0202</v>
      </c>
      <c r="Q1302" s="12" t="s">
        <v>477</v>
      </c>
      <c r="R1302" s="13" t="s">
        <v>478</v>
      </c>
      <c r="S1302" s="13">
        <v>3</v>
      </c>
    </row>
    <row r="1303" spans="1:19" s="9" customFormat="1" ht="15" customHeight="1" x14ac:dyDescent="0.25">
      <c r="A1303" s="2" t="s">
        <v>316</v>
      </c>
      <c r="B1303" s="6" t="s">
        <v>91</v>
      </c>
      <c r="C1303" s="6">
        <v>1</v>
      </c>
      <c r="D1303" s="7">
        <v>42688</v>
      </c>
      <c r="E1303" s="8">
        <v>2016</v>
      </c>
      <c r="F1303" s="6" t="s">
        <v>50</v>
      </c>
      <c r="G1303" s="6" t="s">
        <v>51</v>
      </c>
      <c r="H1303" s="6" t="s">
        <v>166</v>
      </c>
      <c r="I1303" s="6" t="s">
        <v>175</v>
      </c>
      <c r="J1303" s="6" t="s">
        <v>176</v>
      </c>
      <c r="K1303" s="6" t="s">
        <v>251</v>
      </c>
      <c r="L1303" s="6"/>
      <c r="M1303" s="6" t="str">
        <f t="shared" si="44"/>
        <v>III</v>
      </c>
      <c r="N1303" s="15"/>
      <c r="O1303" s="1">
        <v>45.454500000000003</v>
      </c>
      <c r="P1303" s="10">
        <f t="shared" si="45"/>
        <v>1.0101</v>
      </c>
      <c r="Q1303" s="18" t="s">
        <v>485</v>
      </c>
      <c r="R1303" s="17" t="s">
        <v>478</v>
      </c>
      <c r="S1303" s="17">
        <v>3</v>
      </c>
    </row>
    <row r="1304" spans="1:19" s="9" customFormat="1" ht="15" customHeight="1" x14ac:dyDescent="0.25">
      <c r="A1304" s="2" t="s">
        <v>316</v>
      </c>
      <c r="B1304" s="6" t="s">
        <v>91</v>
      </c>
      <c r="C1304" s="6">
        <v>1</v>
      </c>
      <c r="D1304" s="7">
        <v>42688</v>
      </c>
      <c r="E1304" s="8">
        <v>2016</v>
      </c>
      <c r="F1304" s="6" t="s">
        <v>9</v>
      </c>
      <c r="G1304" s="6" t="s">
        <v>10</v>
      </c>
      <c r="H1304" s="6"/>
      <c r="I1304" s="6" t="s">
        <v>11</v>
      </c>
      <c r="J1304" s="6" t="s">
        <v>42</v>
      </c>
      <c r="K1304" s="6" t="s">
        <v>252</v>
      </c>
      <c r="L1304" s="6"/>
      <c r="M1304" s="6" t="str">
        <f t="shared" si="44"/>
        <v>II</v>
      </c>
      <c r="N1304" s="15"/>
      <c r="O1304" s="1">
        <v>45.454500000000003</v>
      </c>
      <c r="P1304" s="10">
        <f t="shared" si="45"/>
        <v>1.0101</v>
      </c>
      <c r="Q1304" s="12" t="s">
        <v>500</v>
      </c>
      <c r="R1304" s="13" t="s">
        <v>480</v>
      </c>
      <c r="S1304" s="13">
        <v>3</v>
      </c>
    </row>
    <row r="1305" spans="1:19" s="9" customFormat="1" ht="15" customHeight="1" x14ac:dyDescent="0.25">
      <c r="A1305" s="2" t="s">
        <v>316</v>
      </c>
      <c r="B1305" s="6" t="s">
        <v>91</v>
      </c>
      <c r="C1305" s="6">
        <v>1</v>
      </c>
      <c r="D1305" s="7">
        <v>42688</v>
      </c>
      <c r="E1305" s="8">
        <v>2016</v>
      </c>
      <c r="F1305" s="6" t="s">
        <v>13</v>
      </c>
      <c r="G1305" s="6" t="s">
        <v>14</v>
      </c>
      <c r="H1305" s="6"/>
      <c r="I1305" s="6" t="s">
        <v>64</v>
      </c>
      <c r="J1305" s="6" t="s">
        <v>65</v>
      </c>
      <c r="K1305" s="6" t="s">
        <v>255</v>
      </c>
      <c r="L1305" s="6"/>
      <c r="M1305" s="6" t="str">
        <f t="shared" si="44"/>
        <v>IV</v>
      </c>
      <c r="N1305"/>
      <c r="O1305" s="1">
        <v>90.909000000000006</v>
      </c>
      <c r="P1305" s="10">
        <f t="shared" si="45"/>
        <v>2.0202</v>
      </c>
      <c r="Q1305" s="18" t="s">
        <v>477</v>
      </c>
      <c r="R1305" s="17" t="s">
        <v>478</v>
      </c>
      <c r="S1305" s="17">
        <v>4</v>
      </c>
    </row>
    <row r="1306" spans="1:19" s="9" customFormat="1" ht="15" customHeight="1" x14ac:dyDescent="0.25">
      <c r="A1306" s="2" t="s">
        <v>316</v>
      </c>
      <c r="B1306" s="6" t="s">
        <v>91</v>
      </c>
      <c r="C1306" s="6">
        <v>1</v>
      </c>
      <c r="D1306" s="7">
        <v>42688</v>
      </c>
      <c r="E1306" s="8">
        <v>2016</v>
      </c>
      <c r="F1306" s="6" t="s">
        <v>27</v>
      </c>
      <c r="G1306" s="6" t="s">
        <v>39</v>
      </c>
      <c r="H1306" s="6" t="s">
        <v>73</v>
      </c>
      <c r="I1306" s="6" t="s">
        <v>140</v>
      </c>
      <c r="J1306" s="6" t="s">
        <v>141</v>
      </c>
      <c r="K1306" s="6" t="s">
        <v>252</v>
      </c>
      <c r="L1306" s="6"/>
      <c r="M1306" s="6" t="str">
        <f t="shared" si="44"/>
        <v>II</v>
      </c>
      <c r="N1306" s="15"/>
      <c r="O1306" s="1">
        <v>227.27250000000001</v>
      </c>
      <c r="P1306" s="10">
        <f t="shared" si="45"/>
        <v>5.0505000000000004</v>
      </c>
      <c r="Q1306" s="12"/>
      <c r="R1306" s="13" t="s">
        <v>478</v>
      </c>
      <c r="S1306" s="13">
        <v>2</v>
      </c>
    </row>
    <row r="1307" spans="1:19" s="9" customFormat="1" ht="15" customHeight="1" x14ac:dyDescent="0.25">
      <c r="A1307" s="2" t="s">
        <v>316</v>
      </c>
      <c r="B1307" s="6" t="s">
        <v>91</v>
      </c>
      <c r="C1307" s="6">
        <v>1</v>
      </c>
      <c r="D1307" s="7">
        <v>42688</v>
      </c>
      <c r="E1307" s="8">
        <v>2016</v>
      </c>
      <c r="F1307" s="6" t="s">
        <v>13</v>
      </c>
      <c r="G1307" s="6" t="s">
        <v>14</v>
      </c>
      <c r="H1307" s="6"/>
      <c r="I1307" s="6" t="s">
        <v>20</v>
      </c>
      <c r="J1307" s="6" t="s">
        <v>21</v>
      </c>
      <c r="K1307" s="6" t="s">
        <v>255</v>
      </c>
      <c r="L1307" s="6"/>
      <c r="M1307" s="6" t="str">
        <f t="shared" si="44"/>
        <v>IV</v>
      </c>
      <c r="N1307"/>
      <c r="O1307" s="1">
        <v>272.72700000000003</v>
      </c>
      <c r="P1307" s="10">
        <f t="shared" si="45"/>
        <v>6.0606000000000009</v>
      </c>
      <c r="Q1307" s="18" t="s">
        <v>490</v>
      </c>
      <c r="R1307" s="17" t="s">
        <v>488</v>
      </c>
      <c r="S1307" s="17">
        <v>3</v>
      </c>
    </row>
    <row r="1308" spans="1:19" s="9" customFormat="1" ht="15" customHeight="1" x14ac:dyDescent="0.25">
      <c r="A1308" s="2" t="s">
        <v>316</v>
      </c>
      <c r="B1308" s="6" t="s">
        <v>91</v>
      </c>
      <c r="C1308" s="6">
        <v>1</v>
      </c>
      <c r="D1308" s="7">
        <v>42688</v>
      </c>
      <c r="E1308" s="8">
        <v>2016</v>
      </c>
      <c r="F1308" s="6" t="s">
        <v>27</v>
      </c>
      <c r="G1308" s="6" t="s">
        <v>39</v>
      </c>
      <c r="H1308" s="6" t="s">
        <v>120</v>
      </c>
      <c r="I1308" s="6" t="s">
        <v>121</v>
      </c>
      <c r="J1308" s="6" t="s">
        <v>122</v>
      </c>
      <c r="K1308" s="6" t="s">
        <v>252</v>
      </c>
      <c r="L1308" s="6"/>
      <c r="M1308" s="6" t="str">
        <f t="shared" si="44"/>
        <v>II</v>
      </c>
      <c r="N1308" s="15"/>
      <c r="O1308" s="1">
        <v>90.909000000000006</v>
      </c>
      <c r="P1308" s="10">
        <f t="shared" si="45"/>
        <v>2.0202</v>
      </c>
      <c r="Q1308" s="18" t="s">
        <v>499</v>
      </c>
      <c r="R1308" s="17" t="s">
        <v>478</v>
      </c>
      <c r="S1308" s="17">
        <v>2</v>
      </c>
    </row>
    <row r="1309" spans="1:19" s="9" customFormat="1" ht="15" customHeight="1" x14ac:dyDescent="0.25">
      <c r="A1309" s="2" t="s">
        <v>318</v>
      </c>
      <c r="B1309" s="6" t="s">
        <v>91</v>
      </c>
      <c r="C1309" s="6">
        <v>1</v>
      </c>
      <c r="D1309" s="7">
        <v>42688</v>
      </c>
      <c r="E1309" s="8">
        <v>2016</v>
      </c>
      <c r="F1309" s="6" t="s">
        <v>125</v>
      </c>
      <c r="G1309" s="6" t="s">
        <v>102</v>
      </c>
      <c r="H1309" s="6"/>
      <c r="I1309" s="6"/>
      <c r="J1309" s="6" t="s">
        <v>103</v>
      </c>
      <c r="K1309" s="6" t="s">
        <v>256</v>
      </c>
      <c r="L1309" s="6"/>
      <c r="M1309" s="6" t="str">
        <f t="shared" si="44"/>
        <v>NA</v>
      </c>
      <c r="N1309" s="15"/>
      <c r="O1309" s="1">
        <v>45.454500000000003</v>
      </c>
      <c r="P1309" s="10">
        <f t="shared" si="45"/>
        <v>1.0101</v>
      </c>
      <c r="Q1309" s="18" t="s">
        <v>490</v>
      </c>
      <c r="R1309" s="17" t="s">
        <v>488</v>
      </c>
      <c r="S1309" s="17">
        <v>3</v>
      </c>
    </row>
    <row r="1310" spans="1:19" s="9" customFormat="1" ht="15" customHeight="1" x14ac:dyDescent="0.25">
      <c r="A1310" s="2" t="s">
        <v>316</v>
      </c>
      <c r="B1310" s="6" t="s">
        <v>91</v>
      </c>
      <c r="C1310" s="6">
        <v>1</v>
      </c>
      <c r="D1310" s="7">
        <v>42688</v>
      </c>
      <c r="E1310" s="8">
        <v>2016</v>
      </c>
      <c r="F1310" s="6" t="s">
        <v>50</v>
      </c>
      <c r="G1310" s="6" t="s">
        <v>51</v>
      </c>
      <c r="H1310" s="6" t="s">
        <v>52</v>
      </c>
      <c r="I1310" s="6" t="s">
        <v>94</v>
      </c>
      <c r="J1310" s="6" t="s">
        <v>164</v>
      </c>
      <c r="K1310" s="6" t="s">
        <v>256</v>
      </c>
      <c r="L1310" s="6" t="s">
        <v>252</v>
      </c>
      <c r="M1310" s="6" t="str">
        <f t="shared" si="44"/>
        <v>II</v>
      </c>
      <c r="N1310" s="6" t="s">
        <v>536</v>
      </c>
      <c r="O1310" s="1">
        <v>136.36350000000002</v>
      </c>
      <c r="P1310" s="10">
        <f t="shared" si="45"/>
        <v>3.0303000000000004</v>
      </c>
      <c r="Q1310" s="18" t="s">
        <v>486</v>
      </c>
      <c r="R1310" s="17" t="s">
        <v>478</v>
      </c>
      <c r="S1310" s="17">
        <v>2</v>
      </c>
    </row>
    <row r="1311" spans="1:19" s="9" customFormat="1" ht="15" customHeight="1" x14ac:dyDescent="0.25">
      <c r="A1311" s="2" t="s">
        <v>316</v>
      </c>
      <c r="B1311" s="6" t="s">
        <v>91</v>
      </c>
      <c r="C1311" s="6">
        <v>1</v>
      </c>
      <c r="D1311" s="7">
        <v>42688</v>
      </c>
      <c r="E1311" s="8">
        <v>2016</v>
      </c>
      <c r="F1311" s="6" t="s">
        <v>13</v>
      </c>
      <c r="G1311" s="6" t="s">
        <v>14</v>
      </c>
      <c r="H1311" s="6" t="s">
        <v>24</v>
      </c>
      <c r="I1311" s="6" t="s">
        <v>25</v>
      </c>
      <c r="J1311" s="6" t="s">
        <v>55</v>
      </c>
      <c r="K1311" s="6" t="s">
        <v>255</v>
      </c>
      <c r="L1311" s="6"/>
      <c r="M1311" s="6" t="str">
        <f t="shared" si="44"/>
        <v>IV</v>
      </c>
      <c r="N1311"/>
      <c r="O1311" s="1">
        <v>90.909000000000006</v>
      </c>
      <c r="P1311" s="10">
        <f t="shared" si="45"/>
        <v>2.0202</v>
      </c>
      <c r="Q1311" s="18" t="s">
        <v>491</v>
      </c>
      <c r="R1311" s="17" t="s">
        <v>478</v>
      </c>
      <c r="S1311" s="17">
        <v>2.5</v>
      </c>
    </row>
    <row r="1312" spans="1:19" s="9" customFormat="1" ht="15" customHeight="1" x14ac:dyDescent="0.25">
      <c r="A1312" s="2" t="s">
        <v>316</v>
      </c>
      <c r="B1312" s="6" t="s">
        <v>91</v>
      </c>
      <c r="C1312" s="6">
        <v>1</v>
      </c>
      <c r="D1312" s="7">
        <v>42688</v>
      </c>
      <c r="E1312" s="8">
        <v>2016</v>
      </c>
      <c r="F1312" s="6" t="s">
        <v>27</v>
      </c>
      <c r="G1312" s="6" t="s">
        <v>39</v>
      </c>
      <c r="H1312" s="6" t="s">
        <v>120</v>
      </c>
      <c r="I1312" s="6" t="s">
        <v>170</v>
      </c>
      <c r="J1312" s="6" t="s">
        <v>171</v>
      </c>
      <c r="K1312" s="6" t="s">
        <v>253</v>
      </c>
      <c r="L1312" s="6"/>
      <c r="M1312" s="6" t="str">
        <f t="shared" si="44"/>
        <v>I</v>
      </c>
      <c r="N1312" s="15"/>
      <c r="O1312" s="1">
        <v>45.454500000000003</v>
      </c>
      <c r="P1312" s="10">
        <f t="shared" si="45"/>
        <v>1.0101</v>
      </c>
      <c r="Q1312" s="12"/>
      <c r="R1312" s="13"/>
      <c r="S1312" s="13">
        <v>3</v>
      </c>
    </row>
    <row r="1313" spans="1:19" s="9" customFormat="1" ht="15" customHeight="1" x14ac:dyDescent="0.25">
      <c r="A1313" s="2" t="s">
        <v>417</v>
      </c>
      <c r="B1313" s="6" t="s">
        <v>91</v>
      </c>
      <c r="C1313" s="6">
        <v>1</v>
      </c>
      <c r="D1313" s="7">
        <v>42688</v>
      </c>
      <c r="E1313" s="8">
        <v>2016</v>
      </c>
      <c r="F1313" s="6" t="s">
        <v>27</v>
      </c>
      <c r="G1313" s="6" t="s">
        <v>51</v>
      </c>
      <c r="H1313" s="6" t="s">
        <v>70</v>
      </c>
      <c r="I1313" s="6" t="s">
        <v>71</v>
      </c>
      <c r="J1313" s="6" t="s">
        <v>71</v>
      </c>
      <c r="K1313" s="6" t="s">
        <v>256</v>
      </c>
      <c r="L1313" s="6"/>
      <c r="M1313" s="6" t="str">
        <f t="shared" si="44"/>
        <v>NA</v>
      </c>
      <c r="N1313" s="15"/>
      <c r="O1313" s="1">
        <v>45.454500000000003</v>
      </c>
      <c r="P1313" s="10">
        <f t="shared" si="45"/>
        <v>1.0101</v>
      </c>
      <c r="Q1313" s="12"/>
      <c r="R1313" s="13"/>
      <c r="S1313" s="13"/>
    </row>
    <row r="1314" spans="1:19" s="9" customFormat="1" ht="15" customHeight="1" x14ac:dyDescent="0.25">
      <c r="A1314" s="2" t="s">
        <v>316</v>
      </c>
      <c r="B1314" s="6" t="s">
        <v>91</v>
      </c>
      <c r="C1314" s="6">
        <v>1</v>
      </c>
      <c r="D1314" s="7">
        <v>42688</v>
      </c>
      <c r="E1314" s="8">
        <v>2016</v>
      </c>
      <c r="F1314" s="6" t="s">
        <v>13</v>
      </c>
      <c r="G1314" s="6" t="s">
        <v>14</v>
      </c>
      <c r="H1314" s="6" t="s">
        <v>24</v>
      </c>
      <c r="I1314" s="6" t="s">
        <v>25</v>
      </c>
      <c r="J1314" s="6" t="s">
        <v>177</v>
      </c>
      <c r="K1314" s="6" t="s">
        <v>255</v>
      </c>
      <c r="L1314" s="6"/>
      <c r="M1314" s="6" t="str">
        <f t="shared" si="44"/>
        <v>IV</v>
      </c>
      <c r="N1314"/>
      <c r="O1314" s="1">
        <v>45.454500000000003</v>
      </c>
      <c r="P1314" s="10">
        <f t="shared" si="45"/>
        <v>1.0101</v>
      </c>
      <c r="Q1314" s="16" t="s">
        <v>479</v>
      </c>
      <c r="R1314" s="17" t="s">
        <v>480</v>
      </c>
      <c r="S1314" s="17">
        <v>2</v>
      </c>
    </row>
    <row r="1315" spans="1:19" s="9" customFormat="1" ht="15" customHeight="1" x14ac:dyDescent="0.25">
      <c r="A1315" s="2" t="s">
        <v>316</v>
      </c>
      <c r="B1315" s="6" t="s">
        <v>91</v>
      </c>
      <c r="C1315" s="6">
        <v>1</v>
      </c>
      <c r="D1315" s="7">
        <v>42688</v>
      </c>
      <c r="E1315" s="8">
        <v>2016</v>
      </c>
      <c r="F1315" s="6" t="s">
        <v>13</v>
      </c>
      <c r="G1315" s="6" t="s">
        <v>14</v>
      </c>
      <c r="H1315" s="6" t="s">
        <v>15</v>
      </c>
      <c r="I1315" s="6" t="s">
        <v>22</v>
      </c>
      <c r="J1315" s="6" t="s">
        <v>23</v>
      </c>
      <c r="K1315" s="6" t="s">
        <v>255</v>
      </c>
      <c r="L1315" s="6"/>
      <c r="M1315" s="6" t="str">
        <f t="shared" si="44"/>
        <v>IV</v>
      </c>
      <c r="N1315"/>
      <c r="O1315" s="1">
        <v>45.454500000000003</v>
      </c>
      <c r="P1315" s="10">
        <f t="shared" si="45"/>
        <v>1.0101</v>
      </c>
      <c r="Q1315" s="18" t="s">
        <v>503</v>
      </c>
      <c r="R1315" s="17" t="s">
        <v>478</v>
      </c>
      <c r="S1315" s="17">
        <v>2</v>
      </c>
    </row>
    <row r="1316" spans="1:19" s="9" customFormat="1" ht="15" customHeight="1" x14ac:dyDescent="0.25">
      <c r="A1316" s="2" t="s">
        <v>316</v>
      </c>
      <c r="B1316" s="6" t="s">
        <v>91</v>
      </c>
      <c r="C1316" s="6">
        <v>1</v>
      </c>
      <c r="D1316" s="7">
        <v>42688</v>
      </c>
      <c r="E1316" s="8">
        <v>2016</v>
      </c>
      <c r="F1316" s="6" t="s">
        <v>13</v>
      </c>
      <c r="G1316" s="6" t="s">
        <v>14</v>
      </c>
      <c r="H1316" s="6"/>
      <c r="I1316" s="6" t="s">
        <v>44</v>
      </c>
      <c r="J1316" s="6" t="s">
        <v>45</v>
      </c>
      <c r="K1316" s="6" t="s">
        <v>252</v>
      </c>
      <c r="L1316" s="6"/>
      <c r="M1316" s="6" t="str">
        <f t="shared" si="44"/>
        <v>II</v>
      </c>
      <c r="N1316" s="15"/>
      <c r="O1316" s="1">
        <v>45.454500000000003</v>
      </c>
      <c r="P1316" s="10">
        <f t="shared" si="45"/>
        <v>1.0101</v>
      </c>
      <c r="Q1316" s="12" t="s">
        <v>486</v>
      </c>
      <c r="R1316" s="13" t="s">
        <v>478</v>
      </c>
      <c r="S1316" s="13">
        <v>2.5</v>
      </c>
    </row>
    <row r="1317" spans="1:19" s="9" customFormat="1" ht="15" customHeight="1" x14ac:dyDescent="0.25">
      <c r="A1317" s="2" t="s">
        <v>322</v>
      </c>
      <c r="B1317" s="6" t="s">
        <v>91</v>
      </c>
      <c r="C1317" s="6">
        <v>2</v>
      </c>
      <c r="D1317" s="7">
        <v>42688</v>
      </c>
      <c r="E1317" s="8">
        <v>2016</v>
      </c>
      <c r="F1317" s="6" t="s">
        <v>27</v>
      </c>
      <c r="G1317" s="6" t="s">
        <v>28</v>
      </c>
      <c r="H1317" s="6" t="s">
        <v>29</v>
      </c>
      <c r="I1317" s="6" t="s">
        <v>30</v>
      </c>
      <c r="J1317" s="6" t="s">
        <v>31</v>
      </c>
      <c r="K1317" s="6" t="s">
        <v>256</v>
      </c>
      <c r="L1317" s="6" t="s">
        <v>253</v>
      </c>
      <c r="M1317" s="6" t="str">
        <f t="shared" si="44"/>
        <v>I</v>
      </c>
      <c r="N1317" s="27" t="s">
        <v>512</v>
      </c>
      <c r="O1317" s="1">
        <v>45.454500000000003</v>
      </c>
      <c r="P1317" s="10">
        <f t="shared" si="45"/>
        <v>1.0101</v>
      </c>
      <c r="Q1317" s="12" t="s">
        <v>477</v>
      </c>
      <c r="R1317" s="13" t="s">
        <v>478</v>
      </c>
      <c r="S1317" s="13">
        <v>3</v>
      </c>
    </row>
    <row r="1318" spans="1:19" s="9" customFormat="1" ht="15" customHeight="1" x14ac:dyDescent="0.25">
      <c r="A1318" s="2" t="s">
        <v>317</v>
      </c>
      <c r="B1318" s="6" t="s">
        <v>91</v>
      </c>
      <c r="C1318" s="6">
        <v>2</v>
      </c>
      <c r="D1318" s="7">
        <v>42688</v>
      </c>
      <c r="E1318" s="8">
        <v>2016</v>
      </c>
      <c r="F1318" s="6" t="s">
        <v>9</v>
      </c>
      <c r="G1318" s="6" t="s">
        <v>10</v>
      </c>
      <c r="H1318" s="6"/>
      <c r="I1318" s="6" t="s">
        <v>11</v>
      </c>
      <c r="J1318" s="6" t="s">
        <v>42</v>
      </c>
      <c r="K1318" s="6" t="s">
        <v>252</v>
      </c>
      <c r="L1318" s="6"/>
      <c r="M1318" s="6" t="str">
        <f t="shared" si="44"/>
        <v>II</v>
      </c>
      <c r="N1318" s="15"/>
      <c r="O1318" s="1">
        <v>45.454500000000003</v>
      </c>
      <c r="P1318" s="10">
        <f t="shared" si="45"/>
        <v>1.0101</v>
      </c>
      <c r="Q1318" s="12" t="s">
        <v>500</v>
      </c>
      <c r="R1318" s="13" t="s">
        <v>480</v>
      </c>
      <c r="S1318" s="13">
        <v>3</v>
      </c>
    </row>
    <row r="1319" spans="1:19" s="9" customFormat="1" ht="15" customHeight="1" x14ac:dyDescent="0.25">
      <c r="A1319" s="2" t="s">
        <v>317</v>
      </c>
      <c r="B1319" s="6" t="s">
        <v>91</v>
      </c>
      <c r="C1319" s="6">
        <v>2</v>
      </c>
      <c r="D1319" s="7">
        <v>42688</v>
      </c>
      <c r="E1319" s="8">
        <v>2016</v>
      </c>
      <c r="F1319" s="6" t="s">
        <v>13</v>
      </c>
      <c r="G1319" s="6" t="s">
        <v>14</v>
      </c>
      <c r="H1319" s="6" t="s">
        <v>81</v>
      </c>
      <c r="I1319" s="6" t="s">
        <v>82</v>
      </c>
      <c r="J1319" s="6" t="s">
        <v>178</v>
      </c>
      <c r="K1319" s="6" t="s">
        <v>255</v>
      </c>
      <c r="L1319" s="6"/>
      <c r="M1319" s="6" t="str">
        <f t="shared" si="44"/>
        <v>IV</v>
      </c>
      <c r="N1319"/>
      <c r="O1319" s="1">
        <v>45.454500000000003</v>
      </c>
      <c r="P1319" s="10">
        <f t="shared" si="45"/>
        <v>1.0101</v>
      </c>
      <c r="Q1319" s="18" t="s">
        <v>477</v>
      </c>
      <c r="R1319" s="17" t="s">
        <v>478</v>
      </c>
      <c r="S1319" s="17">
        <v>3</v>
      </c>
    </row>
    <row r="1320" spans="1:19" s="9" customFormat="1" ht="15" customHeight="1" x14ac:dyDescent="0.25">
      <c r="A1320" s="2" t="s">
        <v>317</v>
      </c>
      <c r="B1320" s="6" t="s">
        <v>91</v>
      </c>
      <c r="C1320" s="6">
        <v>2</v>
      </c>
      <c r="D1320" s="7">
        <v>42688</v>
      </c>
      <c r="E1320" s="8">
        <v>2016</v>
      </c>
      <c r="F1320" s="6" t="s">
        <v>27</v>
      </c>
      <c r="G1320" s="6" t="s">
        <v>39</v>
      </c>
      <c r="H1320" s="6" t="s">
        <v>73</v>
      </c>
      <c r="I1320" s="6" t="s">
        <v>140</v>
      </c>
      <c r="J1320" s="6" t="s">
        <v>141</v>
      </c>
      <c r="K1320" s="6" t="s">
        <v>252</v>
      </c>
      <c r="L1320" s="6"/>
      <c r="M1320" s="6" t="str">
        <f t="shared" si="44"/>
        <v>II</v>
      </c>
      <c r="N1320" s="15"/>
      <c r="O1320" s="1">
        <v>45.454500000000003</v>
      </c>
      <c r="P1320" s="10">
        <f t="shared" si="45"/>
        <v>1.0101</v>
      </c>
      <c r="Q1320" s="12"/>
      <c r="R1320" s="13" t="s">
        <v>478</v>
      </c>
      <c r="S1320" s="13">
        <v>2</v>
      </c>
    </row>
    <row r="1321" spans="1:19" s="9" customFormat="1" ht="15" customHeight="1" x14ac:dyDescent="0.25">
      <c r="A1321" s="2" t="s">
        <v>317</v>
      </c>
      <c r="B1321" s="6" t="s">
        <v>91</v>
      </c>
      <c r="C1321" s="6">
        <v>2</v>
      </c>
      <c r="D1321" s="7">
        <v>42688</v>
      </c>
      <c r="E1321" s="8">
        <v>2016</v>
      </c>
      <c r="F1321" s="6" t="s">
        <v>50</v>
      </c>
      <c r="G1321" s="6" t="s">
        <v>51</v>
      </c>
      <c r="H1321" s="6" t="s">
        <v>52</v>
      </c>
      <c r="I1321" s="6" t="s">
        <v>112</v>
      </c>
      <c r="J1321" s="6" t="s">
        <v>113</v>
      </c>
      <c r="K1321" s="6" t="s">
        <v>252</v>
      </c>
      <c r="L1321" s="6"/>
      <c r="M1321" s="6" t="str">
        <f t="shared" si="44"/>
        <v>II</v>
      </c>
      <c r="N1321" s="15"/>
      <c r="O1321" s="1">
        <v>45.454500000000003</v>
      </c>
      <c r="P1321" s="10">
        <f t="shared" si="45"/>
        <v>1.0101</v>
      </c>
      <c r="Q1321" s="18" t="s">
        <v>486</v>
      </c>
      <c r="R1321" s="17" t="s">
        <v>478</v>
      </c>
      <c r="S1321" s="17"/>
    </row>
    <row r="1322" spans="1:19" s="9" customFormat="1" ht="15" customHeight="1" x14ac:dyDescent="0.25">
      <c r="A1322" s="2" t="s">
        <v>317</v>
      </c>
      <c r="B1322" s="6" t="s">
        <v>91</v>
      </c>
      <c r="C1322" s="6">
        <v>2</v>
      </c>
      <c r="D1322" s="7">
        <v>42688</v>
      </c>
      <c r="E1322" s="8">
        <v>2016</v>
      </c>
      <c r="F1322" s="6" t="s">
        <v>13</v>
      </c>
      <c r="G1322" s="6" t="s">
        <v>14</v>
      </c>
      <c r="H1322" s="6"/>
      <c r="I1322" s="6" t="s">
        <v>20</v>
      </c>
      <c r="J1322" s="6" t="s">
        <v>21</v>
      </c>
      <c r="K1322" s="6" t="s">
        <v>255</v>
      </c>
      <c r="L1322" s="6"/>
      <c r="M1322" s="6" t="str">
        <f t="shared" si="44"/>
        <v>IV</v>
      </c>
      <c r="N1322"/>
      <c r="O1322" s="1">
        <v>363.63600000000002</v>
      </c>
      <c r="P1322" s="10">
        <f t="shared" si="45"/>
        <v>8.0808</v>
      </c>
      <c r="Q1322" s="18" t="s">
        <v>490</v>
      </c>
      <c r="R1322" s="17" t="s">
        <v>488</v>
      </c>
      <c r="S1322" s="17">
        <v>3</v>
      </c>
    </row>
    <row r="1323" spans="1:19" s="9" customFormat="1" ht="15" customHeight="1" x14ac:dyDescent="0.25">
      <c r="A1323" s="2" t="s">
        <v>317</v>
      </c>
      <c r="B1323" s="6" t="s">
        <v>91</v>
      </c>
      <c r="C1323" s="6">
        <v>2</v>
      </c>
      <c r="D1323" s="7">
        <v>42688</v>
      </c>
      <c r="E1323" s="8">
        <v>2016</v>
      </c>
      <c r="F1323" s="6" t="s">
        <v>50</v>
      </c>
      <c r="G1323" s="6" t="s">
        <v>51</v>
      </c>
      <c r="H1323" s="6" t="s">
        <v>52</v>
      </c>
      <c r="I1323" s="6" t="s">
        <v>94</v>
      </c>
      <c r="J1323" s="6" t="s">
        <v>164</v>
      </c>
      <c r="K1323" s="6" t="s">
        <v>256</v>
      </c>
      <c r="L1323" s="6" t="s">
        <v>252</v>
      </c>
      <c r="M1323" s="6" t="str">
        <f t="shared" ref="M1323:M1379" si="46">IF(L1323="",K1323,L1323)</f>
        <v>II</v>
      </c>
      <c r="N1323" s="6" t="s">
        <v>536</v>
      </c>
      <c r="O1323" s="1">
        <v>181.81800000000001</v>
      </c>
      <c r="P1323" s="10">
        <f t="shared" si="45"/>
        <v>4.0404</v>
      </c>
      <c r="Q1323" s="18" t="s">
        <v>486</v>
      </c>
      <c r="R1323" s="17" t="s">
        <v>478</v>
      </c>
      <c r="S1323" s="17">
        <v>2</v>
      </c>
    </row>
    <row r="1324" spans="1:19" s="9" customFormat="1" ht="15" customHeight="1" x14ac:dyDescent="0.25">
      <c r="A1324" s="2" t="s">
        <v>317</v>
      </c>
      <c r="B1324" s="6" t="s">
        <v>91</v>
      </c>
      <c r="C1324" s="6">
        <v>2</v>
      </c>
      <c r="D1324" s="7">
        <v>42688</v>
      </c>
      <c r="E1324" s="8">
        <v>2016</v>
      </c>
      <c r="F1324" s="6" t="s">
        <v>13</v>
      </c>
      <c r="G1324" s="6" t="s">
        <v>14</v>
      </c>
      <c r="H1324" s="6" t="s">
        <v>24</v>
      </c>
      <c r="I1324" s="6" t="s">
        <v>25</v>
      </c>
      <c r="J1324" s="6" t="s">
        <v>55</v>
      </c>
      <c r="K1324" s="6" t="s">
        <v>255</v>
      </c>
      <c r="L1324" s="6"/>
      <c r="M1324" s="6" t="str">
        <f t="shared" si="46"/>
        <v>IV</v>
      </c>
      <c r="N1324"/>
      <c r="O1324" s="1">
        <v>136.36350000000002</v>
      </c>
      <c r="P1324" s="10">
        <f t="shared" si="45"/>
        <v>3.0303000000000004</v>
      </c>
      <c r="Q1324" s="18" t="s">
        <v>491</v>
      </c>
      <c r="R1324" s="17" t="s">
        <v>478</v>
      </c>
      <c r="S1324" s="17">
        <v>2.5</v>
      </c>
    </row>
    <row r="1325" spans="1:19" s="9" customFormat="1" ht="15" customHeight="1" x14ac:dyDescent="0.25">
      <c r="A1325" s="2" t="s">
        <v>317</v>
      </c>
      <c r="B1325" s="6" t="s">
        <v>91</v>
      </c>
      <c r="C1325" s="6">
        <v>2</v>
      </c>
      <c r="D1325" s="7">
        <v>42688</v>
      </c>
      <c r="E1325" s="8">
        <v>2016</v>
      </c>
      <c r="F1325" s="6" t="s">
        <v>27</v>
      </c>
      <c r="G1325" s="6" t="s">
        <v>39</v>
      </c>
      <c r="H1325" s="6" t="s">
        <v>120</v>
      </c>
      <c r="I1325" s="6" t="s">
        <v>170</v>
      </c>
      <c r="J1325" s="6" t="s">
        <v>171</v>
      </c>
      <c r="K1325" s="6" t="s">
        <v>253</v>
      </c>
      <c r="L1325" s="6"/>
      <c r="M1325" s="6" t="str">
        <f t="shared" si="46"/>
        <v>I</v>
      </c>
      <c r="N1325" s="15"/>
      <c r="O1325" s="1">
        <v>45.454500000000003</v>
      </c>
      <c r="P1325" s="10">
        <f t="shared" si="45"/>
        <v>1.0101</v>
      </c>
      <c r="Q1325" s="12"/>
      <c r="R1325" s="13"/>
      <c r="S1325" s="13">
        <v>3</v>
      </c>
    </row>
    <row r="1326" spans="1:19" s="9" customFormat="1" ht="15" customHeight="1" x14ac:dyDescent="0.25">
      <c r="A1326" s="2" t="s">
        <v>417</v>
      </c>
      <c r="B1326" s="6" t="s">
        <v>91</v>
      </c>
      <c r="C1326" s="6">
        <v>2</v>
      </c>
      <c r="D1326" s="7">
        <v>42688</v>
      </c>
      <c r="E1326" s="8">
        <v>2016</v>
      </c>
      <c r="F1326" s="6" t="s">
        <v>27</v>
      </c>
      <c r="G1326" s="6" t="s">
        <v>28</v>
      </c>
      <c r="H1326" s="6" t="s">
        <v>96</v>
      </c>
      <c r="I1326" s="6" t="s">
        <v>97</v>
      </c>
      <c r="J1326" s="6" t="s">
        <v>224</v>
      </c>
      <c r="K1326" s="6" t="s">
        <v>256</v>
      </c>
      <c r="L1326" s="6" t="s">
        <v>253</v>
      </c>
      <c r="M1326" s="6" t="str">
        <f t="shared" si="46"/>
        <v>I</v>
      </c>
      <c r="N1326" s="15" t="s">
        <v>538</v>
      </c>
      <c r="O1326" s="1">
        <v>90.909000000000006</v>
      </c>
      <c r="P1326" s="10">
        <f t="shared" si="45"/>
        <v>2.0202</v>
      </c>
      <c r="Q1326" s="12" t="s">
        <v>497</v>
      </c>
      <c r="R1326" s="13" t="s">
        <v>478</v>
      </c>
      <c r="S1326" s="13">
        <v>3</v>
      </c>
    </row>
    <row r="1327" spans="1:19" s="9" customFormat="1" ht="15" customHeight="1" x14ac:dyDescent="0.25">
      <c r="A1327" s="2" t="s">
        <v>317</v>
      </c>
      <c r="B1327" s="6" t="s">
        <v>91</v>
      </c>
      <c r="C1327" s="6">
        <v>2</v>
      </c>
      <c r="D1327" s="7">
        <v>42688</v>
      </c>
      <c r="E1327" s="8">
        <v>2016</v>
      </c>
      <c r="F1327" s="6" t="s">
        <v>13</v>
      </c>
      <c r="G1327" s="6" t="s">
        <v>14</v>
      </c>
      <c r="H1327" s="6" t="s">
        <v>15</v>
      </c>
      <c r="I1327" s="6" t="s">
        <v>22</v>
      </c>
      <c r="J1327" s="6" t="s">
        <v>23</v>
      </c>
      <c r="K1327" s="6" t="s">
        <v>255</v>
      </c>
      <c r="L1327" s="6"/>
      <c r="M1327" s="6" t="str">
        <f t="shared" si="46"/>
        <v>IV</v>
      </c>
      <c r="N1327"/>
      <c r="O1327" s="1">
        <v>45.454500000000003</v>
      </c>
      <c r="P1327" s="10">
        <f t="shared" si="45"/>
        <v>1.0101</v>
      </c>
      <c r="Q1327" s="16" t="s">
        <v>479</v>
      </c>
      <c r="R1327" s="17" t="s">
        <v>480</v>
      </c>
      <c r="S1327" s="17">
        <v>2</v>
      </c>
    </row>
    <row r="1328" spans="1:19" s="9" customFormat="1" ht="15" customHeight="1" x14ac:dyDescent="0.25">
      <c r="A1328" s="2" t="s">
        <v>317</v>
      </c>
      <c r="B1328" s="6" t="s">
        <v>91</v>
      </c>
      <c r="C1328" s="6">
        <v>2</v>
      </c>
      <c r="D1328" s="7">
        <v>42688</v>
      </c>
      <c r="E1328" s="8">
        <v>2016</v>
      </c>
      <c r="F1328" s="6" t="s">
        <v>13</v>
      </c>
      <c r="G1328" s="6" t="s">
        <v>14</v>
      </c>
      <c r="H1328" s="6" t="s">
        <v>15</v>
      </c>
      <c r="I1328" s="6" t="s">
        <v>106</v>
      </c>
      <c r="J1328" s="6" t="s">
        <v>142</v>
      </c>
      <c r="K1328" s="6" t="s">
        <v>252</v>
      </c>
      <c r="L1328" s="6"/>
      <c r="M1328" s="6" t="str">
        <f t="shared" si="46"/>
        <v>II</v>
      </c>
      <c r="N1328" s="15"/>
      <c r="O1328" s="1">
        <v>45.454500000000003</v>
      </c>
      <c r="P1328" s="10">
        <f t="shared" si="45"/>
        <v>1.0101</v>
      </c>
      <c r="Q1328" s="12"/>
      <c r="R1328" s="13"/>
      <c r="S1328" s="13">
        <v>2</v>
      </c>
    </row>
    <row r="1329" spans="1:19" s="9" customFormat="1" ht="15" customHeight="1" x14ac:dyDescent="0.25">
      <c r="A1329" s="2" t="s">
        <v>349</v>
      </c>
      <c r="B1329" s="6" t="s">
        <v>91</v>
      </c>
      <c r="C1329" s="6">
        <v>1</v>
      </c>
      <c r="D1329" s="7">
        <v>42858</v>
      </c>
      <c r="E1329" s="8">
        <v>2017</v>
      </c>
      <c r="F1329" s="6" t="s">
        <v>27</v>
      </c>
      <c r="G1329" s="6" t="s">
        <v>28</v>
      </c>
      <c r="H1329" s="6"/>
      <c r="I1329" s="6"/>
      <c r="J1329" s="6" t="s">
        <v>28</v>
      </c>
      <c r="K1329" s="6" t="s">
        <v>256</v>
      </c>
      <c r="L1329" s="6"/>
      <c r="M1329" s="6" t="str">
        <f t="shared" si="46"/>
        <v>NA</v>
      </c>
      <c r="N1329" s="15"/>
      <c r="O1329" s="1">
        <v>45.454500000000003</v>
      </c>
      <c r="P1329" s="10">
        <f t="shared" si="45"/>
        <v>1.0101</v>
      </c>
      <c r="Q1329" s="13"/>
      <c r="R1329" s="13"/>
      <c r="S1329" s="13"/>
    </row>
    <row r="1330" spans="1:19" s="9" customFormat="1" ht="15" customHeight="1" x14ac:dyDescent="0.25">
      <c r="A1330" s="2" t="s">
        <v>332</v>
      </c>
      <c r="B1330" s="6" t="s">
        <v>91</v>
      </c>
      <c r="C1330" s="6">
        <v>1</v>
      </c>
      <c r="D1330" s="7">
        <v>42858</v>
      </c>
      <c r="E1330" s="8">
        <v>2017</v>
      </c>
      <c r="F1330" s="6" t="s">
        <v>9</v>
      </c>
      <c r="G1330" s="6" t="s">
        <v>10</v>
      </c>
      <c r="H1330" s="6"/>
      <c r="I1330" s="6" t="s">
        <v>11</v>
      </c>
      <c r="J1330" s="6" t="s">
        <v>12</v>
      </c>
      <c r="K1330" s="6" t="s">
        <v>251</v>
      </c>
      <c r="L1330" s="6"/>
      <c r="M1330" s="6" t="str">
        <f t="shared" si="46"/>
        <v>III</v>
      </c>
      <c r="N1330" s="15"/>
      <c r="O1330" s="1">
        <v>45.454500000000003</v>
      </c>
      <c r="P1330" s="10">
        <f t="shared" si="45"/>
        <v>1.0101</v>
      </c>
      <c r="Q1330" s="12" t="s">
        <v>500</v>
      </c>
      <c r="R1330" s="13" t="s">
        <v>480</v>
      </c>
      <c r="S1330" s="13">
        <v>3</v>
      </c>
    </row>
    <row r="1331" spans="1:19" s="9" customFormat="1" ht="15" customHeight="1" x14ac:dyDescent="0.25">
      <c r="A1331" s="2" t="s">
        <v>332</v>
      </c>
      <c r="B1331" s="6" t="s">
        <v>91</v>
      </c>
      <c r="C1331" s="6">
        <v>1</v>
      </c>
      <c r="D1331" s="7">
        <v>42858</v>
      </c>
      <c r="E1331" s="8">
        <v>2017</v>
      </c>
      <c r="F1331" s="6" t="s">
        <v>9</v>
      </c>
      <c r="G1331" s="6" t="s">
        <v>10</v>
      </c>
      <c r="H1331" s="6"/>
      <c r="I1331" s="6" t="s">
        <v>11</v>
      </c>
      <c r="J1331" s="6" t="s">
        <v>12</v>
      </c>
      <c r="K1331" s="6" t="s">
        <v>251</v>
      </c>
      <c r="L1331" s="6"/>
      <c r="M1331" s="6" t="str">
        <f t="shared" si="46"/>
        <v>III</v>
      </c>
      <c r="N1331" s="15"/>
      <c r="O1331" s="1">
        <v>45.454500000000003</v>
      </c>
      <c r="P1331" s="10">
        <f t="shared" si="45"/>
        <v>1.0101</v>
      </c>
      <c r="Q1331" s="12" t="s">
        <v>500</v>
      </c>
      <c r="R1331" s="13" t="s">
        <v>480</v>
      </c>
      <c r="S1331" s="13">
        <v>3</v>
      </c>
    </row>
    <row r="1332" spans="1:19" s="9" customFormat="1" ht="15" customHeight="1" x14ac:dyDescent="0.25">
      <c r="A1332" s="2" t="s">
        <v>332</v>
      </c>
      <c r="B1332" s="6" t="s">
        <v>91</v>
      </c>
      <c r="C1332" s="6">
        <v>1</v>
      </c>
      <c r="D1332" s="7">
        <v>42858</v>
      </c>
      <c r="E1332" s="8">
        <v>2017</v>
      </c>
      <c r="F1332" s="6" t="s">
        <v>9</v>
      </c>
      <c r="G1332" s="6" t="s">
        <v>10</v>
      </c>
      <c r="H1332" s="6"/>
      <c r="I1332" s="6" t="s">
        <v>11</v>
      </c>
      <c r="J1332" s="6" t="s">
        <v>42</v>
      </c>
      <c r="K1332" s="6" t="s">
        <v>252</v>
      </c>
      <c r="L1332" s="6"/>
      <c r="M1332" s="6" t="str">
        <f t="shared" si="46"/>
        <v>II</v>
      </c>
      <c r="N1332" s="15"/>
      <c r="O1332" s="1">
        <v>227.27250000000001</v>
      </c>
      <c r="P1332" s="10">
        <f t="shared" si="45"/>
        <v>5.0505000000000004</v>
      </c>
      <c r="Q1332" s="12" t="s">
        <v>500</v>
      </c>
      <c r="R1332" s="13" t="s">
        <v>480</v>
      </c>
      <c r="S1332" s="13">
        <v>3</v>
      </c>
    </row>
    <row r="1333" spans="1:19" s="9" customFormat="1" ht="15" customHeight="1" x14ac:dyDescent="0.25">
      <c r="A1333" s="2" t="s">
        <v>332</v>
      </c>
      <c r="B1333" s="6" t="s">
        <v>91</v>
      </c>
      <c r="C1333" s="6">
        <v>1</v>
      </c>
      <c r="D1333" s="7">
        <v>42858</v>
      </c>
      <c r="E1333" s="8">
        <v>2017</v>
      </c>
      <c r="F1333" s="6" t="s">
        <v>27</v>
      </c>
      <c r="G1333" s="6" t="s">
        <v>28</v>
      </c>
      <c r="H1333" s="6" t="s">
        <v>159</v>
      </c>
      <c r="I1333" s="6" t="s">
        <v>160</v>
      </c>
      <c r="J1333" s="6" t="s">
        <v>193</v>
      </c>
      <c r="K1333" s="6" t="s">
        <v>252</v>
      </c>
      <c r="L1333" s="6"/>
      <c r="M1333" s="6" t="str">
        <f t="shared" si="46"/>
        <v>II</v>
      </c>
      <c r="N1333" s="15"/>
      <c r="O1333" s="1">
        <v>45.454500000000003</v>
      </c>
      <c r="P1333" s="10">
        <f t="shared" si="45"/>
        <v>1.0101</v>
      </c>
      <c r="Q1333" s="18" t="s">
        <v>485</v>
      </c>
      <c r="R1333" s="17" t="s">
        <v>478</v>
      </c>
      <c r="S1333" s="17">
        <v>3</v>
      </c>
    </row>
    <row r="1334" spans="1:19" s="9" customFormat="1" ht="15" customHeight="1" x14ac:dyDescent="0.25">
      <c r="A1334" s="2" t="s">
        <v>332</v>
      </c>
      <c r="B1334" s="6" t="s">
        <v>91</v>
      </c>
      <c r="C1334" s="6">
        <v>1</v>
      </c>
      <c r="D1334" s="7">
        <v>42858</v>
      </c>
      <c r="E1334" s="8">
        <v>2017</v>
      </c>
      <c r="F1334" s="6" t="s">
        <v>13</v>
      </c>
      <c r="G1334" s="6" t="s">
        <v>14</v>
      </c>
      <c r="H1334" s="6"/>
      <c r="I1334" s="6" t="s">
        <v>64</v>
      </c>
      <c r="J1334" s="6" t="s">
        <v>65</v>
      </c>
      <c r="K1334" s="6" t="s">
        <v>255</v>
      </c>
      <c r="L1334" s="6"/>
      <c r="M1334" s="6" t="str">
        <f t="shared" si="46"/>
        <v>IV</v>
      </c>
      <c r="N1334"/>
      <c r="O1334" s="1">
        <v>45.454500000000003</v>
      </c>
      <c r="P1334" s="10">
        <f t="shared" si="45"/>
        <v>1.0101</v>
      </c>
      <c r="Q1334" s="18" t="s">
        <v>477</v>
      </c>
      <c r="R1334" s="17" t="s">
        <v>478</v>
      </c>
      <c r="S1334" s="17">
        <v>4</v>
      </c>
    </row>
    <row r="1335" spans="1:19" s="9" customFormat="1" ht="15" customHeight="1" x14ac:dyDescent="0.25">
      <c r="A1335" s="2" t="s">
        <v>297</v>
      </c>
      <c r="B1335" s="6" t="s">
        <v>91</v>
      </c>
      <c r="C1335" s="6">
        <v>1</v>
      </c>
      <c r="D1335" s="7">
        <v>42858</v>
      </c>
      <c r="E1335" s="8">
        <v>2017</v>
      </c>
      <c r="F1335" s="6" t="s">
        <v>13</v>
      </c>
      <c r="G1335" s="6" t="s">
        <v>92</v>
      </c>
      <c r="H1335" s="6"/>
      <c r="I1335" s="6" t="s">
        <v>93</v>
      </c>
      <c r="J1335" s="6" t="s">
        <v>93</v>
      </c>
      <c r="K1335" s="6" t="s">
        <v>252</v>
      </c>
      <c r="L1335" s="6"/>
      <c r="M1335" s="6" t="str">
        <f t="shared" si="46"/>
        <v>II</v>
      </c>
      <c r="N1335" s="15"/>
      <c r="O1335" s="1">
        <v>45.454500000000003</v>
      </c>
      <c r="P1335" s="10">
        <f t="shared" si="45"/>
        <v>1.0101</v>
      </c>
      <c r="Q1335" s="12" t="s">
        <v>500</v>
      </c>
      <c r="R1335" s="13" t="s">
        <v>480</v>
      </c>
      <c r="S1335" s="13">
        <v>3</v>
      </c>
    </row>
    <row r="1336" spans="1:19" s="9" customFormat="1" ht="15" customHeight="1" x14ac:dyDescent="0.25">
      <c r="A1336" s="2" t="s">
        <v>332</v>
      </c>
      <c r="B1336" s="6" t="s">
        <v>91</v>
      </c>
      <c r="C1336" s="6">
        <v>1</v>
      </c>
      <c r="D1336" s="7">
        <v>42858</v>
      </c>
      <c r="E1336" s="8">
        <v>2017</v>
      </c>
      <c r="F1336" s="6" t="s">
        <v>13</v>
      </c>
      <c r="G1336" s="6" t="s">
        <v>14</v>
      </c>
      <c r="H1336" s="6" t="s">
        <v>24</v>
      </c>
      <c r="I1336" s="6" t="s">
        <v>123</v>
      </c>
      <c r="J1336" s="6" t="s">
        <v>124</v>
      </c>
      <c r="K1336" s="6" t="s">
        <v>252</v>
      </c>
      <c r="L1336" s="6"/>
      <c r="M1336" s="6" t="str">
        <f t="shared" si="46"/>
        <v>II</v>
      </c>
      <c r="N1336" s="15"/>
      <c r="O1336" s="1">
        <v>954.54450000000008</v>
      </c>
      <c r="P1336" s="10">
        <f t="shared" si="45"/>
        <v>21.212100000000003</v>
      </c>
      <c r="Q1336" s="18" t="s">
        <v>485</v>
      </c>
      <c r="R1336" s="17" t="s">
        <v>478</v>
      </c>
      <c r="S1336" s="17">
        <v>3</v>
      </c>
    </row>
    <row r="1337" spans="1:19" s="9" customFormat="1" ht="15" customHeight="1" x14ac:dyDescent="0.25">
      <c r="A1337" s="2" t="s">
        <v>332</v>
      </c>
      <c r="B1337" s="6" t="s">
        <v>91</v>
      </c>
      <c r="C1337" s="6">
        <v>1</v>
      </c>
      <c r="D1337" s="7">
        <v>42858</v>
      </c>
      <c r="E1337" s="8">
        <v>2017</v>
      </c>
      <c r="F1337" s="6" t="s">
        <v>13</v>
      </c>
      <c r="G1337" s="6" t="s">
        <v>14</v>
      </c>
      <c r="H1337" s="6"/>
      <c r="I1337" s="6" t="s">
        <v>20</v>
      </c>
      <c r="J1337" s="6" t="s">
        <v>21</v>
      </c>
      <c r="K1337" s="6" t="s">
        <v>255</v>
      </c>
      <c r="L1337" s="6"/>
      <c r="M1337" s="6" t="str">
        <f t="shared" si="46"/>
        <v>IV</v>
      </c>
      <c r="N1337"/>
      <c r="O1337" s="1">
        <v>45.454500000000003</v>
      </c>
      <c r="P1337" s="10">
        <f t="shared" si="45"/>
        <v>1.0101</v>
      </c>
      <c r="Q1337" s="18" t="s">
        <v>490</v>
      </c>
      <c r="R1337" s="17" t="s">
        <v>488</v>
      </c>
      <c r="S1337" s="17">
        <v>3</v>
      </c>
    </row>
    <row r="1338" spans="1:19" s="9" customFormat="1" ht="15" customHeight="1" x14ac:dyDescent="0.25">
      <c r="A1338" s="2" t="s">
        <v>332</v>
      </c>
      <c r="B1338" s="6" t="s">
        <v>91</v>
      </c>
      <c r="C1338" s="6">
        <v>1</v>
      </c>
      <c r="D1338" s="7">
        <v>42858</v>
      </c>
      <c r="E1338" s="8">
        <v>2017</v>
      </c>
      <c r="F1338" s="6" t="s">
        <v>9</v>
      </c>
      <c r="G1338" s="6" t="s">
        <v>92</v>
      </c>
      <c r="H1338" s="6"/>
      <c r="I1338" s="6" t="s">
        <v>93</v>
      </c>
      <c r="J1338" s="6" t="s">
        <v>138</v>
      </c>
      <c r="K1338" s="6" t="s">
        <v>252</v>
      </c>
      <c r="L1338" s="6"/>
      <c r="M1338" s="6" t="str">
        <f t="shared" si="46"/>
        <v>II</v>
      </c>
      <c r="N1338" s="15"/>
      <c r="O1338" s="1">
        <v>363.63600000000002</v>
      </c>
      <c r="P1338" s="10">
        <f t="shared" si="45"/>
        <v>8.0808</v>
      </c>
      <c r="Q1338" s="12" t="s">
        <v>500</v>
      </c>
      <c r="R1338" s="13" t="s">
        <v>480</v>
      </c>
      <c r="S1338" s="13">
        <v>3</v>
      </c>
    </row>
    <row r="1339" spans="1:19" s="9" customFormat="1" ht="15" customHeight="1" x14ac:dyDescent="0.25">
      <c r="A1339" s="2" t="s">
        <v>332</v>
      </c>
      <c r="B1339" s="6" t="s">
        <v>91</v>
      </c>
      <c r="C1339" s="6">
        <v>1</v>
      </c>
      <c r="D1339" s="7">
        <v>42858</v>
      </c>
      <c r="E1339" s="8">
        <v>2017</v>
      </c>
      <c r="F1339" s="6" t="s">
        <v>13</v>
      </c>
      <c r="G1339" s="6" t="s">
        <v>14</v>
      </c>
      <c r="H1339" s="6"/>
      <c r="I1339" s="6" t="s">
        <v>99</v>
      </c>
      <c r="J1339" s="6" t="s">
        <v>195</v>
      </c>
      <c r="K1339" s="6" t="s">
        <v>251</v>
      </c>
      <c r="L1339" s="6"/>
      <c r="M1339" s="6" t="str">
        <f t="shared" si="46"/>
        <v>III</v>
      </c>
      <c r="N1339" s="15"/>
      <c r="O1339" s="1">
        <v>454.54500000000002</v>
      </c>
      <c r="P1339" s="10">
        <f t="shared" si="45"/>
        <v>10.101000000000001</v>
      </c>
      <c r="Q1339" s="12" t="s">
        <v>486</v>
      </c>
      <c r="R1339" s="13" t="s">
        <v>478</v>
      </c>
      <c r="S1339" s="13">
        <v>4</v>
      </c>
    </row>
    <row r="1340" spans="1:19" s="9" customFormat="1" ht="15" customHeight="1" x14ac:dyDescent="0.25">
      <c r="A1340" s="2" t="s">
        <v>332</v>
      </c>
      <c r="B1340" s="6" t="s">
        <v>91</v>
      </c>
      <c r="C1340" s="6">
        <v>1</v>
      </c>
      <c r="D1340" s="7">
        <v>42858</v>
      </c>
      <c r="E1340" s="8">
        <v>2017</v>
      </c>
      <c r="F1340" s="6" t="s">
        <v>13</v>
      </c>
      <c r="G1340" s="6" t="s">
        <v>14</v>
      </c>
      <c r="H1340" s="6" t="s">
        <v>24</v>
      </c>
      <c r="I1340" s="6" t="s">
        <v>25</v>
      </c>
      <c r="J1340" s="6" t="s">
        <v>55</v>
      </c>
      <c r="K1340" s="6" t="s">
        <v>255</v>
      </c>
      <c r="L1340" s="6"/>
      <c r="M1340" s="6" t="str">
        <f t="shared" si="46"/>
        <v>IV</v>
      </c>
      <c r="N1340"/>
      <c r="O1340" s="1">
        <v>45.454500000000003</v>
      </c>
      <c r="P1340" s="10">
        <f t="shared" si="45"/>
        <v>1.0101</v>
      </c>
      <c r="Q1340" s="18" t="s">
        <v>491</v>
      </c>
      <c r="R1340" s="17" t="s">
        <v>478</v>
      </c>
      <c r="S1340" s="17">
        <v>2.5</v>
      </c>
    </row>
    <row r="1341" spans="1:19" s="9" customFormat="1" ht="15" customHeight="1" x14ac:dyDescent="0.25">
      <c r="A1341" s="2" t="s">
        <v>332</v>
      </c>
      <c r="B1341" s="6" t="s">
        <v>91</v>
      </c>
      <c r="C1341" s="6">
        <v>1</v>
      </c>
      <c r="D1341" s="7">
        <v>42858</v>
      </c>
      <c r="E1341" s="8">
        <v>2017</v>
      </c>
      <c r="F1341" s="6" t="s">
        <v>13</v>
      </c>
      <c r="G1341" s="6" t="s">
        <v>14</v>
      </c>
      <c r="H1341" s="6" t="s">
        <v>24</v>
      </c>
      <c r="I1341" s="6" t="s">
        <v>25</v>
      </c>
      <c r="J1341" s="6" t="s">
        <v>105</v>
      </c>
      <c r="K1341" s="6" t="s">
        <v>255</v>
      </c>
      <c r="L1341" s="6"/>
      <c r="M1341" s="6" t="str">
        <f t="shared" si="46"/>
        <v>IV</v>
      </c>
      <c r="N1341"/>
      <c r="O1341" s="1">
        <v>45.454500000000003</v>
      </c>
      <c r="P1341" s="10">
        <f t="shared" si="45"/>
        <v>1.0101</v>
      </c>
      <c r="Q1341" s="13"/>
      <c r="R1341" s="13"/>
      <c r="S1341" s="13"/>
    </row>
    <row r="1342" spans="1:19" s="9" customFormat="1" ht="15" customHeight="1" x14ac:dyDescent="0.25">
      <c r="A1342" s="2" t="s">
        <v>357</v>
      </c>
      <c r="B1342" s="6" t="s">
        <v>91</v>
      </c>
      <c r="C1342" s="6">
        <v>1</v>
      </c>
      <c r="D1342" s="7">
        <v>42858</v>
      </c>
      <c r="E1342" s="8">
        <v>2017</v>
      </c>
      <c r="F1342" s="6" t="s">
        <v>27</v>
      </c>
      <c r="G1342" s="6" t="s">
        <v>28</v>
      </c>
      <c r="H1342" s="6" t="s">
        <v>76</v>
      </c>
      <c r="I1342" s="6" t="s">
        <v>77</v>
      </c>
      <c r="J1342" s="6" t="s">
        <v>174</v>
      </c>
      <c r="K1342" s="6" t="s">
        <v>256</v>
      </c>
      <c r="L1342" s="28" t="s">
        <v>253</v>
      </c>
      <c r="M1342" s="6" t="str">
        <f t="shared" si="46"/>
        <v>I</v>
      </c>
      <c r="N1342"/>
      <c r="O1342" s="1">
        <v>181.81800000000001</v>
      </c>
      <c r="P1342" s="10">
        <f t="shared" si="45"/>
        <v>4.0404</v>
      </c>
      <c r="Q1342" s="12"/>
      <c r="R1342" s="13"/>
      <c r="S1342" s="13">
        <v>1</v>
      </c>
    </row>
    <row r="1343" spans="1:19" s="9" customFormat="1" ht="15" customHeight="1" x14ac:dyDescent="0.25">
      <c r="A1343" s="2" t="s">
        <v>332</v>
      </c>
      <c r="B1343" s="6" t="s">
        <v>91</v>
      </c>
      <c r="C1343" s="6">
        <v>1</v>
      </c>
      <c r="D1343" s="7">
        <v>42858</v>
      </c>
      <c r="E1343" s="8">
        <v>2017</v>
      </c>
      <c r="F1343" s="6" t="s">
        <v>13</v>
      </c>
      <c r="G1343" s="6" t="s">
        <v>14</v>
      </c>
      <c r="H1343" s="6" t="s">
        <v>15</v>
      </c>
      <c r="I1343" s="6" t="s">
        <v>106</v>
      </c>
      <c r="J1343" s="6" t="s">
        <v>142</v>
      </c>
      <c r="K1343" s="6" t="s">
        <v>252</v>
      </c>
      <c r="L1343" s="6"/>
      <c r="M1343" s="6" t="str">
        <f t="shared" si="46"/>
        <v>II</v>
      </c>
      <c r="N1343" s="15"/>
      <c r="O1343" s="1">
        <v>181.81800000000001</v>
      </c>
      <c r="P1343" s="10">
        <f t="shared" si="45"/>
        <v>4.0404</v>
      </c>
      <c r="Q1343" s="12"/>
      <c r="R1343" s="13"/>
      <c r="S1343" s="13">
        <v>2</v>
      </c>
    </row>
    <row r="1344" spans="1:19" s="9" customFormat="1" ht="15" customHeight="1" x14ac:dyDescent="0.25">
      <c r="A1344" s="2" t="s">
        <v>333</v>
      </c>
      <c r="B1344" s="6" t="s">
        <v>91</v>
      </c>
      <c r="C1344" s="6">
        <v>2</v>
      </c>
      <c r="D1344" s="7">
        <v>42858</v>
      </c>
      <c r="E1344" s="8">
        <v>2017</v>
      </c>
      <c r="F1344" s="6" t="s">
        <v>9</v>
      </c>
      <c r="G1344" s="6" t="s">
        <v>10</v>
      </c>
      <c r="H1344" s="6"/>
      <c r="I1344" s="6" t="s">
        <v>11</v>
      </c>
      <c r="J1344" s="6" t="s">
        <v>42</v>
      </c>
      <c r="K1344" s="6" t="s">
        <v>252</v>
      </c>
      <c r="L1344" s="6"/>
      <c r="M1344" s="6" t="str">
        <f t="shared" si="46"/>
        <v>II</v>
      </c>
      <c r="N1344" s="15"/>
      <c r="O1344" s="1">
        <v>181.81800000000001</v>
      </c>
      <c r="P1344" s="10">
        <f t="shared" si="45"/>
        <v>4.0404</v>
      </c>
      <c r="Q1344" s="12" t="s">
        <v>500</v>
      </c>
      <c r="R1344" s="13" t="s">
        <v>480</v>
      </c>
      <c r="S1344" s="13">
        <v>3</v>
      </c>
    </row>
    <row r="1345" spans="1:19" s="9" customFormat="1" ht="15" customHeight="1" x14ac:dyDescent="0.25">
      <c r="A1345" s="2" t="s">
        <v>333</v>
      </c>
      <c r="B1345" s="6" t="s">
        <v>91</v>
      </c>
      <c r="C1345" s="6">
        <v>2</v>
      </c>
      <c r="D1345" s="7">
        <v>42858</v>
      </c>
      <c r="E1345" s="8">
        <v>2017</v>
      </c>
      <c r="F1345" s="6" t="s">
        <v>13</v>
      </c>
      <c r="G1345" s="6" t="s">
        <v>14</v>
      </c>
      <c r="H1345" s="6"/>
      <c r="I1345" s="6" t="s">
        <v>64</v>
      </c>
      <c r="J1345" s="6" t="s">
        <v>65</v>
      </c>
      <c r="K1345" s="6" t="s">
        <v>255</v>
      </c>
      <c r="L1345" s="6"/>
      <c r="M1345" s="6" t="str">
        <f t="shared" si="46"/>
        <v>IV</v>
      </c>
      <c r="N1345"/>
      <c r="O1345" s="1">
        <v>227.27250000000001</v>
      </c>
      <c r="P1345" s="10">
        <f t="shared" si="45"/>
        <v>5.0505000000000004</v>
      </c>
      <c r="Q1345" s="18" t="s">
        <v>477</v>
      </c>
      <c r="R1345" s="17" t="s">
        <v>478</v>
      </c>
      <c r="S1345" s="17">
        <v>4</v>
      </c>
    </row>
    <row r="1346" spans="1:19" s="9" customFormat="1" ht="15" customHeight="1" x14ac:dyDescent="0.25">
      <c r="A1346" s="2" t="s">
        <v>333</v>
      </c>
      <c r="B1346" s="6" t="s">
        <v>91</v>
      </c>
      <c r="C1346" s="6">
        <v>2</v>
      </c>
      <c r="D1346" s="7">
        <v>42858</v>
      </c>
      <c r="E1346" s="8">
        <v>2017</v>
      </c>
      <c r="F1346" s="6" t="s">
        <v>13</v>
      </c>
      <c r="G1346" s="6" t="s">
        <v>14</v>
      </c>
      <c r="H1346" s="6"/>
      <c r="I1346" s="6" t="s">
        <v>20</v>
      </c>
      <c r="J1346" s="6" t="s">
        <v>21</v>
      </c>
      <c r="K1346" s="6" t="s">
        <v>255</v>
      </c>
      <c r="L1346" s="6"/>
      <c r="M1346" s="6" t="str">
        <f t="shared" si="46"/>
        <v>IV</v>
      </c>
      <c r="N1346"/>
      <c r="O1346" s="1">
        <v>272.72700000000003</v>
      </c>
      <c r="P1346" s="10">
        <f t="shared" ref="P1346:P1409" si="47">O1346/45</f>
        <v>6.0606000000000009</v>
      </c>
      <c r="Q1346" s="18" t="s">
        <v>490</v>
      </c>
      <c r="R1346" s="17" t="s">
        <v>488</v>
      </c>
      <c r="S1346" s="17">
        <v>3</v>
      </c>
    </row>
    <row r="1347" spans="1:19" s="9" customFormat="1" ht="15" customHeight="1" x14ac:dyDescent="0.25">
      <c r="A1347" s="2" t="s">
        <v>333</v>
      </c>
      <c r="B1347" s="6" t="s">
        <v>91</v>
      </c>
      <c r="C1347" s="6">
        <v>2</v>
      </c>
      <c r="D1347" s="7">
        <v>42858</v>
      </c>
      <c r="E1347" s="8">
        <v>2017</v>
      </c>
      <c r="F1347" s="6" t="s">
        <v>27</v>
      </c>
      <c r="G1347" s="6" t="s">
        <v>39</v>
      </c>
      <c r="H1347" s="6" t="s">
        <v>120</v>
      </c>
      <c r="I1347" s="6" t="s">
        <v>121</v>
      </c>
      <c r="J1347" s="6" t="s">
        <v>122</v>
      </c>
      <c r="K1347" s="6" t="s">
        <v>252</v>
      </c>
      <c r="L1347" s="6"/>
      <c r="M1347" s="6" t="str">
        <f t="shared" si="46"/>
        <v>II</v>
      </c>
      <c r="N1347" s="15"/>
      <c r="O1347" s="1">
        <v>90.909000000000006</v>
      </c>
      <c r="P1347" s="10">
        <f t="shared" si="47"/>
        <v>2.0202</v>
      </c>
      <c r="Q1347" s="18" t="s">
        <v>499</v>
      </c>
      <c r="R1347" s="17" t="s">
        <v>478</v>
      </c>
      <c r="S1347" s="17">
        <v>2</v>
      </c>
    </row>
    <row r="1348" spans="1:19" s="9" customFormat="1" ht="15" customHeight="1" x14ac:dyDescent="0.25">
      <c r="A1348" s="2" t="s">
        <v>333</v>
      </c>
      <c r="B1348" s="6" t="s">
        <v>91</v>
      </c>
      <c r="C1348" s="6">
        <v>2</v>
      </c>
      <c r="D1348" s="7">
        <v>42858</v>
      </c>
      <c r="E1348" s="8">
        <v>2017</v>
      </c>
      <c r="F1348" s="6" t="s">
        <v>13</v>
      </c>
      <c r="G1348" s="6" t="s">
        <v>14</v>
      </c>
      <c r="H1348" s="6" t="s">
        <v>78</v>
      </c>
      <c r="I1348" s="6" t="s">
        <v>79</v>
      </c>
      <c r="J1348" s="6" t="s">
        <v>169</v>
      </c>
      <c r="K1348" s="6" t="s">
        <v>251</v>
      </c>
      <c r="L1348" s="6"/>
      <c r="M1348" s="6" t="str">
        <f t="shared" si="46"/>
        <v>III</v>
      </c>
      <c r="N1348" s="15"/>
      <c r="O1348" s="1">
        <v>90.909000000000006</v>
      </c>
      <c r="P1348" s="10">
        <f t="shared" si="47"/>
        <v>2.0202</v>
      </c>
      <c r="Q1348" s="12"/>
      <c r="R1348" s="13"/>
      <c r="S1348" s="13">
        <v>5</v>
      </c>
    </row>
    <row r="1349" spans="1:19" s="9" customFormat="1" ht="15" customHeight="1" x14ac:dyDescent="0.25">
      <c r="A1349" s="2" t="s">
        <v>333</v>
      </c>
      <c r="B1349" s="6" t="s">
        <v>91</v>
      </c>
      <c r="C1349" s="6">
        <v>2</v>
      </c>
      <c r="D1349" s="7">
        <v>42858</v>
      </c>
      <c r="E1349" s="8">
        <v>2017</v>
      </c>
      <c r="F1349" s="6" t="s">
        <v>13</v>
      </c>
      <c r="G1349" s="6" t="s">
        <v>14</v>
      </c>
      <c r="H1349" s="6" t="s">
        <v>24</v>
      </c>
      <c r="I1349" s="6" t="s">
        <v>25</v>
      </c>
      <c r="J1349" s="6" t="s">
        <v>55</v>
      </c>
      <c r="K1349" s="6" t="s">
        <v>255</v>
      </c>
      <c r="L1349" s="6"/>
      <c r="M1349" s="6" t="str">
        <f t="shared" si="46"/>
        <v>IV</v>
      </c>
      <c r="N1349"/>
      <c r="O1349" s="1">
        <v>45.454500000000003</v>
      </c>
      <c r="P1349" s="10">
        <f t="shared" si="47"/>
        <v>1.0101</v>
      </c>
      <c r="Q1349" s="18" t="s">
        <v>491</v>
      </c>
      <c r="R1349" s="17" t="s">
        <v>478</v>
      </c>
      <c r="S1349" s="17">
        <v>2.5</v>
      </c>
    </row>
    <row r="1350" spans="1:19" s="9" customFormat="1" ht="15" customHeight="1" x14ac:dyDescent="0.25">
      <c r="A1350" s="2" t="s">
        <v>333</v>
      </c>
      <c r="B1350" s="6" t="s">
        <v>91</v>
      </c>
      <c r="C1350" s="6">
        <v>2</v>
      </c>
      <c r="D1350" s="7">
        <v>42858</v>
      </c>
      <c r="E1350" s="8">
        <v>2017</v>
      </c>
      <c r="F1350" s="6" t="s">
        <v>13</v>
      </c>
      <c r="G1350" s="6" t="s">
        <v>14</v>
      </c>
      <c r="H1350" s="6" t="s">
        <v>15</v>
      </c>
      <c r="I1350" s="6" t="s">
        <v>56</v>
      </c>
      <c r="J1350" s="6" t="s">
        <v>57</v>
      </c>
      <c r="K1350" s="6" t="s">
        <v>252</v>
      </c>
      <c r="L1350" s="6"/>
      <c r="M1350" s="6" t="str">
        <f t="shared" si="46"/>
        <v>II</v>
      </c>
      <c r="N1350" s="15"/>
      <c r="O1350" s="1">
        <v>45.454500000000003</v>
      </c>
      <c r="P1350" s="10">
        <f t="shared" si="47"/>
        <v>1.0101</v>
      </c>
      <c r="Q1350" s="16" t="s">
        <v>479</v>
      </c>
      <c r="R1350" s="17" t="s">
        <v>480</v>
      </c>
      <c r="S1350" s="17">
        <v>4</v>
      </c>
    </row>
    <row r="1351" spans="1:19" s="9" customFormat="1" ht="15" customHeight="1" x14ac:dyDescent="0.25">
      <c r="A1351" s="2" t="s">
        <v>333</v>
      </c>
      <c r="B1351" s="6" t="s">
        <v>91</v>
      </c>
      <c r="C1351" s="6">
        <v>2</v>
      </c>
      <c r="D1351" s="7">
        <v>42858</v>
      </c>
      <c r="E1351" s="8">
        <v>2017</v>
      </c>
      <c r="F1351" s="6" t="s">
        <v>13</v>
      </c>
      <c r="G1351" s="6" t="s">
        <v>14</v>
      </c>
      <c r="H1351" s="6" t="s">
        <v>15</v>
      </c>
      <c r="I1351" s="6" t="s">
        <v>106</v>
      </c>
      <c r="J1351" s="6" t="s">
        <v>142</v>
      </c>
      <c r="K1351" s="6" t="s">
        <v>252</v>
      </c>
      <c r="L1351" s="6"/>
      <c r="M1351" s="6" t="str">
        <f t="shared" si="46"/>
        <v>II</v>
      </c>
      <c r="N1351" s="15"/>
      <c r="O1351" s="1">
        <v>90.909000000000006</v>
      </c>
      <c r="P1351" s="10">
        <f t="shared" si="47"/>
        <v>2.0202</v>
      </c>
      <c r="Q1351" s="12"/>
      <c r="R1351" s="13"/>
      <c r="S1351" s="13">
        <v>2</v>
      </c>
    </row>
    <row r="1352" spans="1:19" s="9" customFormat="1" ht="15" customHeight="1" x14ac:dyDescent="0.25">
      <c r="A1352" s="2" t="s">
        <v>333</v>
      </c>
      <c r="B1352" s="6" t="s">
        <v>91</v>
      </c>
      <c r="C1352" s="6">
        <v>2</v>
      </c>
      <c r="D1352" s="7">
        <v>42858</v>
      </c>
      <c r="E1352" s="8">
        <v>2017</v>
      </c>
      <c r="F1352" s="6" t="s">
        <v>13</v>
      </c>
      <c r="G1352" s="6" t="s">
        <v>14</v>
      </c>
      <c r="H1352" s="6" t="s">
        <v>24</v>
      </c>
      <c r="I1352" s="6" t="s">
        <v>25</v>
      </c>
      <c r="J1352" s="6" t="s">
        <v>26</v>
      </c>
      <c r="K1352" s="6" t="s">
        <v>255</v>
      </c>
      <c r="L1352" s="6"/>
      <c r="M1352" s="6" t="str">
        <f t="shared" si="46"/>
        <v>IV</v>
      </c>
      <c r="N1352"/>
      <c r="O1352" s="1">
        <v>90.909000000000006</v>
      </c>
      <c r="P1352" s="10">
        <f t="shared" si="47"/>
        <v>2.0202</v>
      </c>
      <c r="Q1352" s="18" t="s">
        <v>491</v>
      </c>
      <c r="R1352" s="17" t="s">
        <v>478</v>
      </c>
      <c r="S1352" s="17">
        <v>2</v>
      </c>
    </row>
    <row r="1353" spans="1:19" s="9" customFormat="1" ht="15" customHeight="1" x14ac:dyDescent="0.25">
      <c r="A1353" s="2" t="s">
        <v>380</v>
      </c>
      <c r="B1353" s="6" t="s">
        <v>91</v>
      </c>
      <c r="C1353" s="6">
        <v>1</v>
      </c>
      <c r="D1353" s="7">
        <v>42895</v>
      </c>
      <c r="E1353" s="8">
        <v>2017</v>
      </c>
      <c r="F1353" s="6" t="s">
        <v>13</v>
      </c>
      <c r="G1353" s="6" t="s">
        <v>14</v>
      </c>
      <c r="H1353" s="6" t="s">
        <v>81</v>
      </c>
      <c r="I1353" s="6" t="s">
        <v>82</v>
      </c>
      <c r="J1353" s="6" t="s">
        <v>178</v>
      </c>
      <c r="K1353" s="6" t="s">
        <v>255</v>
      </c>
      <c r="L1353" s="6"/>
      <c r="M1353" s="6" t="str">
        <f t="shared" si="46"/>
        <v>IV</v>
      </c>
      <c r="N1353"/>
      <c r="O1353" s="1">
        <v>45.454500000000003</v>
      </c>
      <c r="P1353" s="10">
        <f t="shared" si="47"/>
        <v>1.0101</v>
      </c>
      <c r="Q1353" s="18" t="s">
        <v>477</v>
      </c>
      <c r="R1353" s="17" t="s">
        <v>478</v>
      </c>
      <c r="S1353" s="17">
        <v>3</v>
      </c>
    </row>
    <row r="1354" spans="1:19" s="9" customFormat="1" ht="15" customHeight="1" x14ac:dyDescent="0.25">
      <c r="A1354" s="2" t="s">
        <v>380</v>
      </c>
      <c r="B1354" s="6" t="s">
        <v>91</v>
      </c>
      <c r="C1354" s="6">
        <v>1</v>
      </c>
      <c r="D1354" s="7">
        <v>42895</v>
      </c>
      <c r="E1354" s="8">
        <v>2017</v>
      </c>
      <c r="F1354" s="6" t="s">
        <v>13</v>
      </c>
      <c r="G1354" s="6" t="s">
        <v>14</v>
      </c>
      <c r="H1354" s="6" t="s">
        <v>24</v>
      </c>
      <c r="I1354" s="6" t="s">
        <v>123</v>
      </c>
      <c r="J1354" s="6" t="s">
        <v>143</v>
      </c>
      <c r="K1354" s="6" t="s">
        <v>252</v>
      </c>
      <c r="L1354" s="6"/>
      <c r="M1354" s="6" t="str">
        <f t="shared" si="46"/>
        <v>II</v>
      </c>
      <c r="N1354" s="15"/>
      <c r="O1354" s="1">
        <v>45.454500000000003</v>
      </c>
      <c r="P1354" s="10">
        <f t="shared" si="47"/>
        <v>1.0101</v>
      </c>
      <c r="Q1354" s="18" t="s">
        <v>485</v>
      </c>
      <c r="R1354" s="17" t="s">
        <v>478</v>
      </c>
      <c r="S1354" s="17">
        <v>3</v>
      </c>
    </row>
    <row r="1355" spans="1:19" s="9" customFormat="1" ht="15" customHeight="1" x14ac:dyDescent="0.25">
      <c r="A1355" s="2" t="s">
        <v>380</v>
      </c>
      <c r="B1355" s="6" t="s">
        <v>91</v>
      </c>
      <c r="C1355" s="6">
        <v>1</v>
      </c>
      <c r="D1355" s="7">
        <v>42895</v>
      </c>
      <c r="E1355" s="8">
        <v>2017</v>
      </c>
      <c r="F1355" s="6" t="s">
        <v>13</v>
      </c>
      <c r="G1355" s="6" t="s">
        <v>14</v>
      </c>
      <c r="H1355" s="6"/>
      <c r="I1355" s="6" t="s">
        <v>20</v>
      </c>
      <c r="J1355" s="6" t="s">
        <v>21</v>
      </c>
      <c r="K1355" s="6" t="s">
        <v>255</v>
      </c>
      <c r="L1355" s="6"/>
      <c r="M1355" s="6" t="str">
        <f t="shared" si="46"/>
        <v>IV</v>
      </c>
      <c r="N1355"/>
      <c r="O1355" s="1">
        <v>45.454500000000003</v>
      </c>
      <c r="P1355" s="10">
        <f t="shared" si="47"/>
        <v>1.0101</v>
      </c>
      <c r="Q1355" s="18" t="s">
        <v>490</v>
      </c>
      <c r="R1355" s="17" t="s">
        <v>488</v>
      </c>
      <c r="S1355" s="17">
        <v>3</v>
      </c>
    </row>
    <row r="1356" spans="1:19" s="9" customFormat="1" ht="15" customHeight="1" x14ac:dyDescent="0.25">
      <c r="A1356" s="2" t="s">
        <v>380</v>
      </c>
      <c r="B1356" s="6" t="s">
        <v>91</v>
      </c>
      <c r="C1356" s="6">
        <v>1</v>
      </c>
      <c r="D1356" s="7">
        <v>42895</v>
      </c>
      <c r="E1356" s="8">
        <v>2017</v>
      </c>
      <c r="F1356" s="6" t="s">
        <v>27</v>
      </c>
      <c r="G1356" s="6" t="s">
        <v>39</v>
      </c>
      <c r="H1356" s="6" t="s">
        <v>120</v>
      </c>
      <c r="I1356" s="6" t="s">
        <v>121</v>
      </c>
      <c r="J1356" s="6" t="s">
        <v>122</v>
      </c>
      <c r="K1356" s="6" t="s">
        <v>252</v>
      </c>
      <c r="L1356" s="6"/>
      <c r="M1356" s="6" t="str">
        <f t="shared" si="46"/>
        <v>II</v>
      </c>
      <c r="N1356" s="15"/>
      <c r="O1356" s="1">
        <v>45.454500000000003</v>
      </c>
      <c r="P1356" s="10">
        <f t="shared" si="47"/>
        <v>1.0101</v>
      </c>
      <c r="Q1356" s="18" t="s">
        <v>499</v>
      </c>
      <c r="R1356" s="17" t="s">
        <v>478</v>
      </c>
      <c r="S1356" s="17">
        <v>2</v>
      </c>
    </row>
    <row r="1357" spans="1:19" s="9" customFormat="1" ht="15" customHeight="1" x14ac:dyDescent="0.25">
      <c r="A1357" s="2" t="s">
        <v>380</v>
      </c>
      <c r="B1357" s="6" t="s">
        <v>91</v>
      </c>
      <c r="C1357" s="6">
        <v>1</v>
      </c>
      <c r="D1357" s="7">
        <v>42895</v>
      </c>
      <c r="E1357" s="8">
        <v>2017</v>
      </c>
      <c r="F1357" s="6" t="s">
        <v>13</v>
      </c>
      <c r="G1357" s="6" t="s">
        <v>14</v>
      </c>
      <c r="H1357" s="6" t="s">
        <v>24</v>
      </c>
      <c r="I1357" s="6" t="s">
        <v>25</v>
      </c>
      <c r="J1357" s="6" t="s">
        <v>55</v>
      </c>
      <c r="K1357" s="6" t="s">
        <v>255</v>
      </c>
      <c r="L1357" s="6"/>
      <c r="M1357" s="6" t="str">
        <f t="shared" si="46"/>
        <v>IV</v>
      </c>
      <c r="N1357"/>
      <c r="O1357" s="1">
        <v>181.81800000000001</v>
      </c>
      <c r="P1357" s="10">
        <f t="shared" si="47"/>
        <v>4.0404</v>
      </c>
      <c r="Q1357" s="18" t="s">
        <v>491</v>
      </c>
      <c r="R1357" s="17" t="s">
        <v>478</v>
      </c>
      <c r="S1357" s="17">
        <v>2.5</v>
      </c>
    </row>
    <row r="1358" spans="1:19" s="9" customFormat="1" ht="15" customHeight="1" x14ac:dyDescent="0.25">
      <c r="A1358" s="2" t="s">
        <v>380</v>
      </c>
      <c r="B1358" s="6" t="s">
        <v>91</v>
      </c>
      <c r="C1358" s="6">
        <v>1</v>
      </c>
      <c r="D1358" s="7">
        <v>42895</v>
      </c>
      <c r="E1358" s="8">
        <v>2017</v>
      </c>
      <c r="F1358" s="6" t="s">
        <v>13</v>
      </c>
      <c r="G1358" s="6" t="s">
        <v>14</v>
      </c>
      <c r="H1358" s="6" t="s">
        <v>15</v>
      </c>
      <c r="I1358" s="6" t="s">
        <v>106</v>
      </c>
      <c r="J1358" s="6" t="s">
        <v>142</v>
      </c>
      <c r="K1358" s="6" t="s">
        <v>252</v>
      </c>
      <c r="L1358" s="6"/>
      <c r="M1358" s="6" t="str">
        <f t="shared" si="46"/>
        <v>II</v>
      </c>
      <c r="N1358" s="15"/>
      <c r="O1358" s="1">
        <v>45.454500000000003</v>
      </c>
      <c r="P1358" s="10">
        <f t="shared" si="47"/>
        <v>1.0101</v>
      </c>
      <c r="Q1358" s="12"/>
      <c r="R1358" s="13"/>
      <c r="S1358" s="13">
        <v>2</v>
      </c>
    </row>
    <row r="1359" spans="1:19" s="9" customFormat="1" ht="15" customHeight="1" x14ac:dyDescent="0.25">
      <c r="A1359" s="2" t="s">
        <v>381</v>
      </c>
      <c r="B1359" s="6" t="s">
        <v>91</v>
      </c>
      <c r="C1359" s="6">
        <v>2</v>
      </c>
      <c r="D1359" s="7">
        <v>42895</v>
      </c>
      <c r="E1359" s="8">
        <v>2017</v>
      </c>
      <c r="F1359" s="6" t="s">
        <v>13</v>
      </c>
      <c r="G1359" s="6" t="s">
        <v>14</v>
      </c>
      <c r="H1359" s="6"/>
      <c r="I1359" s="6" t="s">
        <v>64</v>
      </c>
      <c r="J1359" s="6" t="s">
        <v>65</v>
      </c>
      <c r="K1359" s="6" t="s">
        <v>255</v>
      </c>
      <c r="L1359" s="6"/>
      <c r="M1359" s="6" t="str">
        <f t="shared" si="46"/>
        <v>IV</v>
      </c>
      <c r="N1359"/>
      <c r="O1359" s="1">
        <v>45.454500000000003</v>
      </c>
      <c r="P1359" s="10">
        <f t="shared" si="47"/>
        <v>1.0101</v>
      </c>
      <c r="Q1359" s="18" t="s">
        <v>477</v>
      </c>
      <c r="R1359" s="17" t="s">
        <v>478</v>
      </c>
      <c r="S1359" s="17">
        <v>4</v>
      </c>
    </row>
    <row r="1360" spans="1:19" s="9" customFormat="1" ht="15" customHeight="1" x14ac:dyDescent="0.25">
      <c r="A1360" s="2" t="s">
        <v>381</v>
      </c>
      <c r="B1360" s="6" t="s">
        <v>91</v>
      </c>
      <c r="C1360" s="6">
        <v>2</v>
      </c>
      <c r="D1360" s="7">
        <v>42895</v>
      </c>
      <c r="E1360" s="8">
        <v>2017</v>
      </c>
      <c r="F1360" s="6" t="s">
        <v>13</v>
      </c>
      <c r="G1360" s="6" t="s">
        <v>14</v>
      </c>
      <c r="H1360" s="6" t="s">
        <v>15</v>
      </c>
      <c r="I1360" s="6" t="s">
        <v>16</v>
      </c>
      <c r="J1360" s="6" t="s">
        <v>17</v>
      </c>
      <c r="K1360" s="6" t="s">
        <v>252</v>
      </c>
      <c r="L1360" s="6"/>
      <c r="M1360" s="6" t="str">
        <f t="shared" si="46"/>
        <v>II</v>
      </c>
      <c r="N1360" s="15"/>
      <c r="O1360" s="1">
        <v>45.454500000000003</v>
      </c>
      <c r="P1360" s="10">
        <f t="shared" si="47"/>
        <v>1.0101</v>
      </c>
      <c r="Q1360" s="16" t="s">
        <v>479</v>
      </c>
      <c r="R1360" s="17" t="s">
        <v>480</v>
      </c>
      <c r="S1360" s="17">
        <v>3</v>
      </c>
    </row>
    <row r="1361" spans="1:19" s="9" customFormat="1" ht="15" customHeight="1" x14ac:dyDescent="0.25">
      <c r="A1361" s="2" t="s">
        <v>381</v>
      </c>
      <c r="B1361" s="6" t="s">
        <v>91</v>
      </c>
      <c r="C1361" s="6">
        <v>2</v>
      </c>
      <c r="D1361" s="7">
        <v>42895</v>
      </c>
      <c r="E1361" s="8">
        <v>2017</v>
      </c>
      <c r="F1361" s="6" t="s">
        <v>13</v>
      </c>
      <c r="G1361" s="6" t="s">
        <v>14</v>
      </c>
      <c r="H1361" s="6"/>
      <c r="I1361" s="6" t="s">
        <v>20</v>
      </c>
      <c r="J1361" s="6" t="s">
        <v>21</v>
      </c>
      <c r="K1361" s="6" t="s">
        <v>255</v>
      </c>
      <c r="L1361" s="6"/>
      <c r="M1361" s="6" t="str">
        <f t="shared" si="46"/>
        <v>IV</v>
      </c>
      <c r="N1361"/>
      <c r="O1361" s="1">
        <v>90.909000000000006</v>
      </c>
      <c r="P1361" s="10">
        <f t="shared" si="47"/>
        <v>2.0202</v>
      </c>
      <c r="Q1361" s="18" t="s">
        <v>490</v>
      </c>
      <c r="R1361" s="17" t="s">
        <v>488</v>
      </c>
      <c r="S1361" s="17">
        <v>3</v>
      </c>
    </row>
    <row r="1362" spans="1:19" s="9" customFormat="1" ht="15" customHeight="1" x14ac:dyDescent="0.25">
      <c r="A1362" s="2" t="s">
        <v>381</v>
      </c>
      <c r="B1362" s="6" t="s">
        <v>91</v>
      </c>
      <c r="C1362" s="6">
        <v>2</v>
      </c>
      <c r="D1362" s="7">
        <v>42895</v>
      </c>
      <c r="E1362" s="8">
        <v>2017</v>
      </c>
      <c r="F1362" s="6" t="s">
        <v>13</v>
      </c>
      <c r="G1362" s="6" t="s">
        <v>14</v>
      </c>
      <c r="H1362" s="6" t="s">
        <v>24</v>
      </c>
      <c r="I1362" s="6" t="s">
        <v>25</v>
      </c>
      <c r="J1362" s="6" t="s">
        <v>55</v>
      </c>
      <c r="K1362" s="6" t="s">
        <v>255</v>
      </c>
      <c r="L1362" s="6"/>
      <c r="M1362" s="6" t="str">
        <f t="shared" si="46"/>
        <v>IV</v>
      </c>
      <c r="N1362"/>
      <c r="O1362" s="1">
        <v>181.81800000000001</v>
      </c>
      <c r="P1362" s="10">
        <f t="shared" si="47"/>
        <v>4.0404</v>
      </c>
      <c r="Q1362" s="18" t="s">
        <v>491</v>
      </c>
      <c r="R1362" s="17" t="s">
        <v>478</v>
      </c>
      <c r="S1362" s="17">
        <v>2.5</v>
      </c>
    </row>
    <row r="1363" spans="1:19" s="9" customFormat="1" ht="15" customHeight="1" x14ac:dyDescent="0.25">
      <c r="A1363" s="2" t="s">
        <v>381</v>
      </c>
      <c r="B1363" s="6" t="s">
        <v>91</v>
      </c>
      <c r="C1363" s="6">
        <v>2</v>
      </c>
      <c r="D1363" s="7">
        <v>42895</v>
      </c>
      <c r="E1363" s="8">
        <v>2017</v>
      </c>
      <c r="F1363" s="6" t="s">
        <v>13</v>
      </c>
      <c r="G1363" s="6" t="s">
        <v>14</v>
      </c>
      <c r="H1363" s="6" t="s">
        <v>15</v>
      </c>
      <c r="I1363" s="6" t="s">
        <v>106</v>
      </c>
      <c r="J1363" s="6" t="s">
        <v>142</v>
      </c>
      <c r="K1363" s="6" t="s">
        <v>252</v>
      </c>
      <c r="L1363" s="6"/>
      <c r="M1363" s="6" t="str">
        <f t="shared" si="46"/>
        <v>II</v>
      </c>
      <c r="N1363" s="15"/>
      <c r="O1363" s="1">
        <v>90.909000000000006</v>
      </c>
      <c r="P1363" s="10">
        <f t="shared" si="47"/>
        <v>2.0202</v>
      </c>
      <c r="Q1363" s="12"/>
      <c r="R1363" s="13"/>
      <c r="S1363" s="13">
        <v>2</v>
      </c>
    </row>
    <row r="1364" spans="1:19" s="9" customFormat="1" ht="15" customHeight="1" x14ac:dyDescent="0.25">
      <c r="A1364" s="2" t="s">
        <v>430</v>
      </c>
      <c r="B1364" s="6" t="s">
        <v>91</v>
      </c>
      <c r="C1364" s="6">
        <v>1</v>
      </c>
      <c r="D1364" s="7">
        <v>42922</v>
      </c>
      <c r="E1364" s="8">
        <v>2017</v>
      </c>
      <c r="F1364" s="6" t="s">
        <v>9</v>
      </c>
      <c r="G1364" s="6" t="s">
        <v>10</v>
      </c>
      <c r="H1364" s="6"/>
      <c r="I1364" s="6" t="s">
        <v>11</v>
      </c>
      <c r="J1364" s="6" t="s">
        <v>42</v>
      </c>
      <c r="K1364" s="6" t="s">
        <v>252</v>
      </c>
      <c r="L1364" s="6"/>
      <c r="M1364" s="6" t="str">
        <f t="shared" si="46"/>
        <v>II</v>
      </c>
      <c r="N1364" s="15"/>
      <c r="O1364" s="1">
        <v>45.454500000000003</v>
      </c>
      <c r="P1364" s="10">
        <f t="shared" si="47"/>
        <v>1.0101</v>
      </c>
      <c r="Q1364" s="12" t="s">
        <v>500</v>
      </c>
      <c r="R1364" s="13" t="s">
        <v>480</v>
      </c>
      <c r="S1364" s="13">
        <v>3</v>
      </c>
    </row>
    <row r="1365" spans="1:19" s="9" customFormat="1" ht="15" customHeight="1" x14ac:dyDescent="0.25">
      <c r="A1365" s="2" t="s">
        <v>274</v>
      </c>
      <c r="B1365" s="6" t="s">
        <v>91</v>
      </c>
      <c r="C1365" s="6">
        <v>1</v>
      </c>
      <c r="D1365" s="7">
        <v>42922</v>
      </c>
      <c r="E1365" s="8">
        <v>2017</v>
      </c>
      <c r="F1365" s="6" t="s">
        <v>50</v>
      </c>
      <c r="G1365" s="6" t="s">
        <v>92</v>
      </c>
      <c r="H1365" s="6"/>
      <c r="I1365" s="6" t="s">
        <v>93</v>
      </c>
      <c r="J1365" s="6" t="s">
        <v>93</v>
      </c>
      <c r="K1365" s="6" t="s">
        <v>252</v>
      </c>
      <c r="L1365" s="6"/>
      <c r="M1365" s="6" t="str">
        <f t="shared" si="46"/>
        <v>II</v>
      </c>
      <c r="N1365" s="15"/>
      <c r="O1365" s="1">
        <v>45.454500000000003</v>
      </c>
      <c r="P1365" s="10">
        <f t="shared" si="47"/>
        <v>1.0101</v>
      </c>
      <c r="Q1365" s="12" t="s">
        <v>500</v>
      </c>
      <c r="R1365" s="13" t="s">
        <v>480</v>
      </c>
      <c r="S1365" s="13">
        <v>3</v>
      </c>
    </row>
    <row r="1366" spans="1:19" s="9" customFormat="1" ht="15" customHeight="1" x14ac:dyDescent="0.25">
      <c r="A1366" s="2" t="s">
        <v>430</v>
      </c>
      <c r="B1366" s="6" t="s">
        <v>91</v>
      </c>
      <c r="C1366" s="6">
        <v>1</v>
      </c>
      <c r="D1366" s="7">
        <v>42922</v>
      </c>
      <c r="E1366" s="8">
        <v>2017</v>
      </c>
      <c r="F1366" s="6" t="s">
        <v>13</v>
      </c>
      <c r="G1366" s="6" t="s">
        <v>14</v>
      </c>
      <c r="H1366" s="6" t="s">
        <v>24</v>
      </c>
      <c r="I1366" s="6" t="s">
        <v>25</v>
      </c>
      <c r="J1366" s="6" t="s">
        <v>55</v>
      </c>
      <c r="K1366" s="6" t="s">
        <v>255</v>
      </c>
      <c r="L1366" s="6"/>
      <c r="M1366" s="6" t="str">
        <f t="shared" si="46"/>
        <v>IV</v>
      </c>
      <c r="N1366"/>
      <c r="O1366" s="1">
        <v>136.36350000000002</v>
      </c>
      <c r="P1366" s="10">
        <f t="shared" si="47"/>
        <v>3.0303000000000004</v>
      </c>
      <c r="Q1366" s="18" t="s">
        <v>491</v>
      </c>
      <c r="R1366" s="17" t="s">
        <v>478</v>
      </c>
      <c r="S1366" s="17">
        <v>2.5</v>
      </c>
    </row>
    <row r="1367" spans="1:19" s="9" customFormat="1" ht="15" customHeight="1" x14ac:dyDescent="0.25">
      <c r="A1367" s="2" t="s">
        <v>430</v>
      </c>
      <c r="B1367" s="6" t="s">
        <v>91</v>
      </c>
      <c r="C1367" s="6">
        <v>1</v>
      </c>
      <c r="D1367" s="7">
        <v>42922</v>
      </c>
      <c r="E1367" s="8">
        <v>2017</v>
      </c>
      <c r="F1367" s="6" t="s">
        <v>115</v>
      </c>
      <c r="G1367" s="6" t="s">
        <v>116</v>
      </c>
      <c r="H1367" s="6" t="s">
        <v>117</v>
      </c>
      <c r="I1367" s="6" t="s">
        <v>118</v>
      </c>
      <c r="J1367" s="6" t="s">
        <v>119</v>
      </c>
      <c r="K1367" s="6" t="s">
        <v>252</v>
      </c>
      <c r="L1367" s="6"/>
      <c r="M1367" s="6" t="str">
        <f t="shared" si="46"/>
        <v>II</v>
      </c>
      <c r="N1367" s="15"/>
      <c r="O1367" s="1">
        <v>45.454500000000003</v>
      </c>
      <c r="P1367" s="10">
        <f t="shared" si="47"/>
        <v>1.0101</v>
      </c>
      <c r="Q1367" s="12"/>
      <c r="R1367" s="13" t="s">
        <v>488</v>
      </c>
      <c r="S1367" s="13">
        <v>4</v>
      </c>
    </row>
    <row r="1368" spans="1:19" s="9" customFormat="1" ht="15" customHeight="1" x14ac:dyDescent="0.25">
      <c r="A1368" s="2" t="s">
        <v>430</v>
      </c>
      <c r="B1368" s="6" t="s">
        <v>91</v>
      </c>
      <c r="C1368" s="6">
        <v>1</v>
      </c>
      <c r="D1368" s="7">
        <v>42922</v>
      </c>
      <c r="E1368" s="8">
        <v>2017</v>
      </c>
      <c r="F1368" s="6" t="s">
        <v>13</v>
      </c>
      <c r="G1368" s="6" t="s">
        <v>14</v>
      </c>
      <c r="H1368" s="6" t="s">
        <v>15</v>
      </c>
      <c r="I1368" s="6" t="s">
        <v>22</v>
      </c>
      <c r="J1368" s="6" t="s">
        <v>23</v>
      </c>
      <c r="K1368" s="6" t="s">
        <v>255</v>
      </c>
      <c r="L1368" s="6"/>
      <c r="M1368" s="6" t="str">
        <f t="shared" si="46"/>
        <v>IV</v>
      </c>
      <c r="N1368"/>
      <c r="O1368" s="1">
        <v>45.454500000000003</v>
      </c>
      <c r="P1368" s="10">
        <f t="shared" si="47"/>
        <v>1.0101</v>
      </c>
      <c r="Q1368" s="16" t="s">
        <v>479</v>
      </c>
      <c r="R1368" s="17" t="s">
        <v>480</v>
      </c>
      <c r="S1368" s="17">
        <v>2</v>
      </c>
    </row>
    <row r="1369" spans="1:19" s="9" customFormat="1" ht="15" customHeight="1" x14ac:dyDescent="0.25">
      <c r="A1369" s="2" t="s">
        <v>430</v>
      </c>
      <c r="B1369" s="6" t="s">
        <v>91</v>
      </c>
      <c r="C1369" s="6">
        <v>1</v>
      </c>
      <c r="D1369" s="7">
        <v>42922</v>
      </c>
      <c r="E1369" s="8">
        <v>2017</v>
      </c>
      <c r="F1369" s="6" t="s">
        <v>13</v>
      </c>
      <c r="G1369" s="6" t="s">
        <v>14</v>
      </c>
      <c r="H1369" s="6"/>
      <c r="I1369" s="6" t="s">
        <v>44</v>
      </c>
      <c r="J1369" s="6" t="s">
        <v>45</v>
      </c>
      <c r="K1369" s="6" t="s">
        <v>252</v>
      </c>
      <c r="L1369" s="6"/>
      <c r="M1369" s="6" t="str">
        <f t="shared" si="46"/>
        <v>II</v>
      </c>
      <c r="N1369" s="15"/>
      <c r="O1369" s="1">
        <v>45.454500000000003</v>
      </c>
      <c r="P1369" s="10">
        <f t="shared" si="47"/>
        <v>1.0101</v>
      </c>
      <c r="Q1369" s="18" t="s">
        <v>503</v>
      </c>
      <c r="R1369" s="17" t="s">
        <v>478</v>
      </c>
      <c r="S1369" s="17">
        <v>2</v>
      </c>
    </row>
    <row r="1370" spans="1:19" s="9" customFormat="1" ht="15" customHeight="1" x14ac:dyDescent="0.25">
      <c r="A1370" s="2" t="s">
        <v>431</v>
      </c>
      <c r="B1370" s="6" t="s">
        <v>91</v>
      </c>
      <c r="C1370" s="6">
        <v>2</v>
      </c>
      <c r="D1370" s="7">
        <v>42922</v>
      </c>
      <c r="E1370" s="8">
        <v>2017</v>
      </c>
      <c r="F1370" s="6" t="s">
        <v>13</v>
      </c>
      <c r="G1370" s="6" t="s">
        <v>14</v>
      </c>
      <c r="H1370" s="6" t="s">
        <v>15</v>
      </c>
      <c r="I1370" s="6" t="s">
        <v>16</v>
      </c>
      <c r="J1370" s="6" t="s">
        <v>17</v>
      </c>
      <c r="K1370" s="6" t="s">
        <v>252</v>
      </c>
      <c r="L1370" s="6"/>
      <c r="M1370" s="6" t="str">
        <f t="shared" si="46"/>
        <v>II</v>
      </c>
      <c r="N1370" s="15"/>
      <c r="O1370" s="1">
        <v>45.454500000000003</v>
      </c>
      <c r="P1370" s="10">
        <f t="shared" si="47"/>
        <v>1.0101</v>
      </c>
      <c r="Q1370" s="16" t="s">
        <v>479</v>
      </c>
      <c r="R1370" s="17" t="s">
        <v>480</v>
      </c>
      <c r="S1370" s="17">
        <v>3</v>
      </c>
    </row>
    <row r="1371" spans="1:19" s="9" customFormat="1" ht="15" customHeight="1" x14ac:dyDescent="0.25">
      <c r="A1371" s="2" t="s">
        <v>431</v>
      </c>
      <c r="B1371" s="6" t="s">
        <v>91</v>
      </c>
      <c r="C1371" s="6">
        <v>2</v>
      </c>
      <c r="D1371" s="7">
        <v>42922</v>
      </c>
      <c r="E1371" s="8">
        <v>2017</v>
      </c>
      <c r="F1371" s="6" t="s">
        <v>13</v>
      </c>
      <c r="G1371" s="6" t="s">
        <v>14</v>
      </c>
      <c r="H1371" s="6" t="s">
        <v>24</v>
      </c>
      <c r="I1371" s="6" t="s">
        <v>25</v>
      </c>
      <c r="J1371" s="6" t="s">
        <v>55</v>
      </c>
      <c r="K1371" s="6" t="s">
        <v>255</v>
      </c>
      <c r="L1371" s="6"/>
      <c r="M1371" s="6" t="str">
        <f t="shared" si="46"/>
        <v>IV</v>
      </c>
      <c r="N1371"/>
      <c r="O1371" s="1">
        <v>181.81800000000001</v>
      </c>
      <c r="P1371" s="10">
        <f t="shared" si="47"/>
        <v>4.0404</v>
      </c>
      <c r="Q1371" s="18" t="s">
        <v>491</v>
      </c>
      <c r="R1371" s="17" t="s">
        <v>478</v>
      </c>
      <c r="S1371" s="17">
        <v>2.5</v>
      </c>
    </row>
    <row r="1372" spans="1:19" s="9" customFormat="1" ht="15" customHeight="1" x14ac:dyDescent="0.25">
      <c r="A1372" s="2" t="s">
        <v>431</v>
      </c>
      <c r="B1372" s="6" t="s">
        <v>91</v>
      </c>
      <c r="C1372" s="6">
        <v>2</v>
      </c>
      <c r="D1372" s="7">
        <v>42922</v>
      </c>
      <c r="E1372" s="8">
        <v>2017</v>
      </c>
      <c r="F1372" s="6" t="s">
        <v>13</v>
      </c>
      <c r="G1372" s="6" t="s">
        <v>14</v>
      </c>
      <c r="H1372" s="6"/>
      <c r="I1372" s="6" t="s">
        <v>44</v>
      </c>
      <c r="J1372" s="6" t="s">
        <v>45</v>
      </c>
      <c r="K1372" s="6" t="s">
        <v>252</v>
      </c>
      <c r="L1372" s="6"/>
      <c r="M1372" s="6" t="str">
        <f t="shared" si="46"/>
        <v>II</v>
      </c>
      <c r="N1372" s="15"/>
      <c r="O1372" s="1">
        <v>45.454500000000003</v>
      </c>
      <c r="P1372" s="10">
        <f t="shared" si="47"/>
        <v>1.0101</v>
      </c>
      <c r="Q1372" s="18" t="s">
        <v>503</v>
      </c>
      <c r="R1372" s="17" t="s">
        <v>478</v>
      </c>
      <c r="S1372" s="17">
        <v>2</v>
      </c>
    </row>
    <row r="1373" spans="1:19" s="9" customFormat="1" ht="15" customHeight="1" x14ac:dyDescent="0.25">
      <c r="A1373" s="2" t="s">
        <v>442</v>
      </c>
      <c r="B1373" s="6" t="s">
        <v>91</v>
      </c>
      <c r="C1373" s="6">
        <v>1</v>
      </c>
      <c r="D1373" s="7">
        <v>42949</v>
      </c>
      <c r="E1373" s="8">
        <v>2017</v>
      </c>
      <c r="F1373" s="6" t="s">
        <v>13</v>
      </c>
      <c r="G1373" s="6" t="s">
        <v>14</v>
      </c>
      <c r="H1373" s="6"/>
      <c r="I1373" s="6" t="s">
        <v>99</v>
      </c>
      <c r="J1373" s="6" t="s">
        <v>192</v>
      </c>
      <c r="K1373" s="6" t="s">
        <v>252</v>
      </c>
      <c r="L1373" s="6"/>
      <c r="M1373" s="6" t="str">
        <f t="shared" si="46"/>
        <v>II</v>
      </c>
      <c r="N1373" s="15"/>
      <c r="O1373" s="1">
        <v>181.81800000000001</v>
      </c>
      <c r="P1373" s="10">
        <f t="shared" si="47"/>
        <v>4.0404</v>
      </c>
      <c r="Q1373" s="18" t="s">
        <v>486</v>
      </c>
      <c r="R1373" s="17" t="s">
        <v>478</v>
      </c>
      <c r="S1373" s="17">
        <v>3</v>
      </c>
    </row>
    <row r="1374" spans="1:19" s="9" customFormat="1" ht="15" customHeight="1" x14ac:dyDescent="0.25">
      <c r="A1374" s="2" t="s">
        <v>442</v>
      </c>
      <c r="B1374" s="6" t="s">
        <v>91</v>
      </c>
      <c r="C1374" s="6">
        <v>1</v>
      </c>
      <c r="D1374" s="7">
        <v>42949</v>
      </c>
      <c r="E1374" s="8">
        <v>2017</v>
      </c>
      <c r="F1374" s="6" t="s">
        <v>50</v>
      </c>
      <c r="G1374" s="6" t="s">
        <v>51</v>
      </c>
      <c r="H1374" s="6" t="s">
        <v>70</v>
      </c>
      <c r="I1374" s="6" t="s">
        <v>243</v>
      </c>
      <c r="J1374" s="6" t="s">
        <v>244</v>
      </c>
      <c r="K1374" s="6" t="s">
        <v>251</v>
      </c>
      <c r="L1374" s="6"/>
      <c r="M1374" s="6" t="str">
        <f t="shared" si="46"/>
        <v>III</v>
      </c>
      <c r="N1374" s="15"/>
      <c r="O1374" s="1">
        <v>45.454500000000003</v>
      </c>
      <c r="P1374" s="10">
        <f t="shared" si="47"/>
        <v>1.0101</v>
      </c>
      <c r="Q1374" s="12"/>
      <c r="R1374" s="13" t="s">
        <v>480</v>
      </c>
      <c r="S1374" s="13">
        <v>3</v>
      </c>
    </row>
    <row r="1375" spans="1:19" s="9" customFormat="1" ht="15" customHeight="1" x14ac:dyDescent="0.25">
      <c r="A1375" s="2" t="s">
        <v>442</v>
      </c>
      <c r="B1375" s="6" t="s">
        <v>91</v>
      </c>
      <c r="C1375" s="6">
        <v>1</v>
      </c>
      <c r="D1375" s="7">
        <v>42949</v>
      </c>
      <c r="E1375" s="8">
        <v>2017</v>
      </c>
      <c r="F1375" s="6" t="s">
        <v>13</v>
      </c>
      <c r="G1375" s="6" t="s">
        <v>14</v>
      </c>
      <c r="H1375" s="6"/>
      <c r="I1375" s="6" t="s">
        <v>64</v>
      </c>
      <c r="J1375" s="6" t="s">
        <v>65</v>
      </c>
      <c r="K1375" s="6" t="s">
        <v>255</v>
      </c>
      <c r="L1375" s="6"/>
      <c r="M1375" s="6" t="str">
        <f t="shared" si="46"/>
        <v>IV</v>
      </c>
      <c r="N1375"/>
      <c r="O1375" s="1">
        <v>45.454500000000003</v>
      </c>
      <c r="P1375" s="10">
        <f t="shared" si="47"/>
        <v>1.0101</v>
      </c>
      <c r="Q1375" s="18" t="s">
        <v>477</v>
      </c>
      <c r="R1375" s="17" t="s">
        <v>478</v>
      </c>
      <c r="S1375" s="17">
        <v>4</v>
      </c>
    </row>
    <row r="1376" spans="1:19" s="9" customFormat="1" ht="15" customHeight="1" x14ac:dyDescent="0.25">
      <c r="A1376" s="2" t="s">
        <v>442</v>
      </c>
      <c r="B1376" s="6" t="s">
        <v>91</v>
      </c>
      <c r="C1376" s="6">
        <v>1</v>
      </c>
      <c r="D1376" s="7">
        <v>42949</v>
      </c>
      <c r="E1376" s="8">
        <v>2017</v>
      </c>
      <c r="F1376" s="6" t="s">
        <v>9</v>
      </c>
      <c r="G1376" s="6" t="s">
        <v>92</v>
      </c>
      <c r="H1376" s="6"/>
      <c r="I1376" s="6" t="s">
        <v>93</v>
      </c>
      <c r="J1376" s="6" t="s">
        <v>138</v>
      </c>
      <c r="K1376" s="6" t="s">
        <v>252</v>
      </c>
      <c r="L1376" s="6"/>
      <c r="M1376" s="6" t="str">
        <f t="shared" si="46"/>
        <v>II</v>
      </c>
      <c r="N1376" s="15"/>
      <c r="O1376" s="1">
        <v>181.81800000000001</v>
      </c>
      <c r="P1376" s="10">
        <f t="shared" si="47"/>
        <v>4.0404</v>
      </c>
      <c r="Q1376" s="12" t="s">
        <v>500</v>
      </c>
      <c r="R1376" s="13" t="s">
        <v>480</v>
      </c>
      <c r="S1376" s="13">
        <v>3</v>
      </c>
    </row>
    <row r="1377" spans="1:19" s="9" customFormat="1" ht="15" customHeight="1" x14ac:dyDescent="0.25">
      <c r="A1377" s="2" t="s">
        <v>341</v>
      </c>
      <c r="B1377" s="6" t="s">
        <v>91</v>
      </c>
      <c r="C1377" s="6">
        <v>1</v>
      </c>
      <c r="D1377" s="7">
        <v>42949</v>
      </c>
      <c r="E1377" s="8">
        <v>2017</v>
      </c>
      <c r="F1377" s="6" t="s">
        <v>13</v>
      </c>
      <c r="G1377" s="6" t="s">
        <v>14</v>
      </c>
      <c r="H1377" s="6" t="s">
        <v>15</v>
      </c>
      <c r="I1377" s="6" t="s">
        <v>56</v>
      </c>
      <c r="J1377" s="6" t="s">
        <v>194</v>
      </c>
      <c r="K1377" s="27" t="s">
        <v>256</v>
      </c>
      <c r="L1377" s="28" t="s">
        <v>252</v>
      </c>
      <c r="M1377" s="6" t="str">
        <f t="shared" si="46"/>
        <v>II</v>
      </c>
      <c r="N1377" s="27" t="s">
        <v>469</v>
      </c>
      <c r="O1377" s="1">
        <v>136.36350000000002</v>
      </c>
      <c r="P1377" s="10">
        <f t="shared" si="47"/>
        <v>3.0303000000000004</v>
      </c>
      <c r="Q1377" s="19" t="s">
        <v>479</v>
      </c>
      <c r="R1377" s="13" t="s">
        <v>480</v>
      </c>
      <c r="S1377" s="13">
        <v>4</v>
      </c>
    </row>
    <row r="1378" spans="1:19" s="9" customFormat="1" ht="15" customHeight="1" x14ac:dyDescent="0.25">
      <c r="A1378" s="2" t="s">
        <v>442</v>
      </c>
      <c r="B1378" s="6" t="s">
        <v>91</v>
      </c>
      <c r="C1378" s="6">
        <v>1</v>
      </c>
      <c r="D1378" s="7">
        <v>42949</v>
      </c>
      <c r="E1378" s="8">
        <v>2017</v>
      </c>
      <c r="F1378" s="6" t="s">
        <v>13</v>
      </c>
      <c r="G1378" s="6" t="s">
        <v>14</v>
      </c>
      <c r="H1378" s="6"/>
      <c r="I1378" s="6" t="s">
        <v>99</v>
      </c>
      <c r="J1378" s="6" t="s">
        <v>104</v>
      </c>
      <c r="K1378" s="6" t="s">
        <v>251</v>
      </c>
      <c r="L1378" s="6"/>
      <c r="M1378" s="6" t="str">
        <f t="shared" si="46"/>
        <v>III</v>
      </c>
      <c r="N1378" s="15"/>
      <c r="O1378" s="1">
        <v>681.8175</v>
      </c>
      <c r="P1378" s="10">
        <f t="shared" si="47"/>
        <v>15.1515</v>
      </c>
      <c r="Q1378" s="12" t="s">
        <v>486</v>
      </c>
      <c r="R1378" s="13" t="s">
        <v>478</v>
      </c>
      <c r="S1378" s="13">
        <v>4</v>
      </c>
    </row>
    <row r="1379" spans="1:19" s="9" customFormat="1" ht="15" customHeight="1" x14ac:dyDescent="0.25">
      <c r="A1379" s="2" t="s">
        <v>442</v>
      </c>
      <c r="B1379" s="6" t="s">
        <v>91</v>
      </c>
      <c r="C1379" s="6">
        <v>1</v>
      </c>
      <c r="D1379" s="7">
        <v>42949</v>
      </c>
      <c r="E1379" s="8">
        <v>2017</v>
      </c>
      <c r="F1379" s="6" t="s">
        <v>13</v>
      </c>
      <c r="G1379" s="6" t="s">
        <v>14</v>
      </c>
      <c r="H1379" s="6" t="s">
        <v>24</v>
      </c>
      <c r="I1379" s="6" t="s">
        <v>25</v>
      </c>
      <c r="J1379" s="6" t="s">
        <v>55</v>
      </c>
      <c r="K1379" s="6" t="s">
        <v>255</v>
      </c>
      <c r="L1379" s="6"/>
      <c r="M1379" s="6" t="str">
        <f t="shared" si="46"/>
        <v>IV</v>
      </c>
      <c r="N1379"/>
      <c r="O1379" s="1">
        <v>90.909000000000006</v>
      </c>
      <c r="P1379" s="10">
        <f t="shared" si="47"/>
        <v>2.0202</v>
      </c>
      <c r="Q1379" s="18" t="s">
        <v>491</v>
      </c>
      <c r="R1379" s="17" t="s">
        <v>478</v>
      </c>
      <c r="S1379" s="17">
        <v>2.5</v>
      </c>
    </row>
    <row r="1380" spans="1:19" s="9" customFormat="1" ht="15" customHeight="1" x14ac:dyDescent="0.25">
      <c r="A1380" s="2" t="s">
        <v>442</v>
      </c>
      <c r="B1380" s="6" t="s">
        <v>91</v>
      </c>
      <c r="C1380" s="6">
        <v>1</v>
      </c>
      <c r="D1380" s="7">
        <v>42949</v>
      </c>
      <c r="E1380" s="8">
        <v>2017</v>
      </c>
      <c r="F1380" s="6" t="s">
        <v>13</v>
      </c>
      <c r="G1380" s="6" t="s">
        <v>14</v>
      </c>
      <c r="H1380" s="6" t="s">
        <v>89</v>
      </c>
      <c r="I1380" s="6" t="s">
        <v>90</v>
      </c>
      <c r="J1380" s="6" t="s">
        <v>208</v>
      </c>
      <c r="K1380" s="6" t="s">
        <v>252</v>
      </c>
      <c r="L1380" s="6" t="s">
        <v>252</v>
      </c>
      <c r="M1380" s="6" t="s">
        <v>252</v>
      </c>
      <c r="N1380" s="15"/>
      <c r="O1380" s="1">
        <v>45.454500000000003</v>
      </c>
      <c r="P1380" s="10">
        <f t="shared" si="47"/>
        <v>1.0101</v>
      </c>
      <c r="Q1380" s="12"/>
      <c r="R1380" s="13" t="s">
        <v>480</v>
      </c>
      <c r="S1380" s="13">
        <v>3</v>
      </c>
    </row>
    <row r="1381" spans="1:19" s="9" customFormat="1" ht="15" customHeight="1" x14ac:dyDescent="0.25">
      <c r="A1381" s="2" t="s">
        <v>442</v>
      </c>
      <c r="B1381" s="6" t="s">
        <v>91</v>
      </c>
      <c r="C1381" s="6">
        <v>1</v>
      </c>
      <c r="D1381" s="7">
        <v>42949</v>
      </c>
      <c r="E1381" s="8">
        <v>2017</v>
      </c>
      <c r="F1381" s="6" t="s">
        <v>13</v>
      </c>
      <c r="G1381" s="6" t="s">
        <v>14</v>
      </c>
      <c r="H1381" s="6" t="s">
        <v>15</v>
      </c>
      <c r="I1381" s="6" t="s">
        <v>106</v>
      </c>
      <c r="J1381" s="6" t="s">
        <v>142</v>
      </c>
      <c r="K1381" s="6" t="s">
        <v>252</v>
      </c>
      <c r="L1381" s="6"/>
      <c r="M1381" s="6" t="str">
        <f t="shared" ref="M1381:M1390" si="48">IF(L1381="",K1381,L1381)</f>
        <v>II</v>
      </c>
      <c r="N1381" s="15"/>
      <c r="O1381" s="1">
        <v>45.454500000000003</v>
      </c>
      <c r="P1381" s="10">
        <f t="shared" si="47"/>
        <v>1.0101</v>
      </c>
      <c r="Q1381" s="12"/>
      <c r="R1381" s="13"/>
      <c r="S1381" s="13">
        <v>2</v>
      </c>
    </row>
    <row r="1382" spans="1:19" s="9" customFormat="1" ht="15" customHeight="1" x14ac:dyDescent="0.25">
      <c r="A1382" s="2" t="s">
        <v>371</v>
      </c>
      <c r="B1382" s="6" t="s">
        <v>91</v>
      </c>
      <c r="C1382" s="6">
        <v>2</v>
      </c>
      <c r="D1382" s="7">
        <v>42949</v>
      </c>
      <c r="E1382" s="8">
        <v>2017</v>
      </c>
      <c r="F1382" s="6" t="s">
        <v>27</v>
      </c>
      <c r="G1382" s="6" t="s">
        <v>51</v>
      </c>
      <c r="H1382" s="6" t="s">
        <v>70</v>
      </c>
      <c r="I1382" s="6" t="s">
        <v>235</v>
      </c>
      <c r="J1382" s="6" t="s">
        <v>236</v>
      </c>
      <c r="K1382" s="6" t="s">
        <v>256</v>
      </c>
      <c r="L1382" s="6"/>
      <c r="M1382" s="6" t="str">
        <f t="shared" si="48"/>
        <v>NA</v>
      </c>
      <c r="N1382" s="15" t="s">
        <v>531</v>
      </c>
      <c r="O1382" s="1">
        <v>45.454500000000003</v>
      </c>
      <c r="P1382" s="10">
        <f t="shared" si="47"/>
        <v>1.0101</v>
      </c>
      <c r="Q1382" s="12"/>
      <c r="R1382" s="13"/>
      <c r="S1382" s="13"/>
    </row>
    <row r="1383" spans="1:19" s="9" customFormat="1" ht="15" customHeight="1" x14ac:dyDescent="0.25">
      <c r="A1383" s="2" t="s">
        <v>443</v>
      </c>
      <c r="B1383" s="6" t="s">
        <v>91</v>
      </c>
      <c r="C1383" s="6">
        <v>2</v>
      </c>
      <c r="D1383" s="7">
        <v>42949</v>
      </c>
      <c r="E1383" s="8">
        <v>2017</v>
      </c>
      <c r="F1383" s="6" t="s">
        <v>13</v>
      </c>
      <c r="G1383" s="6" t="s">
        <v>14</v>
      </c>
      <c r="H1383" s="6" t="s">
        <v>15</v>
      </c>
      <c r="I1383" s="6" t="s">
        <v>22</v>
      </c>
      <c r="J1383" s="6" t="s">
        <v>66</v>
      </c>
      <c r="K1383" s="6" t="s">
        <v>251</v>
      </c>
      <c r="L1383" s="6"/>
      <c r="M1383" s="6" t="str">
        <f t="shared" si="48"/>
        <v>III</v>
      </c>
      <c r="N1383" s="15"/>
      <c r="O1383" s="1">
        <v>272.72700000000003</v>
      </c>
      <c r="P1383" s="10">
        <f t="shared" si="47"/>
        <v>6.0606000000000009</v>
      </c>
      <c r="Q1383" s="16" t="s">
        <v>479</v>
      </c>
      <c r="R1383" s="17" t="s">
        <v>480</v>
      </c>
      <c r="S1383" s="17">
        <v>4</v>
      </c>
    </row>
    <row r="1384" spans="1:19" s="9" customFormat="1" ht="15" customHeight="1" x14ac:dyDescent="0.25">
      <c r="A1384" s="2" t="s">
        <v>443</v>
      </c>
      <c r="B1384" s="6" t="s">
        <v>91</v>
      </c>
      <c r="C1384" s="6">
        <v>2</v>
      </c>
      <c r="D1384" s="7">
        <v>42949</v>
      </c>
      <c r="E1384" s="8">
        <v>2017</v>
      </c>
      <c r="F1384" s="6" t="s">
        <v>13</v>
      </c>
      <c r="G1384" s="6" t="s">
        <v>14</v>
      </c>
      <c r="H1384" s="6"/>
      <c r="I1384" s="6" t="s">
        <v>99</v>
      </c>
      <c r="J1384" s="6" t="s">
        <v>192</v>
      </c>
      <c r="K1384" s="6" t="s">
        <v>252</v>
      </c>
      <c r="L1384" s="6"/>
      <c r="M1384" s="6" t="str">
        <f t="shared" si="48"/>
        <v>II</v>
      </c>
      <c r="N1384" s="15"/>
      <c r="O1384" s="1">
        <v>45.454500000000003</v>
      </c>
      <c r="P1384" s="10">
        <f t="shared" si="47"/>
        <v>1.0101</v>
      </c>
      <c r="Q1384" s="18" t="s">
        <v>486</v>
      </c>
      <c r="R1384" s="17" t="s">
        <v>478</v>
      </c>
      <c r="S1384" s="17">
        <v>3</v>
      </c>
    </row>
    <row r="1385" spans="1:19" s="9" customFormat="1" ht="15" customHeight="1" x14ac:dyDescent="0.25">
      <c r="A1385" s="2" t="s">
        <v>443</v>
      </c>
      <c r="B1385" s="6" t="s">
        <v>91</v>
      </c>
      <c r="C1385" s="6">
        <v>2</v>
      </c>
      <c r="D1385" s="7">
        <v>42949</v>
      </c>
      <c r="E1385" s="8">
        <v>2017</v>
      </c>
      <c r="F1385" s="6" t="s">
        <v>13</v>
      </c>
      <c r="G1385" s="6" t="s">
        <v>14</v>
      </c>
      <c r="H1385" s="6"/>
      <c r="I1385" s="6" t="s">
        <v>64</v>
      </c>
      <c r="J1385" s="6" t="s">
        <v>65</v>
      </c>
      <c r="K1385" s="6" t="s">
        <v>255</v>
      </c>
      <c r="L1385" s="6"/>
      <c r="M1385" s="6" t="str">
        <f t="shared" si="48"/>
        <v>IV</v>
      </c>
      <c r="N1385"/>
      <c r="O1385" s="1">
        <v>45.454500000000003</v>
      </c>
      <c r="P1385" s="10">
        <f t="shared" si="47"/>
        <v>1.0101</v>
      </c>
      <c r="Q1385" s="18" t="s">
        <v>477</v>
      </c>
      <c r="R1385" s="17" t="s">
        <v>478</v>
      </c>
      <c r="S1385" s="17">
        <v>4</v>
      </c>
    </row>
    <row r="1386" spans="1:19" s="9" customFormat="1" ht="15" customHeight="1" x14ac:dyDescent="0.25">
      <c r="A1386" s="2" t="s">
        <v>443</v>
      </c>
      <c r="B1386" s="6" t="s">
        <v>91</v>
      </c>
      <c r="C1386" s="6">
        <v>2</v>
      </c>
      <c r="D1386" s="7">
        <v>42949</v>
      </c>
      <c r="E1386" s="8">
        <v>2017</v>
      </c>
      <c r="F1386" s="6" t="s">
        <v>13</v>
      </c>
      <c r="G1386" s="6" t="s">
        <v>14</v>
      </c>
      <c r="H1386" s="6"/>
      <c r="I1386" s="6" t="s">
        <v>20</v>
      </c>
      <c r="J1386" s="6" t="s">
        <v>21</v>
      </c>
      <c r="K1386" s="6" t="s">
        <v>255</v>
      </c>
      <c r="L1386" s="6"/>
      <c r="M1386" s="6" t="str">
        <f t="shared" si="48"/>
        <v>IV</v>
      </c>
      <c r="N1386"/>
      <c r="O1386" s="1">
        <v>181.81800000000001</v>
      </c>
      <c r="P1386" s="10">
        <f t="shared" si="47"/>
        <v>4.0404</v>
      </c>
      <c r="Q1386" s="18" t="s">
        <v>490</v>
      </c>
      <c r="R1386" s="17" t="s">
        <v>488</v>
      </c>
      <c r="S1386" s="17">
        <v>3</v>
      </c>
    </row>
    <row r="1387" spans="1:19" s="9" customFormat="1" ht="15" customHeight="1" x14ac:dyDescent="0.25">
      <c r="A1387" s="2" t="s">
        <v>443</v>
      </c>
      <c r="B1387" s="6" t="s">
        <v>91</v>
      </c>
      <c r="C1387" s="6">
        <v>2</v>
      </c>
      <c r="D1387" s="7">
        <v>42949</v>
      </c>
      <c r="E1387" s="8">
        <v>2017</v>
      </c>
      <c r="F1387" s="6" t="s">
        <v>9</v>
      </c>
      <c r="G1387" s="6" t="s">
        <v>92</v>
      </c>
      <c r="H1387" s="6"/>
      <c r="I1387" s="6" t="s">
        <v>93</v>
      </c>
      <c r="J1387" s="6" t="s">
        <v>138</v>
      </c>
      <c r="K1387" s="6" t="s">
        <v>252</v>
      </c>
      <c r="L1387" s="6"/>
      <c r="M1387" s="6" t="str">
        <f t="shared" si="48"/>
        <v>II</v>
      </c>
      <c r="N1387" s="15"/>
      <c r="O1387" s="1">
        <v>363.63600000000002</v>
      </c>
      <c r="P1387" s="10">
        <f t="shared" si="47"/>
        <v>8.0808</v>
      </c>
      <c r="Q1387" s="12" t="s">
        <v>500</v>
      </c>
      <c r="R1387" s="13" t="s">
        <v>480</v>
      </c>
      <c r="S1387" s="13">
        <v>3</v>
      </c>
    </row>
    <row r="1388" spans="1:19" s="9" customFormat="1" ht="15" customHeight="1" x14ac:dyDescent="0.25">
      <c r="A1388" s="2" t="s">
        <v>443</v>
      </c>
      <c r="B1388" s="6" t="s">
        <v>91</v>
      </c>
      <c r="C1388" s="6">
        <v>2</v>
      </c>
      <c r="D1388" s="7">
        <v>42949</v>
      </c>
      <c r="E1388" s="8">
        <v>2017</v>
      </c>
      <c r="F1388" s="6" t="s">
        <v>13</v>
      </c>
      <c r="G1388" s="6" t="s">
        <v>14</v>
      </c>
      <c r="H1388" s="6"/>
      <c r="I1388" s="6" t="s">
        <v>99</v>
      </c>
      <c r="J1388" s="6" t="s">
        <v>104</v>
      </c>
      <c r="K1388" s="6" t="s">
        <v>251</v>
      </c>
      <c r="L1388" s="6"/>
      <c r="M1388" s="6" t="str">
        <f t="shared" si="48"/>
        <v>III</v>
      </c>
      <c r="N1388" s="15"/>
      <c r="O1388" s="1">
        <v>1454.5440000000001</v>
      </c>
      <c r="P1388" s="10">
        <f t="shared" si="47"/>
        <v>32.3232</v>
      </c>
      <c r="Q1388" s="12" t="s">
        <v>486</v>
      </c>
      <c r="R1388" s="13" t="s">
        <v>478</v>
      </c>
      <c r="S1388" s="13">
        <v>4</v>
      </c>
    </row>
    <row r="1389" spans="1:19" s="9" customFormat="1" ht="15" customHeight="1" x14ac:dyDescent="0.25">
      <c r="A1389" s="2" t="s">
        <v>443</v>
      </c>
      <c r="B1389" s="6" t="s">
        <v>91</v>
      </c>
      <c r="C1389" s="6">
        <v>2</v>
      </c>
      <c r="D1389" s="7">
        <v>42949</v>
      </c>
      <c r="E1389" s="8">
        <v>2017</v>
      </c>
      <c r="F1389" s="6" t="s">
        <v>13</v>
      </c>
      <c r="G1389" s="6" t="s">
        <v>14</v>
      </c>
      <c r="H1389" s="6" t="s">
        <v>78</v>
      </c>
      <c r="I1389" s="6" t="s">
        <v>79</v>
      </c>
      <c r="J1389" s="6" t="s">
        <v>169</v>
      </c>
      <c r="K1389" s="6" t="s">
        <v>251</v>
      </c>
      <c r="L1389" s="6"/>
      <c r="M1389" s="6" t="str">
        <f t="shared" si="48"/>
        <v>III</v>
      </c>
      <c r="N1389" s="15"/>
      <c r="O1389" s="1">
        <v>45.454500000000003</v>
      </c>
      <c r="P1389" s="10">
        <f t="shared" si="47"/>
        <v>1.0101</v>
      </c>
      <c r="Q1389" s="12"/>
      <c r="R1389" s="13"/>
      <c r="S1389" s="13">
        <v>5</v>
      </c>
    </row>
    <row r="1390" spans="1:19" s="9" customFormat="1" ht="15" customHeight="1" x14ac:dyDescent="0.25">
      <c r="A1390" s="2" t="s">
        <v>443</v>
      </c>
      <c r="B1390" s="6" t="s">
        <v>91</v>
      </c>
      <c r="C1390" s="6">
        <v>2</v>
      </c>
      <c r="D1390" s="7">
        <v>42949</v>
      </c>
      <c r="E1390" s="8">
        <v>2017</v>
      </c>
      <c r="F1390" s="6" t="s">
        <v>13</v>
      </c>
      <c r="G1390" s="6" t="s">
        <v>14</v>
      </c>
      <c r="H1390" s="6" t="s">
        <v>15</v>
      </c>
      <c r="I1390" s="6" t="s">
        <v>56</v>
      </c>
      <c r="J1390" s="6" t="s">
        <v>57</v>
      </c>
      <c r="K1390" s="6" t="s">
        <v>252</v>
      </c>
      <c r="L1390" s="6"/>
      <c r="M1390" s="6" t="str">
        <f t="shared" si="48"/>
        <v>II</v>
      </c>
      <c r="N1390" s="15"/>
      <c r="O1390" s="1">
        <v>45.454500000000003</v>
      </c>
      <c r="P1390" s="10">
        <f t="shared" si="47"/>
        <v>1.0101</v>
      </c>
      <c r="Q1390" s="16" t="s">
        <v>479</v>
      </c>
      <c r="R1390" s="17" t="s">
        <v>480</v>
      </c>
      <c r="S1390" s="17">
        <v>4</v>
      </c>
    </row>
    <row r="1391" spans="1:19" s="9" customFormat="1" ht="15" customHeight="1" x14ac:dyDescent="0.25">
      <c r="A1391" s="2" t="s">
        <v>443</v>
      </c>
      <c r="B1391" s="6" t="s">
        <v>91</v>
      </c>
      <c r="C1391" s="6">
        <v>2</v>
      </c>
      <c r="D1391" s="7">
        <v>42949</v>
      </c>
      <c r="E1391" s="8">
        <v>2017</v>
      </c>
      <c r="F1391" s="6" t="s">
        <v>13</v>
      </c>
      <c r="G1391" s="6" t="s">
        <v>14</v>
      </c>
      <c r="H1391" s="6" t="s">
        <v>89</v>
      </c>
      <c r="I1391" s="6" t="s">
        <v>90</v>
      </c>
      <c r="J1391" s="6" t="s">
        <v>208</v>
      </c>
      <c r="K1391" s="6" t="s">
        <v>252</v>
      </c>
      <c r="L1391" s="6" t="s">
        <v>252</v>
      </c>
      <c r="M1391" s="6" t="s">
        <v>252</v>
      </c>
      <c r="N1391" s="15"/>
      <c r="O1391" s="1">
        <v>45.454500000000003</v>
      </c>
      <c r="P1391" s="10">
        <f t="shared" si="47"/>
        <v>1.0101</v>
      </c>
      <c r="Q1391" s="12"/>
      <c r="R1391" s="13" t="s">
        <v>480</v>
      </c>
      <c r="S1391" s="13">
        <v>3</v>
      </c>
    </row>
    <row r="1392" spans="1:19" s="9" customFormat="1" ht="15" customHeight="1" x14ac:dyDescent="0.25">
      <c r="A1392" s="2" t="s">
        <v>396</v>
      </c>
      <c r="B1392" s="6" t="s">
        <v>91</v>
      </c>
      <c r="C1392" s="6">
        <v>1</v>
      </c>
      <c r="D1392" s="7">
        <v>42985</v>
      </c>
      <c r="E1392" s="8">
        <v>2017</v>
      </c>
      <c r="F1392" s="6" t="s">
        <v>13</v>
      </c>
      <c r="G1392" s="6" t="s">
        <v>14</v>
      </c>
      <c r="H1392" s="6"/>
      <c r="I1392" s="6" t="s">
        <v>99</v>
      </c>
      <c r="J1392" s="6" t="s">
        <v>192</v>
      </c>
      <c r="K1392" s="6" t="s">
        <v>252</v>
      </c>
      <c r="L1392" s="6"/>
      <c r="M1392" s="6" t="str">
        <f t="shared" ref="M1392:M1455" si="49">IF(L1392="",K1392,L1392)</f>
        <v>II</v>
      </c>
      <c r="N1392" s="15"/>
      <c r="O1392" s="1">
        <v>45.454500000000003</v>
      </c>
      <c r="P1392" s="10">
        <f t="shared" si="47"/>
        <v>1.0101</v>
      </c>
      <c r="Q1392" s="18" t="s">
        <v>486</v>
      </c>
      <c r="R1392" s="17" t="s">
        <v>478</v>
      </c>
      <c r="S1392" s="17">
        <v>3</v>
      </c>
    </row>
    <row r="1393" spans="1:19" s="9" customFormat="1" ht="15" customHeight="1" x14ac:dyDescent="0.25">
      <c r="A1393" s="2" t="s">
        <v>396</v>
      </c>
      <c r="B1393" s="6" t="s">
        <v>91</v>
      </c>
      <c r="C1393" s="6">
        <v>1</v>
      </c>
      <c r="D1393" s="7">
        <v>42985</v>
      </c>
      <c r="E1393" s="8">
        <v>2017</v>
      </c>
      <c r="F1393" s="6" t="s">
        <v>9</v>
      </c>
      <c r="G1393" s="6" t="s">
        <v>10</v>
      </c>
      <c r="H1393" s="6"/>
      <c r="I1393" s="6" t="s">
        <v>11</v>
      </c>
      <c r="J1393" s="6" t="s">
        <v>42</v>
      </c>
      <c r="K1393" s="6" t="s">
        <v>252</v>
      </c>
      <c r="L1393" s="6"/>
      <c r="M1393" s="6" t="str">
        <f t="shared" si="49"/>
        <v>II</v>
      </c>
      <c r="N1393" s="15"/>
      <c r="O1393" s="1">
        <v>45.454500000000003</v>
      </c>
      <c r="P1393" s="10">
        <f t="shared" si="47"/>
        <v>1.0101</v>
      </c>
      <c r="Q1393" s="12" t="s">
        <v>500</v>
      </c>
      <c r="R1393" s="13" t="s">
        <v>480</v>
      </c>
      <c r="S1393" s="13">
        <v>3</v>
      </c>
    </row>
    <row r="1394" spans="1:19" s="9" customFormat="1" ht="15" customHeight="1" x14ac:dyDescent="0.25">
      <c r="A1394" s="2" t="s">
        <v>396</v>
      </c>
      <c r="B1394" s="6" t="s">
        <v>91</v>
      </c>
      <c r="C1394" s="6">
        <v>1</v>
      </c>
      <c r="D1394" s="7">
        <v>42985</v>
      </c>
      <c r="E1394" s="8">
        <v>2017</v>
      </c>
      <c r="F1394" s="6" t="s">
        <v>13</v>
      </c>
      <c r="G1394" s="6" t="s">
        <v>14</v>
      </c>
      <c r="H1394" s="6" t="s">
        <v>78</v>
      </c>
      <c r="I1394" s="6" t="s">
        <v>79</v>
      </c>
      <c r="J1394" s="6" t="s">
        <v>169</v>
      </c>
      <c r="K1394" s="6" t="s">
        <v>251</v>
      </c>
      <c r="L1394" s="6"/>
      <c r="M1394" s="6" t="str">
        <f t="shared" si="49"/>
        <v>III</v>
      </c>
      <c r="N1394" s="15"/>
      <c r="O1394" s="1">
        <v>45.454500000000003</v>
      </c>
      <c r="P1394" s="10">
        <f t="shared" si="47"/>
        <v>1.0101</v>
      </c>
      <c r="Q1394" s="12"/>
      <c r="R1394" s="13"/>
      <c r="S1394" s="13">
        <v>5</v>
      </c>
    </row>
    <row r="1395" spans="1:19" s="9" customFormat="1" ht="15" customHeight="1" x14ac:dyDescent="0.25">
      <c r="A1395" s="2" t="s">
        <v>396</v>
      </c>
      <c r="B1395" s="6" t="s">
        <v>91</v>
      </c>
      <c r="C1395" s="6">
        <v>1</v>
      </c>
      <c r="D1395" s="7">
        <v>42985</v>
      </c>
      <c r="E1395" s="8">
        <v>2017</v>
      </c>
      <c r="F1395" s="6" t="s">
        <v>13</v>
      </c>
      <c r="G1395" s="6" t="s">
        <v>14</v>
      </c>
      <c r="H1395" s="6" t="s">
        <v>24</v>
      </c>
      <c r="I1395" s="6" t="s">
        <v>25</v>
      </c>
      <c r="J1395" s="6" t="s">
        <v>55</v>
      </c>
      <c r="K1395" s="6" t="s">
        <v>255</v>
      </c>
      <c r="L1395" s="6"/>
      <c r="M1395" s="6" t="str">
        <f t="shared" si="49"/>
        <v>IV</v>
      </c>
      <c r="N1395"/>
      <c r="O1395" s="1">
        <v>681.8175</v>
      </c>
      <c r="P1395" s="10">
        <f t="shared" si="47"/>
        <v>15.1515</v>
      </c>
      <c r="Q1395" s="18" t="s">
        <v>491</v>
      </c>
      <c r="R1395" s="17" t="s">
        <v>478</v>
      </c>
      <c r="S1395" s="17">
        <v>2.5</v>
      </c>
    </row>
    <row r="1396" spans="1:19" s="9" customFormat="1" ht="15" customHeight="1" x14ac:dyDescent="0.25">
      <c r="A1396" s="2" t="s">
        <v>396</v>
      </c>
      <c r="B1396" s="6" t="s">
        <v>91</v>
      </c>
      <c r="C1396" s="6">
        <v>1</v>
      </c>
      <c r="D1396" s="7">
        <v>42985</v>
      </c>
      <c r="E1396" s="8">
        <v>2017</v>
      </c>
      <c r="F1396" s="6" t="s">
        <v>84</v>
      </c>
      <c r="G1396" s="6" t="s">
        <v>85</v>
      </c>
      <c r="H1396" s="6" t="s">
        <v>86</v>
      </c>
      <c r="I1396" s="6" t="s">
        <v>87</v>
      </c>
      <c r="J1396" s="6" t="s">
        <v>88</v>
      </c>
      <c r="K1396" s="6" t="s">
        <v>253</v>
      </c>
      <c r="L1396" s="6"/>
      <c r="M1396" s="6" t="str">
        <f t="shared" si="49"/>
        <v>I</v>
      </c>
      <c r="N1396" s="15"/>
      <c r="O1396" s="1">
        <v>45.454500000000003</v>
      </c>
      <c r="P1396" s="10">
        <f t="shared" si="47"/>
        <v>1.0101</v>
      </c>
      <c r="Q1396" s="13"/>
      <c r="R1396" s="13"/>
      <c r="S1396" s="13"/>
    </row>
    <row r="1397" spans="1:19" s="9" customFormat="1" ht="15" customHeight="1" x14ac:dyDescent="0.25">
      <c r="A1397" s="2" t="s">
        <v>396</v>
      </c>
      <c r="B1397" s="6" t="s">
        <v>91</v>
      </c>
      <c r="C1397" s="6">
        <v>1</v>
      </c>
      <c r="D1397" s="7">
        <v>42985</v>
      </c>
      <c r="E1397" s="8">
        <v>2017</v>
      </c>
      <c r="F1397" s="6" t="s">
        <v>13</v>
      </c>
      <c r="G1397" s="6" t="s">
        <v>14</v>
      </c>
      <c r="H1397" s="6" t="s">
        <v>15</v>
      </c>
      <c r="I1397" s="6" t="s">
        <v>22</v>
      </c>
      <c r="J1397" s="6" t="s">
        <v>23</v>
      </c>
      <c r="K1397" s="6" t="s">
        <v>255</v>
      </c>
      <c r="L1397" s="6"/>
      <c r="M1397" s="6" t="str">
        <f t="shared" si="49"/>
        <v>IV</v>
      </c>
      <c r="N1397"/>
      <c r="O1397" s="1">
        <v>45.454500000000003</v>
      </c>
      <c r="P1397" s="10">
        <f t="shared" si="47"/>
        <v>1.0101</v>
      </c>
      <c r="Q1397" s="16" t="s">
        <v>479</v>
      </c>
      <c r="R1397" s="17" t="s">
        <v>480</v>
      </c>
      <c r="S1397" s="17">
        <v>2</v>
      </c>
    </row>
    <row r="1398" spans="1:19" s="9" customFormat="1" ht="15" customHeight="1" x14ac:dyDescent="0.25">
      <c r="A1398" s="2" t="s">
        <v>397</v>
      </c>
      <c r="B1398" s="6" t="s">
        <v>91</v>
      </c>
      <c r="C1398" s="6">
        <v>2</v>
      </c>
      <c r="D1398" s="7">
        <v>42985</v>
      </c>
      <c r="E1398" s="8">
        <v>2017</v>
      </c>
      <c r="F1398" s="6" t="s">
        <v>13</v>
      </c>
      <c r="G1398" s="6" t="s">
        <v>14</v>
      </c>
      <c r="H1398" s="6"/>
      <c r="I1398" s="6" t="s">
        <v>64</v>
      </c>
      <c r="J1398" s="6" t="s">
        <v>65</v>
      </c>
      <c r="K1398" s="6" t="s">
        <v>255</v>
      </c>
      <c r="L1398" s="6"/>
      <c r="M1398" s="6" t="str">
        <f t="shared" si="49"/>
        <v>IV</v>
      </c>
      <c r="N1398"/>
      <c r="O1398" s="1">
        <v>181.81800000000001</v>
      </c>
      <c r="P1398" s="10">
        <f t="shared" si="47"/>
        <v>4.0404</v>
      </c>
      <c r="Q1398" s="18" t="s">
        <v>477</v>
      </c>
      <c r="R1398" s="17" t="s">
        <v>478</v>
      </c>
      <c r="S1398" s="17">
        <v>4</v>
      </c>
    </row>
    <row r="1399" spans="1:19" s="9" customFormat="1" ht="15" customHeight="1" x14ac:dyDescent="0.25">
      <c r="A1399" s="2" t="s">
        <v>397</v>
      </c>
      <c r="B1399" s="6" t="s">
        <v>91</v>
      </c>
      <c r="C1399" s="6">
        <v>2</v>
      </c>
      <c r="D1399" s="7">
        <v>42985</v>
      </c>
      <c r="E1399" s="8">
        <v>2017</v>
      </c>
      <c r="F1399" s="6" t="s">
        <v>13</v>
      </c>
      <c r="G1399" s="6" t="s">
        <v>14</v>
      </c>
      <c r="H1399" s="6"/>
      <c r="I1399" s="6" t="s">
        <v>20</v>
      </c>
      <c r="J1399" s="6" t="s">
        <v>21</v>
      </c>
      <c r="K1399" s="6" t="s">
        <v>255</v>
      </c>
      <c r="L1399" s="6"/>
      <c r="M1399" s="6" t="str">
        <f t="shared" si="49"/>
        <v>IV</v>
      </c>
      <c r="N1399"/>
      <c r="O1399" s="1">
        <v>45.454500000000003</v>
      </c>
      <c r="P1399" s="10">
        <f t="shared" si="47"/>
        <v>1.0101</v>
      </c>
      <c r="Q1399" s="18" t="s">
        <v>490</v>
      </c>
      <c r="R1399" s="17" t="s">
        <v>488</v>
      </c>
      <c r="S1399" s="17">
        <v>3</v>
      </c>
    </row>
    <row r="1400" spans="1:19" s="9" customFormat="1" ht="15" customHeight="1" x14ac:dyDescent="0.25">
      <c r="A1400" s="2" t="s">
        <v>397</v>
      </c>
      <c r="B1400" s="6" t="s">
        <v>91</v>
      </c>
      <c r="C1400" s="6">
        <v>2</v>
      </c>
      <c r="D1400" s="7">
        <v>42985</v>
      </c>
      <c r="E1400" s="8">
        <v>2017</v>
      </c>
      <c r="F1400" s="6" t="s">
        <v>13</v>
      </c>
      <c r="G1400" s="6" t="s">
        <v>14</v>
      </c>
      <c r="H1400" s="6" t="s">
        <v>78</v>
      </c>
      <c r="I1400" s="6" t="s">
        <v>79</v>
      </c>
      <c r="J1400" s="6" t="s">
        <v>169</v>
      </c>
      <c r="K1400" s="6" t="s">
        <v>251</v>
      </c>
      <c r="L1400" s="6"/>
      <c r="M1400" s="6" t="str">
        <f t="shared" si="49"/>
        <v>III</v>
      </c>
      <c r="N1400" s="15"/>
      <c r="O1400" s="1">
        <v>90.909000000000006</v>
      </c>
      <c r="P1400" s="10">
        <f t="shared" si="47"/>
        <v>2.0202</v>
      </c>
      <c r="Q1400" s="12"/>
      <c r="R1400" s="13"/>
      <c r="S1400" s="13">
        <v>5</v>
      </c>
    </row>
    <row r="1401" spans="1:19" s="9" customFormat="1" ht="15" customHeight="1" x14ac:dyDescent="0.25">
      <c r="A1401" s="2" t="s">
        <v>397</v>
      </c>
      <c r="B1401" s="6" t="s">
        <v>91</v>
      </c>
      <c r="C1401" s="6">
        <v>2</v>
      </c>
      <c r="D1401" s="7">
        <v>42985</v>
      </c>
      <c r="E1401" s="8">
        <v>2017</v>
      </c>
      <c r="F1401" s="6" t="s">
        <v>13</v>
      </c>
      <c r="G1401" s="6" t="s">
        <v>14</v>
      </c>
      <c r="H1401" s="6" t="s">
        <v>24</v>
      </c>
      <c r="I1401" s="6" t="s">
        <v>25</v>
      </c>
      <c r="J1401" s="6" t="s">
        <v>55</v>
      </c>
      <c r="K1401" s="6" t="s">
        <v>255</v>
      </c>
      <c r="L1401" s="6"/>
      <c r="M1401" s="6" t="str">
        <f t="shared" si="49"/>
        <v>IV</v>
      </c>
      <c r="N1401"/>
      <c r="O1401" s="1">
        <v>954.54450000000008</v>
      </c>
      <c r="P1401" s="10">
        <f t="shared" si="47"/>
        <v>21.212100000000003</v>
      </c>
      <c r="Q1401" s="18" t="s">
        <v>491</v>
      </c>
      <c r="R1401" s="17" t="s">
        <v>478</v>
      </c>
      <c r="S1401" s="17">
        <v>2.5</v>
      </c>
    </row>
    <row r="1402" spans="1:19" s="9" customFormat="1" ht="15" customHeight="1" x14ac:dyDescent="0.25">
      <c r="A1402" s="2" t="s">
        <v>397</v>
      </c>
      <c r="B1402" s="6" t="s">
        <v>91</v>
      </c>
      <c r="C1402" s="6">
        <v>2</v>
      </c>
      <c r="D1402" s="7">
        <v>42985</v>
      </c>
      <c r="E1402" s="8">
        <v>2017</v>
      </c>
      <c r="F1402" s="6" t="s">
        <v>84</v>
      </c>
      <c r="G1402" s="6" t="s">
        <v>85</v>
      </c>
      <c r="H1402" s="6" t="s">
        <v>86</v>
      </c>
      <c r="I1402" s="6" t="s">
        <v>87</v>
      </c>
      <c r="J1402" s="6" t="s">
        <v>88</v>
      </c>
      <c r="K1402" s="6" t="s">
        <v>253</v>
      </c>
      <c r="L1402" s="6"/>
      <c r="M1402" s="6" t="str">
        <f t="shared" si="49"/>
        <v>I</v>
      </c>
      <c r="N1402" s="15"/>
      <c r="O1402" s="1">
        <v>45.454500000000003</v>
      </c>
      <c r="P1402" s="10">
        <f t="shared" si="47"/>
        <v>1.0101</v>
      </c>
      <c r="Q1402" s="13"/>
      <c r="R1402" s="13"/>
      <c r="S1402" s="13"/>
    </row>
    <row r="1403" spans="1:19" s="9" customFormat="1" ht="15" customHeight="1" x14ac:dyDescent="0.25">
      <c r="A1403" s="2" t="s">
        <v>414</v>
      </c>
      <c r="B1403" s="6" t="s">
        <v>91</v>
      </c>
      <c r="C1403" s="6">
        <v>1</v>
      </c>
      <c r="D1403" s="7">
        <v>43027</v>
      </c>
      <c r="E1403" s="8">
        <v>2017</v>
      </c>
      <c r="F1403" s="6" t="s">
        <v>231</v>
      </c>
      <c r="G1403" s="6" t="s">
        <v>232</v>
      </c>
      <c r="H1403" s="6"/>
      <c r="I1403" s="6" t="s">
        <v>233</v>
      </c>
      <c r="J1403" s="6" t="s">
        <v>234</v>
      </c>
      <c r="K1403" s="6" t="s">
        <v>253</v>
      </c>
      <c r="L1403" s="6"/>
      <c r="M1403" s="6" t="str">
        <f t="shared" si="49"/>
        <v>I</v>
      </c>
      <c r="N1403" s="15"/>
      <c r="O1403" s="1">
        <v>90.909000000000006</v>
      </c>
      <c r="P1403" s="10">
        <f t="shared" si="47"/>
        <v>2.0202</v>
      </c>
      <c r="Q1403" s="13"/>
      <c r="R1403" s="13"/>
      <c r="S1403" s="13"/>
    </row>
    <row r="1404" spans="1:19" s="9" customFormat="1" ht="15" customHeight="1" x14ac:dyDescent="0.25">
      <c r="A1404" s="2" t="s">
        <v>414</v>
      </c>
      <c r="B1404" s="6" t="s">
        <v>91</v>
      </c>
      <c r="C1404" s="6">
        <v>1</v>
      </c>
      <c r="D1404" s="7">
        <v>43027</v>
      </c>
      <c r="E1404" s="8">
        <v>2017</v>
      </c>
      <c r="F1404" s="6" t="s">
        <v>13</v>
      </c>
      <c r="G1404" s="6" t="s">
        <v>14</v>
      </c>
      <c r="H1404" s="6"/>
      <c r="I1404" s="6" t="s">
        <v>64</v>
      </c>
      <c r="J1404" s="6" t="s">
        <v>65</v>
      </c>
      <c r="K1404" s="6" t="s">
        <v>255</v>
      </c>
      <c r="L1404" s="6"/>
      <c r="M1404" s="6" t="str">
        <f t="shared" si="49"/>
        <v>IV</v>
      </c>
      <c r="N1404"/>
      <c r="O1404" s="1">
        <v>45.454500000000003</v>
      </c>
      <c r="P1404" s="10">
        <f t="shared" si="47"/>
        <v>1.0101</v>
      </c>
      <c r="Q1404" s="18" t="s">
        <v>477</v>
      </c>
      <c r="R1404" s="17" t="s">
        <v>478</v>
      </c>
      <c r="S1404" s="17">
        <v>4</v>
      </c>
    </row>
    <row r="1405" spans="1:19" s="9" customFormat="1" ht="15" customHeight="1" x14ac:dyDescent="0.25">
      <c r="A1405" s="2" t="s">
        <v>414</v>
      </c>
      <c r="B1405" s="6" t="s">
        <v>91</v>
      </c>
      <c r="C1405" s="6">
        <v>1</v>
      </c>
      <c r="D1405" s="7">
        <v>43027</v>
      </c>
      <c r="E1405" s="8">
        <v>2017</v>
      </c>
      <c r="F1405" s="6" t="s">
        <v>13</v>
      </c>
      <c r="G1405" s="6" t="s">
        <v>14</v>
      </c>
      <c r="H1405" s="6"/>
      <c r="I1405" s="6" t="s">
        <v>20</v>
      </c>
      <c r="J1405" s="6" t="s">
        <v>21</v>
      </c>
      <c r="K1405" s="6" t="s">
        <v>255</v>
      </c>
      <c r="L1405" s="6"/>
      <c r="M1405" s="6" t="str">
        <f t="shared" si="49"/>
        <v>IV</v>
      </c>
      <c r="N1405"/>
      <c r="O1405" s="1">
        <v>45.454500000000003</v>
      </c>
      <c r="P1405" s="10">
        <f t="shared" si="47"/>
        <v>1.0101</v>
      </c>
      <c r="Q1405" s="18" t="s">
        <v>490</v>
      </c>
      <c r="R1405" s="17" t="s">
        <v>488</v>
      </c>
      <c r="S1405" s="17">
        <v>3</v>
      </c>
    </row>
    <row r="1406" spans="1:19" s="9" customFormat="1" ht="15" customHeight="1" x14ac:dyDescent="0.25">
      <c r="A1406" s="2" t="s">
        <v>414</v>
      </c>
      <c r="B1406" s="6" t="s">
        <v>91</v>
      </c>
      <c r="C1406" s="6">
        <v>1</v>
      </c>
      <c r="D1406" s="7">
        <v>43027</v>
      </c>
      <c r="E1406" s="8">
        <v>2017</v>
      </c>
      <c r="F1406" s="6" t="s">
        <v>9</v>
      </c>
      <c r="G1406" s="6" t="s">
        <v>92</v>
      </c>
      <c r="H1406" s="6"/>
      <c r="I1406" s="6" t="s">
        <v>93</v>
      </c>
      <c r="J1406" s="6" t="s">
        <v>138</v>
      </c>
      <c r="K1406" s="6" t="s">
        <v>252</v>
      </c>
      <c r="L1406" s="6"/>
      <c r="M1406" s="6" t="str">
        <f t="shared" si="49"/>
        <v>II</v>
      </c>
      <c r="N1406" s="15"/>
      <c r="O1406" s="1">
        <v>45.454500000000003</v>
      </c>
      <c r="P1406" s="10">
        <f t="shared" si="47"/>
        <v>1.0101</v>
      </c>
      <c r="Q1406" s="12" t="s">
        <v>500</v>
      </c>
      <c r="R1406" s="13" t="s">
        <v>480</v>
      </c>
      <c r="S1406" s="13">
        <v>3</v>
      </c>
    </row>
    <row r="1407" spans="1:19" s="9" customFormat="1" ht="15" customHeight="1" x14ac:dyDescent="0.25">
      <c r="A1407" s="2" t="s">
        <v>414</v>
      </c>
      <c r="B1407" s="6" t="s">
        <v>91</v>
      </c>
      <c r="C1407" s="6">
        <v>1</v>
      </c>
      <c r="D1407" s="7">
        <v>43027</v>
      </c>
      <c r="E1407" s="8">
        <v>2017</v>
      </c>
      <c r="F1407" s="6" t="s">
        <v>27</v>
      </c>
      <c r="G1407" s="6" t="s">
        <v>28</v>
      </c>
      <c r="H1407" s="6"/>
      <c r="I1407" s="6" t="s">
        <v>36</v>
      </c>
      <c r="J1407" s="6" t="s">
        <v>37</v>
      </c>
      <c r="K1407" s="6" t="s">
        <v>251</v>
      </c>
      <c r="L1407" s="6"/>
      <c r="M1407" s="6" t="str">
        <f t="shared" si="49"/>
        <v>III</v>
      </c>
      <c r="N1407" s="15"/>
      <c r="O1407" s="1">
        <v>45.454500000000003</v>
      </c>
      <c r="P1407" s="10">
        <f t="shared" si="47"/>
        <v>1.0101</v>
      </c>
      <c r="Q1407" s="18" t="s">
        <v>498</v>
      </c>
      <c r="R1407" s="17" t="s">
        <v>478</v>
      </c>
      <c r="S1407" s="17">
        <v>3</v>
      </c>
    </row>
    <row r="1408" spans="1:19" s="9" customFormat="1" ht="15" customHeight="1" x14ac:dyDescent="0.25">
      <c r="A1408" s="2" t="s">
        <v>414</v>
      </c>
      <c r="B1408" s="6" t="s">
        <v>91</v>
      </c>
      <c r="C1408" s="6">
        <v>1</v>
      </c>
      <c r="D1408" s="7">
        <v>43027</v>
      </c>
      <c r="E1408" s="8">
        <v>2017</v>
      </c>
      <c r="F1408" s="6" t="s">
        <v>27</v>
      </c>
      <c r="G1408" s="6" t="s">
        <v>39</v>
      </c>
      <c r="H1408" s="6" t="s">
        <v>120</v>
      </c>
      <c r="I1408" s="6" t="s">
        <v>121</v>
      </c>
      <c r="J1408" s="6" t="s">
        <v>122</v>
      </c>
      <c r="K1408" s="6" t="s">
        <v>252</v>
      </c>
      <c r="L1408" s="6"/>
      <c r="M1408" s="6" t="str">
        <f t="shared" si="49"/>
        <v>II</v>
      </c>
      <c r="N1408" s="15"/>
      <c r="O1408" s="1">
        <v>181.81800000000001</v>
      </c>
      <c r="P1408" s="10">
        <f t="shared" si="47"/>
        <v>4.0404</v>
      </c>
      <c r="Q1408" s="18" t="s">
        <v>499</v>
      </c>
      <c r="R1408" s="17" t="s">
        <v>478</v>
      </c>
      <c r="S1408" s="17">
        <v>2</v>
      </c>
    </row>
    <row r="1409" spans="1:19" s="9" customFormat="1" ht="15" customHeight="1" x14ac:dyDescent="0.25">
      <c r="A1409" s="2" t="s">
        <v>414</v>
      </c>
      <c r="B1409" s="6" t="s">
        <v>91</v>
      </c>
      <c r="C1409" s="6">
        <v>1</v>
      </c>
      <c r="D1409" s="7">
        <v>43027</v>
      </c>
      <c r="E1409" s="8">
        <v>2017</v>
      </c>
      <c r="F1409" s="6" t="s">
        <v>13</v>
      </c>
      <c r="G1409" s="6" t="s">
        <v>14</v>
      </c>
      <c r="H1409" s="6" t="s">
        <v>78</v>
      </c>
      <c r="I1409" s="6" t="s">
        <v>79</v>
      </c>
      <c r="J1409" s="6" t="s">
        <v>169</v>
      </c>
      <c r="K1409" s="6" t="s">
        <v>251</v>
      </c>
      <c r="L1409" s="6"/>
      <c r="M1409" s="6" t="str">
        <f t="shared" si="49"/>
        <v>III</v>
      </c>
      <c r="N1409" s="15"/>
      <c r="O1409" s="1">
        <v>45.454500000000003</v>
      </c>
      <c r="P1409" s="10">
        <f t="shared" si="47"/>
        <v>1.0101</v>
      </c>
      <c r="Q1409" s="12"/>
      <c r="R1409" s="13"/>
      <c r="S1409" s="13">
        <v>5</v>
      </c>
    </row>
    <row r="1410" spans="1:19" s="9" customFormat="1" ht="15" customHeight="1" x14ac:dyDescent="0.25">
      <c r="A1410" s="2" t="s">
        <v>414</v>
      </c>
      <c r="B1410" s="6" t="s">
        <v>91</v>
      </c>
      <c r="C1410" s="6">
        <v>1</v>
      </c>
      <c r="D1410" s="7">
        <v>43027</v>
      </c>
      <c r="E1410" s="8">
        <v>2017</v>
      </c>
      <c r="F1410" s="6" t="s">
        <v>13</v>
      </c>
      <c r="G1410" s="6" t="s">
        <v>14</v>
      </c>
      <c r="H1410" s="6" t="s">
        <v>24</v>
      </c>
      <c r="I1410" s="6" t="s">
        <v>25</v>
      </c>
      <c r="J1410" s="6" t="s">
        <v>55</v>
      </c>
      <c r="K1410" s="6" t="s">
        <v>255</v>
      </c>
      <c r="L1410" s="6"/>
      <c r="M1410" s="6" t="str">
        <f t="shared" si="49"/>
        <v>IV</v>
      </c>
      <c r="N1410"/>
      <c r="O1410" s="1">
        <v>181.81800000000001</v>
      </c>
      <c r="P1410" s="10">
        <f t="shared" ref="P1410:P1473" si="50">O1410/45</f>
        <v>4.0404</v>
      </c>
      <c r="Q1410" s="18" t="s">
        <v>491</v>
      </c>
      <c r="R1410" s="17" t="s">
        <v>478</v>
      </c>
      <c r="S1410" s="17">
        <v>2.5</v>
      </c>
    </row>
    <row r="1411" spans="1:19" s="9" customFormat="1" ht="15" customHeight="1" x14ac:dyDescent="0.25">
      <c r="A1411" s="2" t="s">
        <v>414</v>
      </c>
      <c r="B1411" s="6" t="s">
        <v>91</v>
      </c>
      <c r="C1411" s="6">
        <v>1</v>
      </c>
      <c r="D1411" s="7">
        <v>43027</v>
      </c>
      <c r="E1411" s="8">
        <v>2017</v>
      </c>
      <c r="F1411" s="6" t="s">
        <v>13</v>
      </c>
      <c r="G1411" s="6" t="s">
        <v>14</v>
      </c>
      <c r="H1411" s="6" t="s">
        <v>15</v>
      </c>
      <c r="I1411" s="6" t="s">
        <v>22</v>
      </c>
      <c r="J1411" s="6" t="s">
        <v>23</v>
      </c>
      <c r="K1411" s="6" t="s">
        <v>255</v>
      </c>
      <c r="L1411" s="6"/>
      <c r="M1411" s="6" t="str">
        <f t="shared" si="49"/>
        <v>IV</v>
      </c>
      <c r="N1411"/>
      <c r="O1411" s="1">
        <v>45.454500000000003</v>
      </c>
      <c r="P1411" s="10">
        <f t="shared" si="50"/>
        <v>1.0101</v>
      </c>
      <c r="Q1411" s="16" t="s">
        <v>479</v>
      </c>
      <c r="R1411" s="17" t="s">
        <v>480</v>
      </c>
      <c r="S1411" s="17">
        <v>2</v>
      </c>
    </row>
    <row r="1412" spans="1:19" s="9" customFormat="1" ht="15" customHeight="1" x14ac:dyDescent="0.25">
      <c r="A1412" s="2" t="s">
        <v>415</v>
      </c>
      <c r="B1412" s="6" t="s">
        <v>91</v>
      </c>
      <c r="C1412" s="6">
        <v>2</v>
      </c>
      <c r="D1412" s="7">
        <v>43027</v>
      </c>
      <c r="E1412" s="8">
        <v>2017</v>
      </c>
      <c r="F1412" s="6" t="s">
        <v>13</v>
      </c>
      <c r="G1412" s="6" t="s">
        <v>14</v>
      </c>
      <c r="H1412" s="6"/>
      <c r="I1412" s="6" t="s">
        <v>64</v>
      </c>
      <c r="J1412" s="6" t="s">
        <v>65</v>
      </c>
      <c r="K1412" s="6" t="s">
        <v>255</v>
      </c>
      <c r="L1412" s="6"/>
      <c r="M1412" s="6" t="str">
        <f t="shared" si="49"/>
        <v>IV</v>
      </c>
      <c r="N1412"/>
      <c r="O1412" s="1">
        <v>90.909000000000006</v>
      </c>
      <c r="P1412" s="10">
        <f t="shared" si="50"/>
        <v>2.0202</v>
      </c>
      <c r="Q1412" s="18" t="s">
        <v>477</v>
      </c>
      <c r="R1412" s="17" t="s">
        <v>478</v>
      </c>
      <c r="S1412" s="17">
        <v>4</v>
      </c>
    </row>
    <row r="1413" spans="1:19" s="9" customFormat="1" ht="15" customHeight="1" x14ac:dyDescent="0.25">
      <c r="A1413" s="2" t="s">
        <v>415</v>
      </c>
      <c r="B1413" s="6" t="s">
        <v>91</v>
      </c>
      <c r="C1413" s="6">
        <v>2</v>
      </c>
      <c r="D1413" s="7">
        <v>43027</v>
      </c>
      <c r="E1413" s="8">
        <v>2017</v>
      </c>
      <c r="F1413" s="6" t="s">
        <v>13</v>
      </c>
      <c r="G1413" s="6" t="s">
        <v>14</v>
      </c>
      <c r="H1413" s="6"/>
      <c r="I1413" s="6" t="s">
        <v>20</v>
      </c>
      <c r="J1413" s="6" t="s">
        <v>21</v>
      </c>
      <c r="K1413" s="6" t="s">
        <v>255</v>
      </c>
      <c r="L1413" s="6"/>
      <c r="M1413" s="6" t="str">
        <f t="shared" si="49"/>
        <v>IV</v>
      </c>
      <c r="N1413"/>
      <c r="O1413" s="1">
        <v>227.27250000000001</v>
      </c>
      <c r="P1413" s="10">
        <f t="shared" si="50"/>
        <v>5.0505000000000004</v>
      </c>
      <c r="Q1413" s="18" t="s">
        <v>490</v>
      </c>
      <c r="R1413" s="17" t="s">
        <v>488</v>
      </c>
      <c r="S1413" s="17">
        <v>3</v>
      </c>
    </row>
    <row r="1414" spans="1:19" s="9" customFormat="1" ht="15" customHeight="1" x14ac:dyDescent="0.25">
      <c r="A1414" s="2" t="s">
        <v>415</v>
      </c>
      <c r="B1414" s="6" t="s">
        <v>91</v>
      </c>
      <c r="C1414" s="6">
        <v>2</v>
      </c>
      <c r="D1414" s="7">
        <v>43027</v>
      </c>
      <c r="E1414" s="8">
        <v>2017</v>
      </c>
      <c r="F1414" s="6" t="s">
        <v>27</v>
      </c>
      <c r="G1414" s="6" t="s">
        <v>39</v>
      </c>
      <c r="H1414" s="6" t="s">
        <v>120</v>
      </c>
      <c r="I1414" s="6" t="s">
        <v>121</v>
      </c>
      <c r="J1414" s="6" t="s">
        <v>122</v>
      </c>
      <c r="K1414" s="6" t="s">
        <v>252</v>
      </c>
      <c r="L1414" s="6"/>
      <c r="M1414" s="6" t="str">
        <f t="shared" si="49"/>
        <v>II</v>
      </c>
      <c r="N1414" s="15"/>
      <c r="O1414" s="1">
        <v>227.27250000000001</v>
      </c>
      <c r="P1414" s="10">
        <f t="shared" si="50"/>
        <v>5.0505000000000004</v>
      </c>
      <c r="Q1414" s="18" t="s">
        <v>499</v>
      </c>
      <c r="R1414" s="17" t="s">
        <v>478</v>
      </c>
      <c r="S1414" s="17">
        <v>2</v>
      </c>
    </row>
    <row r="1415" spans="1:19" s="9" customFormat="1" ht="15" customHeight="1" x14ac:dyDescent="0.25">
      <c r="A1415" s="2" t="s">
        <v>415</v>
      </c>
      <c r="B1415" s="6" t="s">
        <v>91</v>
      </c>
      <c r="C1415" s="6">
        <v>2</v>
      </c>
      <c r="D1415" s="7">
        <v>43027</v>
      </c>
      <c r="E1415" s="8">
        <v>2017</v>
      </c>
      <c r="F1415" s="6" t="s">
        <v>13</v>
      </c>
      <c r="G1415" s="6" t="s">
        <v>14</v>
      </c>
      <c r="H1415" s="6" t="s">
        <v>24</v>
      </c>
      <c r="I1415" s="6" t="s">
        <v>25</v>
      </c>
      <c r="J1415" s="6" t="s">
        <v>55</v>
      </c>
      <c r="K1415" s="6" t="s">
        <v>255</v>
      </c>
      <c r="L1415" s="6"/>
      <c r="M1415" s="6" t="str">
        <f t="shared" si="49"/>
        <v>IV</v>
      </c>
      <c r="N1415"/>
      <c r="O1415" s="1">
        <v>136.36350000000002</v>
      </c>
      <c r="P1415" s="10">
        <f t="shared" si="50"/>
        <v>3.0303000000000004</v>
      </c>
      <c r="Q1415" s="18" t="s">
        <v>491</v>
      </c>
      <c r="R1415" s="17" t="s">
        <v>478</v>
      </c>
      <c r="S1415" s="17">
        <v>2.5</v>
      </c>
    </row>
    <row r="1416" spans="1:19" s="9" customFormat="1" ht="15" customHeight="1" x14ac:dyDescent="0.25">
      <c r="A1416" s="2" t="s">
        <v>415</v>
      </c>
      <c r="B1416" s="6" t="s">
        <v>91</v>
      </c>
      <c r="C1416" s="6">
        <v>2</v>
      </c>
      <c r="D1416" s="7">
        <v>43027</v>
      </c>
      <c r="E1416" s="8">
        <v>2017</v>
      </c>
      <c r="F1416" s="6" t="s">
        <v>13</v>
      </c>
      <c r="G1416" s="6" t="s">
        <v>14</v>
      </c>
      <c r="H1416" s="6" t="s">
        <v>15</v>
      </c>
      <c r="I1416" s="6" t="s">
        <v>22</v>
      </c>
      <c r="J1416" s="6" t="s">
        <v>23</v>
      </c>
      <c r="K1416" s="6" t="s">
        <v>255</v>
      </c>
      <c r="L1416" s="6"/>
      <c r="M1416" s="6" t="str">
        <f t="shared" si="49"/>
        <v>IV</v>
      </c>
      <c r="N1416"/>
      <c r="O1416" s="1">
        <v>45.454500000000003</v>
      </c>
      <c r="P1416" s="10">
        <f t="shared" si="50"/>
        <v>1.0101</v>
      </c>
      <c r="Q1416" s="16" t="s">
        <v>479</v>
      </c>
      <c r="R1416" s="17" t="s">
        <v>480</v>
      </c>
      <c r="S1416" s="17">
        <v>2</v>
      </c>
    </row>
    <row r="1417" spans="1:19" s="9" customFormat="1" ht="15" customHeight="1" x14ac:dyDescent="0.25">
      <c r="A1417" s="2" t="s">
        <v>415</v>
      </c>
      <c r="B1417" s="6" t="s">
        <v>91</v>
      </c>
      <c r="C1417" s="6">
        <v>2</v>
      </c>
      <c r="D1417" s="7">
        <v>43027</v>
      </c>
      <c r="E1417" s="8">
        <v>2017</v>
      </c>
      <c r="F1417" s="6" t="s">
        <v>13</v>
      </c>
      <c r="G1417" s="6" t="s">
        <v>14</v>
      </c>
      <c r="H1417" s="6" t="s">
        <v>15</v>
      </c>
      <c r="I1417" s="6" t="s">
        <v>106</v>
      </c>
      <c r="J1417" s="6" t="s">
        <v>142</v>
      </c>
      <c r="K1417" s="6" t="s">
        <v>252</v>
      </c>
      <c r="L1417" s="6"/>
      <c r="M1417" s="6" t="str">
        <f t="shared" si="49"/>
        <v>II</v>
      </c>
      <c r="N1417" s="15"/>
      <c r="O1417" s="1">
        <v>45.454500000000003</v>
      </c>
      <c r="P1417" s="10">
        <f t="shared" si="50"/>
        <v>1.0101</v>
      </c>
      <c r="Q1417" s="12"/>
      <c r="R1417" s="13"/>
      <c r="S1417" s="13">
        <v>2</v>
      </c>
    </row>
    <row r="1418" spans="1:19" s="9" customFormat="1" ht="15" customHeight="1" x14ac:dyDescent="0.25">
      <c r="A1418" s="2" t="s">
        <v>460</v>
      </c>
      <c r="B1418" s="6" t="s">
        <v>91</v>
      </c>
      <c r="C1418" s="6">
        <v>1</v>
      </c>
      <c r="D1418" s="7">
        <v>43054</v>
      </c>
      <c r="E1418" s="8">
        <v>2017</v>
      </c>
      <c r="F1418" s="6" t="s">
        <v>13</v>
      </c>
      <c r="G1418" s="6" t="s">
        <v>14</v>
      </c>
      <c r="H1418" s="6"/>
      <c r="I1418" s="6" t="s">
        <v>64</v>
      </c>
      <c r="J1418" s="6" t="s">
        <v>65</v>
      </c>
      <c r="K1418" s="6" t="s">
        <v>255</v>
      </c>
      <c r="L1418" s="6"/>
      <c r="M1418" s="6" t="str">
        <f t="shared" si="49"/>
        <v>IV</v>
      </c>
      <c r="N1418"/>
      <c r="O1418" s="1">
        <v>318.18150000000003</v>
      </c>
      <c r="P1418" s="10">
        <f t="shared" si="50"/>
        <v>7.0707000000000004</v>
      </c>
      <c r="Q1418" s="18" t="s">
        <v>477</v>
      </c>
      <c r="R1418" s="17" t="s">
        <v>478</v>
      </c>
      <c r="S1418" s="17">
        <v>4</v>
      </c>
    </row>
    <row r="1419" spans="1:19" s="9" customFormat="1" ht="15" customHeight="1" x14ac:dyDescent="0.25">
      <c r="A1419" s="2" t="s">
        <v>394</v>
      </c>
      <c r="B1419" s="6" t="s">
        <v>91</v>
      </c>
      <c r="C1419" s="6">
        <v>1</v>
      </c>
      <c r="D1419" s="7">
        <v>43054</v>
      </c>
      <c r="E1419" s="8">
        <v>2017</v>
      </c>
      <c r="F1419" s="6" t="s">
        <v>9</v>
      </c>
      <c r="G1419" s="6" t="s">
        <v>221</v>
      </c>
      <c r="H1419" s="6" t="s">
        <v>240</v>
      </c>
      <c r="I1419" s="6"/>
      <c r="J1419" s="6" t="s">
        <v>240</v>
      </c>
      <c r="K1419" s="6" t="s">
        <v>256</v>
      </c>
      <c r="L1419" s="6"/>
      <c r="M1419" s="6" t="str">
        <f t="shared" si="49"/>
        <v>NA</v>
      </c>
      <c r="N1419" s="15"/>
      <c r="O1419" s="1">
        <v>45.454500000000003</v>
      </c>
      <c r="P1419" s="10">
        <f t="shared" si="50"/>
        <v>1.0101</v>
      </c>
      <c r="Q1419" s="13"/>
      <c r="R1419" s="13"/>
      <c r="S1419" s="13"/>
    </row>
    <row r="1420" spans="1:19" s="9" customFormat="1" ht="15" customHeight="1" x14ac:dyDescent="0.25">
      <c r="A1420" s="2" t="s">
        <v>460</v>
      </c>
      <c r="B1420" s="6" t="s">
        <v>91</v>
      </c>
      <c r="C1420" s="6">
        <v>1</v>
      </c>
      <c r="D1420" s="7">
        <v>43054</v>
      </c>
      <c r="E1420" s="8">
        <v>2017</v>
      </c>
      <c r="F1420" s="6" t="s">
        <v>50</v>
      </c>
      <c r="G1420" s="6" t="s">
        <v>51</v>
      </c>
      <c r="H1420" s="6" t="s">
        <v>52</v>
      </c>
      <c r="I1420" s="6" t="s">
        <v>112</v>
      </c>
      <c r="J1420" s="6" t="s">
        <v>113</v>
      </c>
      <c r="K1420" s="6" t="s">
        <v>252</v>
      </c>
      <c r="L1420" s="6"/>
      <c r="M1420" s="6" t="str">
        <f t="shared" si="49"/>
        <v>II</v>
      </c>
      <c r="N1420" s="15"/>
      <c r="O1420" s="1">
        <v>45.454500000000003</v>
      </c>
      <c r="P1420" s="10">
        <f t="shared" si="50"/>
        <v>1.0101</v>
      </c>
      <c r="Q1420" s="18" t="s">
        <v>486</v>
      </c>
      <c r="R1420" s="17" t="s">
        <v>478</v>
      </c>
      <c r="S1420" s="17"/>
    </row>
    <row r="1421" spans="1:19" s="9" customFormat="1" ht="15" customHeight="1" x14ac:dyDescent="0.25">
      <c r="A1421" s="2" t="s">
        <v>460</v>
      </c>
      <c r="B1421" s="6" t="s">
        <v>91</v>
      </c>
      <c r="C1421" s="6">
        <v>1</v>
      </c>
      <c r="D1421" s="7">
        <v>43054</v>
      </c>
      <c r="E1421" s="8">
        <v>2017</v>
      </c>
      <c r="F1421" s="6" t="s">
        <v>13</v>
      </c>
      <c r="G1421" s="6" t="s">
        <v>14</v>
      </c>
      <c r="H1421" s="6"/>
      <c r="I1421" s="6" t="s">
        <v>20</v>
      </c>
      <c r="J1421" s="6" t="s">
        <v>21</v>
      </c>
      <c r="K1421" s="6" t="s">
        <v>255</v>
      </c>
      <c r="L1421" s="6"/>
      <c r="M1421" s="6" t="str">
        <f t="shared" si="49"/>
        <v>IV</v>
      </c>
      <c r="N1421"/>
      <c r="O1421" s="1">
        <v>45.454500000000003</v>
      </c>
      <c r="P1421" s="10">
        <f t="shared" si="50"/>
        <v>1.0101</v>
      </c>
      <c r="Q1421" s="18" t="s">
        <v>490</v>
      </c>
      <c r="R1421" s="17" t="s">
        <v>488</v>
      </c>
      <c r="S1421" s="17">
        <v>3</v>
      </c>
    </row>
    <row r="1422" spans="1:19" s="9" customFormat="1" ht="15" customHeight="1" x14ac:dyDescent="0.25">
      <c r="A1422" s="2" t="s">
        <v>460</v>
      </c>
      <c r="B1422" s="6" t="s">
        <v>91</v>
      </c>
      <c r="C1422" s="6">
        <v>1</v>
      </c>
      <c r="D1422" s="7">
        <v>43054</v>
      </c>
      <c r="E1422" s="8">
        <v>2017</v>
      </c>
      <c r="F1422" s="6" t="s">
        <v>27</v>
      </c>
      <c r="G1422" s="6" t="s">
        <v>39</v>
      </c>
      <c r="H1422" s="6" t="s">
        <v>120</v>
      </c>
      <c r="I1422" s="6" t="s">
        <v>121</v>
      </c>
      <c r="J1422" s="6" t="s">
        <v>122</v>
      </c>
      <c r="K1422" s="6" t="s">
        <v>252</v>
      </c>
      <c r="L1422" s="6"/>
      <c r="M1422" s="6" t="str">
        <f t="shared" si="49"/>
        <v>II</v>
      </c>
      <c r="N1422" s="15"/>
      <c r="O1422" s="1">
        <v>181.81800000000001</v>
      </c>
      <c r="P1422" s="10">
        <f t="shared" si="50"/>
        <v>4.0404</v>
      </c>
      <c r="Q1422" s="18" t="s">
        <v>499</v>
      </c>
      <c r="R1422" s="17" t="s">
        <v>478</v>
      </c>
      <c r="S1422" s="17">
        <v>2</v>
      </c>
    </row>
    <row r="1423" spans="1:19" s="9" customFormat="1" ht="15" customHeight="1" x14ac:dyDescent="0.25">
      <c r="A1423" s="2" t="s">
        <v>460</v>
      </c>
      <c r="B1423" s="6" t="s">
        <v>91</v>
      </c>
      <c r="C1423" s="6">
        <v>1</v>
      </c>
      <c r="D1423" s="7">
        <v>43054</v>
      </c>
      <c r="E1423" s="8">
        <v>2017</v>
      </c>
      <c r="F1423" s="6" t="s">
        <v>13</v>
      </c>
      <c r="G1423" s="6" t="s">
        <v>14</v>
      </c>
      <c r="H1423" s="6" t="s">
        <v>78</v>
      </c>
      <c r="I1423" s="6" t="s">
        <v>79</v>
      </c>
      <c r="J1423" s="6" t="s">
        <v>169</v>
      </c>
      <c r="K1423" s="6" t="s">
        <v>251</v>
      </c>
      <c r="L1423" s="6"/>
      <c r="M1423" s="6" t="str">
        <f t="shared" si="49"/>
        <v>III</v>
      </c>
      <c r="N1423" s="15"/>
      <c r="O1423" s="1">
        <v>136.36350000000002</v>
      </c>
      <c r="P1423" s="10">
        <f t="shared" si="50"/>
        <v>3.0303000000000004</v>
      </c>
      <c r="Q1423" s="12"/>
      <c r="R1423" s="13"/>
      <c r="S1423" s="13">
        <v>5</v>
      </c>
    </row>
    <row r="1424" spans="1:19" s="9" customFormat="1" ht="15" customHeight="1" x14ac:dyDescent="0.25">
      <c r="A1424" s="2" t="s">
        <v>460</v>
      </c>
      <c r="B1424" s="6" t="s">
        <v>91</v>
      </c>
      <c r="C1424" s="6">
        <v>1</v>
      </c>
      <c r="D1424" s="7">
        <v>43054</v>
      </c>
      <c r="E1424" s="8">
        <v>2017</v>
      </c>
      <c r="F1424" s="6" t="s">
        <v>13</v>
      </c>
      <c r="G1424" s="6" t="s">
        <v>14</v>
      </c>
      <c r="H1424" s="6" t="s">
        <v>24</v>
      </c>
      <c r="I1424" s="6" t="s">
        <v>25</v>
      </c>
      <c r="J1424" s="6" t="s">
        <v>55</v>
      </c>
      <c r="K1424" s="6" t="s">
        <v>255</v>
      </c>
      <c r="L1424" s="6"/>
      <c r="M1424" s="6" t="str">
        <f t="shared" si="49"/>
        <v>IV</v>
      </c>
      <c r="N1424"/>
      <c r="O1424" s="1">
        <v>181.81800000000001</v>
      </c>
      <c r="P1424" s="10">
        <f t="shared" si="50"/>
        <v>4.0404</v>
      </c>
      <c r="Q1424" s="18" t="s">
        <v>491</v>
      </c>
      <c r="R1424" s="17" t="s">
        <v>478</v>
      </c>
      <c r="S1424" s="17">
        <v>2.5</v>
      </c>
    </row>
    <row r="1425" spans="1:19" s="9" customFormat="1" ht="15" customHeight="1" x14ac:dyDescent="0.25">
      <c r="A1425" s="2" t="s">
        <v>460</v>
      </c>
      <c r="B1425" s="6" t="s">
        <v>91</v>
      </c>
      <c r="C1425" s="6">
        <v>1</v>
      </c>
      <c r="D1425" s="7">
        <v>43054</v>
      </c>
      <c r="E1425" s="8">
        <v>2017</v>
      </c>
      <c r="F1425" s="6" t="s">
        <v>13</v>
      </c>
      <c r="G1425" s="6" t="s">
        <v>14</v>
      </c>
      <c r="H1425" s="6" t="s">
        <v>15</v>
      </c>
      <c r="I1425" s="6" t="s">
        <v>106</v>
      </c>
      <c r="J1425" s="6" t="s">
        <v>142</v>
      </c>
      <c r="K1425" s="6" t="s">
        <v>252</v>
      </c>
      <c r="L1425" s="6"/>
      <c r="M1425" s="6" t="str">
        <f t="shared" si="49"/>
        <v>II</v>
      </c>
      <c r="N1425" s="15"/>
      <c r="O1425" s="1">
        <v>90.909000000000006</v>
      </c>
      <c r="P1425" s="10">
        <f t="shared" si="50"/>
        <v>2.0202</v>
      </c>
      <c r="Q1425" s="12"/>
      <c r="R1425" s="13"/>
      <c r="S1425" s="13">
        <v>2</v>
      </c>
    </row>
    <row r="1426" spans="1:19" s="9" customFormat="1" ht="15" customHeight="1" x14ac:dyDescent="0.25">
      <c r="A1426" s="2" t="s">
        <v>461</v>
      </c>
      <c r="B1426" s="6" t="s">
        <v>91</v>
      </c>
      <c r="C1426" s="6">
        <v>2</v>
      </c>
      <c r="D1426" s="7">
        <v>43054</v>
      </c>
      <c r="E1426" s="8">
        <v>2017</v>
      </c>
      <c r="F1426" s="6" t="s">
        <v>13</v>
      </c>
      <c r="G1426" s="6" t="s">
        <v>14</v>
      </c>
      <c r="H1426" s="6"/>
      <c r="I1426" s="6" t="s">
        <v>99</v>
      </c>
      <c r="J1426" s="6" t="s">
        <v>192</v>
      </c>
      <c r="K1426" s="6" t="s">
        <v>252</v>
      </c>
      <c r="L1426" s="6"/>
      <c r="M1426" s="6" t="str">
        <f t="shared" si="49"/>
        <v>II</v>
      </c>
      <c r="N1426" s="15"/>
      <c r="O1426" s="1">
        <v>45.454500000000003</v>
      </c>
      <c r="P1426" s="10">
        <f t="shared" si="50"/>
        <v>1.0101</v>
      </c>
      <c r="Q1426" s="18" t="s">
        <v>486</v>
      </c>
      <c r="R1426" s="17" t="s">
        <v>478</v>
      </c>
      <c r="S1426" s="17">
        <v>3</v>
      </c>
    </row>
    <row r="1427" spans="1:19" s="9" customFormat="1" ht="15" customHeight="1" x14ac:dyDescent="0.25">
      <c r="A1427" s="2" t="s">
        <v>461</v>
      </c>
      <c r="B1427" s="6" t="s">
        <v>91</v>
      </c>
      <c r="C1427" s="6">
        <v>2</v>
      </c>
      <c r="D1427" s="7">
        <v>43054</v>
      </c>
      <c r="E1427" s="8">
        <v>2017</v>
      </c>
      <c r="F1427" s="6" t="s">
        <v>13</v>
      </c>
      <c r="G1427" s="6" t="s">
        <v>14</v>
      </c>
      <c r="H1427" s="6"/>
      <c r="I1427" s="6" t="s">
        <v>99</v>
      </c>
      <c r="J1427" s="6" t="s">
        <v>192</v>
      </c>
      <c r="K1427" s="6" t="s">
        <v>252</v>
      </c>
      <c r="L1427" s="6"/>
      <c r="M1427" s="6" t="str">
        <f t="shared" si="49"/>
        <v>II</v>
      </c>
      <c r="N1427" s="15"/>
      <c r="O1427" s="1">
        <v>45.454500000000003</v>
      </c>
      <c r="P1427" s="10">
        <f t="shared" si="50"/>
        <v>1.0101</v>
      </c>
      <c r="Q1427" s="18" t="s">
        <v>486</v>
      </c>
      <c r="R1427" s="17" t="s">
        <v>478</v>
      </c>
      <c r="S1427" s="17">
        <v>3</v>
      </c>
    </row>
    <row r="1428" spans="1:19" s="9" customFormat="1" ht="15" customHeight="1" x14ac:dyDescent="0.25">
      <c r="A1428" s="2" t="s">
        <v>461</v>
      </c>
      <c r="B1428" s="6" t="s">
        <v>91</v>
      </c>
      <c r="C1428" s="6">
        <v>2</v>
      </c>
      <c r="D1428" s="7">
        <v>43054</v>
      </c>
      <c r="E1428" s="8">
        <v>2017</v>
      </c>
      <c r="F1428" s="6" t="s">
        <v>9</v>
      </c>
      <c r="G1428" s="6" t="s">
        <v>10</v>
      </c>
      <c r="H1428" s="6"/>
      <c r="I1428" s="6" t="s">
        <v>11</v>
      </c>
      <c r="J1428" s="6" t="s">
        <v>12</v>
      </c>
      <c r="K1428" s="6" t="s">
        <v>251</v>
      </c>
      <c r="L1428" s="6"/>
      <c r="M1428" s="6" t="str">
        <f t="shared" si="49"/>
        <v>III</v>
      </c>
      <c r="N1428" s="15"/>
      <c r="O1428" s="1">
        <v>45.454500000000003</v>
      </c>
      <c r="P1428" s="10">
        <f t="shared" si="50"/>
        <v>1.0101</v>
      </c>
      <c r="Q1428" s="12" t="s">
        <v>500</v>
      </c>
      <c r="R1428" s="13" t="s">
        <v>480</v>
      </c>
      <c r="S1428" s="13">
        <v>3</v>
      </c>
    </row>
    <row r="1429" spans="1:19" s="9" customFormat="1" ht="15" customHeight="1" x14ac:dyDescent="0.25">
      <c r="A1429" s="2" t="s">
        <v>461</v>
      </c>
      <c r="B1429" s="6" t="s">
        <v>91</v>
      </c>
      <c r="C1429" s="6">
        <v>2</v>
      </c>
      <c r="D1429" s="7">
        <v>43054</v>
      </c>
      <c r="E1429" s="8">
        <v>2017</v>
      </c>
      <c r="F1429" s="6" t="s">
        <v>13</v>
      </c>
      <c r="G1429" s="6" t="s">
        <v>14</v>
      </c>
      <c r="H1429" s="6"/>
      <c r="I1429" s="6" t="s">
        <v>64</v>
      </c>
      <c r="J1429" s="6" t="s">
        <v>65</v>
      </c>
      <c r="K1429" s="6" t="s">
        <v>255</v>
      </c>
      <c r="L1429" s="6"/>
      <c r="M1429" s="6" t="str">
        <f t="shared" si="49"/>
        <v>IV</v>
      </c>
      <c r="N1429"/>
      <c r="O1429" s="1">
        <v>90.909000000000006</v>
      </c>
      <c r="P1429" s="10">
        <f t="shared" si="50"/>
        <v>2.0202</v>
      </c>
      <c r="Q1429" s="18" t="s">
        <v>477</v>
      </c>
      <c r="R1429" s="17" t="s">
        <v>478</v>
      </c>
      <c r="S1429" s="17">
        <v>4</v>
      </c>
    </row>
    <row r="1430" spans="1:19" s="9" customFormat="1" ht="15" customHeight="1" x14ac:dyDescent="0.25">
      <c r="A1430" s="2" t="s">
        <v>461</v>
      </c>
      <c r="B1430" s="6" t="s">
        <v>91</v>
      </c>
      <c r="C1430" s="6">
        <v>2</v>
      </c>
      <c r="D1430" s="7">
        <v>43054</v>
      </c>
      <c r="E1430" s="8">
        <v>2017</v>
      </c>
      <c r="F1430" s="6" t="s">
        <v>27</v>
      </c>
      <c r="G1430" s="6" t="s">
        <v>39</v>
      </c>
      <c r="H1430" s="6" t="s">
        <v>120</v>
      </c>
      <c r="I1430" s="6" t="s">
        <v>121</v>
      </c>
      <c r="J1430" s="6" t="s">
        <v>122</v>
      </c>
      <c r="K1430" s="6" t="s">
        <v>252</v>
      </c>
      <c r="L1430" s="6"/>
      <c r="M1430" s="6" t="str">
        <f t="shared" si="49"/>
        <v>II</v>
      </c>
      <c r="N1430" s="15"/>
      <c r="O1430" s="1">
        <v>45.454500000000003</v>
      </c>
      <c r="P1430" s="10">
        <f t="shared" si="50"/>
        <v>1.0101</v>
      </c>
      <c r="Q1430" s="18" t="s">
        <v>499</v>
      </c>
      <c r="R1430" s="17" t="s">
        <v>478</v>
      </c>
      <c r="S1430" s="17">
        <v>2</v>
      </c>
    </row>
    <row r="1431" spans="1:19" s="9" customFormat="1" ht="15" customHeight="1" x14ac:dyDescent="0.25">
      <c r="A1431" s="2" t="s">
        <v>461</v>
      </c>
      <c r="B1431" s="6" t="s">
        <v>91</v>
      </c>
      <c r="C1431" s="6">
        <v>2</v>
      </c>
      <c r="D1431" s="7">
        <v>43054</v>
      </c>
      <c r="E1431" s="8">
        <v>2017</v>
      </c>
      <c r="F1431" s="6" t="s">
        <v>50</v>
      </c>
      <c r="G1431" s="6" t="s">
        <v>51</v>
      </c>
      <c r="H1431" s="6" t="s">
        <v>52</v>
      </c>
      <c r="I1431" s="6" t="s">
        <v>94</v>
      </c>
      <c r="J1431" s="6" t="s">
        <v>95</v>
      </c>
      <c r="K1431" s="6" t="s">
        <v>252</v>
      </c>
      <c r="L1431" s="6"/>
      <c r="M1431" s="6" t="str">
        <f t="shared" si="49"/>
        <v>II</v>
      </c>
      <c r="N1431" s="15"/>
      <c r="O1431" s="1">
        <v>45.454500000000003</v>
      </c>
      <c r="P1431" s="10">
        <f t="shared" si="50"/>
        <v>1.0101</v>
      </c>
      <c r="Q1431" s="18" t="s">
        <v>486</v>
      </c>
      <c r="R1431" s="17" t="s">
        <v>478</v>
      </c>
      <c r="S1431" s="17">
        <v>2</v>
      </c>
    </row>
    <row r="1432" spans="1:19" s="9" customFormat="1" ht="15" customHeight="1" x14ac:dyDescent="0.25">
      <c r="A1432" s="2" t="s">
        <v>461</v>
      </c>
      <c r="B1432" s="6" t="s">
        <v>91</v>
      </c>
      <c r="C1432" s="6">
        <v>2</v>
      </c>
      <c r="D1432" s="7">
        <v>43054</v>
      </c>
      <c r="E1432" s="8">
        <v>2017</v>
      </c>
      <c r="F1432" s="6" t="s">
        <v>13</v>
      </c>
      <c r="G1432" s="6" t="s">
        <v>14</v>
      </c>
      <c r="H1432" s="6" t="s">
        <v>24</v>
      </c>
      <c r="I1432" s="6" t="s">
        <v>25</v>
      </c>
      <c r="J1432" s="6" t="s">
        <v>55</v>
      </c>
      <c r="K1432" s="6" t="s">
        <v>255</v>
      </c>
      <c r="L1432" s="6"/>
      <c r="M1432" s="6" t="str">
        <f t="shared" si="49"/>
        <v>IV</v>
      </c>
      <c r="N1432"/>
      <c r="O1432" s="1">
        <v>90.909000000000006</v>
      </c>
      <c r="P1432" s="10">
        <f t="shared" si="50"/>
        <v>2.0202</v>
      </c>
      <c r="Q1432" s="18" t="s">
        <v>491</v>
      </c>
      <c r="R1432" s="17" t="s">
        <v>478</v>
      </c>
      <c r="S1432" s="17">
        <v>2.5</v>
      </c>
    </row>
    <row r="1433" spans="1:19" s="9" customFormat="1" ht="15" customHeight="1" x14ac:dyDescent="0.25">
      <c r="A1433" s="2" t="s">
        <v>461</v>
      </c>
      <c r="B1433" s="6" t="s">
        <v>91</v>
      </c>
      <c r="C1433" s="6">
        <v>2</v>
      </c>
      <c r="D1433" s="7">
        <v>43054</v>
      </c>
      <c r="E1433" s="8">
        <v>2017</v>
      </c>
      <c r="F1433" s="6" t="s">
        <v>13</v>
      </c>
      <c r="G1433" s="6" t="s">
        <v>14</v>
      </c>
      <c r="H1433" s="6" t="s">
        <v>15</v>
      </c>
      <c r="I1433" s="6" t="s">
        <v>22</v>
      </c>
      <c r="J1433" s="6" t="s">
        <v>23</v>
      </c>
      <c r="K1433" s="6" t="s">
        <v>255</v>
      </c>
      <c r="L1433" s="6"/>
      <c r="M1433" s="6" t="str">
        <f t="shared" si="49"/>
        <v>IV</v>
      </c>
      <c r="N1433"/>
      <c r="O1433" s="1">
        <v>45.454500000000003</v>
      </c>
      <c r="P1433" s="10">
        <f t="shared" si="50"/>
        <v>1.0101</v>
      </c>
      <c r="Q1433" s="16" t="s">
        <v>479</v>
      </c>
      <c r="R1433" s="17" t="s">
        <v>480</v>
      </c>
      <c r="S1433" s="17">
        <v>2</v>
      </c>
    </row>
    <row r="1434" spans="1:19" s="9" customFormat="1" ht="15" customHeight="1" x14ac:dyDescent="0.25">
      <c r="A1434" s="2" t="s">
        <v>461</v>
      </c>
      <c r="B1434" s="6" t="s">
        <v>91</v>
      </c>
      <c r="C1434" s="6">
        <v>2</v>
      </c>
      <c r="D1434" s="7">
        <v>43054</v>
      </c>
      <c r="E1434" s="8">
        <v>2017</v>
      </c>
      <c r="F1434" s="6" t="s">
        <v>13</v>
      </c>
      <c r="G1434" s="6" t="s">
        <v>14</v>
      </c>
      <c r="H1434" s="6" t="s">
        <v>15</v>
      </c>
      <c r="I1434" s="6" t="s">
        <v>106</v>
      </c>
      <c r="J1434" s="6" t="s">
        <v>142</v>
      </c>
      <c r="K1434" s="6" t="s">
        <v>252</v>
      </c>
      <c r="L1434" s="6"/>
      <c r="M1434" s="6" t="str">
        <f t="shared" si="49"/>
        <v>II</v>
      </c>
      <c r="N1434" s="15"/>
      <c r="O1434" s="1">
        <v>181.81800000000001</v>
      </c>
      <c r="P1434" s="10">
        <f t="shared" si="50"/>
        <v>4.0404</v>
      </c>
      <c r="Q1434" s="12"/>
      <c r="R1434" s="13"/>
      <c r="S1434" s="13">
        <v>2</v>
      </c>
    </row>
    <row r="1435" spans="1:19" s="9" customFormat="1" ht="15" customHeight="1" x14ac:dyDescent="0.25">
      <c r="A1435" s="2" t="s">
        <v>275</v>
      </c>
      <c r="B1435" s="6" t="s">
        <v>108</v>
      </c>
      <c r="C1435" s="6">
        <v>1</v>
      </c>
      <c r="D1435" s="7">
        <v>42558</v>
      </c>
      <c r="E1435" s="8">
        <v>2016</v>
      </c>
      <c r="F1435" s="6" t="s">
        <v>84</v>
      </c>
      <c r="G1435" s="6" t="s">
        <v>85</v>
      </c>
      <c r="H1435" s="6" t="s">
        <v>86</v>
      </c>
      <c r="I1435" s="6" t="s">
        <v>87</v>
      </c>
      <c r="J1435" s="6" t="s">
        <v>88</v>
      </c>
      <c r="K1435" s="6" t="s">
        <v>253</v>
      </c>
      <c r="L1435" s="6"/>
      <c r="M1435" s="6" t="str">
        <f t="shared" si="49"/>
        <v>I</v>
      </c>
      <c r="N1435" s="15"/>
      <c r="O1435" s="1">
        <v>454.54500000000002</v>
      </c>
      <c r="P1435" s="10">
        <f t="shared" si="50"/>
        <v>10.101000000000001</v>
      </c>
      <c r="Q1435" s="13"/>
      <c r="R1435" s="13"/>
      <c r="S1435" s="13"/>
    </row>
    <row r="1436" spans="1:19" s="9" customFormat="1" ht="15" customHeight="1" x14ac:dyDescent="0.25">
      <c r="A1436" s="2" t="s">
        <v>275</v>
      </c>
      <c r="B1436" s="6" t="s">
        <v>108</v>
      </c>
      <c r="C1436" s="6">
        <v>1</v>
      </c>
      <c r="D1436" s="7">
        <v>42558</v>
      </c>
      <c r="E1436" s="8">
        <v>2016</v>
      </c>
      <c r="F1436" s="6" t="s">
        <v>13</v>
      </c>
      <c r="G1436" s="6" t="s">
        <v>14</v>
      </c>
      <c r="H1436" s="6" t="s">
        <v>15</v>
      </c>
      <c r="I1436" s="6" t="s">
        <v>22</v>
      </c>
      <c r="J1436" s="6" t="s">
        <v>23</v>
      </c>
      <c r="K1436" s="6" t="s">
        <v>255</v>
      </c>
      <c r="L1436" s="6"/>
      <c r="M1436" s="6" t="str">
        <f t="shared" si="49"/>
        <v>IV</v>
      </c>
      <c r="N1436"/>
      <c r="O1436" s="1">
        <v>45.454500000000003</v>
      </c>
      <c r="P1436" s="10">
        <f t="shared" si="50"/>
        <v>1.0101</v>
      </c>
      <c r="Q1436" s="16" t="s">
        <v>479</v>
      </c>
      <c r="R1436" s="17" t="s">
        <v>480</v>
      </c>
      <c r="S1436" s="17">
        <v>2</v>
      </c>
    </row>
    <row r="1437" spans="1:19" s="9" customFormat="1" ht="15" customHeight="1" x14ac:dyDescent="0.25">
      <c r="A1437" s="2" t="s">
        <v>276</v>
      </c>
      <c r="B1437" s="6" t="s">
        <v>108</v>
      </c>
      <c r="C1437" s="6">
        <v>2</v>
      </c>
      <c r="D1437" s="7">
        <v>42558</v>
      </c>
      <c r="E1437" s="8">
        <v>2016</v>
      </c>
      <c r="F1437" s="6" t="s">
        <v>13</v>
      </c>
      <c r="G1437" s="6" t="s">
        <v>14</v>
      </c>
      <c r="H1437" s="6" t="s">
        <v>24</v>
      </c>
      <c r="I1437" s="6" t="s">
        <v>25</v>
      </c>
      <c r="J1437" s="6" t="s">
        <v>114</v>
      </c>
      <c r="K1437" s="6" t="s">
        <v>251</v>
      </c>
      <c r="L1437" s="6"/>
      <c r="M1437" s="6" t="str">
        <f t="shared" si="49"/>
        <v>III</v>
      </c>
      <c r="N1437" s="15"/>
      <c r="O1437" s="1">
        <v>45.454500000000003</v>
      </c>
      <c r="P1437" s="10">
        <f t="shared" si="50"/>
        <v>1.0101</v>
      </c>
      <c r="Q1437" s="18" t="s">
        <v>491</v>
      </c>
      <c r="R1437" s="17" t="s">
        <v>478</v>
      </c>
      <c r="S1437" s="17">
        <v>2.5</v>
      </c>
    </row>
    <row r="1438" spans="1:19" s="9" customFormat="1" ht="15" customHeight="1" x14ac:dyDescent="0.25">
      <c r="A1438" s="2" t="s">
        <v>276</v>
      </c>
      <c r="B1438" s="6" t="s">
        <v>108</v>
      </c>
      <c r="C1438" s="6">
        <v>2</v>
      </c>
      <c r="D1438" s="7">
        <v>42558</v>
      </c>
      <c r="E1438" s="8">
        <v>2016</v>
      </c>
      <c r="F1438" s="6" t="s">
        <v>9</v>
      </c>
      <c r="G1438" s="6" t="s">
        <v>10</v>
      </c>
      <c r="H1438" s="6"/>
      <c r="I1438" s="6" t="s">
        <v>11</v>
      </c>
      <c r="J1438" s="6" t="s">
        <v>42</v>
      </c>
      <c r="K1438" s="6" t="s">
        <v>252</v>
      </c>
      <c r="L1438" s="6"/>
      <c r="M1438" s="6" t="str">
        <f t="shared" si="49"/>
        <v>II</v>
      </c>
      <c r="N1438" s="15"/>
      <c r="O1438" s="1">
        <v>45.454500000000003</v>
      </c>
      <c r="P1438" s="10">
        <f t="shared" si="50"/>
        <v>1.0101</v>
      </c>
      <c r="Q1438" s="12" t="s">
        <v>500</v>
      </c>
      <c r="R1438" s="13" t="s">
        <v>480</v>
      </c>
      <c r="S1438" s="13">
        <v>3</v>
      </c>
    </row>
    <row r="1439" spans="1:19" s="9" customFormat="1" ht="15" customHeight="1" x14ac:dyDescent="0.25">
      <c r="A1439" s="2" t="s">
        <v>276</v>
      </c>
      <c r="B1439" s="6" t="s">
        <v>108</v>
      </c>
      <c r="C1439" s="6">
        <v>2</v>
      </c>
      <c r="D1439" s="7">
        <v>42558</v>
      </c>
      <c r="E1439" s="8">
        <v>2016</v>
      </c>
      <c r="F1439" s="6" t="s">
        <v>27</v>
      </c>
      <c r="G1439" s="6" t="s">
        <v>28</v>
      </c>
      <c r="H1439" s="6" t="s">
        <v>109</v>
      </c>
      <c r="I1439" s="6" t="s">
        <v>110</v>
      </c>
      <c r="J1439" s="6" t="s">
        <v>111</v>
      </c>
      <c r="K1439" s="6" t="s">
        <v>255</v>
      </c>
      <c r="L1439" s="6"/>
      <c r="M1439" s="6" t="str">
        <f t="shared" si="49"/>
        <v>IV</v>
      </c>
      <c r="N1439" s="6" t="s">
        <v>532</v>
      </c>
      <c r="O1439" s="1">
        <v>45.454500000000003</v>
      </c>
      <c r="P1439" s="10">
        <f t="shared" si="50"/>
        <v>1.0101</v>
      </c>
      <c r="Q1439" s="13"/>
      <c r="R1439" s="13" t="s">
        <v>478</v>
      </c>
      <c r="S1439" s="13">
        <v>2</v>
      </c>
    </row>
    <row r="1440" spans="1:19" s="9" customFormat="1" ht="15" customHeight="1" x14ac:dyDescent="0.25">
      <c r="A1440" s="2" t="s">
        <v>276</v>
      </c>
      <c r="B1440" s="6" t="s">
        <v>108</v>
      </c>
      <c r="C1440" s="6">
        <v>2</v>
      </c>
      <c r="D1440" s="7">
        <v>42558</v>
      </c>
      <c r="E1440" s="8">
        <v>2016</v>
      </c>
      <c r="F1440" s="6" t="s">
        <v>13</v>
      </c>
      <c r="G1440" s="6" t="s">
        <v>14</v>
      </c>
      <c r="H1440" s="6"/>
      <c r="I1440" s="6" t="s">
        <v>18</v>
      </c>
      <c r="J1440" s="6" t="s">
        <v>19</v>
      </c>
      <c r="K1440" s="6" t="s">
        <v>252</v>
      </c>
      <c r="L1440" s="6"/>
      <c r="M1440" s="6" t="str">
        <f t="shared" si="49"/>
        <v>II</v>
      </c>
      <c r="N1440" s="15"/>
      <c r="O1440" s="1">
        <v>227.27250000000001</v>
      </c>
      <c r="P1440" s="10">
        <f t="shared" si="50"/>
        <v>5.0505000000000004</v>
      </c>
      <c r="Q1440" s="18" t="s">
        <v>489</v>
      </c>
      <c r="R1440" s="17" t="s">
        <v>488</v>
      </c>
      <c r="S1440" s="17">
        <v>3</v>
      </c>
    </row>
    <row r="1441" spans="1:19" s="9" customFormat="1" ht="15" customHeight="1" x14ac:dyDescent="0.25">
      <c r="A1441" s="2" t="s">
        <v>276</v>
      </c>
      <c r="B1441" s="6" t="s">
        <v>108</v>
      </c>
      <c r="C1441" s="6">
        <v>2</v>
      </c>
      <c r="D1441" s="7">
        <v>42558</v>
      </c>
      <c r="E1441" s="8">
        <v>2016</v>
      </c>
      <c r="F1441" s="6" t="s">
        <v>50</v>
      </c>
      <c r="G1441" s="6" t="s">
        <v>51</v>
      </c>
      <c r="H1441" s="6" t="s">
        <v>52</v>
      </c>
      <c r="I1441" s="6" t="s">
        <v>112</v>
      </c>
      <c r="J1441" s="6" t="s">
        <v>113</v>
      </c>
      <c r="K1441" s="6" t="s">
        <v>252</v>
      </c>
      <c r="L1441" s="6"/>
      <c r="M1441" s="6" t="str">
        <f t="shared" si="49"/>
        <v>II</v>
      </c>
      <c r="N1441" s="15"/>
      <c r="O1441" s="1">
        <v>45.454500000000003</v>
      </c>
      <c r="P1441" s="10">
        <f t="shared" si="50"/>
        <v>1.0101</v>
      </c>
      <c r="Q1441" s="18" t="s">
        <v>486</v>
      </c>
      <c r="R1441" s="17" t="s">
        <v>478</v>
      </c>
      <c r="S1441" s="17"/>
    </row>
    <row r="1442" spans="1:19" s="9" customFormat="1" ht="15" customHeight="1" x14ac:dyDescent="0.25">
      <c r="A1442" s="2" t="s">
        <v>332</v>
      </c>
      <c r="B1442" s="6" t="s">
        <v>108</v>
      </c>
      <c r="C1442" s="6">
        <v>2</v>
      </c>
      <c r="D1442" s="7">
        <v>42558</v>
      </c>
      <c r="E1442" s="8">
        <v>2016</v>
      </c>
      <c r="F1442" s="6" t="s">
        <v>13</v>
      </c>
      <c r="G1442" s="6" t="s">
        <v>14</v>
      </c>
      <c r="H1442" s="6" t="s">
        <v>89</v>
      </c>
      <c r="I1442" s="6" t="s">
        <v>90</v>
      </c>
      <c r="J1442" s="6" t="s">
        <v>90</v>
      </c>
      <c r="K1442" s="6" t="s">
        <v>251</v>
      </c>
      <c r="L1442" s="6"/>
      <c r="M1442" s="6" t="str">
        <f t="shared" si="49"/>
        <v>III</v>
      </c>
      <c r="N1442" s="15" t="s">
        <v>534</v>
      </c>
      <c r="O1442" s="1">
        <v>45.454500000000003</v>
      </c>
      <c r="P1442" s="10">
        <f t="shared" si="50"/>
        <v>1.0101</v>
      </c>
      <c r="Q1442" s="16" t="s">
        <v>479</v>
      </c>
      <c r="R1442" s="17" t="s">
        <v>480</v>
      </c>
      <c r="S1442" s="17">
        <v>3</v>
      </c>
    </row>
    <row r="1443" spans="1:19" s="9" customFormat="1" ht="15" customHeight="1" x14ac:dyDescent="0.25">
      <c r="A1443" s="2" t="s">
        <v>276</v>
      </c>
      <c r="B1443" s="6" t="s">
        <v>108</v>
      </c>
      <c r="C1443" s="6">
        <v>2</v>
      </c>
      <c r="D1443" s="7">
        <v>42558</v>
      </c>
      <c r="E1443" s="8">
        <v>2016</v>
      </c>
      <c r="F1443" s="6" t="s">
        <v>13</v>
      </c>
      <c r="G1443" s="6" t="s">
        <v>14</v>
      </c>
      <c r="H1443" s="6"/>
      <c r="I1443" s="6" t="s">
        <v>20</v>
      </c>
      <c r="J1443" s="6" t="s">
        <v>21</v>
      </c>
      <c r="K1443" s="6" t="s">
        <v>255</v>
      </c>
      <c r="L1443" s="6"/>
      <c r="M1443" s="6" t="str">
        <f t="shared" si="49"/>
        <v>IV</v>
      </c>
      <c r="N1443"/>
      <c r="O1443" s="1">
        <v>909.09</v>
      </c>
      <c r="P1443" s="10">
        <f t="shared" si="50"/>
        <v>20.202000000000002</v>
      </c>
      <c r="Q1443" s="18" t="s">
        <v>490</v>
      </c>
      <c r="R1443" s="17" t="s">
        <v>488</v>
      </c>
      <c r="S1443" s="17">
        <v>3</v>
      </c>
    </row>
    <row r="1444" spans="1:19" s="9" customFormat="1" ht="15" customHeight="1" x14ac:dyDescent="0.25">
      <c r="A1444" s="2" t="s">
        <v>276</v>
      </c>
      <c r="B1444" s="6" t="s">
        <v>108</v>
      </c>
      <c r="C1444" s="6">
        <v>2</v>
      </c>
      <c r="D1444" s="7">
        <v>42558</v>
      </c>
      <c r="E1444" s="8">
        <v>2016</v>
      </c>
      <c r="F1444" s="6" t="s">
        <v>27</v>
      </c>
      <c r="G1444" s="6" t="s">
        <v>28</v>
      </c>
      <c r="H1444" s="6"/>
      <c r="I1444" s="6" t="s">
        <v>36</v>
      </c>
      <c r="J1444" s="6" t="s">
        <v>37</v>
      </c>
      <c r="K1444" s="6" t="s">
        <v>251</v>
      </c>
      <c r="L1444" s="6"/>
      <c r="M1444" s="6" t="str">
        <f t="shared" si="49"/>
        <v>III</v>
      </c>
      <c r="N1444" s="15"/>
      <c r="O1444" s="1">
        <v>409.09050000000002</v>
      </c>
      <c r="P1444" s="10">
        <f t="shared" si="50"/>
        <v>9.0909000000000013</v>
      </c>
      <c r="Q1444" s="18" t="s">
        <v>498</v>
      </c>
      <c r="R1444" s="17" t="s">
        <v>478</v>
      </c>
      <c r="S1444" s="17">
        <v>3</v>
      </c>
    </row>
    <row r="1445" spans="1:19" s="9" customFormat="1" ht="15" customHeight="1" x14ac:dyDescent="0.25">
      <c r="A1445" s="2" t="s">
        <v>444</v>
      </c>
      <c r="B1445" s="6" t="s">
        <v>108</v>
      </c>
      <c r="C1445" s="6">
        <v>2</v>
      </c>
      <c r="D1445" s="7">
        <v>42558</v>
      </c>
      <c r="E1445" s="8">
        <v>2016</v>
      </c>
      <c r="F1445" s="6" t="s">
        <v>9</v>
      </c>
      <c r="G1445" s="6" t="s">
        <v>10</v>
      </c>
      <c r="H1445" s="6"/>
      <c r="I1445" s="6"/>
      <c r="J1445" s="6" t="s">
        <v>10</v>
      </c>
      <c r="K1445" s="14" t="s">
        <v>252</v>
      </c>
      <c r="L1445" s="14"/>
      <c r="M1445" s="6" t="str">
        <f t="shared" si="49"/>
        <v>II</v>
      </c>
      <c r="N1445" s="15"/>
      <c r="O1445" s="1">
        <v>90.909000000000006</v>
      </c>
      <c r="P1445" s="10">
        <f t="shared" si="50"/>
        <v>2.0202</v>
      </c>
      <c r="Q1445" s="12" t="s">
        <v>500</v>
      </c>
      <c r="R1445" s="13" t="s">
        <v>480</v>
      </c>
      <c r="S1445" s="13">
        <v>3</v>
      </c>
    </row>
    <row r="1446" spans="1:19" s="9" customFormat="1" ht="15" customHeight="1" x14ac:dyDescent="0.25">
      <c r="A1446" s="2" t="s">
        <v>276</v>
      </c>
      <c r="B1446" s="6" t="s">
        <v>108</v>
      </c>
      <c r="C1446" s="6">
        <v>2</v>
      </c>
      <c r="D1446" s="7">
        <v>42558</v>
      </c>
      <c r="E1446" s="8">
        <v>2016</v>
      </c>
      <c r="F1446" s="6" t="s">
        <v>13</v>
      </c>
      <c r="G1446" s="6" t="s">
        <v>14</v>
      </c>
      <c r="H1446" s="6" t="s">
        <v>24</v>
      </c>
      <c r="I1446" s="6" t="s">
        <v>25</v>
      </c>
      <c r="J1446" s="6" t="s">
        <v>55</v>
      </c>
      <c r="K1446" s="6" t="s">
        <v>255</v>
      </c>
      <c r="L1446" s="6"/>
      <c r="M1446" s="6" t="str">
        <f t="shared" si="49"/>
        <v>IV</v>
      </c>
      <c r="N1446"/>
      <c r="O1446" s="1">
        <v>45.454500000000003</v>
      </c>
      <c r="P1446" s="10">
        <f t="shared" si="50"/>
        <v>1.0101</v>
      </c>
      <c r="Q1446" s="18" t="s">
        <v>491</v>
      </c>
      <c r="R1446" s="17" t="s">
        <v>478</v>
      </c>
      <c r="S1446" s="17">
        <v>2.5</v>
      </c>
    </row>
    <row r="1447" spans="1:19" s="9" customFormat="1" ht="15" customHeight="1" x14ac:dyDescent="0.25">
      <c r="A1447" s="2" t="s">
        <v>276</v>
      </c>
      <c r="B1447" s="6" t="s">
        <v>108</v>
      </c>
      <c r="C1447" s="6">
        <v>2</v>
      </c>
      <c r="D1447" s="7">
        <v>42558</v>
      </c>
      <c r="E1447" s="8">
        <v>2016</v>
      </c>
      <c r="F1447" s="6" t="s">
        <v>115</v>
      </c>
      <c r="G1447" s="6" t="s">
        <v>116</v>
      </c>
      <c r="H1447" s="6" t="s">
        <v>117</v>
      </c>
      <c r="I1447" s="6" t="s">
        <v>118</v>
      </c>
      <c r="J1447" s="6" t="s">
        <v>119</v>
      </c>
      <c r="K1447" s="6" t="s">
        <v>252</v>
      </c>
      <c r="L1447" s="6"/>
      <c r="M1447" s="6" t="str">
        <f t="shared" si="49"/>
        <v>II</v>
      </c>
      <c r="N1447" s="15"/>
      <c r="O1447" s="1">
        <v>181.81800000000001</v>
      </c>
      <c r="P1447" s="10">
        <f t="shared" si="50"/>
        <v>4.0404</v>
      </c>
      <c r="Q1447" s="12"/>
      <c r="R1447" s="13" t="s">
        <v>488</v>
      </c>
      <c r="S1447" s="13">
        <v>4</v>
      </c>
    </row>
    <row r="1448" spans="1:19" s="9" customFormat="1" ht="15" customHeight="1" x14ac:dyDescent="0.25">
      <c r="A1448" s="2" t="s">
        <v>276</v>
      </c>
      <c r="B1448" s="6" t="s">
        <v>108</v>
      </c>
      <c r="C1448" s="6">
        <v>2</v>
      </c>
      <c r="D1448" s="7">
        <v>42558</v>
      </c>
      <c r="E1448" s="8">
        <v>2016</v>
      </c>
      <c r="F1448" s="6" t="s">
        <v>84</v>
      </c>
      <c r="G1448" s="6" t="s">
        <v>85</v>
      </c>
      <c r="H1448" s="6" t="s">
        <v>86</v>
      </c>
      <c r="I1448" s="6" t="s">
        <v>87</v>
      </c>
      <c r="J1448" s="6" t="s">
        <v>88</v>
      </c>
      <c r="K1448" s="6" t="s">
        <v>253</v>
      </c>
      <c r="L1448" s="6"/>
      <c r="M1448" s="6" t="str">
        <f t="shared" si="49"/>
        <v>I</v>
      </c>
      <c r="N1448" s="15"/>
      <c r="O1448" s="1">
        <v>90.909000000000006</v>
      </c>
      <c r="P1448" s="10">
        <f t="shared" si="50"/>
        <v>2.0202</v>
      </c>
      <c r="Q1448" s="13"/>
      <c r="R1448" s="13"/>
      <c r="S1448" s="13"/>
    </row>
    <row r="1449" spans="1:19" s="9" customFormat="1" ht="15" customHeight="1" x14ac:dyDescent="0.25">
      <c r="A1449" s="2" t="s">
        <v>276</v>
      </c>
      <c r="B1449" s="6" t="s">
        <v>108</v>
      </c>
      <c r="C1449" s="6">
        <v>2</v>
      </c>
      <c r="D1449" s="7">
        <v>42558</v>
      </c>
      <c r="E1449" s="8">
        <v>2016</v>
      </c>
      <c r="F1449" s="6" t="s">
        <v>13</v>
      </c>
      <c r="G1449" s="6" t="s">
        <v>14</v>
      </c>
      <c r="H1449" s="6" t="s">
        <v>15</v>
      </c>
      <c r="I1449" s="6" t="s">
        <v>22</v>
      </c>
      <c r="J1449" s="6" t="s">
        <v>23</v>
      </c>
      <c r="K1449" s="6" t="s">
        <v>255</v>
      </c>
      <c r="L1449" s="6"/>
      <c r="M1449" s="6" t="str">
        <f t="shared" si="49"/>
        <v>IV</v>
      </c>
      <c r="N1449"/>
      <c r="O1449" s="1">
        <v>45.454500000000003</v>
      </c>
      <c r="P1449" s="10">
        <f t="shared" si="50"/>
        <v>1.0101</v>
      </c>
      <c r="Q1449" s="16" t="s">
        <v>479</v>
      </c>
      <c r="R1449" s="17" t="s">
        <v>480</v>
      </c>
      <c r="S1449" s="17">
        <v>2</v>
      </c>
    </row>
    <row r="1450" spans="1:19" s="9" customFormat="1" ht="15" customHeight="1" x14ac:dyDescent="0.25">
      <c r="A1450" s="2" t="s">
        <v>276</v>
      </c>
      <c r="B1450" s="6" t="s">
        <v>108</v>
      </c>
      <c r="C1450" s="6">
        <v>2</v>
      </c>
      <c r="D1450" s="7">
        <v>42558</v>
      </c>
      <c r="E1450" s="8">
        <v>2016</v>
      </c>
      <c r="F1450" s="6" t="s">
        <v>13</v>
      </c>
      <c r="G1450" s="6" t="s">
        <v>14</v>
      </c>
      <c r="H1450" s="6"/>
      <c r="I1450" s="6" t="s">
        <v>44</v>
      </c>
      <c r="J1450" s="6" t="s">
        <v>45</v>
      </c>
      <c r="K1450" s="6" t="s">
        <v>252</v>
      </c>
      <c r="L1450" s="6"/>
      <c r="M1450" s="6" t="str">
        <f t="shared" si="49"/>
        <v>II</v>
      </c>
      <c r="N1450" s="15"/>
      <c r="O1450" s="1">
        <v>90.909000000000006</v>
      </c>
      <c r="P1450" s="10">
        <f t="shared" si="50"/>
        <v>2.0202</v>
      </c>
      <c r="Q1450" s="18" t="s">
        <v>503</v>
      </c>
      <c r="R1450" s="17" t="s">
        <v>478</v>
      </c>
      <c r="S1450" s="17">
        <v>2</v>
      </c>
    </row>
    <row r="1451" spans="1:19" s="9" customFormat="1" ht="15" customHeight="1" x14ac:dyDescent="0.25">
      <c r="A1451" s="2" t="s">
        <v>298</v>
      </c>
      <c r="B1451" s="6" t="s">
        <v>108</v>
      </c>
      <c r="C1451" s="6">
        <v>1</v>
      </c>
      <c r="D1451" s="7">
        <v>42649</v>
      </c>
      <c r="E1451" s="8">
        <v>2016</v>
      </c>
      <c r="F1451" s="6" t="s">
        <v>13</v>
      </c>
      <c r="G1451" s="6" t="s">
        <v>14</v>
      </c>
      <c r="H1451" s="6"/>
      <c r="I1451" s="6" t="s">
        <v>64</v>
      </c>
      <c r="J1451" s="6" t="s">
        <v>65</v>
      </c>
      <c r="K1451" s="6" t="s">
        <v>255</v>
      </c>
      <c r="L1451" s="6"/>
      <c r="M1451" s="6" t="str">
        <f t="shared" si="49"/>
        <v>IV</v>
      </c>
      <c r="N1451"/>
      <c r="O1451" s="1">
        <v>90.909000000000006</v>
      </c>
      <c r="P1451" s="10">
        <f t="shared" si="50"/>
        <v>2.0202</v>
      </c>
      <c r="Q1451" s="18" t="s">
        <v>477</v>
      </c>
      <c r="R1451" s="17" t="s">
        <v>478</v>
      </c>
      <c r="S1451" s="17">
        <v>4</v>
      </c>
    </row>
    <row r="1452" spans="1:19" s="9" customFormat="1" ht="15" customHeight="1" x14ac:dyDescent="0.25">
      <c r="A1452" s="2" t="s">
        <v>298</v>
      </c>
      <c r="B1452" s="6" t="s">
        <v>108</v>
      </c>
      <c r="C1452" s="6">
        <v>1</v>
      </c>
      <c r="D1452" s="7">
        <v>42649</v>
      </c>
      <c r="E1452" s="8">
        <v>2016</v>
      </c>
      <c r="F1452" s="6" t="s">
        <v>13</v>
      </c>
      <c r="G1452" s="6" t="s">
        <v>14</v>
      </c>
      <c r="H1452" s="6" t="s">
        <v>15</v>
      </c>
      <c r="I1452" s="6" t="s">
        <v>16</v>
      </c>
      <c r="J1452" s="6" t="s">
        <v>17</v>
      </c>
      <c r="K1452" s="6" t="s">
        <v>252</v>
      </c>
      <c r="L1452" s="6"/>
      <c r="M1452" s="6" t="str">
        <f t="shared" si="49"/>
        <v>II</v>
      </c>
      <c r="N1452" s="15"/>
      <c r="O1452" s="1">
        <v>45.454500000000003</v>
      </c>
      <c r="P1452" s="10">
        <f t="shared" si="50"/>
        <v>1.0101</v>
      </c>
      <c r="Q1452" s="16" t="s">
        <v>479</v>
      </c>
      <c r="R1452" s="17" t="s">
        <v>480</v>
      </c>
      <c r="S1452" s="17">
        <v>3</v>
      </c>
    </row>
    <row r="1453" spans="1:19" s="9" customFormat="1" ht="15" customHeight="1" x14ac:dyDescent="0.25">
      <c r="A1453" s="2" t="s">
        <v>298</v>
      </c>
      <c r="B1453" s="6" t="s">
        <v>108</v>
      </c>
      <c r="C1453" s="6">
        <v>1</v>
      </c>
      <c r="D1453" s="7">
        <v>42649</v>
      </c>
      <c r="E1453" s="8">
        <v>2016</v>
      </c>
      <c r="F1453" s="6" t="s">
        <v>50</v>
      </c>
      <c r="G1453" s="6" t="s">
        <v>51</v>
      </c>
      <c r="H1453" s="6" t="s">
        <v>52</v>
      </c>
      <c r="I1453" s="6" t="s">
        <v>112</v>
      </c>
      <c r="J1453" s="6" t="s">
        <v>113</v>
      </c>
      <c r="K1453" s="6" t="s">
        <v>252</v>
      </c>
      <c r="L1453" s="6"/>
      <c r="M1453" s="6" t="str">
        <f t="shared" si="49"/>
        <v>II</v>
      </c>
      <c r="N1453" s="15"/>
      <c r="O1453" s="1">
        <v>45.454500000000003</v>
      </c>
      <c r="P1453" s="10">
        <f t="shared" si="50"/>
        <v>1.0101</v>
      </c>
      <c r="Q1453" s="18" t="s">
        <v>486</v>
      </c>
      <c r="R1453" s="17" t="s">
        <v>478</v>
      </c>
      <c r="S1453" s="17"/>
    </row>
    <row r="1454" spans="1:19" s="9" customFormat="1" ht="15" customHeight="1" x14ac:dyDescent="0.25">
      <c r="A1454" s="2" t="s">
        <v>298</v>
      </c>
      <c r="B1454" s="6" t="s">
        <v>108</v>
      </c>
      <c r="C1454" s="6">
        <v>1</v>
      </c>
      <c r="D1454" s="7">
        <v>42649</v>
      </c>
      <c r="E1454" s="8">
        <v>2016</v>
      </c>
      <c r="F1454" s="6" t="s">
        <v>13</v>
      </c>
      <c r="G1454" s="6" t="s">
        <v>14</v>
      </c>
      <c r="H1454" s="6"/>
      <c r="I1454" s="6" t="s">
        <v>20</v>
      </c>
      <c r="J1454" s="6" t="s">
        <v>21</v>
      </c>
      <c r="K1454" s="6" t="s">
        <v>255</v>
      </c>
      <c r="L1454" s="6"/>
      <c r="M1454" s="6" t="str">
        <f t="shared" si="49"/>
        <v>IV</v>
      </c>
      <c r="N1454"/>
      <c r="O1454" s="1">
        <v>45.454500000000003</v>
      </c>
      <c r="P1454" s="10">
        <f t="shared" si="50"/>
        <v>1.0101</v>
      </c>
      <c r="Q1454" s="18" t="s">
        <v>490</v>
      </c>
      <c r="R1454" s="17" t="s">
        <v>488</v>
      </c>
      <c r="S1454" s="17">
        <v>3</v>
      </c>
    </row>
    <row r="1455" spans="1:19" s="9" customFormat="1" ht="15" customHeight="1" x14ac:dyDescent="0.25">
      <c r="A1455" s="2" t="s">
        <v>332</v>
      </c>
      <c r="B1455" s="6" t="s">
        <v>108</v>
      </c>
      <c r="C1455" s="6">
        <v>1</v>
      </c>
      <c r="D1455" s="7">
        <v>42649</v>
      </c>
      <c r="E1455" s="8">
        <v>2016</v>
      </c>
      <c r="F1455" s="6" t="s">
        <v>13</v>
      </c>
      <c r="G1455" s="6" t="s">
        <v>51</v>
      </c>
      <c r="H1455" s="6" t="s">
        <v>67</v>
      </c>
      <c r="I1455" s="6" t="s">
        <v>68</v>
      </c>
      <c r="J1455" s="6" t="s">
        <v>68</v>
      </c>
      <c r="K1455" s="6" t="s">
        <v>256</v>
      </c>
      <c r="L1455" s="6"/>
      <c r="M1455" s="6" t="str">
        <f t="shared" si="49"/>
        <v>NA</v>
      </c>
      <c r="N1455" s="15"/>
      <c r="O1455" s="1">
        <v>45.454500000000003</v>
      </c>
      <c r="P1455" s="10">
        <f t="shared" si="50"/>
        <v>1.0101</v>
      </c>
      <c r="Q1455" s="18" t="s">
        <v>484</v>
      </c>
      <c r="R1455" s="17" t="s">
        <v>478</v>
      </c>
      <c r="S1455" s="17">
        <v>3</v>
      </c>
    </row>
    <row r="1456" spans="1:19" s="9" customFormat="1" ht="15" customHeight="1" x14ac:dyDescent="0.25">
      <c r="A1456" s="2" t="s">
        <v>298</v>
      </c>
      <c r="B1456" s="6" t="s">
        <v>108</v>
      </c>
      <c r="C1456" s="6">
        <v>1</v>
      </c>
      <c r="D1456" s="7">
        <v>42649</v>
      </c>
      <c r="E1456" s="8">
        <v>2016</v>
      </c>
      <c r="F1456" s="6" t="s">
        <v>27</v>
      </c>
      <c r="G1456" s="6" t="s">
        <v>39</v>
      </c>
      <c r="H1456" s="6" t="s">
        <v>120</v>
      </c>
      <c r="I1456" s="6" t="s">
        <v>121</v>
      </c>
      <c r="J1456" s="6" t="s">
        <v>122</v>
      </c>
      <c r="K1456" s="6" t="s">
        <v>252</v>
      </c>
      <c r="L1456" s="6"/>
      <c r="M1456" s="6" t="str">
        <f t="shared" ref="M1456:M1519" si="51">IF(L1456="",K1456,L1456)</f>
        <v>II</v>
      </c>
      <c r="N1456" s="15"/>
      <c r="O1456" s="1">
        <v>45.454500000000003</v>
      </c>
      <c r="P1456" s="10">
        <f t="shared" si="50"/>
        <v>1.0101</v>
      </c>
      <c r="Q1456" s="18" t="s">
        <v>499</v>
      </c>
      <c r="R1456" s="17" t="s">
        <v>478</v>
      </c>
      <c r="S1456" s="17">
        <v>2</v>
      </c>
    </row>
    <row r="1457" spans="1:19" s="9" customFormat="1" ht="15" customHeight="1" x14ac:dyDescent="0.25">
      <c r="A1457" s="2" t="s">
        <v>298</v>
      </c>
      <c r="B1457" s="6" t="s">
        <v>108</v>
      </c>
      <c r="C1457" s="6">
        <v>1</v>
      </c>
      <c r="D1457" s="7">
        <v>42649</v>
      </c>
      <c r="E1457" s="8">
        <v>2016</v>
      </c>
      <c r="F1457" s="6" t="s">
        <v>13</v>
      </c>
      <c r="G1457" s="6" t="s">
        <v>14</v>
      </c>
      <c r="H1457" s="6" t="s">
        <v>24</v>
      </c>
      <c r="I1457" s="6" t="s">
        <v>25</v>
      </c>
      <c r="J1457" s="6" t="s">
        <v>55</v>
      </c>
      <c r="K1457" s="6" t="s">
        <v>255</v>
      </c>
      <c r="L1457" s="6"/>
      <c r="M1457" s="6" t="str">
        <f t="shared" si="51"/>
        <v>IV</v>
      </c>
      <c r="N1457"/>
      <c r="O1457" s="1">
        <v>45.454500000000003</v>
      </c>
      <c r="P1457" s="10">
        <f t="shared" si="50"/>
        <v>1.0101</v>
      </c>
      <c r="Q1457" s="18" t="s">
        <v>491</v>
      </c>
      <c r="R1457" s="17" t="s">
        <v>478</v>
      </c>
      <c r="S1457" s="17">
        <v>2.5</v>
      </c>
    </row>
    <row r="1458" spans="1:19" s="9" customFormat="1" ht="15" customHeight="1" x14ac:dyDescent="0.25">
      <c r="A1458" s="2" t="s">
        <v>298</v>
      </c>
      <c r="B1458" s="6" t="s">
        <v>108</v>
      </c>
      <c r="C1458" s="6">
        <v>1</v>
      </c>
      <c r="D1458" s="7">
        <v>42649</v>
      </c>
      <c r="E1458" s="8">
        <v>2016</v>
      </c>
      <c r="F1458" s="6" t="s">
        <v>133</v>
      </c>
      <c r="G1458" s="6"/>
      <c r="H1458" s="6"/>
      <c r="I1458" s="6" t="s">
        <v>134</v>
      </c>
      <c r="J1458" s="6" t="s">
        <v>135</v>
      </c>
      <c r="K1458" s="6" t="s">
        <v>253</v>
      </c>
      <c r="L1458" s="6"/>
      <c r="M1458" s="6" t="str">
        <f t="shared" si="51"/>
        <v>I</v>
      </c>
      <c r="N1458" s="15"/>
      <c r="O1458" s="1">
        <v>45.454500000000003</v>
      </c>
      <c r="P1458" s="10">
        <f t="shared" si="50"/>
        <v>1.0101</v>
      </c>
      <c r="Q1458" s="18" t="s">
        <v>485</v>
      </c>
      <c r="R1458" s="17" t="s">
        <v>478</v>
      </c>
      <c r="S1458" s="17">
        <v>3</v>
      </c>
    </row>
    <row r="1459" spans="1:19" s="9" customFormat="1" ht="15" customHeight="1" x14ac:dyDescent="0.25">
      <c r="A1459" s="2" t="s">
        <v>298</v>
      </c>
      <c r="B1459" s="6" t="s">
        <v>108</v>
      </c>
      <c r="C1459" s="6">
        <v>1</v>
      </c>
      <c r="D1459" s="7">
        <v>42649</v>
      </c>
      <c r="E1459" s="8">
        <v>2016</v>
      </c>
      <c r="F1459" s="6" t="s">
        <v>13</v>
      </c>
      <c r="G1459" s="6" t="s">
        <v>14</v>
      </c>
      <c r="H1459" s="6" t="s">
        <v>15</v>
      </c>
      <c r="I1459" s="6" t="s">
        <v>106</v>
      </c>
      <c r="J1459" s="6" t="s">
        <v>142</v>
      </c>
      <c r="K1459" s="6" t="s">
        <v>252</v>
      </c>
      <c r="L1459" s="6"/>
      <c r="M1459" s="6" t="str">
        <f t="shared" si="51"/>
        <v>II</v>
      </c>
      <c r="N1459" s="15"/>
      <c r="O1459" s="1">
        <v>45.454500000000003</v>
      </c>
      <c r="P1459" s="10">
        <f t="shared" si="50"/>
        <v>1.0101</v>
      </c>
      <c r="Q1459" s="12"/>
      <c r="R1459" s="13"/>
      <c r="S1459" s="13">
        <v>2</v>
      </c>
    </row>
    <row r="1460" spans="1:19" s="9" customFormat="1" ht="15" customHeight="1" x14ac:dyDescent="0.25">
      <c r="A1460" s="2" t="s">
        <v>462</v>
      </c>
      <c r="B1460" s="6" t="s">
        <v>108</v>
      </c>
      <c r="C1460" s="6">
        <v>1</v>
      </c>
      <c r="D1460" s="7">
        <v>42649</v>
      </c>
      <c r="E1460" s="8">
        <v>2016</v>
      </c>
      <c r="F1460" s="6" t="s">
        <v>27</v>
      </c>
      <c r="G1460" s="6" t="s">
        <v>39</v>
      </c>
      <c r="H1460" s="6" t="s">
        <v>120</v>
      </c>
      <c r="I1460" s="6" t="s">
        <v>151</v>
      </c>
      <c r="J1460" s="6" t="s">
        <v>151</v>
      </c>
      <c r="K1460" s="6" t="s">
        <v>256</v>
      </c>
      <c r="L1460" s="6"/>
      <c r="M1460" s="6" t="str">
        <f t="shared" si="51"/>
        <v>NA</v>
      </c>
      <c r="N1460" s="15"/>
      <c r="O1460" s="1">
        <v>45.454500000000003</v>
      </c>
      <c r="P1460" s="10">
        <f t="shared" si="50"/>
        <v>1.0101</v>
      </c>
      <c r="Q1460" s="16" t="s">
        <v>479</v>
      </c>
      <c r="R1460" s="17" t="s">
        <v>480</v>
      </c>
      <c r="S1460" s="17">
        <v>4</v>
      </c>
    </row>
    <row r="1461" spans="1:19" s="9" customFormat="1" ht="15" customHeight="1" x14ac:dyDescent="0.25">
      <c r="A1461" s="2" t="s">
        <v>455</v>
      </c>
      <c r="B1461" s="6" t="s">
        <v>108</v>
      </c>
      <c r="C1461" s="6">
        <v>2</v>
      </c>
      <c r="D1461" s="7">
        <v>42649</v>
      </c>
      <c r="E1461" s="8">
        <v>2016</v>
      </c>
      <c r="F1461" s="6" t="s">
        <v>27</v>
      </c>
      <c r="G1461" s="6" t="s">
        <v>28</v>
      </c>
      <c r="H1461" s="6" t="s">
        <v>29</v>
      </c>
      <c r="I1461" s="6" t="s">
        <v>30</v>
      </c>
      <c r="J1461" s="6" t="s">
        <v>31</v>
      </c>
      <c r="K1461" s="6" t="s">
        <v>256</v>
      </c>
      <c r="L1461" s="6" t="s">
        <v>253</v>
      </c>
      <c r="M1461" s="6" t="str">
        <f t="shared" si="51"/>
        <v>I</v>
      </c>
      <c r="N1461" s="27" t="s">
        <v>512</v>
      </c>
      <c r="O1461" s="1">
        <v>318.18150000000003</v>
      </c>
      <c r="P1461" s="10">
        <f t="shared" si="50"/>
        <v>7.0707000000000004</v>
      </c>
      <c r="Q1461" s="12" t="s">
        <v>477</v>
      </c>
      <c r="R1461" s="13" t="s">
        <v>478</v>
      </c>
      <c r="S1461" s="13">
        <v>3</v>
      </c>
    </row>
    <row r="1462" spans="1:19" s="9" customFormat="1" ht="15" customHeight="1" x14ac:dyDescent="0.25">
      <c r="A1462" s="2" t="s">
        <v>299</v>
      </c>
      <c r="B1462" s="6" t="s">
        <v>108</v>
      </c>
      <c r="C1462" s="6">
        <v>2</v>
      </c>
      <c r="D1462" s="7">
        <v>42649</v>
      </c>
      <c r="E1462" s="8">
        <v>2016</v>
      </c>
      <c r="F1462" s="6" t="s">
        <v>9</v>
      </c>
      <c r="G1462" s="6" t="s">
        <v>10</v>
      </c>
      <c r="H1462" s="6"/>
      <c r="I1462" s="6" t="s">
        <v>11</v>
      </c>
      <c r="J1462" s="6" t="s">
        <v>12</v>
      </c>
      <c r="K1462" s="6" t="s">
        <v>251</v>
      </c>
      <c r="L1462" s="6"/>
      <c r="M1462" s="6" t="str">
        <f t="shared" si="51"/>
        <v>III</v>
      </c>
      <c r="N1462" s="15"/>
      <c r="O1462" s="1">
        <v>45.454500000000003</v>
      </c>
      <c r="P1462" s="10">
        <f t="shared" si="50"/>
        <v>1.0101</v>
      </c>
      <c r="Q1462" s="12" t="s">
        <v>500</v>
      </c>
      <c r="R1462" s="13" t="s">
        <v>480</v>
      </c>
      <c r="S1462" s="13">
        <v>3</v>
      </c>
    </row>
    <row r="1463" spans="1:19" s="9" customFormat="1" ht="15" customHeight="1" x14ac:dyDescent="0.25">
      <c r="A1463" s="2" t="s">
        <v>299</v>
      </c>
      <c r="B1463" s="6" t="s">
        <v>108</v>
      </c>
      <c r="C1463" s="6">
        <v>2</v>
      </c>
      <c r="D1463" s="7">
        <v>42649</v>
      </c>
      <c r="E1463" s="8">
        <v>2016</v>
      </c>
      <c r="F1463" s="6" t="s">
        <v>13</v>
      </c>
      <c r="G1463" s="6" t="s">
        <v>14</v>
      </c>
      <c r="H1463" s="6"/>
      <c r="I1463" s="6" t="s">
        <v>64</v>
      </c>
      <c r="J1463" s="6" t="s">
        <v>65</v>
      </c>
      <c r="K1463" s="6" t="s">
        <v>255</v>
      </c>
      <c r="L1463" s="6"/>
      <c r="M1463" s="6" t="str">
        <f t="shared" si="51"/>
        <v>IV</v>
      </c>
      <c r="N1463"/>
      <c r="O1463" s="1">
        <v>90.909000000000006</v>
      </c>
      <c r="P1463" s="10">
        <f t="shared" si="50"/>
        <v>2.0202</v>
      </c>
      <c r="Q1463" s="18" t="s">
        <v>477</v>
      </c>
      <c r="R1463" s="17" t="s">
        <v>478</v>
      </c>
      <c r="S1463" s="17">
        <v>4</v>
      </c>
    </row>
    <row r="1464" spans="1:19" s="9" customFormat="1" ht="15" customHeight="1" x14ac:dyDescent="0.25">
      <c r="A1464" s="2" t="s">
        <v>299</v>
      </c>
      <c r="B1464" s="6" t="s">
        <v>108</v>
      </c>
      <c r="C1464" s="6">
        <v>2</v>
      </c>
      <c r="D1464" s="7">
        <v>42649</v>
      </c>
      <c r="E1464" s="8">
        <v>2016</v>
      </c>
      <c r="F1464" s="6" t="s">
        <v>50</v>
      </c>
      <c r="G1464" s="6" t="s">
        <v>51</v>
      </c>
      <c r="H1464" s="6" t="s">
        <v>52</v>
      </c>
      <c r="I1464" s="6" t="s">
        <v>112</v>
      </c>
      <c r="J1464" s="6" t="s">
        <v>113</v>
      </c>
      <c r="K1464" s="6" t="s">
        <v>252</v>
      </c>
      <c r="L1464" s="6"/>
      <c r="M1464" s="6" t="str">
        <f t="shared" si="51"/>
        <v>II</v>
      </c>
      <c r="N1464" s="15"/>
      <c r="O1464" s="1">
        <v>45.454500000000003</v>
      </c>
      <c r="P1464" s="10">
        <f t="shared" si="50"/>
        <v>1.0101</v>
      </c>
      <c r="Q1464" s="18" t="s">
        <v>486</v>
      </c>
      <c r="R1464" s="17" t="s">
        <v>478</v>
      </c>
      <c r="S1464" s="17"/>
    </row>
    <row r="1465" spans="1:19" s="9" customFormat="1" ht="15" customHeight="1" x14ac:dyDescent="0.25">
      <c r="A1465" s="2" t="s">
        <v>299</v>
      </c>
      <c r="B1465" s="6" t="s">
        <v>108</v>
      </c>
      <c r="C1465" s="6">
        <v>2</v>
      </c>
      <c r="D1465" s="7">
        <v>42649</v>
      </c>
      <c r="E1465" s="8">
        <v>2016</v>
      </c>
      <c r="F1465" s="6" t="s">
        <v>13</v>
      </c>
      <c r="G1465" s="6" t="s">
        <v>14</v>
      </c>
      <c r="H1465" s="6" t="s">
        <v>24</v>
      </c>
      <c r="I1465" s="6" t="s">
        <v>123</v>
      </c>
      <c r="J1465" s="6" t="s">
        <v>143</v>
      </c>
      <c r="K1465" s="6" t="s">
        <v>252</v>
      </c>
      <c r="L1465" s="6"/>
      <c r="M1465" s="6" t="str">
        <f t="shared" si="51"/>
        <v>II</v>
      </c>
      <c r="N1465" s="15"/>
      <c r="O1465" s="1">
        <v>45.454500000000003</v>
      </c>
      <c r="P1465" s="10">
        <f t="shared" si="50"/>
        <v>1.0101</v>
      </c>
      <c r="Q1465" s="18" t="s">
        <v>485</v>
      </c>
      <c r="R1465" s="17" t="s">
        <v>478</v>
      </c>
      <c r="S1465" s="17">
        <v>3</v>
      </c>
    </row>
    <row r="1466" spans="1:19" s="9" customFormat="1" ht="15" customHeight="1" x14ac:dyDescent="0.25">
      <c r="A1466" s="2" t="s">
        <v>430</v>
      </c>
      <c r="B1466" s="6" t="s">
        <v>108</v>
      </c>
      <c r="C1466" s="6">
        <v>2</v>
      </c>
      <c r="D1466" s="7">
        <v>42649</v>
      </c>
      <c r="E1466" s="8">
        <v>2016</v>
      </c>
      <c r="F1466" s="6" t="s">
        <v>13</v>
      </c>
      <c r="G1466" s="6" t="s">
        <v>51</v>
      </c>
      <c r="H1466" s="6" t="s">
        <v>67</v>
      </c>
      <c r="I1466" s="6" t="s">
        <v>68</v>
      </c>
      <c r="J1466" s="6" t="s">
        <v>68</v>
      </c>
      <c r="K1466" s="6" t="s">
        <v>256</v>
      </c>
      <c r="L1466" s="6"/>
      <c r="M1466" s="6" t="str">
        <f t="shared" si="51"/>
        <v>NA</v>
      </c>
      <c r="N1466" s="15"/>
      <c r="O1466" s="1">
        <v>136.36350000000002</v>
      </c>
      <c r="P1466" s="10">
        <f t="shared" si="50"/>
        <v>3.0303000000000004</v>
      </c>
      <c r="Q1466" s="18" t="s">
        <v>484</v>
      </c>
      <c r="R1466" s="17" t="s">
        <v>478</v>
      </c>
      <c r="S1466" s="17">
        <v>3</v>
      </c>
    </row>
    <row r="1467" spans="1:19" s="9" customFormat="1" ht="15" customHeight="1" x14ac:dyDescent="0.25">
      <c r="A1467" s="2" t="s">
        <v>299</v>
      </c>
      <c r="B1467" s="6" t="s">
        <v>108</v>
      </c>
      <c r="C1467" s="6">
        <v>2</v>
      </c>
      <c r="D1467" s="7">
        <v>42649</v>
      </c>
      <c r="E1467" s="8">
        <v>2016</v>
      </c>
      <c r="F1467" s="6" t="s">
        <v>13</v>
      </c>
      <c r="G1467" s="6" t="s">
        <v>14</v>
      </c>
      <c r="H1467" s="6" t="s">
        <v>24</v>
      </c>
      <c r="I1467" s="6" t="s">
        <v>25</v>
      </c>
      <c r="J1467" s="6" t="s">
        <v>55</v>
      </c>
      <c r="K1467" s="6" t="s">
        <v>255</v>
      </c>
      <c r="L1467" s="6"/>
      <c r="M1467" s="6" t="str">
        <f t="shared" si="51"/>
        <v>IV</v>
      </c>
      <c r="N1467"/>
      <c r="O1467" s="1">
        <v>90.909000000000006</v>
      </c>
      <c r="P1467" s="10">
        <f t="shared" si="50"/>
        <v>2.0202</v>
      </c>
      <c r="Q1467" s="18" t="s">
        <v>491</v>
      </c>
      <c r="R1467" s="17" t="s">
        <v>478</v>
      </c>
      <c r="S1467" s="17">
        <v>2.5</v>
      </c>
    </row>
    <row r="1468" spans="1:19" s="9" customFormat="1" ht="15" customHeight="1" x14ac:dyDescent="0.25">
      <c r="A1468" s="2" t="s">
        <v>299</v>
      </c>
      <c r="B1468" s="6" t="s">
        <v>108</v>
      </c>
      <c r="C1468" s="6">
        <v>2</v>
      </c>
      <c r="D1468" s="7">
        <v>42649</v>
      </c>
      <c r="E1468" s="8">
        <v>2016</v>
      </c>
      <c r="F1468" s="6" t="s">
        <v>13</v>
      </c>
      <c r="G1468" s="6" t="s">
        <v>14</v>
      </c>
      <c r="H1468" s="6" t="s">
        <v>24</v>
      </c>
      <c r="I1468" s="6" t="s">
        <v>25</v>
      </c>
      <c r="J1468" s="6" t="s">
        <v>105</v>
      </c>
      <c r="K1468" s="6" t="s">
        <v>255</v>
      </c>
      <c r="L1468" s="6"/>
      <c r="M1468" s="6" t="str">
        <f t="shared" si="51"/>
        <v>IV</v>
      </c>
      <c r="N1468"/>
      <c r="O1468" s="1">
        <v>181.81800000000001</v>
      </c>
      <c r="P1468" s="10">
        <f t="shared" si="50"/>
        <v>4.0404</v>
      </c>
      <c r="Q1468" s="13"/>
      <c r="R1468" s="13"/>
      <c r="S1468" s="13"/>
    </row>
    <row r="1469" spans="1:19" s="9" customFormat="1" ht="15" customHeight="1" x14ac:dyDescent="0.25">
      <c r="A1469" s="2" t="s">
        <v>299</v>
      </c>
      <c r="B1469" s="6" t="s">
        <v>108</v>
      </c>
      <c r="C1469" s="6">
        <v>2</v>
      </c>
      <c r="D1469" s="7">
        <v>42649</v>
      </c>
      <c r="E1469" s="8">
        <v>2016</v>
      </c>
      <c r="F1469" s="6" t="s">
        <v>13</v>
      </c>
      <c r="G1469" s="6" t="s">
        <v>14</v>
      </c>
      <c r="H1469" s="6" t="s">
        <v>24</v>
      </c>
      <c r="I1469" s="6" t="s">
        <v>25</v>
      </c>
      <c r="J1469" s="6" t="s">
        <v>152</v>
      </c>
      <c r="K1469" s="6" t="s">
        <v>251</v>
      </c>
      <c r="L1469" s="6"/>
      <c r="M1469" s="6" t="str">
        <f t="shared" si="51"/>
        <v>III</v>
      </c>
      <c r="N1469" s="15"/>
      <c r="O1469" s="1">
        <v>45.454500000000003</v>
      </c>
      <c r="P1469" s="10">
        <f t="shared" si="50"/>
        <v>1.0101</v>
      </c>
      <c r="Q1469" s="13"/>
      <c r="R1469" s="13"/>
      <c r="S1469" s="13"/>
    </row>
    <row r="1470" spans="1:19" s="9" customFormat="1" ht="15" customHeight="1" x14ac:dyDescent="0.25">
      <c r="A1470" s="2" t="s">
        <v>299</v>
      </c>
      <c r="B1470" s="6" t="s">
        <v>108</v>
      </c>
      <c r="C1470" s="6">
        <v>2</v>
      </c>
      <c r="D1470" s="7">
        <v>42649</v>
      </c>
      <c r="E1470" s="8">
        <v>2016</v>
      </c>
      <c r="F1470" s="6" t="s">
        <v>13</v>
      </c>
      <c r="G1470" s="6" t="s">
        <v>14</v>
      </c>
      <c r="H1470" s="6" t="s">
        <v>15</v>
      </c>
      <c r="I1470" s="6" t="s">
        <v>22</v>
      </c>
      <c r="J1470" s="6" t="s">
        <v>23</v>
      </c>
      <c r="K1470" s="6" t="s">
        <v>255</v>
      </c>
      <c r="L1470" s="6"/>
      <c r="M1470" s="6" t="str">
        <f t="shared" si="51"/>
        <v>IV</v>
      </c>
      <c r="N1470"/>
      <c r="O1470" s="1">
        <v>136.36350000000002</v>
      </c>
      <c r="P1470" s="10">
        <f t="shared" si="50"/>
        <v>3.0303000000000004</v>
      </c>
      <c r="Q1470" s="16" t="s">
        <v>479</v>
      </c>
      <c r="R1470" s="17" t="s">
        <v>480</v>
      </c>
      <c r="S1470" s="17">
        <v>2</v>
      </c>
    </row>
    <row r="1471" spans="1:19" s="9" customFormat="1" ht="15" customHeight="1" x14ac:dyDescent="0.25">
      <c r="A1471" s="2" t="s">
        <v>299</v>
      </c>
      <c r="B1471" s="6" t="s">
        <v>108</v>
      </c>
      <c r="C1471" s="6">
        <v>2</v>
      </c>
      <c r="D1471" s="7">
        <v>42649</v>
      </c>
      <c r="E1471" s="8">
        <v>2016</v>
      </c>
      <c r="F1471" s="6" t="s">
        <v>13</v>
      </c>
      <c r="G1471" s="6" t="s">
        <v>14</v>
      </c>
      <c r="H1471" s="6"/>
      <c r="I1471" s="6" t="s">
        <v>44</v>
      </c>
      <c r="J1471" s="6" t="s">
        <v>45</v>
      </c>
      <c r="K1471" s="6" t="s">
        <v>252</v>
      </c>
      <c r="L1471" s="6"/>
      <c r="M1471" s="6" t="str">
        <f t="shared" si="51"/>
        <v>II</v>
      </c>
      <c r="N1471" s="15"/>
      <c r="O1471" s="1">
        <v>45.454500000000003</v>
      </c>
      <c r="P1471" s="10">
        <f t="shared" si="50"/>
        <v>1.0101</v>
      </c>
      <c r="Q1471" s="18" t="s">
        <v>503</v>
      </c>
      <c r="R1471" s="17" t="s">
        <v>478</v>
      </c>
      <c r="S1471" s="17">
        <v>2</v>
      </c>
    </row>
    <row r="1472" spans="1:19" s="9" customFormat="1" ht="15" customHeight="1" x14ac:dyDescent="0.25">
      <c r="A1472" s="2" t="s">
        <v>299</v>
      </c>
      <c r="B1472" s="6" t="s">
        <v>108</v>
      </c>
      <c r="C1472" s="6">
        <v>2</v>
      </c>
      <c r="D1472" s="7">
        <v>42649</v>
      </c>
      <c r="E1472" s="8">
        <v>2016</v>
      </c>
      <c r="F1472" s="6" t="s">
        <v>13</v>
      </c>
      <c r="G1472" s="6" t="s">
        <v>14</v>
      </c>
      <c r="H1472" s="6" t="s">
        <v>15</v>
      </c>
      <c r="I1472" s="6" t="s">
        <v>106</v>
      </c>
      <c r="J1472" s="6" t="s">
        <v>142</v>
      </c>
      <c r="K1472" s="6" t="s">
        <v>252</v>
      </c>
      <c r="L1472" s="6"/>
      <c r="M1472" s="6" t="str">
        <f t="shared" si="51"/>
        <v>II</v>
      </c>
      <c r="N1472" s="15"/>
      <c r="O1472" s="1">
        <v>45.454500000000003</v>
      </c>
      <c r="P1472" s="10">
        <f t="shared" si="50"/>
        <v>1.0101</v>
      </c>
      <c r="Q1472" s="12"/>
      <c r="R1472" s="13"/>
      <c r="S1472" s="13">
        <v>2</v>
      </c>
    </row>
    <row r="1473" spans="1:19" s="9" customFormat="1" ht="15" customHeight="1" x14ac:dyDescent="0.25">
      <c r="A1473" s="2" t="s">
        <v>318</v>
      </c>
      <c r="B1473" s="6" t="s">
        <v>108</v>
      </c>
      <c r="C1473" s="6">
        <v>1</v>
      </c>
      <c r="D1473" s="7">
        <v>42688</v>
      </c>
      <c r="E1473" s="8">
        <v>2016</v>
      </c>
      <c r="F1473" s="6" t="s">
        <v>13</v>
      </c>
      <c r="G1473" s="6" t="s">
        <v>14</v>
      </c>
      <c r="H1473" s="6"/>
      <c r="I1473" s="6" t="s">
        <v>172</v>
      </c>
      <c r="J1473" s="6" t="s">
        <v>173</v>
      </c>
      <c r="K1473" s="6" t="s">
        <v>252</v>
      </c>
      <c r="L1473" s="6"/>
      <c r="M1473" s="6" t="str">
        <f t="shared" si="51"/>
        <v>II</v>
      </c>
      <c r="N1473" s="15"/>
      <c r="O1473" s="1">
        <v>227.27250000000001</v>
      </c>
      <c r="P1473" s="10">
        <f t="shared" si="50"/>
        <v>5.0505000000000004</v>
      </c>
      <c r="Q1473" s="18" t="s">
        <v>487</v>
      </c>
      <c r="R1473" s="17" t="s">
        <v>488</v>
      </c>
      <c r="S1473" s="17">
        <v>3</v>
      </c>
    </row>
    <row r="1474" spans="1:19" s="9" customFormat="1" ht="15" customHeight="1" x14ac:dyDescent="0.25">
      <c r="A1474" s="2" t="s">
        <v>294</v>
      </c>
      <c r="B1474" s="6" t="s">
        <v>108</v>
      </c>
      <c r="C1474" s="6">
        <v>1</v>
      </c>
      <c r="D1474" s="7">
        <v>42688</v>
      </c>
      <c r="E1474" s="8">
        <v>2016</v>
      </c>
      <c r="F1474" s="6" t="s">
        <v>27</v>
      </c>
      <c r="G1474" s="6" t="s">
        <v>14</v>
      </c>
      <c r="H1474" s="6" t="s">
        <v>81</v>
      </c>
      <c r="I1474" s="6" t="s">
        <v>82</v>
      </c>
      <c r="J1474" s="6" t="s">
        <v>82</v>
      </c>
      <c r="K1474" s="14" t="s">
        <v>251</v>
      </c>
      <c r="L1474" s="14"/>
      <c r="M1474" s="6" t="str">
        <f t="shared" si="51"/>
        <v>III</v>
      </c>
      <c r="N1474" s="15"/>
      <c r="O1474" s="1">
        <v>45.454500000000003</v>
      </c>
      <c r="P1474" s="10">
        <f t="shared" ref="P1474:P1537" si="52">O1474/45</f>
        <v>1.0101</v>
      </c>
      <c r="Q1474" s="18" t="s">
        <v>486</v>
      </c>
      <c r="R1474" s="17" t="s">
        <v>478</v>
      </c>
      <c r="S1474" s="17">
        <v>3.5</v>
      </c>
    </row>
    <row r="1475" spans="1:19" s="9" customFormat="1" ht="15" customHeight="1" x14ac:dyDescent="0.25">
      <c r="A1475" s="2" t="s">
        <v>318</v>
      </c>
      <c r="B1475" s="6" t="s">
        <v>108</v>
      </c>
      <c r="C1475" s="6">
        <v>1</v>
      </c>
      <c r="D1475" s="7">
        <v>42688</v>
      </c>
      <c r="E1475" s="8">
        <v>2016</v>
      </c>
      <c r="F1475" s="6" t="s">
        <v>13</v>
      </c>
      <c r="G1475" s="6" t="s">
        <v>14</v>
      </c>
      <c r="H1475" s="6"/>
      <c r="I1475" s="6" t="s">
        <v>64</v>
      </c>
      <c r="J1475" s="6" t="s">
        <v>65</v>
      </c>
      <c r="K1475" s="6" t="s">
        <v>255</v>
      </c>
      <c r="L1475" s="6"/>
      <c r="M1475" s="6" t="str">
        <f t="shared" si="51"/>
        <v>IV</v>
      </c>
      <c r="N1475"/>
      <c r="O1475" s="1">
        <v>45.454500000000003</v>
      </c>
      <c r="P1475" s="10">
        <f t="shared" si="52"/>
        <v>1.0101</v>
      </c>
      <c r="Q1475" s="18" t="s">
        <v>477</v>
      </c>
      <c r="R1475" s="17" t="s">
        <v>478</v>
      </c>
      <c r="S1475" s="17">
        <v>4</v>
      </c>
    </row>
    <row r="1476" spans="1:19" s="9" customFormat="1" ht="15" customHeight="1" x14ac:dyDescent="0.25">
      <c r="A1476" s="2" t="s">
        <v>318</v>
      </c>
      <c r="B1476" s="6" t="s">
        <v>108</v>
      </c>
      <c r="C1476" s="6">
        <v>1</v>
      </c>
      <c r="D1476" s="7">
        <v>42688</v>
      </c>
      <c r="E1476" s="8">
        <v>2016</v>
      </c>
      <c r="F1476" s="6" t="s">
        <v>27</v>
      </c>
      <c r="G1476" s="6" t="s">
        <v>39</v>
      </c>
      <c r="H1476" s="6" t="s">
        <v>120</v>
      </c>
      <c r="I1476" s="6" t="s">
        <v>121</v>
      </c>
      <c r="J1476" s="6" t="s">
        <v>122</v>
      </c>
      <c r="K1476" s="6" t="s">
        <v>252</v>
      </c>
      <c r="L1476" s="6"/>
      <c r="M1476" s="6" t="str">
        <f t="shared" si="51"/>
        <v>II</v>
      </c>
      <c r="N1476" s="15"/>
      <c r="O1476" s="1">
        <v>90.909000000000006</v>
      </c>
      <c r="P1476" s="10">
        <f t="shared" si="52"/>
        <v>2.0202</v>
      </c>
      <c r="Q1476" s="18" t="s">
        <v>499</v>
      </c>
      <c r="R1476" s="17" t="s">
        <v>478</v>
      </c>
      <c r="S1476" s="17">
        <v>2</v>
      </c>
    </row>
    <row r="1477" spans="1:19" s="9" customFormat="1" ht="15" customHeight="1" x14ac:dyDescent="0.25">
      <c r="A1477" s="2" t="s">
        <v>335</v>
      </c>
      <c r="B1477" s="6" t="s">
        <v>108</v>
      </c>
      <c r="C1477" s="6">
        <v>1</v>
      </c>
      <c r="D1477" s="7">
        <v>42688</v>
      </c>
      <c r="E1477" s="8">
        <v>2016</v>
      </c>
      <c r="F1477" s="6" t="s">
        <v>50</v>
      </c>
      <c r="G1477" s="6" t="s">
        <v>14</v>
      </c>
      <c r="H1477" s="6"/>
      <c r="I1477" s="6" t="s">
        <v>172</v>
      </c>
      <c r="J1477" s="6" t="s">
        <v>172</v>
      </c>
      <c r="K1477" s="6" t="s">
        <v>256</v>
      </c>
      <c r="L1477" s="6" t="s">
        <v>252</v>
      </c>
      <c r="M1477" s="6" t="str">
        <f t="shared" si="51"/>
        <v>II</v>
      </c>
      <c r="N1477" s="15" t="s">
        <v>535</v>
      </c>
      <c r="O1477" s="1">
        <v>45.454500000000003</v>
      </c>
      <c r="P1477" s="10">
        <f t="shared" si="52"/>
        <v>1.0101</v>
      </c>
      <c r="Q1477" s="16" t="s">
        <v>479</v>
      </c>
      <c r="R1477" s="17" t="s">
        <v>480</v>
      </c>
      <c r="S1477" s="17">
        <v>3</v>
      </c>
    </row>
    <row r="1478" spans="1:19" s="9" customFormat="1" ht="15" customHeight="1" x14ac:dyDescent="0.25">
      <c r="A1478" s="2" t="s">
        <v>318</v>
      </c>
      <c r="B1478" s="6" t="s">
        <v>108</v>
      </c>
      <c r="C1478" s="6">
        <v>1</v>
      </c>
      <c r="D1478" s="7">
        <v>42688</v>
      </c>
      <c r="E1478" s="8">
        <v>2016</v>
      </c>
      <c r="F1478" s="6" t="s">
        <v>13</v>
      </c>
      <c r="G1478" s="6" t="s">
        <v>14</v>
      </c>
      <c r="H1478" s="6"/>
      <c r="I1478" s="6" t="s">
        <v>181</v>
      </c>
      <c r="J1478" s="6" t="s">
        <v>182</v>
      </c>
      <c r="K1478" s="6" t="s">
        <v>253</v>
      </c>
      <c r="L1478" s="6"/>
      <c r="M1478" s="6" t="str">
        <f t="shared" si="51"/>
        <v>I</v>
      </c>
      <c r="N1478" s="15"/>
      <c r="O1478" s="1">
        <v>45.454500000000003</v>
      </c>
      <c r="P1478" s="10">
        <f t="shared" si="52"/>
        <v>1.0101</v>
      </c>
      <c r="Q1478" s="13"/>
      <c r="R1478" s="13"/>
      <c r="S1478" s="13"/>
    </row>
    <row r="1479" spans="1:19" s="9" customFormat="1" ht="15" customHeight="1" x14ac:dyDescent="0.25">
      <c r="A1479" s="2" t="s">
        <v>318</v>
      </c>
      <c r="B1479" s="6" t="s">
        <v>108</v>
      </c>
      <c r="C1479" s="6">
        <v>1</v>
      </c>
      <c r="D1479" s="7">
        <v>42688</v>
      </c>
      <c r="E1479" s="8">
        <v>2016</v>
      </c>
      <c r="F1479" s="6" t="s">
        <v>50</v>
      </c>
      <c r="G1479" s="6" t="s">
        <v>51</v>
      </c>
      <c r="H1479" s="6" t="s">
        <v>70</v>
      </c>
      <c r="I1479" s="6" t="s">
        <v>155</v>
      </c>
      <c r="J1479" s="6" t="s">
        <v>183</v>
      </c>
      <c r="K1479" s="6" t="s">
        <v>252</v>
      </c>
      <c r="L1479" s="6"/>
      <c r="M1479" s="6" t="str">
        <f t="shared" si="51"/>
        <v>II</v>
      </c>
      <c r="N1479" s="15"/>
      <c r="O1479" s="1">
        <v>45.454500000000003</v>
      </c>
      <c r="P1479" s="10">
        <f t="shared" si="52"/>
        <v>1.0101</v>
      </c>
      <c r="Q1479" s="18" t="s">
        <v>502</v>
      </c>
      <c r="R1479" s="17" t="s">
        <v>478</v>
      </c>
      <c r="S1479" s="17">
        <v>3</v>
      </c>
    </row>
    <row r="1480" spans="1:19" s="9" customFormat="1" ht="15" customHeight="1" x14ac:dyDescent="0.25">
      <c r="A1480" s="2" t="s">
        <v>318</v>
      </c>
      <c r="B1480" s="6" t="s">
        <v>108</v>
      </c>
      <c r="C1480" s="6">
        <v>1</v>
      </c>
      <c r="D1480" s="7">
        <v>42688</v>
      </c>
      <c r="E1480" s="8">
        <v>2016</v>
      </c>
      <c r="F1480" s="6" t="s">
        <v>115</v>
      </c>
      <c r="G1480" s="6" t="s">
        <v>116</v>
      </c>
      <c r="H1480" s="6" t="s">
        <v>117</v>
      </c>
      <c r="I1480" s="6" t="s">
        <v>118</v>
      </c>
      <c r="J1480" s="6" t="s">
        <v>119</v>
      </c>
      <c r="K1480" s="6" t="s">
        <v>252</v>
      </c>
      <c r="L1480" s="6"/>
      <c r="M1480" s="6" t="str">
        <f t="shared" si="51"/>
        <v>II</v>
      </c>
      <c r="N1480" s="15"/>
      <c r="O1480" s="1">
        <v>45.454500000000003</v>
      </c>
      <c r="P1480" s="10">
        <f t="shared" si="52"/>
        <v>1.0101</v>
      </c>
      <c r="Q1480" s="12"/>
      <c r="R1480" s="13" t="s">
        <v>488</v>
      </c>
      <c r="S1480" s="13">
        <v>4</v>
      </c>
    </row>
    <row r="1481" spans="1:19" s="9" customFormat="1" ht="15" customHeight="1" x14ac:dyDescent="0.25">
      <c r="A1481" s="2" t="s">
        <v>260</v>
      </c>
      <c r="B1481" s="6" t="s">
        <v>108</v>
      </c>
      <c r="C1481" s="6">
        <v>2</v>
      </c>
      <c r="D1481" s="7">
        <v>42688</v>
      </c>
      <c r="E1481" s="8">
        <v>2016</v>
      </c>
      <c r="F1481" s="6" t="s">
        <v>27</v>
      </c>
      <c r="G1481" s="6" t="s">
        <v>28</v>
      </c>
      <c r="H1481" s="6" t="s">
        <v>29</v>
      </c>
      <c r="I1481" s="6" t="s">
        <v>30</v>
      </c>
      <c r="J1481" s="6" t="s">
        <v>31</v>
      </c>
      <c r="K1481" s="6" t="s">
        <v>256</v>
      </c>
      <c r="L1481" s="6" t="s">
        <v>253</v>
      </c>
      <c r="M1481" s="6" t="str">
        <f t="shared" si="51"/>
        <v>I</v>
      </c>
      <c r="N1481" s="27" t="s">
        <v>512</v>
      </c>
      <c r="O1481" s="1">
        <v>45.454500000000003</v>
      </c>
      <c r="P1481" s="10">
        <f t="shared" si="52"/>
        <v>1.0101</v>
      </c>
      <c r="Q1481" s="12" t="s">
        <v>477</v>
      </c>
      <c r="R1481" s="13" t="s">
        <v>478</v>
      </c>
      <c r="S1481" s="13">
        <v>3</v>
      </c>
    </row>
    <row r="1482" spans="1:19" s="9" customFormat="1" ht="15" customHeight="1" x14ac:dyDescent="0.25">
      <c r="A1482" s="2" t="s">
        <v>334</v>
      </c>
      <c r="B1482" s="6" t="s">
        <v>108</v>
      </c>
      <c r="C1482" s="6">
        <v>2</v>
      </c>
      <c r="D1482" s="7">
        <v>42688</v>
      </c>
      <c r="E1482" s="8">
        <v>2016</v>
      </c>
      <c r="F1482" s="6" t="s">
        <v>9</v>
      </c>
      <c r="G1482" s="6" t="s">
        <v>102</v>
      </c>
      <c r="H1482" s="6"/>
      <c r="I1482" s="6"/>
      <c r="J1482" s="6" t="s">
        <v>103</v>
      </c>
      <c r="K1482" s="6" t="s">
        <v>256</v>
      </c>
      <c r="L1482" s="6"/>
      <c r="M1482" s="6" t="str">
        <f t="shared" si="51"/>
        <v>NA</v>
      </c>
      <c r="N1482" s="15"/>
      <c r="O1482" s="1">
        <v>45.454500000000003</v>
      </c>
      <c r="P1482" s="10">
        <f t="shared" si="52"/>
        <v>1.0101</v>
      </c>
      <c r="Q1482" s="18" t="s">
        <v>490</v>
      </c>
      <c r="R1482" s="17" t="s">
        <v>488</v>
      </c>
      <c r="S1482" s="17">
        <v>3</v>
      </c>
    </row>
    <row r="1483" spans="1:19" s="9" customFormat="1" ht="15" customHeight="1" x14ac:dyDescent="0.25">
      <c r="A1483" s="2" t="s">
        <v>383</v>
      </c>
      <c r="B1483" s="6" t="s">
        <v>108</v>
      </c>
      <c r="C1483" s="6">
        <v>2</v>
      </c>
      <c r="D1483" s="7">
        <v>42688</v>
      </c>
      <c r="E1483" s="8">
        <v>2016</v>
      </c>
      <c r="F1483" s="6" t="s">
        <v>125</v>
      </c>
      <c r="G1483" s="6" t="s">
        <v>126</v>
      </c>
      <c r="H1483" s="6"/>
      <c r="I1483" s="6"/>
      <c r="J1483" s="6" t="s">
        <v>126</v>
      </c>
      <c r="K1483" s="14" t="s">
        <v>252</v>
      </c>
      <c r="L1483" s="28"/>
      <c r="M1483" s="6" t="str">
        <f t="shared" si="51"/>
        <v>II</v>
      </c>
      <c r="N1483" s="15"/>
      <c r="O1483" s="1">
        <v>90.909000000000006</v>
      </c>
      <c r="P1483" s="10">
        <f t="shared" si="52"/>
        <v>2.0202</v>
      </c>
      <c r="Q1483" s="18" t="s">
        <v>490</v>
      </c>
      <c r="R1483" s="17" t="s">
        <v>488</v>
      </c>
      <c r="S1483" s="17"/>
    </row>
    <row r="1484" spans="1:19" s="9" customFormat="1" ht="15" customHeight="1" x14ac:dyDescent="0.25">
      <c r="A1484" s="2" t="s">
        <v>319</v>
      </c>
      <c r="B1484" s="6" t="s">
        <v>108</v>
      </c>
      <c r="C1484" s="6">
        <v>2</v>
      </c>
      <c r="D1484" s="7">
        <v>42688</v>
      </c>
      <c r="E1484" s="8">
        <v>2016</v>
      </c>
      <c r="F1484" s="6" t="s">
        <v>13</v>
      </c>
      <c r="G1484" s="6" t="s">
        <v>14</v>
      </c>
      <c r="H1484" s="6" t="s">
        <v>24</v>
      </c>
      <c r="I1484" s="6" t="s">
        <v>25</v>
      </c>
      <c r="J1484" s="6" t="s">
        <v>55</v>
      </c>
      <c r="K1484" s="6" t="s">
        <v>255</v>
      </c>
      <c r="L1484" s="6"/>
      <c r="M1484" s="6" t="str">
        <f t="shared" si="51"/>
        <v>IV</v>
      </c>
      <c r="N1484"/>
      <c r="O1484" s="1">
        <v>45.454500000000003</v>
      </c>
      <c r="P1484" s="10">
        <f t="shared" si="52"/>
        <v>1.0101</v>
      </c>
      <c r="Q1484" s="18" t="s">
        <v>491</v>
      </c>
      <c r="R1484" s="17" t="s">
        <v>478</v>
      </c>
      <c r="S1484" s="17">
        <v>2.5</v>
      </c>
    </row>
    <row r="1485" spans="1:19" s="9" customFormat="1" ht="15" customHeight="1" x14ac:dyDescent="0.25">
      <c r="A1485" s="2" t="s">
        <v>319</v>
      </c>
      <c r="B1485" s="6" t="s">
        <v>108</v>
      </c>
      <c r="C1485" s="6">
        <v>2</v>
      </c>
      <c r="D1485" s="7">
        <v>42688</v>
      </c>
      <c r="E1485" s="8">
        <v>2016</v>
      </c>
      <c r="F1485" s="6" t="s">
        <v>13</v>
      </c>
      <c r="G1485" s="6" t="s">
        <v>14</v>
      </c>
      <c r="H1485" s="6" t="s">
        <v>24</v>
      </c>
      <c r="I1485" s="6" t="s">
        <v>25</v>
      </c>
      <c r="J1485" s="6" t="s">
        <v>177</v>
      </c>
      <c r="K1485" s="6" t="s">
        <v>255</v>
      </c>
      <c r="L1485" s="6"/>
      <c r="M1485" s="6" t="str">
        <f t="shared" si="51"/>
        <v>IV</v>
      </c>
      <c r="N1485"/>
      <c r="O1485" s="1">
        <v>45.454500000000003</v>
      </c>
      <c r="P1485" s="10">
        <f t="shared" si="52"/>
        <v>1.0101</v>
      </c>
      <c r="Q1485" s="13"/>
      <c r="R1485" s="13"/>
      <c r="S1485" s="13"/>
    </row>
    <row r="1486" spans="1:19" s="9" customFormat="1" ht="15" customHeight="1" x14ac:dyDescent="0.25">
      <c r="A1486" s="2" t="s">
        <v>319</v>
      </c>
      <c r="B1486" s="6" t="s">
        <v>108</v>
      </c>
      <c r="C1486" s="6">
        <v>2</v>
      </c>
      <c r="D1486" s="7">
        <v>42688</v>
      </c>
      <c r="E1486" s="8">
        <v>2016</v>
      </c>
      <c r="F1486" s="6" t="s">
        <v>13</v>
      </c>
      <c r="G1486" s="6" t="s">
        <v>14</v>
      </c>
      <c r="H1486" s="6" t="s">
        <v>15</v>
      </c>
      <c r="I1486" s="6" t="s">
        <v>106</v>
      </c>
      <c r="J1486" s="6" t="s">
        <v>142</v>
      </c>
      <c r="K1486" s="6" t="s">
        <v>252</v>
      </c>
      <c r="L1486" s="6"/>
      <c r="M1486" s="6" t="str">
        <f t="shared" si="51"/>
        <v>II</v>
      </c>
      <c r="N1486" s="15"/>
      <c r="O1486" s="1">
        <v>45.454500000000003</v>
      </c>
      <c r="P1486" s="10">
        <f t="shared" si="52"/>
        <v>1.0101</v>
      </c>
      <c r="Q1486" s="12"/>
      <c r="R1486" s="13"/>
      <c r="S1486" s="13">
        <v>2</v>
      </c>
    </row>
    <row r="1487" spans="1:19" s="9" customFormat="1" ht="15" customHeight="1" x14ac:dyDescent="0.25">
      <c r="A1487" s="2" t="s">
        <v>334</v>
      </c>
      <c r="B1487" s="6" t="s">
        <v>108</v>
      </c>
      <c r="C1487" s="6">
        <v>1</v>
      </c>
      <c r="D1487" s="7">
        <v>42858</v>
      </c>
      <c r="E1487" s="8">
        <v>2017</v>
      </c>
      <c r="F1487" s="6" t="s">
        <v>27</v>
      </c>
      <c r="G1487" s="6" t="s">
        <v>28</v>
      </c>
      <c r="H1487" s="6" t="s">
        <v>29</v>
      </c>
      <c r="I1487" s="6" t="s">
        <v>196</v>
      </c>
      <c r="J1487" s="6" t="s">
        <v>197</v>
      </c>
      <c r="K1487" s="6" t="s">
        <v>251</v>
      </c>
      <c r="L1487" s="6"/>
      <c r="M1487" s="6" t="str">
        <f t="shared" si="51"/>
        <v>III</v>
      </c>
      <c r="N1487" s="15"/>
      <c r="O1487" s="1">
        <v>136.36350000000002</v>
      </c>
      <c r="P1487" s="10">
        <f t="shared" si="52"/>
        <v>3.0303000000000004</v>
      </c>
      <c r="Q1487" s="18" t="s">
        <v>477</v>
      </c>
      <c r="R1487" s="17" t="s">
        <v>478</v>
      </c>
      <c r="S1487" s="17">
        <v>3</v>
      </c>
    </row>
    <row r="1488" spans="1:19" s="9" customFormat="1" ht="15" customHeight="1" x14ac:dyDescent="0.25">
      <c r="A1488" s="2" t="s">
        <v>264</v>
      </c>
      <c r="B1488" s="6" t="s">
        <v>108</v>
      </c>
      <c r="C1488" s="6">
        <v>1</v>
      </c>
      <c r="D1488" s="7">
        <v>42858</v>
      </c>
      <c r="E1488" s="8">
        <v>2017</v>
      </c>
      <c r="F1488" s="6" t="s">
        <v>27</v>
      </c>
      <c r="G1488" s="6" t="s">
        <v>28</v>
      </c>
      <c r="H1488" s="6" t="s">
        <v>29</v>
      </c>
      <c r="I1488" s="6" t="s">
        <v>30</v>
      </c>
      <c r="J1488" s="6" t="s">
        <v>31</v>
      </c>
      <c r="K1488" s="6" t="s">
        <v>256</v>
      </c>
      <c r="L1488" s="6" t="s">
        <v>253</v>
      </c>
      <c r="M1488" s="6" t="str">
        <f t="shared" si="51"/>
        <v>I</v>
      </c>
      <c r="N1488" s="27" t="s">
        <v>512</v>
      </c>
      <c r="O1488" s="1">
        <v>45.454500000000003</v>
      </c>
      <c r="P1488" s="10">
        <f t="shared" si="52"/>
        <v>1.0101</v>
      </c>
      <c r="Q1488" s="12" t="s">
        <v>477</v>
      </c>
      <c r="R1488" s="13" t="s">
        <v>478</v>
      </c>
      <c r="S1488" s="13">
        <v>3</v>
      </c>
    </row>
    <row r="1489" spans="1:19" s="9" customFormat="1" ht="15" customHeight="1" x14ac:dyDescent="0.25">
      <c r="A1489" s="2" t="s">
        <v>334</v>
      </c>
      <c r="B1489" s="6" t="s">
        <v>108</v>
      </c>
      <c r="C1489" s="6">
        <v>1</v>
      </c>
      <c r="D1489" s="7">
        <v>42858</v>
      </c>
      <c r="E1489" s="8">
        <v>2017</v>
      </c>
      <c r="F1489" s="6" t="s">
        <v>13</v>
      </c>
      <c r="G1489" s="6" t="s">
        <v>14</v>
      </c>
      <c r="H1489" s="6"/>
      <c r="I1489" s="6" t="s">
        <v>64</v>
      </c>
      <c r="J1489" s="6" t="s">
        <v>65</v>
      </c>
      <c r="K1489" s="6" t="s">
        <v>255</v>
      </c>
      <c r="L1489" s="6"/>
      <c r="M1489" s="6" t="str">
        <f t="shared" si="51"/>
        <v>IV</v>
      </c>
      <c r="N1489"/>
      <c r="O1489" s="1">
        <v>45.454500000000003</v>
      </c>
      <c r="P1489" s="10">
        <f t="shared" si="52"/>
        <v>1.0101</v>
      </c>
      <c r="Q1489" s="18" t="s">
        <v>477</v>
      </c>
      <c r="R1489" s="17" t="s">
        <v>478</v>
      </c>
      <c r="S1489" s="17">
        <v>4</v>
      </c>
    </row>
    <row r="1490" spans="1:19" s="9" customFormat="1" ht="15" customHeight="1" x14ac:dyDescent="0.25">
      <c r="A1490" s="2" t="s">
        <v>458</v>
      </c>
      <c r="B1490" s="6" t="s">
        <v>108</v>
      </c>
      <c r="C1490" s="6">
        <v>1</v>
      </c>
      <c r="D1490" s="7">
        <v>42858</v>
      </c>
      <c r="E1490" s="8">
        <v>2017</v>
      </c>
      <c r="F1490" s="6" t="s">
        <v>13</v>
      </c>
      <c r="G1490" s="6" t="s">
        <v>39</v>
      </c>
      <c r="H1490" s="6"/>
      <c r="I1490" s="6"/>
      <c r="J1490" s="6" t="s">
        <v>39</v>
      </c>
      <c r="K1490" s="6" t="s">
        <v>256</v>
      </c>
      <c r="L1490" s="6"/>
      <c r="M1490" s="6" t="str">
        <f t="shared" si="51"/>
        <v>NA</v>
      </c>
      <c r="N1490" s="15"/>
      <c r="O1490" s="1">
        <v>90.909000000000006</v>
      </c>
      <c r="P1490" s="10">
        <f t="shared" si="52"/>
        <v>2.0202</v>
      </c>
      <c r="Q1490" s="18" t="s">
        <v>496</v>
      </c>
      <c r="R1490" s="17" t="s">
        <v>493</v>
      </c>
      <c r="S1490" s="17"/>
    </row>
    <row r="1491" spans="1:19" s="9" customFormat="1" ht="15" customHeight="1" x14ac:dyDescent="0.25">
      <c r="A1491" s="2" t="s">
        <v>334</v>
      </c>
      <c r="B1491" s="6" t="s">
        <v>108</v>
      </c>
      <c r="C1491" s="6">
        <v>1</v>
      </c>
      <c r="D1491" s="7">
        <v>42858</v>
      </c>
      <c r="E1491" s="8">
        <v>2017</v>
      </c>
      <c r="F1491" s="6" t="s">
        <v>13</v>
      </c>
      <c r="G1491" s="6" t="s">
        <v>14</v>
      </c>
      <c r="H1491" s="6"/>
      <c r="I1491" s="6" t="s">
        <v>20</v>
      </c>
      <c r="J1491" s="6" t="s">
        <v>21</v>
      </c>
      <c r="K1491" s="6" t="s">
        <v>255</v>
      </c>
      <c r="L1491" s="6"/>
      <c r="M1491" s="6" t="str">
        <f t="shared" si="51"/>
        <v>IV</v>
      </c>
      <c r="N1491"/>
      <c r="O1491" s="1">
        <v>363.63600000000002</v>
      </c>
      <c r="P1491" s="10">
        <f t="shared" si="52"/>
        <v>8.0808</v>
      </c>
      <c r="Q1491" s="18" t="s">
        <v>490</v>
      </c>
      <c r="R1491" s="17" t="s">
        <v>488</v>
      </c>
      <c r="S1491" s="17">
        <v>3</v>
      </c>
    </row>
    <row r="1492" spans="1:19" s="9" customFormat="1" ht="15" customHeight="1" x14ac:dyDescent="0.25">
      <c r="A1492" s="2" t="s">
        <v>442</v>
      </c>
      <c r="B1492" s="6" t="s">
        <v>108</v>
      </c>
      <c r="C1492" s="6">
        <v>1</v>
      </c>
      <c r="D1492" s="7">
        <v>42858</v>
      </c>
      <c r="E1492" s="8">
        <v>2017</v>
      </c>
      <c r="F1492" s="6" t="s">
        <v>13</v>
      </c>
      <c r="G1492" s="6" t="s">
        <v>51</v>
      </c>
      <c r="H1492" s="6" t="s">
        <v>67</v>
      </c>
      <c r="I1492" s="6" t="s">
        <v>68</v>
      </c>
      <c r="J1492" s="6" t="s">
        <v>68</v>
      </c>
      <c r="K1492" s="6" t="s">
        <v>256</v>
      </c>
      <c r="L1492" s="6"/>
      <c r="M1492" s="6" t="str">
        <f t="shared" si="51"/>
        <v>NA</v>
      </c>
      <c r="N1492" s="15"/>
      <c r="O1492" s="1">
        <v>272.72700000000003</v>
      </c>
      <c r="P1492" s="10">
        <f t="shared" si="52"/>
        <v>6.0606000000000009</v>
      </c>
      <c r="Q1492" s="18" t="s">
        <v>484</v>
      </c>
      <c r="R1492" s="17" t="s">
        <v>478</v>
      </c>
      <c r="S1492" s="17">
        <v>3</v>
      </c>
    </row>
    <row r="1493" spans="1:19" s="9" customFormat="1" ht="15" customHeight="1" x14ac:dyDescent="0.25">
      <c r="A1493" s="2" t="s">
        <v>334</v>
      </c>
      <c r="B1493" s="6" t="s">
        <v>108</v>
      </c>
      <c r="C1493" s="6">
        <v>1</v>
      </c>
      <c r="D1493" s="7">
        <v>42858</v>
      </c>
      <c r="E1493" s="8">
        <v>2017</v>
      </c>
      <c r="F1493" s="6" t="s">
        <v>13</v>
      </c>
      <c r="G1493" s="6" t="s">
        <v>14</v>
      </c>
      <c r="H1493" s="6" t="s">
        <v>78</v>
      </c>
      <c r="I1493" s="6" t="s">
        <v>79</v>
      </c>
      <c r="J1493" s="6" t="s">
        <v>169</v>
      </c>
      <c r="K1493" s="6" t="s">
        <v>251</v>
      </c>
      <c r="L1493" s="6"/>
      <c r="M1493" s="6" t="str">
        <f t="shared" si="51"/>
        <v>III</v>
      </c>
      <c r="N1493" s="15"/>
      <c r="O1493" s="1">
        <v>90.909000000000006</v>
      </c>
      <c r="P1493" s="10">
        <f t="shared" si="52"/>
        <v>2.0202</v>
      </c>
      <c r="Q1493" s="12"/>
      <c r="R1493" s="13"/>
      <c r="S1493" s="13">
        <v>5</v>
      </c>
    </row>
    <row r="1494" spans="1:19" s="9" customFormat="1" ht="15" customHeight="1" x14ac:dyDescent="0.25">
      <c r="A1494" s="2" t="s">
        <v>334</v>
      </c>
      <c r="B1494" s="6" t="s">
        <v>108</v>
      </c>
      <c r="C1494" s="6">
        <v>1</v>
      </c>
      <c r="D1494" s="7">
        <v>42858</v>
      </c>
      <c r="E1494" s="8">
        <v>2017</v>
      </c>
      <c r="F1494" s="6" t="s">
        <v>13</v>
      </c>
      <c r="G1494" s="6" t="s">
        <v>14</v>
      </c>
      <c r="H1494" s="6" t="s">
        <v>24</v>
      </c>
      <c r="I1494" s="6" t="s">
        <v>25</v>
      </c>
      <c r="J1494" s="6" t="s">
        <v>55</v>
      </c>
      <c r="K1494" s="6" t="s">
        <v>255</v>
      </c>
      <c r="L1494" s="6"/>
      <c r="M1494" s="6" t="str">
        <f t="shared" si="51"/>
        <v>IV</v>
      </c>
      <c r="N1494"/>
      <c r="O1494" s="1">
        <v>90.909000000000006</v>
      </c>
      <c r="P1494" s="10">
        <f t="shared" si="52"/>
        <v>2.0202</v>
      </c>
      <c r="Q1494" s="18" t="s">
        <v>491</v>
      </c>
      <c r="R1494" s="17" t="s">
        <v>478</v>
      </c>
      <c r="S1494" s="17">
        <v>2.5</v>
      </c>
    </row>
    <row r="1495" spans="1:19" s="9" customFormat="1" ht="15" customHeight="1" x14ac:dyDescent="0.25">
      <c r="A1495" s="2" t="s">
        <v>334</v>
      </c>
      <c r="B1495" s="6" t="s">
        <v>108</v>
      </c>
      <c r="C1495" s="6">
        <v>1</v>
      </c>
      <c r="D1495" s="7">
        <v>42858</v>
      </c>
      <c r="E1495" s="8">
        <v>2017</v>
      </c>
      <c r="F1495" s="6" t="s">
        <v>27</v>
      </c>
      <c r="G1495" s="6" t="s">
        <v>28</v>
      </c>
      <c r="H1495" s="6" t="s">
        <v>96</v>
      </c>
      <c r="I1495" s="6" t="s">
        <v>97</v>
      </c>
      <c r="J1495" s="6" t="s">
        <v>98</v>
      </c>
      <c r="K1495" s="6" t="s">
        <v>253</v>
      </c>
      <c r="L1495" s="6"/>
      <c r="M1495" s="6" t="str">
        <f t="shared" si="51"/>
        <v>I</v>
      </c>
      <c r="N1495" s="15"/>
      <c r="O1495" s="1">
        <v>45.454500000000003</v>
      </c>
      <c r="P1495" s="10">
        <f t="shared" si="52"/>
        <v>1.0101</v>
      </c>
      <c r="Q1495" s="18" t="s">
        <v>497</v>
      </c>
      <c r="R1495" s="17" t="s">
        <v>478</v>
      </c>
      <c r="S1495" s="17">
        <v>3</v>
      </c>
    </row>
    <row r="1496" spans="1:19" s="9" customFormat="1" ht="15" customHeight="1" x14ac:dyDescent="0.25">
      <c r="A1496" s="2" t="s">
        <v>334</v>
      </c>
      <c r="B1496" s="6" t="s">
        <v>108</v>
      </c>
      <c r="C1496" s="6">
        <v>1</v>
      </c>
      <c r="D1496" s="7">
        <v>42858</v>
      </c>
      <c r="E1496" s="8">
        <v>2017</v>
      </c>
      <c r="F1496" s="6" t="s">
        <v>13</v>
      </c>
      <c r="G1496" s="6" t="s">
        <v>14</v>
      </c>
      <c r="H1496" s="6" t="s">
        <v>24</v>
      </c>
      <c r="I1496" s="6" t="s">
        <v>25</v>
      </c>
      <c r="J1496" s="6" t="s">
        <v>105</v>
      </c>
      <c r="K1496" s="6" t="s">
        <v>255</v>
      </c>
      <c r="L1496" s="6"/>
      <c r="M1496" s="6" t="str">
        <f t="shared" si="51"/>
        <v>IV</v>
      </c>
      <c r="N1496"/>
      <c r="O1496" s="1">
        <v>45.454500000000003</v>
      </c>
      <c r="P1496" s="10">
        <f t="shared" si="52"/>
        <v>1.0101</v>
      </c>
      <c r="Q1496" s="13"/>
      <c r="R1496" s="13"/>
      <c r="S1496" s="13"/>
    </row>
    <row r="1497" spans="1:19" s="9" customFormat="1" ht="15" customHeight="1" x14ac:dyDescent="0.25">
      <c r="A1497" s="2" t="s">
        <v>366</v>
      </c>
      <c r="B1497" s="6" t="s">
        <v>108</v>
      </c>
      <c r="C1497" s="6">
        <v>1</v>
      </c>
      <c r="D1497" s="7">
        <v>42858</v>
      </c>
      <c r="E1497" s="8">
        <v>2017</v>
      </c>
      <c r="F1497" s="6" t="s">
        <v>27</v>
      </c>
      <c r="G1497" s="6" t="s">
        <v>28</v>
      </c>
      <c r="H1497" s="6" t="s">
        <v>76</v>
      </c>
      <c r="I1497" s="6" t="s">
        <v>77</v>
      </c>
      <c r="J1497" s="6" t="s">
        <v>174</v>
      </c>
      <c r="K1497" s="6" t="s">
        <v>256</v>
      </c>
      <c r="L1497" s="28" t="s">
        <v>253</v>
      </c>
      <c r="M1497" s="6" t="str">
        <f t="shared" si="51"/>
        <v>I</v>
      </c>
      <c r="N1497"/>
      <c r="O1497" s="1">
        <v>318.18150000000003</v>
      </c>
      <c r="P1497" s="10">
        <f t="shared" si="52"/>
        <v>7.0707000000000004</v>
      </c>
      <c r="Q1497" s="12"/>
      <c r="R1497" s="13"/>
      <c r="S1497" s="13">
        <v>1</v>
      </c>
    </row>
    <row r="1498" spans="1:19" s="9" customFormat="1" ht="15" customHeight="1" x14ac:dyDescent="0.25">
      <c r="A1498" s="2" t="s">
        <v>334</v>
      </c>
      <c r="B1498" s="6" t="s">
        <v>108</v>
      </c>
      <c r="C1498" s="6">
        <v>1</v>
      </c>
      <c r="D1498" s="7">
        <v>42858</v>
      </c>
      <c r="E1498" s="8">
        <v>2017</v>
      </c>
      <c r="F1498" s="6" t="s">
        <v>13</v>
      </c>
      <c r="G1498" s="6" t="s">
        <v>14</v>
      </c>
      <c r="H1498" s="6" t="s">
        <v>15</v>
      </c>
      <c r="I1498" s="6" t="s">
        <v>22</v>
      </c>
      <c r="J1498" s="6" t="s">
        <v>23</v>
      </c>
      <c r="K1498" s="6" t="s">
        <v>255</v>
      </c>
      <c r="L1498" s="6"/>
      <c r="M1498" s="6" t="str">
        <f t="shared" si="51"/>
        <v>IV</v>
      </c>
      <c r="N1498"/>
      <c r="O1498" s="1">
        <v>45.454500000000003</v>
      </c>
      <c r="P1498" s="10">
        <f t="shared" si="52"/>
        <v>1.0101</v>
      </c>
      <c r="Q1498" s="16" t="s">
        <v>479</v>
      </c>
      <c r="R1498" s="17" t="s">
        <v>480</v>
      </c>
      <c r="S1498" s="17">
        <v>2</v>
      </c>
    </row>
    <row r="1499" spans="1:19" s="9" customFormat="1" ht="15" customHeight="1" x14ac:dyDescent="0.25">
      <c r="A1499" s="2" t="s">
        <v>335</v>
      </c>
      <c r="B1499" s="6" t="s">
        <v>108</v>
      </c>
      <c r="C1499" s="6">
        <v>2</v>
      </c>
      <c r="D1499" s="7">
        <v>42858</v>
      </c>
      <c r="E1499" s="8">
        <v>2017</v>
      </c>
      <c r="F1499" s="6" t="s">
        <v>27</v>
      </c>
      <c r="G1499" s="6" t="s">
        <v>28</v>
      </c>
      <c r="H1499" s="6" t="s">
        <v>29</v>
      </c>
      <c r="I1499" s="6" t="s">
        <v>196</v>
      </c>
      <c r="J1499" s="6" t="s">
        <v>197</v>
      </c>
      <c r="K1499" s="6" t="s">
        <v>251</v>
      </c>
      <c r="L1499" s="6"/>
      <c r="M1499" s="6" t="str">
        <f t="shared" si="51"/>
        <v>III</v>
      </c>
      <c r="N1499" s="15"/>
      <c r="O1499" s="1">
        <v>45.454500000000003</v>
      </c>
      <c r="P1499" s="10">
        <f t="shared" si="52"/>
        <v>1.0101</v>
      </c>
      <c r="Q1499" s="18" t="s">
        <v>477</v>
      </c>
      <c r="R1499" s="17" t="s">
        <v>478</v>
      </c>
      <c r="S1499" s="17">
        <v>3</v>
      </c>
    </row>
    <row r="1500" spans="1:19" s="9" customFormat="1" ht="15" customHeight="1" x14ac:dyDescent="0.25">
      <c r="A1500" s="2" t="s">
        <v>335</v>
      </c>
      <c r="B1500" s="6" t="s">
        <v>108</v>
      </c>
      <c r="C1500" s="6">
        <v>2</v>
      </c>
      <c r="D1500" s="7">
        <v>42858</v>
      </c>
      <c r="E1500" s="8">
        <v>2017</v>
      </c>
      <c r="F1500" s="6" t="s">
        <v>9</v>
      </c>
      <c r="G1500" s="6" t="s">
        <v>10</v>
      </c>
      <c r="H1500" s="6"/>
      <c r="I1500" s="6" t="s">
        <v>11</v>
      </c>
      <c r="J1500" s="6" t="s">
        <v>42</v>
      </c>
      <c r="K1500" s="6" t="s">
        <v>252</v>
      </c>
      <c r="L1500" s="6"/>
      <c r="M1500" s="6" t="str">
        <f t="shared" si="51"/>
        <v>II</v>
      </c>
      <c r="N1500" s="15"/>
      <c r="O1500" s="1">
        <v>227.27250000000001</v>
      </c>
      <c r="P1500" s="10">
        <f t="shared" si="52"/>
        <v>5.0505000000000004</v>
      </c>
      <c r="Q1500" s="12" t="s">
        <v>500</v>
      </c>
      <c r="R1500" s="13" t="s">
        <v>480</v>
      </c>
      <c r="S1500" s="13">
        <v>3</v>
      </c>
    </row>
    <row r="1501" spans="1:19" s="9" customFormat="1" ht="15" customHeight="1" x14ac:dyDescent="0.25">
      <c r="A1501" s="2" t="s">
        <v>458</v>
      </c>
      <c r="B1501" s="6" t="s">
        <v>108</v>
      </c>
      <c r="C1501" s="6">
        <v>2</v>
      </c>
      <c r="D1501" s="7">
        <v>42858</v>
      </c>
      <c r="E1501" s="8">
        <v>2017</v>
      </c>
      <c r="F1501" s="6" t="s">
        <v>13</v>
      </c>
      <c r="G1501" s="6" t="s">
        <v>39</v>
      </c>
      <c r="H1501" s="6"/>
      <c r="I1501" s="6"/>
      <c r="J1501" s="6" t="s">
        <v>39</v>
      </c>
      <c r="K1501" s="6" t="s">
        <v>256</v>
      </c>
      <c r="L1501" s="6"/>
      <c r="M1501" s="6" t="str">
        <f t="shared" si="51"/>
        <v>NA</v>
      </c>
      <c r="N1501" s="15"/>
      <c r="O1501" s="1">
        <v>90.909000000000006</v>
      </c>
      <c r="P1501" s="10">
        <f t="shared" si="52"/>
        <v>2.0202</v>
      </c>
      <c r="Q1501" s="18" t="s">
        <v>496</v>
      </c>
      <c r="R1501" s="17" t="s">
        <v>493</v>
      </c>
      <c r="S1501" s="17"/>
    </row>
    <row r="1502" spans="1:19" s="9" customFormat="1" ht="15" customHeight="1" x14ac:dyDescent="0.25">
      <c r="A1502" s="2" t="s">
        <v>401</v>
      </c>
      <c r="B1502" s="6" t="s">
        <v>108</v>
      </c>
      <c r="C1502" s="6">
        <v>2</v>
      </c>
      <c r="D1502" s="7">
        <v>42858</v>
      </c>
      <c r="E1502" s="8">
        <v>2017</v>
      </c>
      <c r="F1502" s="6" t="s">
        <v>13</v>
      </c>
      <c r="G1502" s="6" t="s">
        <v>14</v>
      </c>
      <c r="H1502" s="6" t="s">
        <v>15</v>
      </c>
      <c r="I1502" s="6" t="s">
        <v>22</v>
      </c>
      <c r="J1502" s="6" t="s">
        <v>189</v>
      </c>
      <c r="K1502" s="27" t="s">
        <v>256</v>
      </c>
      <c r="L1502" s="28" t="s">
        <v>252</v>
      </c>
      <c r="M1502" s="6" t="str">
        <f t="shared" si="51"/>
        <v>II</v>
      </c>
      <c r="N1502" s="27" t="s">
        <v>515</v>
      </c>
      <c r="O1502" s="1">
        <v>90.909000000000006</v>
      </c>
      <c r="P1502" s="10">
        <f t="shared" si="52"/>
        <v>2.0202</v>
      </c>
      <c r="Q1502" s="19" t="s">
        <v>479</v>
      </c>
      <c r="R1502" s="13" t="s">
        <v>480</v>
      </c>
      <c r="S1502" s="13">
        <v>3</v>
      </c>
    </row>
    <row r="1503" spans="1:19" s="9" customFormat="1" ht="15" customHeight="1" x14ac:dyDescent="0.25">
      <c r="A1503" s="2" t="s">
        <v>335</v>
      </c>
      <c r="B1503" s="6" t="s">
        <v>108</v>
      </c>
      <c r="C1503" s="6">
        <v>2</v>
      </c>
      <c r="D1503" s="7">
        <v>42858</v>
      </c>
      <c r="E1503" s="8">
        <v>2017</v>
      </c>
      <c r="F1503" s="6" t="s">
        <v>13</v>
      </c>
      <c r="G1503" s="6" t="s">
        <v>14</v>
      </c>
      <c r="H1503" s="6"/>
      <c r="I1503" s="6" t="s">
        <v>20</v>
      </c>
      <c r="J1503" s="6" t="s">
        <v>21</v>
      </c>
      <c r="K1503" s="6" t="s">
        <v>255</v>
      </c>
      <c r="L1503" s="6"/>
      <c r="M1503" s="6" t="str">
        <f t="shared" si="51"/>
        <v>IV</v>
      </c>
      <c r="N1503"/>
      <c r="O1503" s="1">
        <v>363.63600000000002</v>
      </c>
      <c r="P1503" s="10">
        <f t="shared" si="52"/>
        <v>8.0808</v>
      </c>
      <c r="Q1503" s="18" t="s">
        <v>490</v>
      </c>
      <c r="R1503" s="17" t="s">
        <v>488</v>
      </c>
      <c r="S1503" s="17">
        <v>3</v>
      </c>
    </row>
    <row r="1504" spans="1:19" s="9" customFormat="1" ht="15" customHeight="1" x14ac:dyDescent="0.25">
      <c r="A1504" s="2" t="s">
        <v>443</v>
      </c>
      <c r="B1504" s="6" t="s">
        <v>108</v>
      </c>
      <c r="C1504" s="6">
        <v>2</v>
      </c>
      <c r="D1504" s="7">
        <v>42858</v>
      </c>
      <c r="E1504" s="8">
        <v>2017</v>
      </c>
      <c r="F1504" s="6" t="s">
        <v>13</v>
      </c>
      <c r="G1504" s="6" t="s">
        <v>51</v>
      </c>
      <c r="H1504" s="6" t="s">
        <v>67</v>
      </c>
      <c r="I1504" s="6" t="s">
        <v>68</v>
      </c>
      <c r="J1504" s="6" t="s">
        <v>68</v>
      </c>
      <c r="K1504" s="6" t="s">
        <v>256</v>
      </c>
      <c r="L1504" s="6"/>
      <c r="M1504" s="6" t="str">
        <f t="shared" si="51"/>
        <v>NA</v>
      </c>
      <c r="N1504" s="15"/>
      <c r="O1504" s="1">
        <v>409.09050000000002</v>
      </c>
      <c r="P1504" s="10">
        <f t="shared" si="52"/>
        <v>9.0909000000000013</v>
      </c>
      <c r="Q1504" s="18" t="s">
        <v>484</v>
      </c>
      <c r="R1504" s="17" t="s">
        <v>478</v>
      </c>
      <c r="S1504" s="17">
        <v>3</v>
      </c>
    </row>
    <row r="1505" spans="1:19" s="9" customFormat="1" ht="15" customHeight="1" x14ac:dyDescent="0.25">
      <c r="A1505" s="2" t="s">
        <v>335</v>
      </c>
      <c r="B1505" s="6" t="s">
        <v>108</v>
      </c>
      <c r="C1505" s="6">
        <v>2</v>
      </c>
      <c r="D1505" s="7">
        <v>42858</v>
      </c>
      <c r="E1505" s="8">
        <v>2017</v>
      </c>
      <c r="F1505" s="6" t="s">
        <v>27</v>
      </c>
      <c r="G1505" s="6" t="s">
        <v>28</v>
      </c>
      <c r="H1505" s="6" t="s">
        <v>96</v>
      </c>
      <c r="I1505" s="6" t="s">
        <v>97</v>
      </c>
      <c r="J1505" s="6" t="s">
        <v>98</v>
      </c>
      <c r="K1505" s="6" t="s">
        <v>253</v>
      </c>
      <c r="L1505" s="6"/>
      <c r="M1505" s="6" t="str">
        <f t="shared" si="51"/>
        <v>I</v>
      </c>
      <c r="N1505" s="15"/>
      <c r="O1505" s="1">
        <v>90.909000000000006</v>
      </c>
      <c r="P1505" s="10">
        <f t="shared" si="52"/>
        <v>2.0202</v>
      </c>
      <c r="Q1505" s="18" t="s">
        <v>497</v>
      </c>
      <c r="R1505" s="17" t="s">
        <v>478</v>
      </c>
      <c r="S1505" s="17">
        <v>3</v>
      </c>
    </row>
    <row r="1506" spans="1:19" s="9" customFormat="1" ht="15" customHeight="1" x14ac:dyDescent="0.25">
      <c r="A1506" s="2" t="s">
        <v>335</v>
      </c>
      <c r="B1506" s="6" t="s">
        <v>108</v>
      </c>
      <c r="C1506" s="6">
        <v>2</v>
      </c>
      <c r="D1506" s="7">
        <v>42858</v>
      </c>
      <c r="E1506" s="8">
        <v>2017</v>
      </c>
      <c r="F1506" s="6" t="s">
        <v>115</v>
      </c>
      <c r="G1506" s="6" t="s">
        <v>116</v>
      </c>
      <c r="H1506" s="6" t="s">
        <v>117</v>
      </c>
      <c r="I1506" s="6" t="s">
        <v>118</v>
      </c>
      <c r="J1506" s="6" t="s">
        <v>119</v>
      </c>
      <c r="K1506" s="6" t="s">
        <v>252</v>
      </c>
      <c r="L1506" s="6"/>
      <c r="M1506" s="6" t="str">
        <f t="shared" si="51"/>
        <v>II</v>
      </c>
      <c r="N1506" s="15"/>
      <c r="O1506" s="1">
        <v>181.81800000000001</v>
      </c>
      <c r="P1506" s="10">
        <f t="shared" si="52"/>
        <v>4.0404</v>
      </c>
      <c r="Q1506" s="12"/>
      <c r="R1506" s="13" t="s">
        <v>488</v>
      </c>
      <c r="S1506" s="13">
        <v>4</v>
      </c>
    </row>
    <row r="1507" spans="1:19" s="9" customFormat="1" ht="15" customHeight="1" x14ac:dyDescent="0.25">
      <c r="A1507" s="2" t="s">
        <v>335</v>
      </c>
      <c r="B1507" s="6" t="s">
        <v>108</v>
      </c>
      <c r="C1507" s="6">
        <v>2</v>
      </c>
      <c r="D1507" s="7">
        <v>42858</v>
      </c>
      <c r="E1507" s="8">
        <v>2017</v>
      </c>
      <c r="F1507" s="6" t="s">
        <v>13</v>
      </c>
      <c r="G1507" s="6" t="s">
        <v>14</v>
      </c>
      <c r="H1507" s="6" t="s">
        <v>15</v>
      </c>
      <c r="I1507" s="6" t="s">
        <v>22</v>
      </c>
      <c r="J1507" s="6" t="s">
        <v>23</v>
      </c>
      <c r="K1507" s="6" t="s">
        <v>255</v>
      </c>
      <c r="L1507" s="6"/>
      <c r="M1507" s="6" t="str">
        <f t="shared" si="51"/>
        <v>IV</v>
      </c>
      <c r="N1507"/>
      <c r="O1507" s="1">
        <v>90.909000000000006</v>
      </c>
      <c r="P1507" s="10">
        <f t="shared" si="52"/>
        <v>2.0202</v>
      </c>
      <c r="Q1507" s="16" t="s">
        <v>479</v>
      </c>
      <c r="R1507" s="17" t="s">
        <v>480</v>
      </c>
      <c r="S1507" s="17">
        <v>2</v>
      </c>
    </row>
    <row r="1508" spans="1:19" s="9" customFormat="1" ht="15" customHeight="1" x14ac:dyDescent="0.25">
      <c r="A1508" s="2" t="s">
        <v>335</v>
      </c>
      <c r="B1508" s="6" t="s">
        <v>108</v>
      </c>
      <c r="C1508" s="6">
        <v>2</v>
      </c>
      <c r="D1508" s="7">
        <v>42858</v>
      </c>
      <c r="E1508" s="8">
        <v>2017</v>
      </c>
      <c r="F1508" s="6" t="s">
        <v>13</v>
      </c>
      <c r="G1508" s="6" t="s">
        <v>14</v>
      </c>
      <c r="H1508" s="6"/>
      <c r="I1508" s="6" t="s">
        <v>44</v>
      </c>
      <c r="J1508" s="6" t="s">
        <v>45</v>
      </c>
      <c r="K1508" s="6" t="s">
        <v>252</v>
      </c>
      <c r="L1508" s="6"/>
      <c r="M1508" s="6" t="str">
        <f t="shared" si="51"/>
        <v>II</v>
      </c>
      <c r="N1508" s="15"/>
      <c r="O1508" s="1">
        <v>90.909000000000006</v>
      </c>
      <c r="P1508" s="10">
        <f t="shared" si="52"/>
        <v>2.0202</v>
      </c>
      <c r="Q1508" s="18" t="s">
        <v>503</v>
      </c>
      <c r="R1508" s="17" t="s">
        <v>478</v>
      </c>
      <c r="S1508" s="17">
        <v>2</v>
      </c>
    </row>
    <row r="1509" spans="1:19" s="9" customFormat="1" ht="15" customHeight="1" x14ac:dyDescent="0.25">
      <c r="A1509" s="2" t="s">
        <v>382</v>
      </c>
      <c r="B1509" s="6" t="s">
        <v>108</v>
      </c>
      <c r="C1509" s="6">
        <v>1</v>
      </c>
      <c r="D1509" s="7">
        <v>42891</v>
      </c>
      <c r="E1509" s="8">
        <v>2017</v>
      </c>
      <c r="F1509" s="6" t="s">
        <v>27</v>
      </c>
      <c r="G1509" s="6" t="s">
        <v>28</v>
      </c>
      <c r="H1509" s="6" t="s">
        <v>29</v>
      </c>
      <c r="I1509" s="6" t="s">
        <v>196</v>
      </c>
      <c r="J1509" s="6" t="s">
        <v>197</v>
      </c>
      <c r="K1509" s="6" t="s">
        <v>251</v>
      </c>
      <c r="L1509" s="6"/>
      <c r="M1509" s="6" t="str">
        <f t="shared" si="51"/>
        <v>III</v>
      </c>
      <c r="N1509" s="15"/>
      <c r="O1509" s="1">
        <v>45.454500000000003</v>
      </c>
      <c r="P1509" s="10">
        <f t="shared" si="52"/>
        <v>1.0101</v>
      </c>
      <c r="Q1509" s="18" t="s">
        <v>477</v>
      </c>
      <c r="R1509" s="17" t="s">
        <v>478</v>
      </c>
      <c r="S1509" s="17">
        <v>3</v>
      </c>
    </row>
    <row r="1510" spans="1:19" s="9" customFormat="1" ht="15" customHeight="1" x14ac:dyDescent="0.25">
      <c r="A1510" s="2" t="s">
        <v>382</v>
      </c>
      <c r="B1510" s="6" t="s">
        <v>108</v>
      </c>
      <c r="C1510" s="6">
        <v>1</v>
      </c>
      <c r="D1510" s="7">
        <v>42891</v>
      </c>
      <c r="E1510" s="8">
        <v>2017</v>
      </c>
      <c r="F1510" s="6" t="s">
        <v>13</v>
      </c>
      <c r="G1510" s="6" t="s">
        <v>14</v>
      </c>
      <c r="H1510" s="6" t="s">
        <v>15</v>
      </c>
      <c r="I1510" s="6" t="s">
        <v>16</v>
      </c>
      <c r="J1510" s="6" t="s">
        <v>17</v>
      </c>
      <c r="K1510" s="6" t="s">
        <v>252</v>
      </c>
      <c r="L1510" s="6"/>
      <c r="M1510" s="6" t="str">
        <f t="shared" si="51"/>
        <v>II</v>
      </c>
      <c r="N1510" s="15"/>
      <c r="O1510" s="1">
        <v>45.454500000000003</v>
      </c>
      <c r="P1510" s="10">
        <f t="shared" si="52"/>
        <v>1.0101</v>
      </c>
      <c r="Q1510" s="16" t="s">
        <v>479</v>
      </c>
      <c r="R1510" s="17" t="s">
        <v>480</v>
      </c>
      <c r="S1510" s="17">
        <v>3</v>
      </c>
    </row>
    <row r="1511" spans="1:19" s="9" customFormat="1" ht="15" customHeight="1" x14ac:dyDescent="0.25">
      <c r="A1511" s="2" t="s">
        <v>382</v>
      </c>
      <c r="B1511" s="6" t="s">
        <v>108</v>
      </c>
      <c r="C1511" s="6">
        <v>1</v>
      </c>
      <c r="D1511" s="7">
        <v>42891</v>
      </c>
      <c r="E1511" s="8">
        <v>2017</v>
      </c>
      <c r="F1511" s="6" t="s">
        <v>50</v>
      </c>
      <c r="G1511" s="6" t="s">
        <v>51</v>
      </c>
      <c r="H1511" s="6" t="s">
        <v>52</v>
      </c>
      <c r="I1511" s="6" t="s">
        <v>112</v>
      </c>
      <c r="J1511" s="6" t="s">
        <v>113</v>
      </c>
      <c r="K1511" s="6" t="s">
        <v>252</v>
      </c>
      <c r="L1511" s="6"/>
      <c r="M1511" s="6" t="str">
        <f t="shared" si="51"/>
        <v>II</v>
      </c>
      <c r="N1511" s="15"/>
      <c r="O1511" s="1">
        <v>45.454500000000003</v>
      </c>
      <c r="P1511" s="10">
        <f t="shared" si="52"/>
        <v>1.0101</v>
      </c>
      <c r="Q1511" s="18" t="s">
        <v>486</v>
      </c>
      <c r="R1511" s="17" t="s">
        <v>478</v>
      </c>
      <c r="S1511" s="17"/>
    </row>
    <row r="1512" spans="1:19" s="9" customFormat="1" ht="15" customHeight="1" x14ac:dyDescent="0.25">
      <c r="A1512" s="2" t="s">
        <v>382</v>
      </c>
      <c r="B1512" s="6" t="s">
        <v>108</v>
      </c>
      <c r="C1512" s="6">
        <v>1</v>
      </c>
      <c r="D1512" s="7">
        <v>42891</v>
      </c>
      <c r="E1512" s="8">
        <v>2017</v>
      </c>
      <c r="F1512" s="6" t="s">
        <v>13</v>
      </c>
      <c r="G1512" s="6" t="s">
        <v>14</v>
      </c>
      <c r="H1512" s="6"/>
      <c r="I1512" s="6" t="s">
        <v>20</v>
      </c>
      <c r="J1512" s="6" t="s">
        <v>21</v>
      </c>
      <c r="K1512" s="6" t="s">
        <v>255</v>
      </c>
      <c r="L1512" s="6"/>
      <c r="M1512" s="6" t="str">
        <f t="shared" si="51"/>
        <v>IV</v>
      </c>
      <c r="N1512"/>
      <c r="O1512" s="1">
        <v>90.909000000000006</v>
      </c>
      <c r="P1512" s="10">
        <f t="shared" si="52"/>
        <v>2.0202</v>
      </c>
      <c r="Q1512" s="18" t="s">
        <v>490</v>
      </c>
      <c r="R1512" s="17" t="s">
        <v>488</v>
      </c>
      <c r="S1512" s="17">
        <v>3</v>
      </c>
    </row>
    <row r="1513" spans="1:19" s="9" customFormat="1" ht="15" customHeight="1" x14ac:dyDescent="0.25">
      <c r="A1513" s="2" t="s">
        <v>460</v>
      </c>
      <c r="B1513" s="6" t="s">
        <v>108</v>
      </c>
      <c r="C1513" s="6">
        <v>1</v>
      </c>
      <c r="D1513" s="7">
        <v>42891</v>
      </c>
      <c r="E1513" s="8">
        <v>2017</v>
      </c>
      <c r="F1513" s="6" t="s">
        <v>13</v>
      </c>
      <c r="G1513" s="6" t="s">
        <v>51</v>
      </c>
      <c r="H1513" s="6" t="s">
        <v>67</v>
      </c>
      <c r="I1513" s="6" t="s">
        <v>68</v>
      </c>
      <c r="J1513" s="6" t="s">
        <v>68</v>
      </c>
      <c r="K1513" s="6" t="s">
        <v>256</v>
      </c>
      <c r="L1513" s="6"/>
      <c r="M1513" s="6" t="str">
        <f t="shared" si="51"/>
        <v>NA</v>
      </c>
      <c r="N1513" s="15"/>
      <c r="O1513" s="1">
        <v>45.454500000000003</v>
      </c>
      <c r="P1513" s="10">
        <f t="shared" si="52"/>
        <v>1.0101</v>
      </c>
      <c r="Q1513" s="18" t="s">
        <v>484</v>
      </c>
      <c r="R1513" s="17" t="s">
        <v>478</v>
      </c>
      <c r="S1513" s="17">
        <v>3</v>
      </c>
    </row>
    <row r="1514" spans="1:19" s="9" customFormat="1" ht="15" customHeight="1" x14ac:dyDescent="0.25">
      <c r="A1514" s="2" t="s">
        <v>382</v>
      </c>
      <c r="B1514" s="6" t="s">
        <v>108</v>
      </c>
      <c r="C1514" s="6">
        <v>1</v>
      </c>
      <c r="D1514" s="7">
        <v>42891</v>
      </c>
      <c r="E1514" s="8">
        <v>2017</v>
      </c>
      <c r="F1514" s="6" t="s">
        <v>27</v>
      </c>
      <c r="G1514" s="6" t="s">
        <v>39</v>
      </c>
      <c r="H1514" s="6" t="s">
        <v>120</v>
      </c>
      <c r="I1514" s="6" t="s">
        <v>121</v>
      </c>
      <c r="J1514" s="6" t="s">
        <v>122</v>
      </c>
      <c r="K1514" s="6" t="s">
        <v>252</v>
      </c>
      <c r="L1514" s="6"/>
      <c r="M1514" s="6" t="str">
        <f t="shared" si="51"/>
        <v>II</v>
      </c>
      <c r="N1514" s="15"/>
      <c r="O1514" s="1">
        <v>45.454500000000003</v>
      </c>
      <c r="P1514" s="10">
        <f t="shared" si="52"/>
        <v>1.0101</v>
      </c>
      <c r="Q1514" s="18" t="s">
        <v>499</v>
      </c>
      <c r="R1514" s="17" t="s">
        <v>478</v>
      </c>
      <c r="S1514" s="17">
        <v>2</v>
      </c>
    </row>
    <row r="1515" spans="1:19" s="9" customFormat="1" ht="15" customHeight="1" x14ac:dyDescent="0.25">
      <c r="A1515" s="2" t="s">
        <v>382</v>
      </c>
      <c r="B1515" s="6" t="s">
        <v>108</v>
      </c>
      <c r="C1515" s="6">
        <v>1</v>
      </c>
      <c r="D1515" s="7">
        <v>42891</v>
      </c>
      <c r="E1515" s="8">
        <v>2017</v>
      </c>
      <c r="F1515" s="6" t="s">
        <v>13</v>
      </c>
      <c r="G1515" s="6" t="s">
        <v>14</v>
      </c>
      <c r="H1515" s="6" t="s">
        <v>24</v>
      </c>
      <c r="I1515" s="6" t="s">
        <v>25</v>
      </c>
      <c r="J1515" s="6" t="s">
        <v>55</v>
      </c>
      <c r="K1515" s="6" t="s">
        <v>255</v>
      </c>
      <c r="L1515" s="6"/>
      <c r="M1515" s="6" t="str">
        <f t="shared" si="51"/>
        <v>IV</v>
      </c>
      <c r="N1515"/>
      <c r="O1515" s="1">
        <v>181.81800000000001</v>
      </c>
      <c r="P1515" s="10">
        <f t="shared" si="52"/>
        <v>4.0404</v>
      </c>
      <c r="Q1515" s="18" t="s">
        <v>491</v>
      </c>
      <c r="R1515" s="17" t="s">
        <v>478</v>
      </c>
      <c r="S1515" s="17">
        <v>2.5</v>
      </c>
    </row>
    <row r="1516" spans="1:19" s="9" customFormat="1" ht="15" customHeight="1" x14ac:dyDescent="0.25">
      <c r="A1516" s="2" t="s">
        <v>382</v>
      </c>
      <c r="B1516" s="6" t="s">
        <v>108</v>
      </c>
      <c r="C1516" s="6">
        <v>1</v>
      </c>
      <c r="D1516" s="7">
        <v>42891</v>
      </c>
      <c r="E1516" s="8">
        <v>2017</v>
      </c>
      <c r="F1516" s="6" t="s">
        <v>84</v>
      </c>
      <c r="G1516" s="6" t="s">
        <v>85</v>
      </c>
      <c r="H1516" s="6" t="s">
        <v>86</v>
      </c>
      <c r="I1516" s="6" t="s">
        <v>87</v>
      </c>
      <c r="J1516" s="6" t="s">
        <v>88</v>
      </c>
      <c r="K1516" s="6" t="s">
        <v>253</v>
      </c>
      <c r="L1516" s="6"/>
      <c r="M1516" s="6" t="str">
        <f t="shared" si="51"/>
        <v>I</v>
      </c>
      <c r="N1516" s="15"/>
      <c r="O1516" s="1">
        <v>90.909000000000006</v>
      </c>
      <c r="P1516" s="10">
        <f t="shared" si="52"/>
        <v>2.0202</v>
      </c>
      <c r="Q1516" s="13"/>
      <c r="R1516" s="13"/>
      <c r="S1516" s="13"/>
    </row>
    <row r="1517" spans="1:19" s="9" customFormat="1" ht="15" customHeight="1" x14ac:dyDescent="0.25">
      <c r="A1517" s="2" t="s">
        <v>266</v>
      </c>
      <c r="B1517" s="6" t="s">
        <v>108</v>
      </c>
      <c r="C1517" s="6">
        <v>2</v>
      </c>
      <c r="D1517" s="7">
        <v>42891</v>
      </c>
      <c r="E1517" s="8">
        <v>2017</v>
      </c>
      <c r="F1517" s="6" t="s">
        <v>27</v>
      </c>
      <c r="G1517" s="6" t="s">
        <v>28</v>
      </c>
      <c r="H1517" s="6" t="s">
        <v>29</v>
      </c>
      <c r="I1517" s="6" t="s">
        <v>30</v>
      </c>
      <c r="J1517" s="6" t="s">
        <v>31</v>
      </c>
      <c r="K1517" s="6" t="s">
        <v>256</v>
      </c>
      <c r="L1517" s="6" t="s">
        <v>253</v>
      </c>
      <c r="M1517" s="6" t="str">
        <f t="shared" si="51"/>
        <v>I</v>
      </c>
      <c r="N1517" s="27" t="s">
        <v>512</v>
      </c>
      <c r="O1517" s="1">
        <v>45.454500000000003</v>
      </c>
      <c r="P1517" s="10">
        <f t="shared" si="52"/>
        <v>1.0101</v>
      </c>
      <c r="Q1517" s="12" t="s">
        <v>477</v>
      </c>
      <c r="R1517" s="13" t="s">
        <v>478</v>
      </c>
      <c r="S1517" s="13">
        <v>3</v>
      </c>
    </row>
    <row r="1518" spans="1:19" s="9" customFormat="1" ht="15" customHeight="1" x14ac:dyDescent="0.25">
      <c r="A1518" s="2" t="s">
        <v>383</v>
      </c>
      <c r="B1518" s="6" t="s">
        <v>108</v>
      </c>
      <c r="C1518" s="6">
        <v>2</v>
      </c>
      <c r="D1518" s="7">
        <v>42891</v>
      </c>
      <c r="E1518" s="8">
        <v>2017</v>
      </c>
      <c r="F1518" s="6" t="s">
        <v>13</v>
      </c>
      <c r="G1518" s="6" t="s">
        <v>14</v>
      </c>
      <c r="H1518" s="6" t="s">
        <v>15</v>
      </c>
      <c r="I1518" s="6" t="s">
        <v>22</v>
      </c>
      <c r="J1518" s="6" t="s">
        <v>219</v>
      </c>
      <c r="K1518" s="6" t="s">
        <v>251</v>
      </c>
      <c r="L1518" s="6"/>
      <c r="M1518" s="6" t="str">
        <f t="shared" si="51"/>
        <v>III</v>
      </c>
      <c r="N1518" s="15"/>
      <c r="O1518" s="1">
        <v>45.454500000000003</v>
      </c>
      <c r="P1518" s="10">
        <f t="shared" si="52"/>
        <v>1.0101</v>
      </c>
      <c r="Q1518" s="16" t="s">
        <v>479</v>
      </c>
      <c r="R1518" s="17" t="s">
        <v>480</v>
      </c>
      <c r="S1518" s="17">
        <v>4</v>
      </c>
    </row>
    <row r="1519" spans="1:19" s="9" customFormat="1" ht="15" customHeight="1" x14ac:dyDescent="0.25">
      <c r="A1519" s="2" t="s">
        <v>383</v>
      </c>
      <c r="B1519" s="6" t="s">
        <v>108</v>
      </c>
      <c r="C1519" s="6">
        <v>2</v>
      </c>
      <c r="D1519" s="7">
        <v>42891</v>
      </c>
      <c r="E1519" s="8">
        <v>2017</v>
      </c>
      <c r="F1519" s="6" t="s">
        <v>9</v>
      </c>
      <c r="G1519" s="6" t="s">
        <v>10</v>
      </c>
      <c r="H1519" s="6"/>
      <c r="I1519" s="6" t="s">
        <v>11</v>
      </c>
      <c r="J1519" s="6" t="s">
        <v>42</v>
      </c>
      <c r="K1519" s="6" t="s">
        <v>252</v>
      </c>
      <c r="L1519" s="6"/>
      <c r="M1519" s="6" t="str">
        <f t="shared" si="51"/>
        <v>II</v>
      </c>
      <c r="N1519" s="15"/>
      <c r="O1519" s="1">
        <v>136.36350000000002</v>
      </c>
      <c r="P1519" s="10">
        <f t="shared" si="52"/>
        <v>3.0303000000000004</v>
      </c>
      <c r="Q1519" s="12" t="s">
        <v>500</v>
      </c>
      <c r="R1519" s="13" t="s">
        <v>480</v>
      </c>
      <c r="S1519" s="13">
        <v>3</v>
      </c>
    </row>
    <row r="1520" spans="1:19" s="9" customFormat="1" ht="15" customHeight="1" x14ac:dyDescent="0.25">
      <c r="A1520" s="2" t="s">
        <v>383</v>
      </c>
      <c r="B1520" s="6" t="s">
        <v>108</v>
      </c>
      <c r="C1520" s="6">
        <v>2</v>
      </c>
      <c r="D1520" s="7">
        <v>42891</v>
      </c>
      <c r="E1520" s="8">
        <v>2017</v>
      </c>
      <c r="F1520" s="6" t="s">
        <v>13</v>
      </c>
      <c r="G1520" s="6" t="s">
        <v>14</v>
      </c>
      <c r="H1520" s="6"/>
      <c r="I1520" s="6" t="s">
        <v>64</v>
      </c>
      <c r="J1520" s="6" t="s">
        <v>65</v>
      </c>
      <c r="K1520" s="6" t="s">
        <v>255</v>
      </c>
      <c r="L1520" s="6"/>
      <c r="M1520" s="6" t="str">
        <f t="shared" ref="M1520:M1583" si="53">IF(L1520="",K1520,L1520)</f>
        <v>IV</v>
      </c>
      <c r="N1520"/>
      <c r="O1520" s="1">
        <v>954.54450000000008</v>
      </c>
      <c r="P1520" s="10">
        <f t="shared" si="52"/>
        <v>21.212100000000003</v>
      </c>
      <c r="Q1520" s="18" t="s">
        <v>477</v>
      </c>
      <c r="R1520" s="17" t="s">
        <v>478</v>
      </c>
      <c r="S1520" s="17">
        <v>4</v>
      </c>
    </row>
    <row r="1521" spans="1:19" s="9" customFormat="1" ht="15" customHeight="1" x14ac:dyDescent="0.25">
      <c r="A1521" s="2" t="s">
        <v>383</v>
      </c>
      <c r="B1521" s="6" t="s">
        <v>108</v>
      </c>
      <c r="C1521" s="6">
        <v>2</v>
      </c>
      <c r="D1521" s="7">
        <v>42891</v>
      </c>
      <c r="E1521" s="8">
        <v>2017</v>
      </c>
      <c r="F1521" s="6" t="s">
        <v>27</v>
      </c>
      <c r="G1521" s="6" t="s">
        <v>39</v>
      </c>
      <c r="H1521" s="6"/>
      <c r="I1521" s="6" t="s">
        <v>40</v>
      </c>
      <c r="J1521" s="6" t="s">
        <v>41</v>
      </c>
      <c r="K1521" s="6" t="s">
        <v>252</v>
      </c>
      <c r="L1521" s="6"/>
      <c r="M1521" s="6" t="str">
        <f t="shared" si="53"/>
        <v>II</v>
      </c>
      <c r="N1521" s="15"/>
      <c r="O1521" s="1">
        <v>45.454500000000003</v>
      </c>
      <c r="P1521" s="10">
        <f t="shared" si="52"/>
        <v>1.0101</v>
      </c>
      <c r="Q1521" s="16" t="s">
        <v>479</v>
      </c>
      <c r="R1521" s="17" t="s">
        <v>480</v>
      </c>
      <c r="S1521" s="17">
        <v>3</v>
      </c>
    </row>
    <row r="1522" spans="1:19" s="9" customFormat="1" ht="15" customHeight="1" x14ac:dyDescent="0.25">
      <c r="A1522" s="2" t="s">
        <v>413</v>
      </c>
      <c r="B1522" s="6" t="s">
        <v>108</v>
      </c>
      <c r="C1522" s="6">
        <v>2</v>
      </c>
      <c r="D1522" s="7">
        <v>42891</v>
      </c>
      <c r="E1522" s="8">
        <v>2017</v>
      </c>
      <c r="F1522" s="6" t="s">
        <v>9</v>
      </c>
      <c r="G1522" s="6" t="s">
        <v>39</v>
      </c>
      <c r="H1522" s="6"/>
      <c r="I1522" s="6"/>
      <c r="J1522" s="6" t="s">
        <v>39</v>
      </c>
      <c r="K1522" s="6" t="s">
        <v>256</v>
      </c>
      <c r="L1522" s="6"/>
      <c r="M1522" s="6" t="str">
        <f t="shared" si="53"/>
        <v>NA</v>
      </c>
      <c r="N1522" s="15"/>
      <c r="O1522" s="1">
        <v>45.454500000000003</v>
      </c>
      <c r="P1522" s="10">
        <f t="shared" si="52"/>
        <v>1.0101</v>
      </c>
      <c r="Q1522" s="18" t="s">
        <v>496</v>
      </c>
      <c r="R1522" s="17" t="s">
        <v>493</v>
      </c>
      <c r="S1522" s="17"/>
    </row>
    <row r="1523" spans="1:19" s="9" customFormat="1" ht="15" customHeight="1" x14ac:dyDescent="0.25">
      <c r="A1523" s="2" t="s">
        <v>383</v>
      </c>
      <c r="B1523" s="6" t="s">
        <v>108</v>
      </c>
      <c r="C1523" s="6">
        <v>2</v>
      </c>
      <c r="D1523" s="7">
        <v>42891</v>
      </c>
      <c r="E1523" s="8">
        <v>2017</v>
      </c>
      <c r="F1523" s="6" t="s">
        <v>13</v>
      </c>
      <c r="G1523" s="6" t="s">
        <v>14</v>
      </c>
      <c r="H1523" s="6"/>
      <c r="I1523" s="6" t="s">
        <v>20</v>
      </c>
      <c r="J1523" s="6" t="s">
        <v>21</v>
      </c>
      <c r="K1523" s="6" t="s">
        <v>255</v>
      </c>
      <c r="L1523" s="6"/>
      <c r="M1523" s="6" t="str">
        <f t="shared" si="53"/>
        <v>IV</v>
      </c>
      <c r="N1523"/>
      <c r="O1523" s="1">
        <v>818.18100000000004</v>
      </c>
      <c r="P1523" s="10">
        <f t="shared" si="52"/>
        <v>18.181800000000003</v>
      </c>
      <c r="Q1523" s="18" t="s">
        <v>490</v>
      </c>
      <c r="R1523" s="17" t="s">
        <v>488</v>
      </c>
      <c r="S1523" s="17">
        <v>3</v>
      </c>
    </row>
    <row r="1524" spans="1:19" s="9" customFormat="1" ht="15" customHeight="1" x14ac:dyDescent="0.25">
      <c r="A1524" s="2" t="s">
        <v>383</v>
      </c>
      <c r="B1524" s="6" t="s">
        <v>108</v>
      </c>
      <c r="C1524" s="6">
        <v>2</v>
      </c>
      <c r="D1524" s="7">
        <v>42891</v>
      </c>
      <c r="E1524" s="8">
        <v>2017</v>
      </c>
      <c r="F1524" s="6" t="s">
        <v>27</v>
      </c>
      <c r="G1524" s="6" t="s">
        <v>39</v>
      </c>
      <c r="H1524" s="6" t="s">
        <v>120</v>
      </c>
      <c r="I1524" s="6" t="s">
        <v>121</v>
      </c>
      <c r="J1524" s="6" t="s">
        <v>122</v>
      </c>
      <c r="K1524" s="6" t="s">
        <v>252</v>
      </c>
      <c r="L1524" s="6"/>
      <c r="M1524" s="6" t="str">
        <f t="shared" si="53"/>
        <v>II</v>
      </c>
      <c r="N1524" s="15"/>
      <c r="O1524" s="1">
        <v>90.909000000000006</v>
      </c>
      <c r="P1524" s="10">
        <f t="shared" si="52"/>
        <v>2.0202</v>
      </c>
      <c r="Q1524" s="18" t="s">
        <v>499</v>
      </c>
      <c r="R1524" s="17" t="s">
        <v>478</v>
      </c>
      <c r="S1524" s="17">
        <v>2</v>
      </c>
    </row>
    <row r="1525" spans="1:19" s="9" customFormat="1" ht="15" customHeight="1" x14ac:dyDescent="0.25">
      <c r="A1525" s="2" t="s">
        <v>276</v>
      </c>
      <c r="B1525" s="6" t="s">
        <v>108</v>
      </c>
      <c r="C1525" s="6">
        <v>2</v>
      </c>
      <c r="D1525" s="7">
        <v>42891</v>
      </c>
      <c r="E1525" s="8">
        <v>2017</v>
      </c>
      <c r="F1525" s="6" t="s">
        <v>13</v>
      </c>
      <c r="G1525" s="6"/>
      <c r="H1525" s="6"/>
      <c r="I1525" s="6"/>
      <c r="J1525" s="6" t="s">
        <v>9</v>
      </c>
      <c r="K1525" s="6" t="s">
        <v>256</v>
      </c>
      <c r="L1525" s="6"/>
      <c r="M1525" s="6" t="str">
        <f t="shared" si="53"/>
        <v>NA</v>
      </c>
      <c r="N1525" s="15"/>
      <c r="O1525" s="1">
        <v>590.9085</v>
      </c>
      <c r="P1525" s="10">
        <f t="shared" si="52"/>
        <v>13.1313</v>
      </c>
      <c r="Q1525" s="18" t="s">
        <v>500</v>
      </c>
      <c r="R1525" s="17" t="s">
        <v>480</v>
      </c>
      <c r="S1525" s="17">
        <v>3</v>
      </c>
    </row>
    <row r="1526" spans="1:19" s="9" customFormat="1" ht="15" customHeight="1" x14ac:dyDescent="0.25">
      <c r="A1526" s="2" t="s">
        <v>383</v>
      </c>
      <c r="B1526" s="6" t="s">
        <v>108</v>
      </c>
      <c r="C1526" s="6">
        <v>2</v>
      </c>
      <c r="D1526" s="7">
        <v>42891</v>
      </c>
      <c r="E1526" s="8">
        <v>2017</v>
      </c>
      <c r="F1526" s="6" t="s">
        <v>13</v>
      </c>
      <c r="G1526" s="6" t="s">
        <v>14</v>
      </c>
      <c r="H1526" s="6" t="s">
        <v>78</v>
      </c>
      <c r="I1526" s="6" t="s">
        <v>79</v>
      </c>
      <c r="J1526" s="6" t="s">
        <v>169</v>
      </c>
      <c r="K1526" s="6" t="s">
        <v>251</v>
      </c>
      <c r="L1526" s="6"/>
      <c r="M1526" s="6" t="str">
        <f t="shared" si="53"/>
        <v>III</v>
      </c>
      <c r="N1526" s="15"/>
      <c r="O1526" s="1">
        <v>45.454500000000003</v>
      </c>
      <c r="P1526" s="10">
        <f t="shared" si="52"/>
        <v>1.0101</v>
      </c>
      <c r="Q1526" s="12"/>
      <c r="R1526" s="13"/>
      <c r="S1526" s="13">
        <v>5</v>
      </c>
    </row>
    <row r="1527" spans="1:19" s="9" customFormat="1" ht="15" customHeight="1" x14ac:dyDescent="0.25">
      <c r="A1527" s="2" t="s">
        <v>383</v>
      </c>
      <c r="B1527" s="6" t="s">
        <v>108</v>
      </c>
      <c r="C1527" s="6">
        <v>2</v>
      </c>
      <c r="D1527" s="7">
        <v>42891</v>
      </c>
      <c r="E1527" s="8">
        <v>2017</v>
      </c>
      <c r="F1527" s="6" t="s">
        <v>13</v>
      </c>
      <c r="G1527" s="6" t="s">
        <v>14</v>
      </c>
      <c r="H1527" s="6" t="s">
        <v>24</v>
      </c>
      <c r="I1527" s="6" t="s">
        <v>25</v>
      </c>
      <c r="J1527" s="6" t="s">
        <v>55</v>
      </c>
      <c r="K1527" s="6" t="s">
        <v>255</v>
      </c>
      <c r="L1527" s="6"/>
      <c r="M1527" s="6" t="str">
        <f t="shared" si="53"/>
        <v>IV</v>
      </c>
      <c r="N1527"/>
      <c r="O1527" s="1">
        <v>863.63550000000009</v>
      </c>
      <c r="P1527" s="10">
        <f t="shared" si="52"/>
        <v>19.1919</v>
      </c>
      <c r="Q1527" s="18" t="s">
        <v>491</v>
      </c>
      <c r="R1527" s="17" t="s">
        <v>478</v>
      </c>
      <c r="S1527" s="17">
        <v>2.5</v>
      </c>
    </row>
    <row r="1528" spans="1:19" s="9" customFormat="1" ht="15" customHeight="1" x14ac:dyDescent="0.25">
      <c r="A1528" s="2" t="s">
        <v>383</v>
      </c>
      <c r="B1528" s="6" t="s">
        <v>108</v>
      </c>
      <c r="C1528" s="6">
        <v>2</v>
      </c>
      <c r="D1528" s="7">
        <v>42891</v>
      </c>
      <c r="E1528" s="8">
        <v>2017</v>
      </c>
      <c r="F1528" s="6" t="s">
        <v>27</v>
      </c>
      <c r="G1528" s="6" t="s">
        <v>28</v>
      </c>
      <c r="H1528" s="6" t="s">
        <v>96</v>
      </c>
      <c r="I1528" s="6" t="s">
        <v>97</v>
      </c>
      <c r="J1528" s="6" t="s">
        <v>98</v>
      </c>
      <c r="K1528" s="6" t="s">
        <v>253</v>
      </c>
      <c r="L1528" s="6"/>
      <c r="M1528" s="6" t="str">
        <f t="shared" si="53"/>
        <v>I</v>
      </c>
      <c r="N1528" s="15"/>
      <c r="O1528" s="1">
        <v>45.454500000000003</v>
      </c>
      <c r="P1528" s="10">
        <f t="shared" si="52"/>
        <v>1.0101</v>
      </c>
      <c r="Q1528" s="18" t="s">
        <v>497</v>
      </c>
      <c r="R1528" s="17" t="s">
        <v>478</v>
      </c>
      <c r="S1528" s="17">
        <v>3</v>
      </c>
    </row>
    <row r="1529" spans="1:19" s="9" customFormat="1" ht="15" customHeight="1" x14ac:dyDescent="0.25">
      <c r="A1529" s="2" t="s">
        <v>383</v>
      </c>
      <c r="B1529" s="6" t="s">
        <v>108</v>
      </c>
      <c r="C1529" s="6">
        <v>2</v>
      </c>
      <c r="D1529" s="7">
        <v>42891</v>
      </c>
      <c r="E1529" s="8">
        <v>2017</v>
      </c>
      <c r="F1529" s="6" t="s">
        <v>115</v>
      </c>
      <c r="G1529" s="6" t="s">
        <v>116</v>
      </c>
      <c r="H1529" s="6" t="s">
        <v>117</v>
      </c>
      <c r="I1529" s="6" t="s">
        <v>118</v>
      </c>
      <c r="J1529" s="6" t="s">
        <v>119</v>
      </c>
      <c r="K1529" s="6" t="s">
        <v>252</v>
      </c>
      <c r="L1529" s="6"/>
      <c r="M1529" s="6" t="str">
        <f t="shared" si="53"/>
        <v>II</v>
      </c>
      <c r="N1529" s="15"/>
      <c r="O1529" s="1">
        <v>45.454500000000003</v>
      </c>
      <c r="P1529" s="10">
        <f t="shared" si="52"/>
        <v>1.0101</v>
      </c>
      <c r="Q1529" s="12"/>
      <c r="R1529" s="13" t="s">
        <v>488</v>
      </c>
      <c r="S1529" s="13">
        <v>4</v>
      </c>
    </row>
    <row r="1530" spans="1:19" s="9" customFormat="1" ht="15" customHeight="1" x14ac:dyDescent="0.25">
      <c r="A1530" s="2" t="s">
        <v>383</v>
      </c>
      <c r="B1530" s="6" t="s">
        <v>108</v>
      </c>
      <c r="C1530" s="6">
        <v>2</v>
      </c>
      <c r="D1530" s="7">
        <v>42891</v>
      </c>
      <c r="E1530" s="8">
        <v>2017</v>
      </c>
      <c r="F1530" s="6" t="s">
        <v>13</v>
      </c>
      <c r="G1530" s="6" t="s">
        <v>14</v>
      </c>
      <c r="H1530" s="6" t="s">
        <v>15</v>
      </c>
      <c r="I1530" s="6" t="s">
        <v>22</v>
      </c>
      <c r="J1530" s="6" t="s">
        <v>43</v>
      </c>
      <c r="K1530" s="6" t="s">
        <v>255</v>
      </c>
      <c r="L1530" s="6"/>
      <c r="M1530" s="6" t="str">
        <f t="shared" si="53"/>
        <v>IV</v>
      </c>
      <c r="N1530"/>
      <c r="O1530" s="1">
        <v>90.909000000000006</v>
      </c>
      <c r="P1530" s="10">
        <f t="shared" si="52"/>
        <v>2.0202</v>
      </c>
      <c r="Q1530" s="16" t="s">
        <v>479</v>
      </c>
      <c r="R1530" s="17" t="s">
        <v>480</v>
      </c>
      <c r="S1530" s="17">
        <v>2</v>
      </c>
    </row>
    <row r="1531" spans="1:19" s="9" customFormat="1" ht="15" customHeight="1" x14ac:dyDescent="0.25">
      <c r="A1531" s="2" t="s">
        <v>383</v>
      </c>
      <c r="B1531" s="6" t="s">
        <v>108</v>
      </c>
      <c r="C1531" s="6">
        <v>2</v>
      </c>
      <c r="D1531" s="7">
        <v>42891</v>
      </c>
      <c r="E1531" s="8">
        <v>2017</v>
      </c>
      <c r="F1531" s="6" t="s">
        <v>13</v>
      </c>
      <c r="G1531" s="6" t="s">
        <v>14</v>
      </c>
      <c r="H1531" s="6"/>
      <c r="I1531" s="6" t="s">
        <v>44</v>
      </c>
      <c r="J1531" s="6" t="s">
        <v>45</v>
      </c>
      <c r="K1531" s="6" t="s">
        <v>252</v>
      </c>
      <c r="L1531" s="6"/>
      <c r="M1531" s="6" t="str">
        <f t="shared" si="53"/>
        <v>II</v>
      </c>
      <c r="N1531" s="15"/>
      <c r="O1531" s="1">
        <v>45.454500000000003</v>
      </c>
      <c r="P1531" s="10">
        <f t="shared" si="52"/>
        <v>1.0101</v>
      </c>
      <c r="Q1531" s="18" t="s">
        <v>503</v>
      </c>
      <c r="R1531" s="17" t="s">
        <v>478</v>
      </c>
      <c r="S1531" s="17">
        <v>2</v>
      </c>
    </row>
    <row r="1532" spans="1:19" s="9" customFormat="1" ht="15" customHeight="1" x14ac:dyDescent="0.25">
      <c r="A1532" s="2" t="s">
        <v>383</v>
      </c>
      <c r="B1532" s="6" t="s">
        <v>108</v>
      </c>
      <c r="C1532" s="6">
        <v>2</v>
      </c>
      <c r="D1532" s="7">
        <v>42891</v>
      </c>
      <c r="E1532" s="8">
        <v>2017</v>
      </c>
      <c r="F1532" s="6" t="s">
        <v>13</v>
      </c>
      <c r="G1532" s="6" t="s">
        <v>14</v>
      </c>
      <c r="H1532" s="6" t="s">
        <v>15</v>
      </c>
      <c r="I1532" s="6" t="s">
        <v>106</v>
      </c>
      <c r="J1532" s="6" t="s">
        <v>142</v>
      </c>
      <c r="K1532" s="6" t="s">
        <v>252</v>
      </c>
      <c r="L1532" s="6"/>
      <c r="M1532" s="6" t="str">
        <f t="shared" si="53"/>
        <v>II</v>
      </c>
      <c r="N1532" s="15"/>
      <c r="O1532" s="1">
        <v>90.909000000000006</v>
      </c>
      <c r="P1532" s="10">
        <f t="shared" si="52"/>
        <v>2.0202</v>
      </c>
      <c r="Q1532" s="12"/>
      <c r="R1532" s="13"/>
      <c r="S1532" s="13">
        <v>2</v>
      </c>
    </row>
    <row r="1533" spans="1:19" s="9" customFormat="1" ht="15" customHeight="1" x14ac:dyDescent="0.25">
      <c r="A1533" s="2" t="s">
        <v>432</v>
      </c>
      <c r="B1533" s="6" t="s">
        <v>108</v>
      </c>
      <c r="C1533" s="6">
        <v>1</v>
      </c>
      <c r="D1533" s="7">
        <v>42922</v>
      </c>
      <c r="E1533" s="8">
        <v>2017</v>
      </c>
      <c r="F1533" s="6" t="s">
        <v>27</v>
      </c>
      <c r="G1533" s="6" t="s">
        <v>39</v>
      </c>
      <c r="H1533" s="6" t="s">
        <v>120</v>
      </c>
      <c r="I1533" s="6" t="s">
        <v>121</v>
      </c>
      <c r="J1533" s="6" t="s">
        <v>122</v>
      </c>
      <c r="K1533" s="6" t="s">
        <v>252</v>
      </c>
      <c r="L1533" s="6"/>
      <c r="M1533" s="6" t="str">
        <f t="shared" si="53"/>
        <v>II</v>
      </c>
      <c r="N1533" s="15"/>
      <c r="O1533" s="1">
        <v>45.454500000000003</v>
      </c>
      <c r="P1533" s="10">
        <f t="shared" si="52"/>
        <v>1.0101</v>
      </c>
      <c r="Q1533" s="18" t="s">
        <v>499</v>
      </c>
      <c r="R1533" s="17" t="s">
        <v>478</v>
      </c>
      <c r="S1533" s="17">
        <v>2</v>
      </c>
    </row>
    <row r="1534" spans="1:19" s="9" customFormat="1" ht="15" customHeight="1" x14ac:dyDescent="0.25">
      <c r="A1534" s="2" t="s">
        <v>432</v>
      </c>
      <c r="B1534" s="6" t="s">
        <v>108</v>
      </c>
      <c r="C1534" s="6">
        <v>1</v>
      </c>
      <c r="D1534" s="7">
        <v>42922</v>
      </c>
      <c r="E1534" s="8">
        <v>2017</v>
      </c>
      <c r="F1534" s="6" t="s">
        <v>13</v>
      </c>
      <c r="G1534" s="6" t="s">
        <v>14</v>
      </c>
      <c r="H1534" s="6"/>
      <c r="I1534" s="6" t="s">
        <v>20</v>
      </c>
      <c r="J1534" s="6" t="s">
        <v>242</v>
      </c>
      <c r="K1534" s="6" t="s">
        <v>251</v>
      </c>
      <c r="L1534" s="6"/>
      <c r="M1534" s="6" t="str">
        <f t="shared" si="53"/>
        <v>III</v>
      </c>
      <c r="N1534" s="15"/>
      <c r="O1534" s="1">
        <v>45.454500000000003</v>
      </c>
      <c r="P1534" s="10">
        <f t="shared" si="52"/>
        <v>1.0101</v>
      </c>
      <c r="Q1534" s="18" t="s">
        <v>490</v>
      </c>
      <c r="R1534" s="17" t="s">
        <v>488</v>
      </c>
      <c r="S1534" s="17">
        <v>4</v>
      </c>
    </row>
    <row r="1535" spans="1:19" s="9" customFormat="1" ht="15" customHeight="1" x14ac:dyDescent="0.25">
      <c r="A1535" s="2" t="s">
        <v>432</v>
      </c>
      <c r="B1535" s="6" t="s">
        <v>108</v>
      </c>
      <c r="C1535" s="6">
        <v>1</v>
      </c>
      <c r="D1535" s="7">
        <v>42922</v>
      </c>
      <c r="E1535" s="8">
        <v>2017</v>
      </c>
      <c r="F1535" s="6" t="s">
        <v>13</v>
      </c>
      <c r="G1535" s="6" t="s">
        <v>14</v>
      </c>
      <c r="H1535" s="6" t="s">
        <v>78</v>
      </c>
      <c r="I1535" s="6" t="s">
        <v>79</v>
      </c>
      <c r="J1535" s="6" t="s">
        <v>169</v>
      </c>
      <c r="K1535" s="6" t="s">
        <v>251</v>
      </c>
      <c r="L1535" s="6"/>
      <c r="M1535" s="6" t="str">
        <f t="shared" si="53"/>
        <v>III</v>
      </c>
      <c r="N1535" s="15"/>
      <c r="O1535" s="1">
        <v>90.909000000000006</v>
      </c>
      <c r="P1535" s="10">
        <f t="shared" si="52"/>
        <v>2.0202</v>
      </c>
      <c r="Q1535" s="12"/>
      <c r="R1535" s="13"/>
      <c r="S1535" s="13">
        <v>5</v>
      </c>
    </row>
    <row r="1536" spans="1:19" s="9" customFormat="1" ht="15" customHeight="1" x14ac:dyDescent="0.25">
      <c r="A1536" s="2" t="s">
        <v>432</v>
      </c>
      <c r="B1536" s="6" t="s">
        <v>108</v>
      </c>
      <c r="C1536" s="6">
        <v>1</v>
      </c>
      <c r="D1536" s="7">
        <v>42922</v>
      </c>
      <c r="E1536" s="8">
        <v>2017</v>
      </c>
      <c r="F1536" s="6" t="s">
        <v>115</v>
      </c>
      <c r="G1536" s="6" t="s">
        <v>116</v>
      </c>
      <c r="H1536" s="6" t="s">
        <v>117</v>
      </c>
      <c r="I1536" s="6" t="s">
        <v>118</v>
      </c>
      <c r="J1536" s="6" t="s">
        <v>119</v>
      </c>
      <c r="K1536" s="6" t="s">
        <v>252</v>
      </c>
      <c r="L1536" s="6"/>
      <c r="M1536" s="6" t="str">
        <f t="shared" si="53"/>
        <v>II</v>
      </c>
      <c r="N1536"/>
      <c r="O1536" s="1">
        <v>45.454500000000003</v>
      </c>
      <c r="P1536" s="10">
        <f t="shared" si="52"/>
        <v>1.0101</v>
      </c>
      <c r="Q1536" s="12"/>
      <c r="R1536" s="13" t="s">
        <v>488</v>
      </c>
      <c r="S1536" s="13">
        <v>4</v>
      </c>
    </row>
    <row r="1537" spans="1:19" s="9" customFormat="1" ht="15" customHeight="1" x14ac:dyDescent="0.25">
      <c r="A1537" s="2" t="s">
        <v>432</v>
      </c>
      <c r="B1537" s="6" t="s">
        <v>108</v>
      </c>
      <c r="C1537" s="6">
        <v>1</v>
      </c>
      <c r="D1537" s="7">
        <v>42922</v>
      </c>
      <c r="E1537" s="8">
        <v>2017</v>
      </c>
      <c r="F1537" s="6" t="s">
        <v>13</v>
      </c>
      <c r="G1537" s="6" t="s">
        <v>14</v>
      </c>
      <c r="H1537" s="6" t="s">
        <v>15</v>
      </c>
      <c r="I1537" s="6" t="s">
        <v>22</v>
      </c>
      <c r="J1537" s="6" t="s">
        <v>23</v>
      </c>
      <c r="K1537" s="6" t="s">
        <v>255</v>
      </c>
      <c r="L1537" s="6"/>
      <c r="M1537" s="6" t="str">
        <f t="shared" si="53"/>
        <v>IV</v>
      </c>
      <c r="N1537"/>
      <c r="O1537" s="1">
        <v>90.909000000000006</v>
      </c>
      <c r="P1537" s="10">
        <f t="shared" si="52"/>
        <v>2.0202</v>
      </c>
      <c r="Q1537" s="16" t="s">
        <v>479</v>
      </c>
      <c r="R1537" s="17" t="s">
        <v>480</v>
      </c>
      <c r="S1537" s="17">
        <v>2</v>
      </c>
    </row>
    <row r="1538" spans="1:19" s="9" customFormat="1" ht="15" customHeight="1" x14ac:dyDescent="0.25">
      <c r="A1538" s="2" t="s">
        <v>433</v>
      </c>
      <c r="B1538" s="6" t="s">
        <v>108</v>
      </c>
      <c r="C1538" s="6">
        <v>2</v>
      </c>
      <c r="D1538" s="7">
        <v>42922</v>
      </c>
      <c r="E1538" s="8">
        <v>2017</v>
      </c>
      <c r="F1538" s="6" t="s">
        <v>13</v>
      </c>
      <c r="G1538" s="6" t="s">
        <v>14</v>
      </c>
      <c r="H1538" s="6" t="s">
        <v>15</v>
      </c>
      <c r="I1538" s="6" t="s">
        <v>16</v>
      </c>
      <c r="J1538" s="6" t="s">
        <v>17</v>
      </c>
      <c r="K1538" s="6" t="s">
        <v>252</v>
      </c>
      <c r="L1538" s="6"/>
      <c r="M1538" s="6" t="str">
        <f t="shared" si="53"/>
        <v>II</v>
      </c>
      <c r="N1538"/>
      <c r="O1538" s="1">
        <v>45.454500000000003</v>
      </c>
      <c r="P1538" s="10">
        <f t="shared" ref="P1538:P1601" si="54">O1538/45</f>
        <v>1.0101</v>
      </c>
      <c r="Q1538" s="16" t="s">
        <v>479</v>
      </c>
      <c r="R1538" s="17" t="s">
        <v>480</v>
      </c>
      <c r="S1538" s="17">
        <v>3</v>
      </c>
    </row>
    <row r="1539" spans="1:19" s="9" customFormat="1" ht="15" customHeight="1" x14ac:dyDescent="0.25">
      <c r="A1539" s="2" t="s">
        <v>433</v>
      </c>
      <c r="B1539" s="6" t="s">
        <v>108</v>
      </c>
      <c r="C1539" s="6">
        <v>2</v>
      </c>
      <c r="D1539" s="7">
        <v>42922</v>
      </c>
      <c r="E1539" s="8">
        <v>2017</v>
      </c>
      <c r="F1539" s="6" t="s">
        <v>13</v>
      </c>
      <c r="G1539" s="6" t="s">
        <v>14</v>
      </c>
      <c r="H1539" s="6"/>
      <c r="I1539" s="6" t="s">
        <v>99</v>
      </c>
      <c r="J1539" s="6" t="s">
        <v>104</v>
      </c>
      <c r="K1539" s="6" t="s">
        <v>251</v>
      </c>
      <c r="L1539" s="6"/>
      <c r="M1539" s="6" t="str">
        <f t="shared" si="53"/>
        <v>III</v>
      </c>
      <c r="N1539" s="15"/>
      <c r="O1539" s="1">
        <v>45.454500000000003</v>
      </c>
      <c r="P1539" s="10">
        <f t="shared" si="54"/>
        <v>1.0101</v>
      </c>
      <c r="Q1539" s="12" t="s">
        <v>486</v>
      </c>
      <c r="R1539" s="13" t="s">
        <v>478</v>
      </c>
      <c r="S1539" s="13">
        <v>4</v>
      </c>
    </row>
    <row r="1540" spans="1:19" s="9" customFormat="1" ht="15" customHeight="1" x14ac:dyDescent="0.25">
      <c r="A1540" s="2" t="s">
        <v>433</v>
      </c>
      <c r="B1540" s="6" t="s">
        <v>108</v>
      </c>
      <c r="C1540" s="6">
        <v>2</v>
      </c>
      <c r="D1540" s="7">
        <v>42922</v>
      </c>
      <c r="E1540" s="8">
        <v>2017</v>
      </c>
      <c r="F1540" s="6" t="s">
        <v>13</v>
      </c>
      <c r="G1540" s="6" t="s">
        <v>14</v>
      </c>
      <c r="H1540" s="6" t="s">
        <v>24</v>
      </c>
      <c r="I1540" s="6" t="s">
        <v>25</v>
      </c>
      <c r="J1540" s="6" t="s">
        <v>55</v>
      </c>
      <c r="K1540" s="6" t="s">
        <v>255</v>
      </c>
      <c r="L1540" s="6"/>
      <c r="M1540" s="6" t="str">
        <f t="shared" si="53"/>
        <v>IV</v>
      </c>
      <c r="N1540"/>
      <c r="O1540" s="1">
        <v>363.63600000000002</v>
      </c>
      <c r="P1540" s="10">
        <f t="shared" si="54"/>
        <v>8.0808</v>
      </c>
      <c r="Q1540" s="18" t="s">
        <v>491</v>
      </c>
      <c r="R1540" s="17" t="s">
        <v>478</v>
      </c>
      <c r="S1540" s="17">
        <v>2.5</v>
      </c>
    </row>
    <row r="1541" spans="1:19" s="9" customFormat="1" ht="15" customHeight="1" x14ac:dyDescent="0.25">
      <c r="A1541" s="2" t="s">
        <v>433</v>
      </c>
      <c r="B1541" s="6" t="s">
        <v>108</v>
      </c>
      <c r="C1541" s="6">
        <v>2</v>
      </c>
      <c r="D1541" s="7">
        <v>42922</v>
      </c>
      <c r="E1541" s="8">
        <v>2017</v>
      </c>
      <c r="F1541" s="6" t="s">
        <v>13</v>
      </c>
      <c r="G1541" s="6" t="s">
        <v>14</v>
      </c>
      <c r="H1541" s="6" t="s">
        <v>15</v>
      </c>
      <c r="I1541" s="6" t="s">
        <v>22</v>
      </c>
      <c r="J1541" s="6" t="s">
        <v>23</v>
      </c>
      <c r="K1541" s="6" t="s">
        <v>255</v>
      </c>
      <c r="L1541" s="6"/>
      <c r="M1541" s="6" t="str">
        <f t="shared" si="53"/>
        <v>IV</v>
      </c>
      <c r="N1541"/>
      <c r="O1541" s="1">
        <v>45.454500000000003</v>
      </c>
      <c r="P1541" s="10">
        <f t="shared" si="54"/>
        <v>1.0101</v>
      </c>
      <c r="Q1541" s="16" t="s">
        <v>479</v>
      </c>
      <c r="R1541" s="17" t="s">
        <v>480</v>
      </c>
      <c r="S1541" s="17">
        <v>2</v>
      </c>
    </row>
    <row r="1542" spans="1:19" s="9" customFormat="1" ht="15" customHeight="1" x14ac:dyDescent="0.25">
      <c r="A1542" s="2" t="s">
        <v>259</v>
      </c>
      <c r="B1542" s="6" t="s">
        <v>108</v>
      </c>
      <c r="C1542" s="6">
        <v>1</v>
      </c>
      <c r="D1542" s="7">
        <v>42949</v>
      </c>
      <c r="E1542" s="8">
        <v>2017</v>
      </c>
      <c r="F1542" s="6" t="s">
        <v>13</v>
      </c>
      <c r="G1542" s="6" t="s">
        <v>14</v>
      </c>
      <c r="H1542" s="6" t="s">
        <v>184</v>
      </c>
      <c r="I1542" s="6" t="s">
        <v>185</v>
      </c>
      <c r="J1542" s="6" t="s">
        <v>186</v>
      </c>
      <c r="K1542" s="27" t="s">
        <v>252</v>
      </c>
      <c r="L1542" s="28"/>
      <c r="M1542" s="6" t="str">
        <f t="shared" si="53"/>
        <v>II</v>
      </c>
      <c r="N1542" s="27"/>
      <c r="O1542" s="1">
        <v>45.454500000000003</v>
      </c>
      <c r="P1542" s="10">
        <f t="shared" si="54"/>
        <v>1.0101</v>
      </c>
      <c r="Q1542" s="16" t="s">
        <v>479</v>
      </c>
      <c r="R1542" s="17" t="s">
        <v>480</v>
      </c>
      <c r="S1542" s="17">
        <v>1</v>
      </c>
    </row>
    <row r="1543" spans="1:19" s="9" customFormat="1" ht="15" customHeight="1" x14ac:dyDescent="0.25">
      <c r="A1543" s="2" t="s">
        <v>266</v>
      </c>
      <c r="B1543" s="6" t="s">
        <v>108</v>
      </c>
      <c r="C1543" s="6">
        <v>1</v>
      </c>
      <c r="D1543" s="7">
        <v>42949</v>
      </c>
      <c r="E1543" s="8">
        <v>2017</v>
      </c>
      <c r="F1543" s="6" t="s">
        <v>27</v>
      </c>
      <c r="G1543" s="6" t="s">
        <v>28</v>
      </c>
      <c r="H1543" s="6" t="s">
        <v>29</v>
      </c>
      <c r="I1543" s="6" t="s">
        <v>30</v>
      </c>
      <c r="J1543" s="6" t="s">
        <v>31</v>
      </c>
      <c r="K1543" s="6" t="s">
        <v>256</v>
      </c>
      <c r="L1543" s="6" t="s">
        <v>253</v>
      </c>
      <c r="M1543" s="6" t="str">
        <f t="shared" si="53"/>
        <v>I</v>
      </c>
      <c r="N1543" s="27" t="s">
        <v>512</v>
      </c>
      <c r="O1543" s="1">
        <v>45.454500000000003</v>
      </c>
      <c r="P1543" s="10">
        <f t="shared" si="54"/>
        <v>1.0101</v>
      </c>
      <c r="Q1543" s="12" t="s">
        <v>477</v>
      </c>
      <c r="R1543" s="13" t="s">
        <v>478</v>
      </c>
      <c r="S1543" s="13">
        <v>3</v>
      </c>
    </row>
    <row r="1544" spans="1:19" s="9" customFormat="1" ht="15" customHeight="1" x14ac:dyDescent="0.25">
      <c r="A1544" s="2" t="s">
        <v>444</v>
      </c>
      <c r="B1544" s="6" t="s">
        <v>108</v>
      </c>
      <c r="C1544" s="6">
        <v>1</v>
      </c>
      <c r="D1544" s="7">
        <v>42949</v>
      </c>
      <c r="E1544" s="8">
        <v>2017</v>
      </c>
      <c r="F1544" s="6" t="s">
        <v>27</v>
      </c>
      <c r="G1544" s="6" t="s">
        <v>39</v>
      </c>
      <c r="H1544" s="6" t="s">
        <v>120</v>
      </c>
      <c r="I1544" s="6" t="s">
        <v>121</v>
      </c>
      <c r="J1544" s="6" t="s">
        <v>122</v>
      </c>
      <c r="K1544" s="6" t="s">
        <v>252</v>
      </c>
      <c r="L1544" s="6"/>
      <c r="M1544" s="6" t="str">
        <f t="shared" si="53"/>
        <v>II</v>
      </c>
      <c r="N1544"/>
      <c r="O1544" s="1">
        <v>45.454500000000003</v>
      </c>
      <c r="P1544" s="10">
        <f t="shared" si="54"/>
        <v>1.0101</v>
      </c>
      <c r="Q1544" s="18" t="s">
        <v>499</v>
      </c>
      <c r="R1544" s="17" t="s">
        <v>478</v>
      </c>
      <c r="S1544" s="17">
        <v>2</v>
      </c>
    </row>
    <row r="1545" spans="1:19" s="9" customFormat="1" ht="15" customHeight="1" x14ac:dyDescent="0.25">
      <c r="A1545" s="2" t="s">
        <v>276</v>
      </c>
      <c r="B1545" s="6" t="s">
        <v>108</v>
      </c>
      <c r="C1545" s="6">
        <v>1</v>
      </c>
      <c r="D1545" s="7">
        <v>42949</v>
      </c>
      <c r="E1545" s="8">
        <v>2017</v>
      </c>
      <c r="F1545" s="6" t="s">
        <v>27</v>
      </c>
      <c r="G1545" s="6" t="s">
        <v>28</v>
      </c>
      <c r="H1545" s="6" t="s">
        <v>76</v>
      </c>
      <c r="I1545" s="6" t="s">
        <v>77</v>
      </c>
      <c r="J1545" s="6" t="s">
        <v>77</v>
      </c>
      <c r="K1545" s="6" t="s">
        <v>256</v>
      </c>
      <c r="L1545" s="6"/>
      <c r="M1545" s="6" t="str">
        <f t="shared" si="53"/>
        <v>NA</v>
      </c>
      <c r="N1545" s="15"/>
      <c r="O1545" s="1">
        <v>90.909000000000006</v>
      </c>
      <c r="P1545" s="10">
        <f t="shared" si="54"/>
        <v>2.0202</v>
      </c>
      <c r="Q1545" s="12"/>
      <c r="R1545" s="13"/>
      <c r="S1545" s="13">
        <v>1</v>
      </c>
    </row>
    <row r="1546" spans="1:19" s="9" customFormat="1" ht="15" customHeight="1" x14ac:dyDescent="0.25">
      <c r="A1546" s="2" t="s">
        <v>444</v>
      </c>
      <c r="B1546" s="6" t="s">
        <v>108</v>
      </c>
      <c r="C1546" s="6">
        <v>1</v>
      </c>
      <c r="D1546" s="7">
        <v>42949</v>
      </c>
      <c r="E1546" s="8">
        <v>2017</v>
      </c>
      <c r="F1546" s="6" t="s">
        <v>13</v>
      </c>
      <c r="G1546" s="6" t="s">
        <v>14</v>
      </c>
      <c r="H1546" s="6" t="s">
        <v>24</v>
      </c>
      <c r="I1546" s="6" t="s">
        <v>25</v>
      </c>
      <c r="J1546" s="6" t="s">
        <v>55</v>
      </c>
      <c r="K1546" s="6" t="s">
        <v>255</v>
      </c>
      <c r="L1546" s="6"/>
      <c r="M1546" s="6" t="str">
        <f t="shared" si="53"/>
        <v>IV</v>
      </c>
      <c r="N1546"/>
      <c r="O1546" s="1">
        <v>727.27200000000005</v>
      </c>
      <c r="P1546" s="10">
        <f t="shared" si="54"/>
        <v>16.1616</v>
      </c>
      <c r="Q1546" s="18" t="s">
        <v>491</v>
      </c>
      <c r="R1546" s="17" t="s">
        <v>478</v>
      </c>
      <c r="S1546" s="17">
        <v>2.5</v>
      </c>
    </row>
    <row r="1547" spans="1:19" s="9" customFormat="1" ht="15" customHeight="1" x14ac:dyDescent="0.25">
      <c r="A1547" s="2" t="s">
        <v>444</v>
      </c>
      <c r="B1547" s="6" t="s">
        <v>108</v>
      </c>
      <c r="C1547" s="6">
        <v>1</v>
      </c>
      <c r="D1547" s="7">
        <v>42949</v>
      </c>
      <c r="E1547" s="8">
        <v>2017</v>
      </c>
      <c r="F1547" s="6" t="s">
        <v>13</v>
      </c>
      <c r="G1547" s="6" t="s">
        <v>14</v>
      </c>
      <c r="H1547" s="6" t="s">
        <v>15</v>
      </c>
      <c r="I1547" s="6" t="s">
        <v>22</v>
      </c>
      <c r="J1547" s="6" t="s">
        <v>23</v>
      </c>
      <c r="K1547" s="6" t="s">
        <v>255</v>
      </c>
      <c r="L1547" s="6"/>
      <c r="M1547" s="6" t="str">
        <f t="shared" si="53"/>
        <v>IV</v>
      </c>
      <c r="N1547"/>
      <c r="O1547" s="1">
        <v>45.454500000000003</v>
      </c>
      <c r="P1547" s="10">
        <f t="shared" si="54"/>
        <v>1.0101</v>
      </c>
      <c r="Q1547" s="16" t="s">
        <v>479</v>
      </c>
      <c r="R1547" s="17" t="s">
        <v>480</v>
      </c>
      <c r="S1547" s="17">
        <v>2</v>
      </c>
    </row>
    <row r="1548" spans="1:19" s="9" customFormat="1" ht="15" customHeight="1" x14ac:dyDescent="0.25">
      <c r="A1548" s="2" t="s">
        <v>355</v>
      </c>
      <c r="B1548" s="6" t="s">
        <v>108</v>
      </c>
      <c r="C1548" s="6">
        <v>2</v>
      </c>
      <c r="D1548" s="7">
        <v>42949</v>
      </c>
      <c r="E1548" s="8">
        <v>2017</v>
      </c>
      <c r="F1548" s="6" t="s">
        <v>27</v>
      </c>
      <c r="G1548" s="6" t="s">
        <v>28</v>
      </c>
      <c r="H1548" s="6"/>
      <c r="I1548" s="6"/>
      <c r="J1548" s="6" t="s">
        <v>28</v>
      </c>
      <c r="K1548" s="6" t="s">
        <v>256</v>
      </c>
      <c r="L1548" s="6"/>
      <c r="M1548" s="6" t="str">
        <f t="shared" si="53"/>
        <v>NA</v>
      </c>
      <c r="N1548" s="15"/>
      <c r="O1548" s="1">
        <v>45.454500000000003</v>
      </c>
      <c r="P1548" s="10">
        <f t="shared" si="54"/>
        <v>1.0101</v>
      </c>
      <c r="Q1548" s="13"/>
      <c r="R1548" s="13"/>
      <c r="S1548" s="13"/>
    </row>
    <row r="1549" spans="1:19" s="9" customFormat="1" ht="15" customHeight="1" x14ac:dyDescent="0.25">
      <c r="A1549" s="2" t="s">
        <v>445</v>
      </c>
      <c r="B1549" s="6" t="s">
        <v>108</v>
      </c>
      <c r="C1549" s="6">
        <v>2</v>
      </c>
      <c r="D1549" s="7">
        <v>42949</v>
      </c>
      <c r="E1549" s="8">
        <v>2017</v>
      </c>
      <c r="F1549" s="6" t="s">
        <v>27</v>
      </c>
      <c r="G1549" s="6" t="s">
        <v>39</v>
      </c>
      <c r="H1549" s="6" t="s">
        <v>120</v>
      </c>
      <c r="I1549" s="6" t="s">
        <v>238</v>
      </c>
      <c r="J1549" s="6" t="s">
        <v>239</v>
      </c>
      <c r="K1549" s="6" t="s">
        <v>253</v>
      </c>
      <c r="L1549" s="6"/>
      <c r="M1549" s="6" t="str">
        <f t="shared" si="53"/>
        <v>I</v>
      </c>
      <c r="N1549" s="15"/>
      <c r="O1549" s="1">
        <v>45.454500000000003</v>
      </c>
      <c r="P1549" s="10">
        <f t="shared" si="54"/>
        <v>1.0101</v>
      </c>
      <c r="Q1549" s="12"/>
      <c r="R1549" s="13" t="s">
        <v>480</v>
      </c>
      <c r="S1549" s="13">
        <v>3</v>
      </c>
    </row>
    <row r="1550" spans="1:19" s="9" customFormat="1" ht="15" customHeight="1" x14ac:dyDescent="0.25">
      <c r="A1550" s="2" t="s">
        <v>445</v>
      </c>
      <c r="B1550" s="6" t="s">
        <v>108</v>
      </c>
      <c r="C1550" s="6">
        <v>2</v>
      </c>
      <c r="D1550" s="7">
        <v>42949</v>
      </c>
      <c r="E1550" s="8">
        <v>2017</v>
      </c>
      <c r="F1550" s="6" t="s">
        <v>13</v>
      </c>
      <c r="G1550" s="6" t="s">
        <v>14</v>
      </c>
      <c r="H1550" s="6" t="s">
        <v>24</v>
      </c>
      <c r="I1550" s="6" t="s">
        <v>25</v>
      </c>
      <c r="J1550" s="6" t="s">
        <v>55</v>
      </c>
      <c r="K1550" s="6" t="s">
        <v>255</v>
      </c>
      <c r="L1550" s="6"/>
      <c r="M1550" s="6" t="str">
        <f t="shared" si="53"/>
        <v>IV</v>
      </c>
      <c r="N1550"/>
      <c r="O1550" s="1">
        <v>318.18150000000003</v>
      </c>
      <c r="P1550" s="10">
        <f t="shared" si="54"/>
        <v>7.0707000000000004</v>
      </c>
      <c r="Q1550" s="18" t="s">
        <v>491</v>
      </c>
      <c r="R1550" s="17" t="s">
        <v>478</v>
      </c>
      <c r="S1550" s="17">
        <v>2.5</v>
      </c>
    </row>
    <row r="1551" spans="1:19" s="9" customFormat="1" ht="15" customHeight="1" x14ac:dyDescent="0.25">
      <c r="A1551" s="2" t="s">
        <v>445</v>
      </c>
      <c r="B1551" s="6" t="s">
        <v>108</v>
      </c>
      <c r="C1551" s="6">
        <v>2</v>
      </c>
      <c r="D1551" s="7">
        <v>42949</v>
      </c>
      <c r="E1551" s="8">
        <v>2017</v>
      </c>
      <c r="F1551" s="6" t="s">
        <v>115</v>
      </c>
      <c r="G1551" s="6" t="s">
        <v>116</v>
      </c>
      <c r="H1551" s="6" t="s">
        <v>117</v>
      </c>
      <c r="I1551" s="6" t="s">
        <v>118</v>
      </c>
      <c r="J1551" s="6" t="s">
        <v>119</v>
      </c>
      <c r="K1551" s="6" t="s">
        <v>252</v>
      </c>
      <c r="L1551" s="6"/>
      <c r="M1551" s="6" t="str">
        <f t="shared" si="53"/>
        <v>II</v>
      </c>
      <c r="N1551"/>
      <c r="O1551" s="1">
        <v>45.454500000000003</v>
      </c>
      <c r="P1551" s="10">
        <f t="shared" si="54"/>
        <v>1.0101</v>
      </c>
      <c r="Q1551" s="12"/>
      <c r="R1551" s="13" t="s">
        <v>488</v>
      </c>
      <c r="S1551" s="13">
        <v>4</v>
      </c>
    </row>
    <row r="1552" spans="1:19" s="9" customFormat="1" ht="15" customHeight="1" x14ac:dyDescent="0.25">
      <c r="A1552" s="2" t="s">
        <v>398</v>
      </c>
      <c r="B1552" s="6" t="s">
        <v>108</v>
      </c>
      <c r="C1552" s="6">
        <v>1</v>
      </c>
      <c r="D1552" s="7">
        <v>42985</v>
      </c>
      <c r="E1552" s="8">
        <v>2017</v>
      </c>
      <c r="F1552" s="6" t="s">
        <v>27</v>
      </c>
      <c r="G1552" s="6" t="s">
        <v>39</v>
      </c>
      <c r="H1552" s="6" t="s">
        <v>120</v>
      </c>
      <c r="I1552" s="6" t="s">
        <v>121</v>
      </c>
      <c r="J1552" s="6" t="s">
        <v>122</v>
      </c>
      <c r="K1552" s="6" t="s">
        <v>252</v>
      </c>
      <c r="L1552" s="6"/>
      <c r="M1552" s="6" t="str">
        <f t="shared" si="53"/>
        <v>II</v>
      </c>
      <c r="N1552"/>
      <c r="O1552" s="1">
        <v>45.454500000000003</v>
      </c>
      <c r="P1552" s="10">
        <f t="shared" si="54"/>
        <v>1.0101</v>
      </c>
      <c r="Q1552" s="18" t="s">
        <v>499</v>
      </c>
      <c r="R1552" s="17" t="s">
        <v>478</v>
      </c>
      <c r="S1552" s="17">
        <v>2</v>
      </c>
    </row>
    <row r="1553" spans="1:19" s="9" customFormat="1" ht="15" customHeight="1" x14ac:dyDescent="0.25">
      <c r="A1553" s="2" t="s">
        <v>277</v>
      </c>
      <c r="B1553" s="6" t="s">
        <v>108</v>
      </c>
      <c r="C1553" s="6">
        <v>1</v>
      </c>
      <c r="D1553" s="7">
        <v>42985</v>
      </c>
      <c r="E1553" s="8">
        <v>2017</v>
      </c>
      <c r="F1553" s="6" t="s">
        <v>27</v>
      </c>
      <c r="G1553" s="6" t="s">
        <v>28</v>
      </c>
      <c r="H1553" s="6" t="s">
        <v>76</v>
      </c>
      <c r="I1553" s="6" t="s">
        <v>77</v>
      </c>
      <c r="J1553" s="6" t="s">
        <v>77</v>
      </c>
      <c r="K1553" s="6" t="s">
        <v>256</v>
      </c>
      <c r="L1553" s="6"/>
      <c r="M1553" s="6" t="str">
        <f t="shared" si="53"/>
        <v>NA</v>
      </c>
      <c r="N1553" s="15"/>
      <c r="O1553" s="1">
        <v>90.909000000000006</v>
      </c>
      <c r="P1553" s="10">
        <f t="shared" si="54"/>
        <v>2.0202</v>
      </c>
      <c r="Q1553" s="12"/>
      <c r="R1553" s="13"/>
      <c r="S1553" s="13">
        <v>1</v>
      </c>
    </row>
    <row r="1554" spans="1:19" s="9" customFormat="1" ht="15" customHeight="1" x14ac:dyDescent="0.25">
      <c r="A1554" s="2" t="s">
        <v>398</v>
      </c>
      <c r="B1554" s="6" t="s">
        <v>108</v>
      </c>
      <c r="C1554" s="6">
        <v>1</v>
      </c>
      <c r="D1554" s="7">
        <v>42985</v>
      </c>
      <c r="E1554" s="8">
        <v>2017</v>
      </c>
      <c r="F1554" s="6" t="s">
        <v>13</v>
      </c>
      <c r="G1554" s="6" t="s">
        <v>14</v>
      </c>
      <c r="H1554" s="6" t="s">
        <v>24</v>
      </c>
      <c r="I1554" s="6" t="s">
        <v>25</v>
      </c>
      <c r="J1554" s="6" t="s">
        <v>55</v>
      </c>
      <c r="K1554" s="6" t="s">
        <v>255</v>
      </c>
      <c r="L1554" s="6"/>
      <c r="M1554" s="6" t="str">
        <f t="shared" si="53"/>
        <v>IV</v>
      </c>
      <c r="N1554"/>
      <c r="O1554" s="1">
        <v>818.18100000000004</v>
      </c>
      <c r="P1554" s="10">
        <f t="shared" si="54"/>
        <v>18.181800000000003</v>
      </c>
      <c r="Q1554" s="18" t="s">
        <v>491</v>
      </c>
      <c r="R1554" s="17" t="s">
        <v>478</v>
      </c>
      <c r="S1554" s="17">
        <v>2.5</v>
      </c>
    </row>
    <row r="1555" spans="1:19" s="9" customFormat="1" ht="15" customHeight="1" x14ac:dyDescent="0.25">
      <c r="A1555" s="2" t="s">
        <v>398</v>
      </c>
      <c r="B1555" s="6" t="s">
        <v>108</v>
      </c>
      <c r="C1555" s="6">
        <v>1</v>
      </c>
      <c r="D1555" s="7">
        <v>42985</v>
      </c>
      <c r="E1555" s="8">
        <v>2017</v>
      </c>
      <c r="F1555" s="6" t="s">
        <v>27</v>
      </c>
      <c r="G1555" s="6" t="s">
        <v>39</v>
      </c>
      <c r="H1555" s="6" t="s">
        <v>120</v>
      </c>
      <c r="I1555" s="6" t="s">
        <v>170</v>
      </c>
      <c r="J1555" s="6" t="s">
        <v>171</v>
      </c>
      <c r="K1555" s="6" t="s">
        <v>253</v>
      </c>
      <c r="L1555" s="6"/>
      <c r="M1555" s="6" t="str">
        <f t="shared" si="53"/>
        <v>I</v>
      </c>
      <c r="N1555" s="15"/>
      <c r="O1555" s="1">
        <v>45.454500000000003</v>
      </c>
      <c r="P1555" s="10">
        <f t="shared" si="54"/>
        <v>1.0101</v>
      </c>
      <c r="Q1555" s="12"/>
      <c r="R1555" s="13"/>
      <c r="S1555" s="13">
        <v>3</v>
      </c>
    </row>
    <row r="1556" spans="1:19" s="9" customFormat="1" ht="15" customHeight="1" x14ac:dyDescent="0.25">
      <c r="A1556" s="2" t="s">
        <v>398</v>
      </c>
      <c r="B1556" s="6" t="s">
        <v>108</v>
      </c>
      <c r="C1556" s="6">
        <v>1</v>
      </c>
      <c r="D1556" s="7">
        <v>42985</v>
      </c>
      <c r="E1556" s="8">
        <v>2017</v>
      </c>
      <c r="F1556" s="6" t="s">
        <v>13</v>
      </c>
      <c r="G1556" s="6" t="s">
        <v>14</v>
      </c>
      <c r="H1556" s="6" t="s">
        <v>15</v>
      </c>
      <c r="I1556" s="6" t="s">
        <v>22</v>
      </c>
      <c r="J1556" s="6" t="s">
        <v>23</v>
      </c>
      <c r="K1556" s="6" t="s">
        <v>255</v>
      </c>
      <c r="L1556" s="6"/>
      <c r="M1556" s="6" t="str">
        <f t="shared" si="53"/>
        <v>IV</v>
      </c>
      <c r="N1556"/>
      <c r="O1556" s="1">
        <v>45.454500000000003</v>
      </c>
      <c r="P1556" s="10">
        <f t="shared" si="54"/>
        <v>1.0101</v>
      </c>
      <c r="Q1556" s="16" t="s">
        <v>479</v>
      </c>
      <c r="R1556" s="17" t="s">
        <v>480</v>
      </c>
      <c r="S1556" s="17">
        <v>2</v>
      </c>
    </row>
    <row r="1557" spans="1:19" s="9" customFormat="1" ht="15" customHeight="1" x14ac:dyDescent="0.25">
      <c r="A1557" s="2" t="s">
        <v>459</v>
      </c>
      <c r="B1557" s="6" t="s">
        <v>108</v>
      </c>
      <c r="C1557" s="6">
        <v>2</v>
      </c>
      <c r="D1557" s="7">
        <v>42985</v>
      </c>
      <c r="E1557" s="8">
        <v>2017</v>
      </c>
      <c r="F1557" s="6" t="s">
        <v>27</v>
      </c>
      <c r="G1557" s="6" t="s">
        <v>39</v>
      </c>
      <c r="H1557" s="6"/>
      <c r="I1557" s="6"/>
      <c r="J1557" s="6" t="s">
        <v>39</v>
      </c>
      <c r="K1557" s="6" t="s">
        <v>256</v>
      </c>
      <c r="L1557" s="6"/>
      <c r="M1557" s="6" t="str">
        <f t="shared" si="53"/>
        <v>NA</v>
      </c>
      <c r="N1557" s="15"/>
      <c r="O1557" s="1">
        <v>45.454500000000003</v>
      </c>
      <c r="P1557" s="10">
        <f t="shared" si="54"/>
        <v>1.0101</v>
      </c>
      <c r="Q1557" s="18" t="s">
        <v>496</v>
      </c>
      <c r="R1557" s="17" t="s">
        <v>493</v>
      </c>
      <c r="S1557" s="17"/>
    </row>
    <row r="1558" spans="1:19" s="9" customFormat="1" ht="15" customHeight="1" x14ac:dyDescent="0.25">
      <c r="A1558" s="2" t="s">
        <v>399</v>
      </c>
      <c r="B1558" s="6" t="s">
        <v>108</v>
      </c>
      <c r="C1558" s="6">
        <v>2</v>
      </c>
      <c r="D1558" s="7">
        <v>42985</v>
      </c>
      <c r="E1558" s="8">
        <v>2017</v>
      </c>
      <c r="F1558" s="6" t="s">
        <v>27</v>
      </c>
      <c r="G1558" s="6" t="s">
        <v>39</v>
      </c>
      <c r="H1558" s="6" t="s">
        <v>120</v>
      </c>
      <c r="I1558" s="6" t="s">
        <v>121</v>
      </c>
      <c r="J1558" s="6" t="s">
        <v>122</v>
      </c>
      <c r="K1558" s="6" t="s">
        <v>252</v>
      </c>
      <c r="L1558" s="6"/>
      <c r="M1558" s="6" t="str">
        <f t="shared" si="53"/>
        <v>II</v>
      </c>
      <c r="N1558"/>
      <c r="O1558" s="1">
        <v>45.454500000000003</v>
      </c>
      <c r="P1558" s="10">
        <f t="shared" si="54"/>
        <v>1.0101</v>
      </c>
      <c r="Q1558" s="18" t="s">
        <v>499</v>
      </c>
      <c r="R1558" s="17" t="s">
        <v>478</v>
      </c>
      <c r="S1558" s="17">
        <v>2</v>
      </c>
    </row>
    <row r="1559" spans="1:19" s="9" customFormat="1" ht="15" customHeight="1" x14ac:dyDescent="0.25">
      <c r="A1559" s="2" t="s">
        <v>277</v>
      </c>
      <c r="B1559" s="6" t="s">
        <v>108</v>
      </c>
      <c r="C1559" s="6">
        <v>2</v>
      </c>
      <c r="D1559" s="7">
        <v>42985</v>
      </c>
      <c r="E1559" s="8">
        <v>2017</v>
      </c>
      <c r="F1559" s="6" t="s">
        <v>27</v>
      </c>
      <c r="G1559" s="6" t="s">
        <v>28</v>
      </c>
      <c r="H1559" s="6" t="s">
        <v>76</v>
      </c>
      <c r="I1559" s="6" t="s">
        <v>77</v>
      </c>
      <c r="J1559" s="6" t="s">
        <v>77</v>
      </c>
      <c r="K1559" s="6" t="s">
        <v>256</v>
      </c>
      <c r="L1559" s="6"/>
      <c r="M1559" s="6" t="str">
        <f t="shared" si="53"/>
        <v>NA</v>
      </c>
      <c r="N1559" s="15"/>
      <c r="O1559" s="1">
        <v>45.454500000000003</v>
      </c>
      <c r="P1559" s="10">
        <f t="shared" si="54"/>
        <v>1.0101</v>
      </c>
      <c r="Q1559" s="12"/>
      <c r="R1559" s="13"/>
      <c r="S1559" s="13">
        <v>1</v>
      </c>
    </row>
    <row r="1560" spans="1:19" s="9" customFormat="1" ht="15" customHeight="1" x14ac:dyDescent="0.25">
      <c r="A1560" s="2" t="s">
        <v>399</v>
      </c>
      <c r="B1560" s="6" t="s">
        <v>108</v>
      </c>
      <c r="C1560" s="6">
        <v>2</v>
      </c>
      <c r="D1560" s="7">
        <v>42985</v>
      </c>
      <c r="E1560" s="8">
        <v>2017</v>
      </c>
      <c r="F1560" s="6" t="s">
        <v>13</v>
      </c>
      <c r="G1560" s="6" t="s">
        <v>14</v>
      </c>
      <c r="H1560" s="6" t="s">
        <v>24</v>
      </c>
      <c r="I1560" s="6" t="s">
        <v>25</v>
      </c>
      <c r="J1560" s="6" t="s">
        <v>55</v>
      </c>
      <c r="K1560" s="6" t="s">
        <v>255</v>
      </c>
      <c r="L1560" s="6"/>
      <c r="M1560" s="6" t="str">
        <f t="shared" si="53"/>
        <v>IV</v>
      </c>
      <c r="N1560"/>
      <c r="O1560" s="1">
        <v>590.9085</v>
      </c>
      <c r="P1560" s="10">
        <f t="shared" si="54"/>
        <v>13.1313</v>
      </c>
      <c r="Q1560" s="18" t="s">
        <v>491</v>
      </c>
      <c r="R1560" s="17" t="s">
        <v>478</v>
      </c>
      <c r="S1560" s="17">
        <v>2.5</v>
      </c>
    </row>
    <row r="1561" spans="1:19" s="9" customFormat="1" ht="15" customHeight="1" x14ac:dyDescent="0.25">
      <c r="A1561" s="2" t="s">
        <v>445</v>
      </c>
      <c r="B1561" s="6" t="s">
        <v>108</v>
      </c>
      <c r="C1561" s="6">
        <v>2</v>
      </c>
      <c r="D1561" s="7">
        <v>42985</v>
      </c>
      <c r="E1561" s="8">
        <v>2017</v>
      </c>
      <c r="F1561" s="6" t="s">
        <v>27</v>
      </c>
      <c r="G1561" s="6" t="s">
        <v>51</v>
      </c>
      <c r="H1561" s="6" t="s">
        <v>70</v>
      </c>
      <c r="I1561" s="6" t="s">
        <v>157</v>
      </c>
      <c r="J1561" s="6" t="s">
        <v>157</v>
      </c>
      <c r="K1561" s="6" t="s">
        <v>256</v>
      </c>
      <c r="L1561" s="6"/>
      <c r="M1561" s="6" t="str">
        <f t="shared" si="53"/>
        <v>NA</v>
      </c>
      <c r="N1561" s="15"/>
      <c r="O1561" s="1">
        <v>45.454500000000003</v>
      </c>
      <c r="P1561" s="10">
        <f t="shared" si="54"/>
        <v>1.0101</v>
      </c>
      <c r="Q1561" s="12"/>
      <c r="R1561" s="13"/>
      <c r="S1561" s="13">
        <v>3</v>
      </c>
    </row>
    <row r="1562" spans="1:19" s="9" customFormat="1" ht="15" customHeight="1" x14ac:dyDescent="0.25">
      <c r="A1562" s="2" t="s">
        <v>399</v>
      </c>
      <c r="B1562" s="6" t="s">
        <v>108</v>
      </c>
      <c r="C1562" s="6">
        <v>2</v>
      </c>
      <c r="D1562" s="7">
        <v>42985</v>
      </c>
      <c r="E1562" s="8">
        <v>2017</v>
      </c>
      <c r="F1562" s="6" t="s">
        <v>115</v>
      </c>
      <c r="G1562" s="6" t="s">
        <v>116</v>
      </c>
      <c r="H1562" s="6" t="s">
        <v>117</v>
      </c>
      <c r="I1562" s="6" t="s">
        <v>118</v>
      </c>
      <c r="J1562" s="6" t="s">
        <v>119</v>
      </c>
      <c r="K1562" s="6" t="s">
        <v>252</v>
      </c>
      <c r="L1562" s="6"/>
      <c r="M1562" s="6" t="str">
        <f t="shared" si="53"/>
        <v>II</v>
      </c>
      <c r="N1562"/>
      <c r="O1562" s="1">
        <v>45.454500000000003</v>
      </c>
      <c r="P1562" s="10">
        <f t="shared" si="54"/>
        <v>1.0101</v>
      </c>
      <c r="Q1562" s="12"/>
      <c r="R1562" s="13" t="s">
        <v>488</v>
      </c>
      <c r="S1562" s="13">
        <v>4</v>
      </c>
    </row>
    <row r="1563" spans="1:19" s="9" customFormat="1" ht="15" customHeight="1" x14ac:dyDescent="0.25">
      <c r="A1563" s="2" t="s">
        <v>399</v>
      </c>
      <c r="B1563" s="6" t="s">
        <v>108</v>
      </c>
      <c r="C1563" s="6">
        <v>2</v>
      </c>
      <c r="D1563" s="7">
        <v>42985</v>
      </c>
      <c r="E1563" s="8">
        <v>2017</v>
      </c>
      <c r="F1563" s="6" t="s">
        <v>13</v>
      </c>
      <c r="G1563" s="6" t="s">
        <v>14</v>
      </c>
      <c r="H1563" s="6" t="s">
        <v>15</v>
      </c>
      <c r="I1563" s="6" t="s">
        <v>22</v>
      </c>
      <c r="J1563" s="6" t="s">
        <v>23</v>
      </c>
      <c r="K1563" s="6" t="s">
        <v>255</v>
      </c>
      <c r="L1563" s="6"/>
      <c r="M1563" s="6" t="str">
        <f t="shared" si="53"/>
        <v>IV</v>
      </c>
      <c r="N1563"/>
      <c r="O1563" s="1">
        <v>45.454500000000003</v>
      </c>
      <c r="P1563" s="10">
        <f t="shared" si="54"/>
        <v>1.0101</v>
      </c>
      <c r="Q1563" s="16" t="s">
        <v>479</v>
      </c>
      <c r="R1563" s="17" t="s">
        <v>480</v>
      </c>
      <c r="S1563" s="17">
        <v>2</v>
      </c>
    </row>
    <row r="1564" spans="1:19" s="9" customFormat="1" ht="15" customHeight="1" x14ac:dyDescent="0.25">
      <c r="A1564" s="2" t="s">
        <v>260</v>
      </c>
      <c r="B1564" s="6" t="s">
        <v>108</v>
      </c>
      <c r="C1564" s="6">
        <v>1</v>
      </c>
      <c r="D1564" s="7">
        <v>43027</v>
      </c>
      <c r="E1564" s="8">
        <v>2017</v>
      </c>
      <c r="F1564" s="6" t="s">
        <v>27</v>
      </c>
      <c r="G1564" s="6" t="s">
        <v>28</v>
      </c>
      <c r="H1564" s="6" t="s">
        <v>29</v>
      </c>
      <c r="I1564" s="6" t="s">
        <v>30</v>
      </c>
      <c r="J1564" s="6" t="s">
        <v>31</v>
      </c>
      <c r="K1564" s="6" t="s">
        <v>256</v>
      </c>
      <c r="L1564" s="6" t="s">
        <v>253</v>
      </c>
      <c r="M1564" s="6" t="str">
        <f t="shared" si="53"/>
        <v>I</v>
      </c>
      <c r="N1564" s="27" t="s">
        <v>512</v>
      </c>
      <c r="O1564" s="1">
        <v>45.454500000000003</v>
      </c>
      <c r="P1564" s="10">
        <f t="shared" si="54"/>
        <v>1.0101</v>
      </c>
      <c r="Q1564" s="12" t="s">
        <v>477</v>
      </c>
      <c r="R1564" s="13" t="s">
        <v>478</v>
      </c>
      <c r="S1564" s="13">
        <v>3</v>
      </c>
    </row>
    <row r="1565" spans="1:19" s="9" customFormat="1" ht="15" customHeight="1" x14ac:dyDescent="0.25">
      <c r="A1565" s="2" t="s">
        <v>324</v>
      </c>
      <c r="B1565" s="6" t="s">
        <v>108</v>
      </c>
      <c r="C1565" s="6">
        <v>1</v>
      </c>
      <c r="D1565" s="7">
        <v>43027</v>
      </c>
      <c r="E1565" s="8">
        <v>2017</v>
      </c>
      <c r="F1565" s="6" t="s">
        <v>27</v>
      </c>
      <c r="G1565" s="6" t="s">
        <v>28</v>
      </c>
      <c r="H1565" s="6" t="s">
        <v>29</v>
      </c>
      <c r="I1565" s="6" t="s">
        <v>30</v>
      </c>
      <c r="J1565" s="6" t="s">
        <v>31</v>
      </c>
      <c r="K1565" s="6" t="s">
        <v>256</v>
      </c>
      <c r="L1565" s="6" t="s">
        <v>253</v>
      </c>
      <c r="M1565" s="6" t="str">
        <f t="shared" si="53"/>
        <v>I</v>
      </c>
      <c r="N1565" s="27" t="s">
        <v>512</v>
      </c>
      <c r="O1565" s="1">
        <v>45.454500000000003</v>
      </c>
      <c r="P1565" s="10">
        <f t="shared" si="54"/>
        <v>1.0101</v>
      </c>
      <c r="Q1565" s="12" t="s">
        <v>477</v>
      </c>
      <c r="R1565" s="13" t="s">
        <v>478</v>
      </c>
      <c r="S1565" s="13">
        <v>3</v>
      </c>
    </row>
    <row r="1566" spans="1:19" s="9" customFormat="1" ht="15" customHeight="1" x14ac:dyDescent="0.25">
      <c r="A1566" s="2" t="s">
        <v>416</v>
      </c>
      <c r="B1566" s="6" t="s">
        <v>108</v>
      </c>
      <c r="C1566" s="6">
        <v>1</v>
      </c>
      <c r="D1566" s="7">
        <v>43027</v>
      </c>
      <c r="E1566" s="8">
        <v>2017</v>
      </c>
      <c r="F1566" s="6" t="s">
        <v>231</v>
      </c>
      <c r="G1566" s="6" t="s">
        <v>232</v>
      </c>
      <c r="H1566" s="6"/>
      <c r="I1566" s="6" t="s">
        <v>233</v>
      </c>
      <c r="J1566" s="6" t="s">
        <v>234</v>
      </c>
      <c r="K1566" s="6" t="s">
        <v>253</v>
      </c>
      <c r="L1566" s="6"/>
      <c r="M1566" s="6" t="str">
        <f t="shared" si="53"/>
        <v>I</v>
      </c>
      <c r="N1566" s="15"/>
      <c r="O1566" s="1">
        <v>45.454500000000003</v>
      </c>
      <c r="P1566" s="10">
        <f t="shared" si="54"/>
        <v>1.0101</v>
      </c>
      <c r="Q1566" s="13"/>
      <c r="R1566" s="13"/>
      <c r="S1566" s="13"/>
    </row>
    <row r="1567" spans="1:19" s="9" customFormat="1" ht="15" customHeight="1" x14ac:dyDescent="0.25">
      <c r="A1567" s="2" t="s">
        <v>416</v>
      </c>
      <c r="B1567" s="6" t="s">
        <v>108</v>
      </c>
      <c r="C1567" s="6">
        <v>1</v>
      </c>
      <c r="D1567" s="7">
        <v>43027</v>
      </c>
      <c r="E1567" s="8">
        <v>2017</v>
      </c>
      <c r="F1567" s="6" t="s">
        <v>13</v>
      </c>
      <c r="G1567" s="6" t="s">
        <v>14</v>
      </c>
      <c r="H1567" s="6" t="s">
        <v>184</v>
      </c>
      <c r="I1567" s="6" t="s">
        <v>181</v>
      </c>
      <c r="J1567" s="6" t="s">
        <v>237</v>
      </c>
      <c r="K1567" s="6" t="s">
        <v>251</v>
      </c>
      <c r="L1567" s="6"/>
      <c r="M1567" s="6" t="str">
        <f t="shared" si="53"/>
        <v>III</v>
      </c>
      <c r="N1567" s="15"/>
      <c r="O1567" s="1">
        <v>45.454500000000003</v>
      </c>
      <c r="P1567" s="10">
        <f t="shared" si="54"/>
        <v>1.0101</v>
      </c>
      <c r="Q1567" s="18" t="s">
        <v>485</v>
      </c>
      <c r="R1567" s="17" t="s">
        <v>478</v>
      </c>
      <c r="S1567" s="17">
        <v>3</v>
      </c>
    </row>
    <row r="1568" spans="1:19" s="9" customFormat="1" ht="15" customHeight="1" x14ac:dyDescent="0.25">
      <c r="A1568" s="2" t="s">
        <v>416</v>
      </c>
      <c r="B1568" s="6" t="s">
        <v>108</v>
      </c>
      <c r="C1568" s="6">
        <v>1</v>
      </c>
      <c r="D1568" s="7">
        <v>43027</v>
      </c>
      <c r="E1568" s="8">
        <v>2017</v>
      </c>
      <c r="F1568" s="6" t="s">
        <v>13</v>
      </c>
      <c r="G1568" s="6" t="s">
        <v>14</v>
      </c>
      <c r="H1568" s="6"/>
      <c r="I1568" s="6" t="s">
        <v>20</v>
      </c>
      <c r="J1568" s="6" t="s">
        <v>21</v>
      </c>
      <c r="K1568" s="6" t="s">
        <v>255</v>
      </c>
      <c r="L1568" s="6"/>
      <c r="M1568" s="6" t="str">
        <f t="shared" si="53"/>
        <v>IV</v>
      </c>
      <c r="N1568"/>
      <c r="O1568" s="1">
        <v>590.9085</v>
      </c>
      <c r="P1568" s="10">
        <f t="shared" si="54"/>
        <v>13.1313</v>
      </c>
      <c r="Q1568" s="18" t="s">
        <v>490</v>
      </c>
      <c r="R1568" s="17" t="s">
        <v>488</v>
      </c>
      <c r="S1568" s="17">
        <v>3</v>
      </c>
    </row>
    <row r="1569" spans="1:19" s="9" customFormat="1" ht="15" customHeight="1" x14ac:dyDescent="0.25">
      <c r="A1569" s="2" t="s">
        <v>416</v>
      </c>
      <c r="B1569" s="6" t="s">
        <v>108</v>
      </c>
      <c r="C1569" s="6">
        <v>1</v>
      </c>
      <c r="D1569" s="7">
        <v>43027</v>
      </c>
      <c r="E1569" s="8">
        <v>2017</v>
      </c>
      <c r="F1569" s="6" t="s">
        <v>27</v>
      </c>
      <c r="G1569" s="6" t="s">
        <v>39</v>
      </c>
      <c r="H1569" s="6" t="s">
        <v>120</v>
      </c>
      <c r="I1569" s="6" t="s">
        <v>121</v>
      </c>
      <c r="J1569" s="6" t="s">
        <v>122</v>
      </c>
      <c r="K1569" s="6" t="s">
        <v>252</v>
      </c>
      <c r="L1569" s="6"/>
      <c r="M1569" s="6" t="str">
        <f t="shared" si="53"/>
        <v>II</v>
      </c>
      <c r="N1569"/>
      <c r="O1569" s="1">
        <v>136.36350000000002</v>
      </c>
      <c r="P1569" s="10">
        <f t="shared" si="54"/>
        <v>3.0303000000000004</v>
      </c>
      <c r="Q1569" s="18" t="s">
        <v>499</v>
      </c>
      <c r="R1569" s="17" t="s">
        <v>478</v>
      </c>
      <c r="S1569" s="17">
        <v>2</v>
      </c>
    </row>
    <row r="1570" spans="1:19" s="9" customFormat="1" ht="15" customHeight="1" x14ac:dyDescent="0.25">
      <c r="A1570" s="2" t="s">
        <v>277</v>
      </c>
      <c r="B1570" s="6" t="s">
        <v>108</v>
      </c>
      <c r="C1570" s="6">
        <v>1</v>
      </c>
      <c r="D1570" s="7">
        <v>43027</v>
      </c>
      <c r="E1570" s="8">
        <v>2017</v>
      </c>
      <c r="F1570" s="6" t="s">
        <v>13</v>
      </c>
      <c r="G1570" s="6" t="s">
        <v>102</v>
      </c>
      <c r="H1570" s="6"/>
      <c r="I1570" s="6"/>
      <c r="J1570" s="6" t="s">
        <v>103</v>
      </c>
      <c r="K1570" s="6" t="s">
        <v>256</v>
      </c>
      <c r="L1570" s="6"/>
      <c r="M1570" s="6" t="str">
        <f t="shared" si="53"/>
        <v>NA</v>
      </c>
      <c r="N1570" s="15"/>
      <c r="O1570" s="1">
        <v>454.54500000000002</v>
      </c>
      <c r="P1570" s="10">
        <f t="shared" si="54"/>
        <v>10.101000000000001</v>
      </c>
      <c r="Q1570" s="18" t="s">
        <v>490</v>
      </c>
      <c r="R1570" s="17" t="s">
        <v>488</v>
      </c>
      <c r="S1570" s="17">
        <v>3</v>
      </c>
    </row>
    <row r="1571" spans="1:19" s="9" customFormat="1" ht="15" customHeight="1" x14ac:dyDescent="0.25">
      <c r="A1571" s="2" t="s">
        <v>298</v>
      </c>
      <c r="B1571" s="6" t="s">
        <v>108</v>
      </c>
      <c r="C1571" s="6">
        <v>1</v>
      </c>
      <c r="D1571" s="7">
        <v>43027</v>
      </c>
      <c r="E1571" s="8">
        <v>2017</v>
      </c>
      <c r="F1571" s="6" t="s">
        <v>13</v>
      </c>
      <c r="G1571" s="6" t="s">
        <v>102</v>
      </c>
      <c r="H1571" s="6"/>
      <c r="I1571" s="6"/>
      <c r="J1571" s="6" t="s">
        <v>103</v>
      </c>
      <c r="K1571" s="6" t="s">
        <v>256</v>
      </c>
      <c r="L1571" s="6"/>
      <c r="M1571" s="6" t="str">
        <f t="shared" si="53"/>
        <v>NA</v>
      </c>
      <c r="N1571" s="15"/>
      <c r="O1571" s="1">
        <v>45.454500000000003</v>
      </c>
      <c r="P1571" s="10">
        <f t="shared" si="54"/>
        <v>1.0101</v>
      </c>
      <c r="Q1571" s="18" t="s">
        <v>490</v>
      </c>
      <c r="R1571" s="17" t="s">
        <v>488</v>
      </c>
      <c r="S1571" s="17">
        <v>3</v>
      </c>
    </row>
    <row r="1572" spans="1:19" s="9" customFormat="1" ht="15" customHeight="1" x14ac:dyDescent="0.25">
      <c r="A1572" s="2" t="s">
        <v>319</v>
      </c>
      <c r="B1572" s="6" t="s">
        <v>108</v>
      </c>
      <c r="C1572" s="6">
        <v>1</v>
      </c>
      <c r="D1572" s="7">
        <v>43027</v>
      </c>
      <c r="E1572" s="8">
        <v>2017</v>
      </c>
      <c r="F1572" s="6" t="s">
        <v>125</v>
      </c>
      <c r="G1572" s="6" t="s">
        <v>102</v>
      </c>
      <c r="H1572" s="6"/>
      <c r="I1572" s="6"/>
      <c r="J1572" s="6" t="s">
        <v>103</v>
      </c>
      <c r="K1572" s="6" t="s">
        <v>256</v>
      </c>
      <c r="L1572" s="6"/>
      <c r="M1572" s="6" t="str">
        <f t="shared" si="53"/>
        <v>NA</v>
      </c>
      <c r="N1572" s="15"/>
      <c r="O1572" s="1">
        <v>45.454500000000003</v>
      </c>
      <c r="P1572" s="10">
        <f t="shared" si="54"/>
        <v>1.0101</v>
      </c>
      <c r="Q1572" s="18" t="s">
        <v>490</v>
      </c>
      <c r="R1572" s="17" t="s">
        <v>488</v>
      </c>
      <c r="S1572" s="17">
        <v>3</v>
      </c>
    </row>
    <row r="1573" spans="1:19" s="9" customFormat="1" ht="15" customHeight="1" x14ac:dyDescent="0.25">
      <c r="A1573" s="2" t="s">
        <v>335</v>
      </c>
      <c r="B1573" s="6" t="s">
        <v>108</v>
      </c>
      <c r="C1573" s="6">
        <v>1</v>
      </c>
      <c r="D1573" s="7">
        <v>43027</v>
      </c>
      <c r="E1573" s="8">
        <v>2017</v>
      </c>
      <c r="F1573" s="6" t="s">
        <v>125</v>
      </c>
      <c r="G1573" s="6" t="s">
        <v>126</v>
      </c>
      <c r="H1573" s="6"/>
      <c r="I1573" s="6"/>
      <c r="J1573" s="6" t="s">
        <v>126</v>
      </c>
      <c r="K1573" s="14" t="s">
        <v>252</v>
      </c>
      <c r="L1573" s="28"/>
      <c r="M1573" s="6" t="str">
        <f t="shared" si="53"/>
        <v>II</v>
      </c>
      <c r="N1573" s="15"/>
      <c r="O1573" s="1">
        <v>45.454500000000003</v>
      </c>
      <c r="P1573" s="10">
        <f t="shared" si="54"/>
        <v>1.0101</v>
      </c>
      <c r="Q1573" s="18" t="s">
        <v>490</v>
      </c>
      <c r="R1573" s="17" t="s">
        <v>488</v>
      </c>
      <c r="S1573" s="17"/>
    </row>
    <row r="1574" spans="1:19" s="9" customFormat="1" ht="15" customHeight="1" x14ac:dyDescent="0.25">
      <c r="A1574" s="2" t="s">
        <v>416</v>
      </c>
      <c r="B1574" s="6" t="s">
        <v>108</v>
      </c>
      <c r="C1574" s="6">
        <v>1</v>
      </c>
      <c r="D1574" s="7">
        <v>43027</v>
      </c>
      <c r="E1574" s="8">
        <v>2017</v>
      </c>
      <c r="F1574" s="6" t="s">
        <v>13</v>
      </c>
      <c r="G1574" s="6" t="s">
        <v>14</v>
      </c>
      <c r="H1574" s="6" t="s">
        <v>24</v>
      </c>
      <c r="I1574" s="6" t="s">
        <v>25</v>
      </c>
      <c r="J1574" s="6" t="s">
        <v>55</v>
      </c>
      <c r="K1574" s="6" t="s">
        <v>255</v>
      </c>
      <c r="L1574" s="6"/>
      <c r="M1574" s="6" t="str">
        <f t="shared" si="53"/>
        <v>IV</v>
      </c>
      <c r="N1574"/>
      <c r="O1574" s="1">
        <v>45.454500000000003</v>
      </c>
      <c r="P1574" s="10">
        <f t="shared" si="54"/>
        <v>1.0101</v>
      </c>
      <c r="Q1574" s="18" t="s">
        <v>491</v>
      </c>
      <c r="R1574" s="17" t="s">
        <v>478</v>
      </c>
      <c r="S1574" s="17">
        <v>2.5</v>
      </c>
    </row>
    <row r="1575" spans="1:19" s="9" customFormat="1" ht="15" customHeight="1" x14ac:dyDescent="0.25">
      <c r="A1575" s="2" t="s">
        <v>416</v>
      </c>
      <c r="B1575" s="6" t="s">
        <v>108</v>
      </c>
      <c r="C1575" s="6">
        <v>1</v>
      </c>
      <c r="D1575" s="7">
        <v>43027</v>
      </c>
      <c r="E1575" s="8">
        <v>2017</v>
      </c>
      <c r="F1575" s="6" t="s">
        <v>27</v>
      </c>
      <c r="G1575" s="6" t="s">
        <v>28</v>
      </c>
      <c r="H1575" s="6" t="s">
        <v>96</v>
      </c>
      <c r="I1575" s="6" t="s">
        <v>97</v>
      </c>
      <c r="J1575" s="6" t="s">
        <v>98</v>
      </c>
      <c r="K1575" s="6" t="s">
        <v>253</v>
      </c>
      <c r="L1575" s="6"/>
      <c r="M1575" s="6" t="str">
        <f t="shared" si="53"/>
        <v>I</v>
      </c>
      <c r="N1575" s="15"/>
      <c r="O1575" s="1">
        <v>45.454500000000003</v>
      </c>
      <c r="P1575" s="10">
        <f t="shared" si="54"/>
        <v>1.0101</v>
      </c>
      <c r="Q1575" s="18" t="s">
        <v>497</v>
      </c>
      <c r="R1575" s="17" t="s">
        <v>478</v>
      </c>
      <c r="S1575" s="17">
        <v>3</v>
      </c>
    </row>
    <row r="1576" spans="1:19" s="9" customFormat="1" ht="15" customHeight="1" x14ac:dyDescent="0.25">
      <c r="A1576" s="2" t="s">
        <v>416</v>
      </c>
      <c r="B1576" s="6" t="s">
        <v>108</v>
      </c>
      <c r="C1576" s="6">
        <v>1</v>
      </c>
      <c r="D1576" s="7">
        <v>43027</v>
      </c>
      <c r="E1576" s="8">
        <v>2017</v>
      </c>
      <c r="F1576" s="6" t="s">
        <v>115</v>
      </c>
      <c r="G1576" s="6" t="s">
        <v>116</v>
      </c>
      <c r="H1576" s="6" t="s">
        <v>117</v>
      </c>
      <c r="I1576" s="6" t="s">
        <v>118</v>
      </c>
      <c r="J1576" s="6" t="s">
        <v>119</v>
      </c>
      <c r="K1576" s="6" t="s">
        <v>252</v>
      </c>
      <c r="L1576" s="6"/>
      <c r="M1576" s="6" t="str">
        <f t="shared" si="53"/>
        <v>II</v>
      </c>
      <c r="N1576"/>
      <c r="O1576" s="1">
        <v>45.454500000000003</v>
      </c>
      <c r="P1576" s="10">
        <f t="shared" si="54"/>
        <v>1.0101</v>
      </c>
      <c r="Q1576" s="12"/>
      <c r="R1576" s="13" t="s">
        <v>488</v>
      </c>
      <c r="S1576" s="13">
        <v>4</v>
      </c>
    </row>
    <row r="1577" spans="1:19" s="9" customFormat="1" ht="15" customHeight="1" x14ac:dyDescent="0.25">
      <c r="A1577" s="2" t="s">
        <v>416</v>
      </c>
      <c r="B1577" s="6" t="s">
        <v>108</v>
      </c>
      <c r="C1577" s="6">
        <v>1</v>
      </c>
      <c r="D1577" s="7">
        <v>43027</v>
      </c>
      <c r="E1577" s="8">
        <v>2017</v>
      </c>
      <c r="F1577" s="6" t="s">
        <v>13</v>
      </c>
      <c r="G1577" s="6" t="s">
        <v>14</v>
      </c>
      <c r="H1577" s="6" t="s">
        <v>15</v>
      </c>
      <c r="I1577" s="6" t="s">
        <v>22</v>
      </c>
      <c r="J1577" s="6" t="s">
        <v>23</v>
      </c>
      <c r="K1577" s="6" t="s">
        <v>255</v>
      </c>
      <c r="L1577" s="6"/>
      <c r="M1577" s="6" t="str">
        <f t="shared" si="53"/>
        <v>IV</v>
      </c>
      <c r="N1577"/>
      <c r="O1577" s="1">
        <v>136.36350000000002</v>
      </c>
      <c r="P1577" s="10">
        <f t="shared" si="54"/>
        <v>3.0303000000000004</v>
      </c>
      <c r="Q1577" s="16" t="s">
        <v>479</v>
      </c>
      <c r="R1577" s="17" t="s">
        <v>480</v>
      </c>
      <c r="S1577" s="17">
        <v>2</v>
      </c>
    </row>
    <row r="1578" spans="1:19" s="9" customFormat="1" ht="15" customHeight="1" x14ac:dyDescent="0.25">
      <c r="A1578" s="2" t="s">
        <v>416</v>
      </c>
      <c r="B1578" s="6" t="s">
        <v>108</v>
      </c>
      <c r="C1578" s="6">
        <v>1</v>
      </c>
      <c r="D1578" s="7">
        <v>43027</v>
      </c>
      <c r="E1578" s="8">
        <v>2017</v>
      </c>
      <c r="F1578" s="6" t="s">
        <v>13</v>
      </c>
      <c r="G1578" s="6" t="s">
        <v>14</v>
      </c>
      <c r="H1578" s="6" t="s">
        <v>15</v>
      </c>
      <c r="I1578" s="6" t="s">
        <v>106</v>
      </c>
      <c r="J1578" s="6" t="s">
        <v>142</v>
      </c>
      <c r="K1578" s="6" t="s">
        <v>252</v>
      </c>
      <c r="L1578" s="6"/>
      <c r="M1578" s="6" t="str">
        <f t="shared" si="53"/>
        <v>II</v>
      </c>
      <c r="N1578"/>
      <c r="O1578" s="1">
        <v>90.909000000000006</v>
      </c>
      <c r="P1578" s="10">
        <f t="shared" si="54"/>
        <v>2.0202</v>
      </c>
      <c r="Q1578" s="12"/>
      <c r="R1578" s="13"/>
      <c r="S1578" s="13">
        <v>2</v>
      </c>
    </row>
    <row r="1579" spans="1:19" s="9" customFormat="1" ht="15" customHeight="1" x14ac:dyDescent="0.25">
      <c r="A1579" s="2" t="s">
        <v>417</v>
      </c>
      <c r="B1579" s="6" t="s">
        <v>108</v>
      </c>
      <c r="C1579" s="6">
        <v>2</v>
      </c>
      <c r="D1579" s="7">
        <v>43027</v>
      </c>
      <c r="E1579" s="8">
        <v>2017</v>
      </c>
      <c r="F1579" s="6" t="s">
        <v>231</v>
      </c>
      <c r="G1579" s="6" t="s">
        <v>232</v>
      </c>
      <c r="H1579" s="6"/>
      <c r="I1579" s="6" t="s">
        <v>233</v>
      </c>
      <c r="J1579" s="6" t="s">
        <v>234</v>
      </c>
      <c r="K1579" s="6" t="s">
        <v>253</v>
      </c>
      <c r="L1579" s="6"/>
      <c r="M1579" s="6" t="str">
        <f t="shared" si="53"/>
        <v>I</v>
      </c>
      <c r="N1579" s="15"/>
      <c r="O1579" s="1">
        <v>45.454500000000003</v>
      </c>
      <c r="P1579" s="10">
        <f t="shared" si="54"/>
        <v>1.0101</v>
      </c>
      <c r="Q1579" s="13"/>
      <c r="R1579" s="13"/>
      <c r="S1579" s="13"/>
    </row>
    <row r="1580" spans="1:19" s="9" customFormat="1" ht="15" customHeight="1" x14ac:dyDescent="0.25">
      <c r="A1580" s="2" t="s">
        <v>417</v>
      </c>
      <c r="B1580" s="6" t="s">
        <v>108</v>
      </c>
      <c r="C1580" s="6">
        <v>2</v>
      </c>
      <c r="D1580" s="7">
        <v>43027</v>
      </c>
      <c r="E1580" s="8">
        <v>2017</v>
      </c>
      <c r="F1580" s="6" t="s">
        <v>13</v>
      </c>
      <c r="G1580" s="6" t="s">
        <v>14</v>
      </c>
      <c r="H1580" s="6"/>
      <c r="I1580" s="6" t="s">
        <v>64</v>
      </c>
      <c r="J1580" s="6" t="s">
        <v>65</v>
      </c>
      <c r="K1580" s="6" t="s">
        <v>255</v>
      </c>
      <c r="L1580" s="6"/>
      <c r="M1580" s="6" t="str">
        <f t="shared" si="53"/>
        <v>IV</v>
      </c>
      <c r="N1580"/>
      <c r="O1580" s="1">
        <v>90.909000000000006</v>
      </c>
      <c r="P1580" s="10">
        <f t="shared" si="54"/>
        <v>2.0202</v>
      </c>
      <c r="Q1580" s="18" t="s">
        <v>477</v>
      </c>
      <c r="R1580" s="17" t="s">
        <v>478</v>
      </c>
      <c r="S1580" s="17">
        <v>4</v>
      </c>
    </row>
    <row r="1581" spans="1:19" s="9" customFormat="1" ht="15" customHeight="1" x14ac:dyDescent="0.25">
      <c r="A1581" s="2" t="s">
        <v>417</v>
      </c>
      <c r="B1581" s="6" t="s">
        <v>108</v>
      </c>
      <c r="C1581" s="6">
        <v>2</v>
      </c>
      <c r="D1581" s="7">
        <v>43027</v>
      </c>
      <c r="E1581" s="8">
        <v>2017</v>
      </c>
      <c r="F1581" s="6" t="s">
        <v>13</v>
      </c>
      <c r="G1581" s="6" t="s">
        <v>14</v>
      </c>
      <c r="H1581" s="6" t="s">
        <v>184</v>
      </c>
      <c r="I1581" s="6" t="s">
        <v>181</v>
      </c>
      <c r="J1581" s="6" t="s">
        <v>237</v>
      </c>
      <c r="K1581" s="6" t="s">
        <v>251</v>
      </c>
      <c r="L1581" s="6"/>
      <c r="M1581" s="6" t="str">
        <f t="shared" si="53"/>
        <v>III</v>
      </c>
      <c r="N1581" s="15"/>
      <c r="O1581" s="1">
        <v>90.909000000000006</v>
      </c>
      <c r="P1581" s="10">
        <f t="shared" si="54"/>
        <v>2.0202</v>
      </c>
      <c r="Q1581" s="18" t="s">
        <v>485</v>
      </c>
      <c r="R1581" s="17" t="s">
        <v>478</v>
      </c>
      <c r="S1581" s="17">
        <v>3</v>
      </c>
    </row>
    <row r="1582" spans="1:19" s="9" customFormat="1" ht="15" customHeight="1" x14ac:dyDescent="0.25">
      <c r="A1582" s="2" t="s">
        <v>272</v>
      </c>
      <c r="B1582" s="6" t="s">
        <v>108</v>
      </c>
      <c r="C1582" s="6">
        <v>2</v>
      </c>
      <c r="D1582" s="7">
        <v>43027</v>
      </c>
      <c r="E1582" s="8">
        <v>2017</v>
      </c>
      <c r="F1582" s="6" t="s">
        <v>27</v>
      </c>
      <c r="G1582" s="6" t="s">
        <v>39</v>
      </c>
      <c r="H1582" s="6"/>
      <c r="I1582" s="6"/>
      <c r="J1582" s="6" t="s">
        <v>39</v>
      </c>
      <c r="K1582" s="6" t="s">
        <v>256</v>
      </c>
      <c r="L1582" s="6"/>
      <c r="M1582" s="6" t="str">
        <f t="shared" si="53"/>
        <v>NA</v>
      </c>
      <c r="N1582" s="15"/>
      <c r="O1582" s="1">
        <v>45.454500000000003</v>
      </c>
      <c r="P1582" s="10">
        <f t="shared" si="54"/>
        <v>1.0101</v>
      </c>
      <c r="Q1582" s="18" t="s">
        <v>496</v>
      </c>
      <c r="R1582" s="17" t="s">
        <v>493</v>
      </c>
      <c r="S1582" s="17"/>
    </row>
    <row r="1583" spans="1:19" s="9" customFormat="1" ht="15" customHeight="1" x14ac:dyDescent="0.25">
      <c r="A1583" s="2" t="s">
        <v>417</v>
      </c>
      <c r="B1583" s="6" t="s">
        <v>108</v>
      </c>
      <c r="C1583" s="6">
        <v>2</v>
      </c>
      <c r="D1583" s="7">
        <v>43027</v>
      </c>
      <c r="E1583" s="8">
        <v>2017</v>
      </c>
      <c r="F1583" s="6" t="s">
        <v>50</v>
      </c>
      <c r="G1583" s="6" t="s">
        <v>51</v>
      </c>
      <c r="H1583" s="6" t="s">
        <v>52</v>
      </c>
      <c r="I1583" s="6" t="s">
        <v>112</v>
      </c>
      <c r="J1583" s="6" t="s">
        <v>113</v>
      </c>
      <c r="K1583" s="6" t="s">
        <v>252</v>
      </c>
      <c r="L1583" s="6"/>
      <c r="M1583" s="6" t="str">
        <f t="shared" si="53"/>
        <v>II</v>
      </c>
      <c r="N1583"/>
      <c r="O1583" s="1">
        <v>45.454500000000003</v>
      </c>
      <c r="P1583" s="10">
        <f t="shared" si="54"/>
        <v>1.0101</v>
      </c>
      <c r="Q1583" s="18" t="s">
        <v>486</v>
      </c>
      <c r="R1583" s="17" t="s">
        <v>478</v>
      </c>
      <c r="S1583" s="17"/>
    </row>
    <row r="1584" spans="1:19" s="9" customFormat="1" ht="15" customHeight="1" x14ac:dyDescent="0.25">
      <c r="A1584" s="2" t="s">
        <v>417</v>
      </c>
      <c r="B1584" s="6" t="s">
        <v>108</v>
      </c>
      <c r="C1584" s="6">
        <v>2</v>
      </c>
      <c r="D1584" s="7">
        <v>43027</v>
      </c>
      <c r="E1584" s="8">
        <v>2017</v>
      </c>
      <c r="F1584" s="6" t="s">
        <v>13</v>
      </c>
      <c r="G1584" s="6" t="s">
        <v>14</v>
      </c>
      <c r="H1584" s="6"/>
      <c r="I1584" s="6" t="s">
        <v>20</v>
      </c>
      <c r="J1584" s="6" t="s">
        <v>21</v>
      </c>
      <c r="K1584" s="6" t="s">
        <v>255</v>
      </c>
      <c r="L1584" s="6"/>
      <c r="M1584" s="6" t="str">
        <f t="shared" ref="M1584:M1604" si="55">IF(L1584="",K1584,L1584)</f>
        <v>IV</v>
      </c>
      <c r="N1584"/>
      <c r="O1584" s="1">
        <v>409.09050000000002</v>
      </c>
      <c r="P1584" s="10">
        <f t="shared" si="54"/>
        <v>9.0909000000000013</v>
      </c>
      <c r="Q1584" s="18" t="s">
        <v>490</v>
      </c>
      <c r="R1584" s="17" t="s">
        <v>488</v>
      </c>
      <c r="S1584" s="17">
        <v>3</v>
      </c>
    </row>
    <row r="1585" spans="1:19" s="9" customFormat="1" ht="15" customHeight="1" x14ac:dyDescent="0.25">
      <c r="A1585" s="2" t="s">
        <v>417</v>
      </c>
      <c r="B1585" s="6" t="s">
        <v>108</v>
      </c>
      <c r="C1585" s="6">
        <v>2</v>
      </c>
      <c r="D1585" s="7">
        <v>43027</v>
      </c>
      <c r="E1585" s="8">
        <v>2017</v>
      </c>
      <c r="F1585" s="6" t="s">
        <v>27</v>
      </c>
      <c r="G1585" s="6" t="s">
        <v>39</v>
      </c>
      <c r="H1585" s="6" t="s">
        <v>120</v>
      </c>
      <c r="I1585" s="6" t="s">
        <v>121</v>
      </c>
      <c r="J1585" s="6" t="s">
        <v>122</v>
      </c>
      <c r="K1585" s="6" t="s">
        <v>252</v>
      </c>
      <c r="L1585" s="6"/>
      <c r="M1585" s="6" t="str">
        <f t="shared" si="55"/>
        <v>II</v>
      </c>
      <c r="N1585"/>
      <c r="O1585" s="1">
        <v>363.63600000000002</v>
      </c>
      <c r="P1585" s="10">
        <f t="shared" si="54"/>
        <v>8.0808</v>
      </c>
      <c r="Q1585" s="18" t="s">
        <v>499</v>
      </c>
      <c r="R1585" s="17" t="s">
        <v>478</v>
      </c>
      <c r="S1585" s="17">
        <v>2</v>
      </c>
    </row>
    <row r="1586" spans="1:19" s="9" customFormat="1" ht="15" customHeight="1" x14ac:dyDescent="0.25">
      <c r="A1586" s="2" t="s">
        <v>277</v>
      </c>
      <c r="B1586" s="6" t="s">
        <v>108</v>
      </c>
      <c r="C1586" s="6">
        <v>2</v>
      </c>
      <c r="D1586" s="7">
        <v>43027</v>
      </c>
      <c r="E1586" s="8">
        <v>2017</v>
      </c>
      <c r="F1586" s="6" t="s">
        <v>13</v>
      </c>
      <c r="G1586" s="6" t="s">
        <v>102</v>
      </c>
      <c r="H1586" s="6"/>
      <c r="I1586" s="6"/>
      <c r="J1586" s="6" t="s">
        <v>103</v>
      </c>
      <c r="K1586" s="6" t="s">
        <v>256</v>
      </c>
      <c r="L1586" s="6"/>
      <c r="M1586" s="6" t="str">
        <f t="shared" si="55"/>
        <v>NA</v>
      </c>
      <c r="N1586" s="15"/>
      <c r="O1586" s="1">
        <v>136.36350000000002</v>
      </c>
      <c r="P1586" s="10">
        <f t="shared" si="54"/>
        <v>3.0303000000000004</v>
      </c>
      <c r="Q1586" s="18" t="s">
        <v>490</v>
      </c>
      <c r="R1586" s="17" t="s">
        <v>488</v>
      </c>
      <c r="S1586" s="17">
        <v>3</v>
      </c>
    </row>
    <row r="1587" spans="1:19" s="9" customFormat="1" ht="15" customHeight="1" x14ac:dyDescent="0.25">
      <c r="A1587" s="2" t="s">
        <v>298</v>
      </c>
      <c r="B1587" s="6" t="s">
        <v>108</v>
      </c>
      <c r="C1587" s="6">
        <v>2</v>
      </c>
      <c r="D1587" s="7">
        <v>43027</v>
      </c>
      <c r="E1587" s="8">
        <v>2017</v>
      </c>
      <c r="F1587" s="6" t="s">
        <v>13</v>
      </c>
      <c r="G1587" s="6" t="s">
        <v>102</v>
      </c>
      <c r="H1587" s="6"/>
      <c r="I1587" s="6"/>
      <c r="J1587" s="6" t="s">
        <v>103</v>
      </c>
      <c r="K1587" s="6" t="s">
        <v>256</v>
      </c>
      <c r="L1587" s="6"/>
      <c r="M1587" s="6" t="str">
        <f t="shared" si="55"/>
        <v>NA</v>
      </c>
      <c r="N1587" s="15"/>
      <c r="O1587" s="1">
        <v>45.454500000000003</v>
      </c>
      <c r="P1587" s="10">
        <f t="shared" si="54"/>
        <v>1.0101</v>
      </c>
      <c r="Q1587" s="18" t="s">
        <v>490</v>
      </c>
      <c r="R1587" s="17" t="s">
        <v>488</v>
      </c>
      <c r="S1587" s="17">
        <v>3</v>
      </c>
    </row>
    <row r="1588" spans="1:19" s="9" customFormat="1" ht="15" customHeight="1" x14ac:dyDescent="0.25">
      <c r="A1588" s="2" t="s">
        <v>417</v>
      </c>
      <c r="B1588" s="6" t="s">
        <v>108</v>
      </c>
      <c r="C1588" s="6">
        <v>2</v>
      </c>
      <c r="D1588" s="7">
        <v>43027</v>
      </c>
      <c r="E1588" s="8">
        <v>2017</v>
      </c>
      <c r="F1588" s="6" t="s">
        <v>27</v>
      </c>
      <c r="G1588" s="6" t="s">
        <v>39</v>
      </c>
      <c r="H1588" s="6" t="s">
        <v>120</v>
      </c>
      <c r="I1588" s="6" t="s">
        <v>238</v>
      </c>
      <c r="J1588" s="6" t="s">
        <v>239</v>
      </c>
      <c r="K1588" s="6" t="s">
        <v>253</v>
      </c>
      <c r="L1588" s="6"/>
      <c r="M1588" s="6" t="str">
        <f t="shared" si="55"/>
        <v>I</v>
      </c>
      <c r="N1588" s="15"/>
      <c r="O1588" s="1">
        <v>45.454500000000003</v>
      </c>
      <c r="P1588" s="10">
        <f t="shared" si="54"/>
        <v>1.0101</v>
      </c>
      <c r="Q1588" s="12"/>
      <c r="R1588" s="13" t="s">
        <v>480</v>
      </c>
      <c r="S1588" s="13">
        <v>3</v>
      </c>
    </row>
    <row r="1589" spans="1:19" s="9" customFormat="1" ht="15" customHeight="1" x14ac:dyDescent="0.25">
      <c r="A1589" s="2" t="s">
        <v>417</v>
      </c>
      <c r="B1589" s="6" t="s">
        <v>108</v>
      </c>
      <c r="C1589" s="6">
        <v>2</v>
      </c>
      <c r="D1589" s="7">
        <v>43027</v>
      </c>
      <c r="E1589" s="8">
        <v>2017</v>
      </c>
      <c r="F1589" s="6" t="s">
        <v>13</v>
      </c>
      <c r="G1589" s="6" t="s">
        <v>14</v>
      </c>
      <c r="H1589" s="6" t="s">
        <v>24</v>
      </c>
      <c r="I1589" s="6" t="s">
        <v>25</v>
      </c>
      <c r="J1589" s="6" t="s">
        <v>55</v>
      </c>
      <c r="K1589" s="6" t="s">
        <v>255</v>
      </c>
      <c r="L1589" s="6"/>
      <c r="M1589" s="6" t="str">
        <f t="shared" si="55"/>
        <v>IV</v>
      </c>
      <c r="N1589"/>
      <c r="O1589" s="1">
        <v>318.18150000000003</v>
      </c>
      <c r="P1589" s="10">
        <f t="shared" si="54"/>
        <v>7.0707000000000004</v>
      </c>
      <c r="Q1589" s="18" t="s">
        <v>491</v>
      </c>
      <c r="R1589" s="17" t="s">
        <v>478</v>
      </c>
      <c r="S1589" s="17">
        <v>2.5</v>
      </c>
    </row>
    <row r="1590" spans="1:19" s="9" customFormat="1" ht="15" customHeight="1" x14ac:dyDescent="0.25">
      <c r="A1590" s="2" t="s">
        <v>417</v>
      </c>
      <c r="B1590" s="6" t="s">
        <v>108</v>
      </c>
      <c r="C1590" s="6">
        <v>2</v>
      </c>
      <c r="D1590" s="7">
        <v>43027</v>
      </c>
      <c r="E1590" s="8">
        <v>2017</v>
      </c>
      <c r="F1590" s="6" t="s">
        <v>13</v>
      </c>
      <c r="G1590" s="6" t="s">
        <v>14</v>
      </c>
      <c r="H1590" s="6" t="s">
        <v>15</v>
      </c>
      <c r="I1590" s="6" t="s">
        <v>22</v>
      </c>
      <c r="J1590" s="6" t="s">
        <v>23</v>
      </c>
      <c r="K1590" s="6" t="s">
        <v>255</v>
      </c>
      <c r="L1590" s="6"/>
      <c r="M1590" s="6" t="str">
        <f t="shared" si="55"/>
        <v>IV</v>
      </c>
      <c r="N1590"/>
      <c r="O1590" s="1">
        <v>227.27250000000001</v>
      </c>
      <c r="P1590" s="10">
        <f t="shared" si="54"/>
        <v>5.0505000000000004</v>
      </c>
      <c r="Q1590" s="16" t="s">
        <v>479</v>
      </c>
      <c r="R1590" s="17" t="s">
        <v>480</v>
      </c>
      <c r="S1590" s="17">
        <v>2</v>
      </c>
    </row>
    <row r="1591" spans="1:19" s="9" customFormat="1" ht="15" customHeight="1" x14ac:dyDescent="0.25">
      <c r="A1591" s="2" t="s">
        <v>427</v>
      </c>
      <c r="B1591" s="6" t="s">
        <v>108</v>
      </c>
      <c r="C1591" s="6">
        <v>1</v>
      </c>
      <c r="D1591" s="7">
        <v>43054</v>
      </c>
      <c r="E1591" s="8">
        <v>2017</v>
      </c>
      <c r="F1591" s="6" t="s">
        <v>27</v>
      </c>
      <c r="G1591" s="6" t="s">
        <v>28</v>
      </c>
      <c r="H1591" s="6" t="s">
        <v>29</v>
      </c>
      <c r="I1591" s="6" t="s">
        <v>30</v>
      </c>
      <c r="J1591" s="6" t="s">
        <v>217</v>
      </c>
      <c r="K1591" s="6" t="s">
        <v>256</v>
      </c>
      <c r="L1591" s="6" t="s">
        <v>253</v>
      </c>
      <c r="M1591" s="6" t="str">
        <f t="shared" si="55"/>
        <v>I</v>
      </c>
      <c r="N1591" s="27" t="s">
        <v>513</v>
      </c>
      <c r="O1591" s="1">
        <v>181.81800000000001</v>
      </c>
      <c r="P1591" s="10">
        <f t="shared" si="54"/>
        <v>4.0404</v>
      </c>
      <c r="Q1591" s="12" t="s">
        <v>477</v>
      </c>
      <c r="R1591" s="13" t="s">
        <v>478</v>
      </c>
      <c r="S1591" s="13">
        <v>3</v>
      </c>
    </row>
    <row r="1592" spans="1:19" s="9" customFormat="1" ht="15" customHeight="1" x14ac:dyDescent="0.25">
      <c r="A1592" s="2" t="s">
        <v>462</v>
      </c>
      <c r="B1592" s="6" t="s">
        <v>108</v>
      </c>
      <c r="C1592" s="6">
        <v>1</v>
      </c>
      <c r="D1592" s="7">
        <v>43054</v>
      </c>
      <c r="E1592" s="8">
        <v>2017</v>
      </c>
      <c r="F1592" s="6" t="s">
        <v>50</v>
      </c>
      <c r="G1592" s="6" t="s">
        <v>51</v>
      </c>
      <c r="H1592" s="6" t="s">
        <v>166</v>
      </c>
      <c r="I1592" s="6" t="s">
        <v>246</v>
      </c>
      <c r="J1592" s="6" t="s">
        <v>247</v>
      </c>
      <c r="K1592" s="6" t="s">
        <v>252</v>
      </c>
      <c r="L1592" s="6"/>
      <c r="M1592" s="6" t="str">
        <f t="shared" si="55"/>
        <v>II</v>
      </c>
      <c r="N1592"/>
      <c r="O1592" s="1">
        <v>45.454500000000003</v>
      </c>
      <c r="P1592" s="10">
        <f t="shared" si="54"/>
        <v>1.0101</v>
      </c>
      <c r="Q1592" s="12"/>
      <c r="R1592" s="13"/>
      <c r="S1592" s="13"/>
    </row>
    <row r="1593" spans="1:19" s="9" customFormat="1" ht="15" customHeight="1" x14ac:dyDescent="0.25">
      <c r="A1593" s="2" t="s">
        <v>462</v>
      </c>
      <c r="B1593" s="6" t="s">
        <v>108</v>
      </c>
      <c r="C1593" s="6">
        <v>1</v>
      </c>
      <c r="D1593" s="7">
        <v>43054</v>
      </c>
      <c r="E1593" s="8">
        <v>2017</v>
      </c>
      <c r="F1593" s="6" t="s">
        <v>50</v>
      </c>
      <c r="G1593" s="6" t="s">
        <v>51</v>
      </c>
      <c r="H1593" s="6" t="s">
        <v>166</v>
      </c>
      <c r="I1593" s="6" t="s">
        <v>246</v>
      </c>
      <c r="J1593" s="6" t="s">
        <v>247</v>
      </c>
      <c r="K1593" s="6" t="s">
        <v>252</v>
      </c>
      <c r="L1593" s="6"/>
      <c r="M1593" s="6" t="str">
        <f t="shared" si="55"/>
        <v>II</v>
      </c>
      <c r="N1593"/>
      <c r="O1593" s="1">
        <v>45.454500000000003</v>
      </c>
      <c r="P1593" s="10">
        <f t="shared" si="54"/>
        <v>1.0101</v>
      </c>
      <c r="Q1593" s="12"/>
      <c r="R1593" s="13"/>
      <c r="S1593" s="13"/>
    </row>
    <row r="1594" spans="1:19" s="9" customFormat="1" ht="15" customHeight="1" x14ac:dyDescent="0.25">
      <c r="A1594" s="2" t="s">
        <v>462</v>
      </c>
      <c r="B1594" s="6" t="s">
        <v>108</v>
      </c>
      <c r="C1594" s="6">
        <v>1</v>
      </c>
      <c r="D1594" s="7">
        <v>43054</v>
      </c>
      <c r="E1594" s="8">
        <v>2017</v>
      </c>
      <c r="F1594" s="6" t="s">
        <v>13</v>
      </c>
      <c r="G1594" s="6" t="s">
        <v>14</v>
      </c>
      <c r="H1594" s="6" t="s">
        <v>81</v>
      </c>
      <c r="I1594" s="6" t="s">
        <v>82</v>
      </c>
      <c r="J1594" s="6" t="s">
        <v>248</v>
      </c>
      <c r="K1594" s="6" t="s">
        <v>252</v>
      </c>
      <c r="L1594" s="6"/>
      <c r="M1594" s="6" t="str">
        <f t="shared" si="55"/>
        <v>II</v>
      </c>
      <c r="N1594"/>
      <c r="O1594" s="1">
        <v>45.454500000000003</v>
      </c>
      <c r="P1594" s="10">
        <f t="shared" si="54"/>
        <v>1.0101</v>
      </c>
      <c r="Q1594" s="18" t="s">
        <v>477</v>
      </c>
      <c r="R1594" s="17" t="s">
        <v>478</v>
      </c>
      <c r="S1594" s="17">
        <v>3</v>
      </c>
    </row>
    <row r="1595" spans="1:19" s="9" customFormat="1" ht="15" customHeight="1" x14ac:dyDescent="0.25">
      <c r="A1595" s="2" t="s">
        <v>462</v>
      </c>
      <c r="B1595" s="6" t="s">
        <v>108</v>
      </c>
      <c r="C1595" s="6">
        <v>1</v>
      </c>
      <c r="D1595" s="7">
        <v>43054</v>
      </c>
      <c r="E1595" s="8">
        <v>2017</v>
      </c>
      <c r="F1595" s="6" t="s">
        <v>27</v>
      </c>
      <c r="G1595" s="6" t="s">
        <v>39</v>
      </c>
      <c r="H1595" s="6" t="s">
        <v>120</v>
      </c>
      <c r="I1595" s="6" t="s">
        <v>121</v>
      </c>
      <c r="J1595" s="6" t="s">
        <v>122</v>
      </c>
      <c r="K1595" s="6" t="s">
        <v>252</v>
      </c>
      <c r="L1595" s="6"/>
      <c r="M1595" s="6" t="str">
        <f t="shared" si="55"/>
        <v>II</v>
      </c>
      <c r="N1595"/>
      <c r="O1595" s="1">
        <v>45.454500000000003</v>
      </c>
      <c r="P1595" s="10">
        <f t="shared" si="54"/>
        <v>1.0101</v>
      </c>
      <c r="Q1595" s="18" t="s">
        <v>499</v>
      </c>
      <c r="R1595" s="17" t="s">
        <v>478</v>
      </c>
      <c r="S1595" s="17">
        <v>2</v>
      </c>
    </row>
    <row r="1596" spans="1:19" s="9" customFormat="1" ht="15" customHeight="1" x14ac:dyDescent="0.25">
      <c r="A1596" s="2" t="s">
        <v>277</v>
      </c>
      <c r="B1596" s="6" t="s">
        <v>108</v>
      </c>
      <c r="C1596" s="6">
        <v>1</v>
      </c>
      <c r="D1596" s="7">
        <v>43054</v>
      </c>
      <c r="E1596" s="8">
        <v>2017</v>
      </c>
      <c r="F1596" s="6" t="s">
        <v>13</v>
      </c>
      <c r="G1596" s="6" t="s">
        <v>102</v>
      </c>
      <c r="H1596" s="6"/>
      <c r="I1596" s="6"/>
      <c r="J1596" s="6" t="s">
        <v>103</v>
      </c>
      <c r="K1596" s="6" t="s">
        <v>256</v>
      </c>
      <c r="L1596" s="6"/>
      <c r="M1596" s="6" t="str">
        <f t="shared" si="55"/>
        <v>NA</v>
      </c>
      <c r="N1596" s="15"/>
      <c r="O1596" s="1">
        <v>45.454500000000003</v>
      </c>
      <c r="P1596" s="10">
        <f t="shared" si="54"/>
        <v>1.0101</v>
      </c>
      <c r="Q1596" s="18" t="s">
        <v>490</v>
      </c>
      <c r="R1596" s="17" t="s">
        <v>488</v>
      </c>
      <c r="S1596" s="17">
        <v>3</v>
      </c>
    </row>
    <row r="1597" spans="1:19" s="9" customFormat="1" ht="15" customHeight="1" x14ac:dyDescent="0.25">
      <c r="A1597" s="2" t="s">
        <v>462</v>
      </c>
      <c r="B1597" s="6" t="s">
        <v>108</v>
      </c>
      <c r="C1597" s="6">
        <v>1</v>
      </c>
      <c r="D1597" s="7">
        <v>43054</v>
      </c>
      <c r="E1597" s="8">
        <v>2017</v>
      </c>
      <c r="F1597" s="6" t="s">
        <v>13</v>
      </c>
      <c r="G1597" s="6" t="s">
        <v>14</v>
      </c>
      <c r="H1597" s="6" t="s">
        <v>24</v>
      </c>
      <c r="I1597" s="6" t="s">
        <v>25</v>
      </c>
      <c r="J1597" s="6" t="s">
        <v>55</v>
      </c>
      <c r="K1597" s="6" t="s">
        <v>255</v>
      </c>
      <c r="L1597" s="6"/>
      <c r="M1597" s="6" t="str">
        <f t="shared" si="55"/>
        <v>IV</v>
      </c>
      <c r="N1597"/>
      <c r="O1597" s="1">
        <v>90.909000000000006</v>
      </c>
      <c r="P1597" s="10">
        <f t="shared" si="54"/>
        <v>2.0202</v>
      </c>
      <c r="Q1597" s="18" t="s">
        <v>491</v>
      </c>
      <c r="R1597" s="17" t="s">
        <v>478</v>
      </c>
      <c r="S1597" s="17">
        <v>2.5</v>
      </c>
    </row>
    <row r="1598" spans="1:19" s="9" customFormat="1" ht="15" customHeight="1" x14ac:dyDescent="0.25">
      <c r="A1598" s="2" t="s">
        <v>462</v>
      </c>
      <c r="B1598" s="6" t="s">
        <v>108</v>
      </c>
      <c r="C1598" s="6">
        <v>1</v>
      </c>
      <c r="D1598" s="7">
        <v>43054</v>
      </c>
      <c r="E1598" s="8">
        <v>2017</v>
      </c>
      <c r="F1598" s="6" t="s">
        <v>27</v>
      </c>
      <c r="G1598" s="6" t="s">
        <v>28</v>
      </c>
      <c r="H1598" s="6" t="s">
        <v>96</v>
      </c>
      <c r="I1598" s="6" t="s">
        <v>97</v>
      </c>
      <c r="J1598" s="6" t="s">
        <v>98</v>
      </c>
      <c r="K1598" s="6" t="s">
        <v>253</v>
      </c>
      <c r="L1598" s="6"/>
      <c r="M1598" s="6" t="str">
        <f t="shared" si="55"/>
        <v>I</v>
      </c>
      <c r="N1598" s="15"/>
      <c r="O1598" s="1">
        <v>45.454500000000003</v>
      </c>
      <c r="P1598" s="10">
        <f t="shared" si="54"/>
        <v>1.0101</v>
      </c>
      <c r="Q1598" s="18" t="s">
        <v>497</v>
      </c>
      <c r="R1598" s="17" t="s">
        <v>478</v>
      </c>
      <c r="S1598" s="17">
        <v>3</v>
      </c>
    </row>
    <row r="1599" spans="1:19" s="9" customFormat="1" ht="15" customHeight="1" x14ac:dyDescent="0.25">
      <c r="A1599" s="2" t="s">
        <v>463</v>
      </c>
      <c r="B1599" s="6" t="s">
        <v>108</v>
      </c>
      <c r="C1599" s="6">
        <v>2</v>
      </c>
      <c r="D1599" s="7">
        <v>43054</v>
      </c>
      <c r="E1599" s="8">
        <v>2017</v>
      </c>
      <c r="F1599" s="6" t="s">
        <v>13</v>
      </c>
      <c r="G1599" s="6" t="s">
        <v>14</v>
      </c>
      <c r="H1599" s="6"/>
      <c r="I1599" s="6" t="s">
        <v>181</v>
      </c>
      <c r="J1599" s="6" t="s">
        <v>182</v>
      </c>
      <c r="K1599" s="6" t="s">
        <v>253</v>
      </c>
      <c r="L1599" s="6"/>
      <c r="M1599" s="6" t="str">
        <f t="shared" si="55"/>
        <v>I</v>
      </c>
      <c r="N1599" s="15"/>
      <c r="O1599" s="1">
        <v>227.27250000000001</v>
      </c>
      <c r="P1599" s="10">
        <f t="shared" si="54"/>
        <v>5.0505000000000004</v>
      </c>
      <c r="Q1599" s="13"/>
      <c r="R1599" s="13"/>
      <c r="S1599" s="13"/>
    </row>
    <row r="1600" spans="1:19" s="9" customFormat="1" ht="15" customHeight="1" x14ac:dyDescent="0.25">
      <c r="A1600" s="2" t="s">
        <v>463</v>
      </c>
      <c r="B1600" s="6" t="s">
        <v>108</v>
      </c>
      <c r="C1600" s="6">
        <v>2</v>
      </c>
      <c r="D1600" s="7">
        <v>43054</v>
      </c>
      <c r="E1600" s="8">
        <v>2017</v>
      </c>
      <c r="F1600" s="6" t="s">
        <v>13</v>
      </c>
      <c r="G1600" s="6" t="s">
        <v>14</v>
      </c>
      <c r="H1600" s="6" t="s">
        <v>24</v>
      </c>
      <c r="I1600" s="6" t="s">
        <v>25</v>
      </c>
      <c r="J1600" s="6" t="s">
        <v>55</v>
      </c>
      <c r="K1600" s="6" t="s">
        <v>255</v>
      </c>
      <c r="L1600" s="6"/>
      <c r="M1600" s="6" t="str">
        <f t="shared" si="55"/>
        <v>IV</v>
      </c>
      <c r="N1600"/>
      <c r="O1600" s="1">
        <v>45.454500000000003</v>
      </c>
      <c r="P1600" s="10">
        <f t="shared" si="54"/>
        <v>1.0101</v>
      </c>
      <c r="Q1600" s="18" t="s">
        <v>491</v>
      </c>
      <c r="R1600" s="17" t="s">
        <v>478</v>
      </c>
      <c r="S1600" s="17">
        <v>2.5</v>
      </c>
    </row>
    <row r="1601" spans="1:19" s="9" customFormat="1" ht="15" customHeight="1" x14ac:dyDescent="0.25">
      <c r="A1601" s="2" t="s">
        <v>463</v>
      </c>
      <c r="B1601" s="6" t="s">
        <v>108</v>
      </c>
      <c r="C1601" s="6">
        <v>2</v>
      </c>
      <c r="D1601" s="7">
        <v>43054</v>
      </c>
      <c r="E1601" s="8">
        <v>2017</v>
      </c>
      <c r="F1601" s="6" t="s">
        <v>27</v>
      </c>
      <c r="G1601" s="6" t="s">
        <v>39</v>
      </c>
      <c r="H1601" s="6" t="s">
        <v>120</v>
      </c>
      <c r="I1601" s="6" t="s">
        <v>170</v>
      </c>
      <c r="J1601" s="6" t="s">
        <v>171</v>
      </c>
      <c r="K1601" s="6" t="s">
        <v>253</v>
      </c>
      <c r="L1601" s="6"/>
      <c r="M1601" s="6" t="str">
        <f t="shared" si="55"/>
        <v>I</v>
      </c>
      <c r="N1601" s="15"/>
      <c r="O1601" s="1">
        <v>45.454500000000003</v>
      </c>
      <c r="P1601" s="10">
        <f t="shared" si="54"/>
        <v>1.0101</v>
      </c>
      <c r="Q1601" s="12"/>
      <c r="R1601" s="13"/>
      <c r="S1601" s="13">
        <v>3</v>
      </c>
    </row>
    <row r="1602" spans="1:19" s="9" customFormat="1" ht="15" customHeight="1" x14ac:dyDescent="0.25">
      <c r="A1602" s="2" t="s">
        <v>280</v>
      </c>
      <c r="B1602" s="6" t="s">
        <v>108</v>
      </c>
      <c r="C1602" s="6">
        <v>2</v>
      </c>
      <c r="D1602" s="7">
        <v>43054</v>
      </c>
      <c r="E1602" s="8">
        <v>2017</v>
      </c>
      <c r="F1602" s="6" t="s">
        <v>27</v>
      </c>
      <c r="G1602" s="6" t="s">
        <v>28</v>
      </c>
      <c r="H1602" s="6" t="s">
        <v>76</v>
      </c>
      <c r="I1602" s="6" t="s">
        <v>77</v>
      </c>
      <c r="J1602" s="6" t="s">
        <v>83</v>
      </c>
      <c r="K1602" s="6" t="s">
        <v>256</v>
      </c>
      <c r="L1602" s="28" t="s">
        <v>253</v>
      </c>
      <c r="M1602" s="6" t="str">
        <f t="shared" si="55"/>
        <v>I</v>
      </c>
      <c r="N1602" s="6" t="s">
        <v>539</v>
      </c>
      <c r="O1602" s="1">
        <v>45.454500000000003</v>
      </c>
      <c r="P1602" s="10">
        <f t="shared" ref="P1602:P1604" si="56">O1602/45</f>
        <v>1.0101</v>
      </c>
      <c r="Q1602" s="12"/>
      <c r="R1602" s="13"/>
      <c r="S1602" s="13">
        <v>1</v>
      </c>
    </row>
    <row r="1603" spans="1:19" s="9" customFormat="1" ht="15" customHeight="1" x14ac:dyDescent="0.25">
      <c r="A1603" s="2" t="s">
        <v>463</v>
      </c>
      <c r="B1603" s="6" t="s">
        <v>108</v>
      </c>
      <c r="C1603" s="6">
        <v>2</v>
      </c>
      <c r="D1603" s="7">
        <v>43054</v>
      </c>
      <c r="E1603" s="8">
        <v>2017</v>
      </c>
      <c r="F1603" s="6" t="s">
        <v>84</v>
      </c>
      <c r="G1603" s="6" t="s">
        <v>85</v>
      </c>
      <c r="H1603" s="6" t="s">
        <v>86</v>
      </c>
      <c r="I1603" s="6" t="s">
        <v>87</v>
      </c>
      <c r="J1603" s="6" t="s">
        <v>88</v>
      </c>
      <c r="K1603" s="6" t="s">
        <v>253</v>
      </c>
      <c r="L1603" s="6"/>
      <c r="M1603" s="6" t="str">
        <f t="shared" si="55"/>
        <v>I</v>
      </c>
      <c r="N1603" s="15"/>
      <c r="O1603" s="1">
        <v>90.909000000000006</v>
      </c>
      <c r="P1603" s="10">
        <f t="shared" si="56"/>
        <v>2.0202</v>
      </c>
      <c r="Q1603" s="13"/>
      <c r="R1603" s="13"/>
      <c r="S1603" s="13"/>
    </row>
    <row r="1604" spans="1:19" s="9" customFormat="1" ht="15" customHeight="1" x14ac:dyDescent="0.25">
      <c r="A1604" s="2" t="s">
        <v>463</v>
      </c>
      <c r="B1604" s="6" t="s">
        <v>108</v>
      </c>
      <c r="C1604" s="6">
        <v>2</v>
      </c>
      <c r="D1604" s="7">
        <v>43054</v>
      </c>
      <c r="E1604" s="8">
        <v>2017</v>
      </c>
      <c r="F1604" s="6" t="s">
        <v>13</v>
      </c>
      <c r="G1604" s="6" t="s">
        <v>14</v>
      </c>
      <c r="H1604" s="6"/>
      <c r="I1604" s="6" t="s">
        <v>44</v>
      </c>
      <c r="J1604" s="6" t="s">
        <v>45</v>
      </c>
      <c r="K1604" s="6" t="s">
        <v>252</v>
      </c>
      <c r="L1604" s="6"/>
      <c r="M1604" s="6" t="str">
        <f t="shared" si="55"/>
        <v>II</v>
      </c>
      <c r="N1604"/>
      <c r="O1604" s="1">
        <v>45.454500000000003</v>
      </c>
      <c r="P1604" s="10">
        <f t="shared" si="56"/>
        <v>1.0101</v>
      </c>
      <c r="Q1604" s="18" t="s">
        <v>503</v>
      </c>
      <c r="R1604" s="17" t="s">
        <v>478</v>
      </c>
      <c r="S1604" s="17">
        <v>2</v>
      </c>
    </row>
  </sheetData>
  <sortState xmlns:xlrd2="http://schemas.microsoft.com/office/spreadsheetml/2017/richdata2" ref="A2:S1604">
    <sortCondition ref="B2:B1604"/>
    <sortCondition ref="D2:D1604"/>
    <sortCondition ref="C2:C160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6E333-B895-490B-BB86-BED58A8A207E}">
  <dimension ref="A1:V100"/>
  <sheetViews>
    <sheetView topLeftCell="C1" workbookViewId="0">
      <selection sqref="A1:V1"/>
    </sheetView>
  </sheetViews>
  <sheetFormatPr defaultColWidth="8.7109375" defaultRowHeight="15" x14ac:dyDescent="0.25"/>
  <cols>
    <col min="2" max="2" width="12.7109375" customWidth="1"/>
    <col min="3" max="3" width="7.5703125" customWidth="1"/>
    <col min="4" max="4" width="7.5703125" style="29" customWidth="1"/>
    <col min="5" max="6" width="8.85546875" style="29" bestFit="1" customWidth="1"/>
    <col min="7" max="7" width="8.85546875" style="29" customWidth="1"/>
    <col min="8" max="8" width="9.42578125" style="29" customWidth="1"/>
    <col min="9" max="10" width="8.85546875" style="29" bestFit="1" customWidth="1"/>
    <col min="11" max="11" width="14.85546875" style="29" customWidth="1"/>
    <col min="12" max="12" width="8.85546875" style="29" bestFit="1" customWidth="1"/>
    <col min="13" max="13" width="12" style="29" customWidth="1"/>
    <col min="14" max="14" width="10.5703125" style="29" customWidth="1"/>
    <col min="15" max="15" width="11.42578125" style="29" customWidth="1"/>
    <col min="16" max="16" width="11.28515625" style="29" customWidth="1"/>
    <col min="17" max="17" width="10.7109375" style="29" customWidth="1"/>
    <col min="18" max="18" width="11.7109375" style="29" customWidth="1"/>
    <col min="21" max="21" width="9.140625" customWidth="1"/>
  </cols>
  <sheetData>
    <row r="1" spans="1:22" x14ac:dyDescent="0.25">
      <c r="A1" t="s">
        <v>470</v>
      </c>
      <c r="B1" t="s">
        <v>2</v>
      </c>
      <c r="C1" t="s">
        <v>1</v>
      </c>
      <c r="E1" s="30" t="s">
        <v>253</v>
      </c>
      <c r="F1" s="30" t="s">
        <v>252</v>
      </c>
      <c r="G1" s="30" t="s">
        <v>251</v>
      </c>
      <c r="H1" s="30" t="s">
        <v>255</v>
      </c>
      <c r="I1" s="30" t="s">
        <v>254</v>
      </c>
      <c r="J1" s="30" t="s">
        <v>256</v>
      </c>
      <c r="K1" s="30" t="s">
        <v>519</v>
      </c>
      <c r="M1" s="30" t="s">
        <v>520</v>
      </c>
      <c r="N1" s="30" t="s">
        <v>521</v>
      </c>
      <c r="O1" s="30" t="s">
        <v>522</v>
      </c>
      <c r="P1" s="30" t="s">
        <v>523</v>
      </c>
      <c r="Q1" s="30" t="s">
        <v>524</v>
      </c>
      <c r="R1" s="30" t="s">
        <v>525</v>
      </c>
      <c r="T1" s="30" t="s">
        <v>526</v>
      </c>
      <c r="U1" s="30" t="s">
        <v>527</v>
      </c>
      <c r="V1" s="30" t="s">
        <v>528</v>
      </c>
    </row>
    <row r="2" spans="1:22" x14ac:dyDescent="0.25">
      <c r="A2" s="3" t="s">
        <v>8</v>
      </c>
      <c r="B2" s="4">
        <v>42556</v>
      </c>
      <c r="C2" s="5" t="s">
        <v>481</v>
      </c>
      <c r="D2"/>
      <c r="E2">
        <v>90.909000000000006</v>
      </c>
      <c r="F2">
        <v>2545.4519999999998</v>
      </c>
      <c r="G2">
        <v>3863.6325000000006</v>
      </c>
      <c r="H2">
        <v>590.90850000000012</v>
      </c>
      <c r="I2">
        <v>45.454500000000003</v>
      </c>
      <c r="J2">
        <v>45.454500000000003</v>
      </c>
      <c r="K2">
        <v>7181.8110000000006</v>
      </c>
      <c r="L2"/>
      <c r="M2" s="31">
        <v>1.2658227848101267E-2</v>
      </c>
      <c r="N2" s="31">
        <v>0.35443037974683544</v>
      </c>
      <c r="O2" s="31">
        <v>0.53797468354430389</v>
      </c>
      <c r="P2" s="31">
        <v>8.2278481012658236E-2</v>
      </c>
      <c r="Q2" s="31">
        <v>6.3291139240506337E-3</v>
      </c>
      <c r="R2" s="31">
        <v>2.5537974683544307</v>
      </c>
      <c r="T2" s="29">
        <v>6.3291139240506337E-3</v>
      </c>
      <c r="V2">
        <v>0</v>
      </c>
    </row>
    <row r="3" spans="1:22" x14ac:dyDescent="0.25">
      <c r="A3" s="3" t="s">
        <v>8</v>
      </c>
      <c r="B3" s="4">
        <v>42647</v>
      </c>
      <c r="C3" s="5" t="s">
        <v>481</v>
      </c>
      <c r="D3" s="31"/>
      <c r="E3">
        <v>45.454500000000003</v>
      </c>
      <c r="F3">
        <v>9318.1725000000006</v>
      </c>
      <c r="G3">
        <v>272.72700000000003</v>
      </c>
      <c r="H3">
        <v>10818.171</v>
      </c>
      <c r="I3"/>
      <c r="J3"/>
      <c r="K3">
        <v>20454.525000000001</v>
      </c>
      <c r="L3"/>
      <c r="M3" s="31">
        <v>2.2222222222222222E-3</v>
      </c>
      <c r="N3" s="31">
        <v>0.45555555555555544</v>
      </c>
      <c r="O3" s="31">
        <v>1.3333333333333334E-2</v>
      </c>
      <c r="P3" s="31">
        <v>0.52888888888888896</v>
      </c>
      <c r="Q3" s="31">
        <v>0</v>
      </c>
      <c r="R3" s="31">
        <v>3.1033333333333335</v>
      </c>
      <c r="T3" s="29">
        <v>0</v>
      </c>
      <c r="V3">
        <v>0</v>
      </c>
    </row>
    <row r="4" spans="1:22" x14ac:dyDescent="0.25">
      <c r="A4" s="3" t="s">
        <v>8</v>
      </c>
      <c r="B4" s="4">
        <v>42684</v>
      </c>
      <c r="C4" s="5" t="s">
        <v>481</v>
      </c>
      <c r="D4" s="31"/>
      <c r="E4">
        <v>45.454500000000003</v>
      </c>
      <c r="F4">
        <v>1954.5435000000004</v>
      </c>
      <c r="G4">
        <v>363.63600000000002</v>
      </c>
      <c r="H4">
        <v>8954.5365000000002</v>
      </c>
      <c r="I4"/>
      <c r="J4">
        <v>90.909000000000006</v>
      </c>
      <c r="K4">
        <v>11409.0795</v>
      </c>
      <c r="L4"/>
      <c r="M4" s="31">
        <v>3.9840637450199202E-3</v>
      </c>
      <c r="N4" s="31">
        <v>0.17131474103585659</v>
      </c>
      <c r="O4" s="31">
        <v>3.1872509960159362E-2</v>
      </c>
      <c r="P4" s="31">
        <v>0.78486055776892438</v>
      </c>
      <c r="Q4" s="31">
        <v>0</v>
      </c>
      <c r="R4" s="31">
        <v>3.8844621513944229</v>
      </c>
      <c r="T4" s="29">
        <v>7.9681274900398405E-3</v>
      </c>
      <c r="V4">
        <v>0</v>
      </c>
    </row>
    <row r="5" spans="1:22" x14ac:dyDescent="0.25">
      <c r="A5" s="3" t="s">
        <v>8</v>
      </c>
      <c r="B5" s="4">
        <v>42856</v>
      </c>
      <c r="C5" s="5" t="s">
        <v>481</v>
      </c>
      <c r="D5" s="31"/>
      <c r="E5">
        <v>90.909000000000006</v>
      </c>
      <c r="F5">
        <v>636.36300000000006</v>
      </c>
      <c r="G5">
        <v>181.81800000000001</v>
      </c>
      <c r="H5">
        <v>9590.8995000000014</v>
      </c>
      <c r="I5"/>
      <c r="J5">
        <v>181.81800000000001</v>
      </c>
      <c r="K5">
        <v>10681.807500000001</v>
      </c>
      <c r="L5"/>
      <c r="M5" s="31">
        <v>8.5106382978723423E-3</v>
      </c>
      <c r="N5" s="31">
        <v>5.9574468085106393E-2</v>
      </c>
      <c r="O5" s="31">
        <v>1.7021276595744685E-2</v>
      </c>
      <c r="P5" s="31">
        <v>0.8978723404255321</v>
      </c>
      <c r="Q5" s="31">
        <v>0</v>
      </c>
      <c r="R5" s="31">
        <v>4.1808510638297882</v>
      </c>
      <c r="T5" s="29">
        <v>1.7021276595744685E-2</v>
      </c>
      <c r="V5">
        <v>0</v>
      </c>
    </row>
    <row r="6" spans="1:22" x14ac:dyDescent="0.25">
      <c r="A6" s="3" t="s">
        <v>8</v>
      </c>
      <c r="B6" s="4">
        <v>42894</v>
      </c>
      <c r="C6" s="5" t="s">
        <v>481</v>
      </c>
      <c r="D6" s="31"/>
      <c r="E6">
        <v>45.454500000000003</v>
      </c>
      <c r="F6">
        <v>9363.6270000000004</v>
      </c>
      <c r="G6"/>
      <c r="H6">
        <v>818.18100000000004</v>
      </c>
      <c r="I6">
        <v>90.909000000000006</v>
      </c>
      <c r="J6"/>
      <c r="K6">
        <v>10318.1715</v>
      </c>
      <c r="L6"/>
      <c r="M6" s="31">
        <v>4.4052863436123352E-3</v>
      </c>
      <c r="N6" s="31">
        <v>0.90748898678414103</v>
      </c>
      <c r="O6" s="31">
        <v>0</v>
      </c>
      <c r="P6" s="31">
        <v>7.9295154185022032E-2</v>
      </c>
      <c r="Q6" s="31">
        <v>8.8105726872246704E-3</v>
      </c>
      <c r="R6" s="31">
        <v>1.7709251101321586</v>
      </c>
      <c r="T6" s="29">
        <v>0</v>
      </c>
      <c r="V6">
        <v>0</v>
      </c>
    </row>
    <row r="7" spans="1:22" x14ac:dyDescent="0.25">
      <c r="A7" s="3" t="s">
        <v>8</v>
      </c>
      <c r="B7" s="4">
        <v>42921</v>
      </c>
      <c r="C7" s="5" t="s">
        <v>481</v>
      </c>
      <c r="D7" s="31"/>
      <c r="E7"/>
      <c r="F7">
        <v>2090.9070000000002</v>
      </c>
      <c r="G7">
        <v>9545.4449999999997</v>
      </c>
      <c r="H7">
        <v>227.27250000000004</v>
      </c>
      <c r="I7">
        <v>10227.262500000001</v>
      </c>
      <c r="J7">
        <v>363.63600000000002</v>
      </c>
      <c r="K7">
        <v>22454.523000000001</v>
      </c>
      <c r="L7"/>
      <c r="M7" s="31">
        <v>0</v>
      </c>
      <c r="N7" s="31">
        <v>9.3117408906882596E-2</v>
      </c>
      <c r="O7" s="31">
        <v>0.42510121457489874</v>
      </c>
      <c r="P7" s="31">
        <v>1.0121457489878544E-2</v>
      </c>
      <c r="Q7" s="31">
        <v>0.45546558704453444</v>
      </c>
      <c r="R7" s="31">
        <v>4.1933198380566798</v>
      </c>
      <c r="T7" s="29">
        <v>1.6194331983805668E-2</v>
      </c>
      <c r="V7">
        <v>0</v>
      </c>
    </row>
    <row r="8" spans="1:22" x14ac:dyDescent="0.25">
      <c r="A8" s="3" t="s">
        <v>8</v>
      </c>
      <c r="B8" s="4">
        <v>42948</v>
      </c>
      <c r="C8" s="5" t="s">
        <v>481</v>
      </c>
      <c r="D8" s="31"/>
      <c r="E8">
        <v>90.909000000000006</v>
      </c>
      <c r="F8"/>
      <c r="G8"/>
      <c r="H8">
        <v>181.81800000000001</v>
      </c>
      <c r="I8">
        <v>5954.5395000000008</v>
      </c>
      <c r="J8">
        <v>136.36350000000002</v>
      </c>
      <c r="K8">
        <v>6363.630000000001</v>
      </c>
      <c r="L8"/>
      <c r="M8" s="31">
        <v>3.5714285714285712E-2</v>
      </c>
      <c r="N8" s="31">
        <v>0</v>
      </c>
      <c r="O8" s="31">
        <v>0</v>
      </c>
      <c r="P8" s="31">
        <v>2.8571428571428567E-2</v>
      </c>
      <c r="Q8" s="31">
        <v>0.93571428571428572</v>
      </c>
      <c r="R8" s="31">
        <v>5.742857142857142</v>
      </c>
      <c r="T8" s="29">
        <v>0</v>
      </c>
      <c r="V8">
        <v>0</v>
      </c>
    </row>
    <row r="9" spans="1:22" x14ac:dyDescent="0.25">
      <c r="A9" s="3" t="s">
        <v>8</v>
      </c>
      <c r="B9" s="4">
        <v>42983</v>
      </c>
      <c r="C9" s="5" t="s">
        <v>481</v>
      </c>
      <c r="D9" s="31"/>
      <c r="E9"/>
      <c r="F9">
        <v>318.18150000000003</v>
      </c>
      <c r="G9">
        <v>5363.6310000000003</v>
      </c>
      <c r="H9">
        <v>10181.808000000001</v>
      </c>
      <c r="I9"/>
      <c r="J9"/>
      <c r="K9">
        <v>15863.620500000001</v>
      </c>
      <c r="L9"/>
      <c r="M9" s="31">
        <v>0</v>
      </c>
      <c r="N9" s="31">
        <v>2.0057306590257881E-2</v>
      </c>
      <c r="O9" s="31">
        <v>0.33810888252148996</v>
      </c>
      <c r="P9" s="31">
        <v>0.6418338108882522</v>
      </c>
      <c r="Q9" s="31">
        <v>0</v>
      </c>
      <c r="R9" s="31">
        <v>3.9326647564469921</v>
      </c>
      <c r="T9" s="29">
        <v>0</v>
      </c>
      <c r="V9">
        <v>0</v>
      </c>
    </row>
    <row r="10" spans="1:22" x14ac:dyDescent="0.25">
      <c r="A10" s="3" t="s">
        <v>8</v>
      </c>
      <c r="B10" s="4">
        <v>43026</v>
      </c>
      <c r="C10" s="5" t="s">
        <v>481</v>
      </c>
      <c r="D10" s="31"/>
      <c r="E10"/>
      <c r="F10">
        <v>10409.0805</v>
      </c>
      <c r="G10">
        <v>272.72700000000003</v>
      </c>
      <c r="H10">
        <v>7772.7195000000002</v>
      </c>
      <c r="I10">
        <v>45.454500000000003</v>
      </c>
      <c r="J10"/>
      <c r="K10">
        <v>18499.981500000002</v>
      </c>
      <c r="L10"/>
      <c r="M10" s="31">
        <v>0</v>
      </c>
      <c r="N10" s="31">
        <v>0.5626535626535627</v>
      </c>
      <c r="O10" s="31">
        <v>1.4742014742014743E-2</v>
      </c>
      <c r="P10" s="31">
        <v>0.42014742014742013</v>
      </c>
      <c r="Q10" s="31">
        <v>2.4570024570024569E-3</v>
      </c>
      <c r="R10" s="31">
        <v>2.7936117936117935</v>
      </c>
      <c r="T10" s="29">
        <v>0</v>
      </c>
      <c r="V10">
        <v>0</v>
      </c>
    </row>
    <row r="11" spans="1:22" x14ac:dyDescent="0.25">
      <c r="A11" s="3" t="s">
        <v>8</v>
      </c>
      <c r="B11" s="4">
        <v>43052</v>
      </c>
      <c r="C11" s="5" t="s">
        <v>481</v>
      </c>
      <c r="D11" s="31"/>
      <c r="E11"/>
      <c r="F11">
        <v>136.36350000000002</v>
      </c>
      <c r="G11">
        <v>181.81800000000001</v>
      </c>
      <c r="H11">
        <v>12863.623500000002</v>
      </c>
      <c r="I11"/>
      <c r="J11">
        <v>90.909000000000006</v>
      </c>
      <c r="K11">
        <v>13272.714000000002</v>
      </c>
      <c r="L11"/>
      <c r="M11" s="31">
        <v>3.4246575342465756E-3</v>
      </c>
      <c r="N11" s="31">
        <v>1.0273972602739727E-2</v>
      </c>
      <c r="O11" s="31">
        <v>1.3698630136986302E-2</v>
      </c>
      <c r="P11" s="31">
        <v>0.96917808219178092</v>
      </c>
      <c r="Q11" s="31">
        <v>0</v>
      </c>
      <c r="R11" s="31">
        <v>4.4178082191780828</v>
      </c>
      <c r="T11" s="29">
        <v>3.4246575342465756E-3</v>
      </c>
      <c r="V11">
        <v>0</v>
      </c>
    </row>
    <row r="12" spans="1:22" x14ac:dyDescent="0.25">
      <c r="A12" s="3" t="s">
        <v>38</v>
      </c>
      <c r="B12" s="4">
        <v>42556</v>
      </c>
      <c r="C12" s="5" t="s">
        <v>481</v>
      </c>
      <c r="D12"/>
      <c r="E12">
        <v>45.454500000000003</v>
      </c>
      <c r="F12">
        <v>11363.625</v>
      </c>
      <c r="G12">
        <v>227.27250000000001</v>
      </c>
      <c r="H12">
        <v>9227.2634999999991</v>
      </c>
      <c r="I12"/>
      <c r="J12"/>
      <c r="K12">
        <v>20863.6155</v>
      </c>
      <c r="L12"/>
      <c r="M12" s="31">
        <v>2.1786492374727671E-3</v>
      </c>
      <c r="N12" s="31">
        <v>0.54466230936819182</v>
      </c>
      <c r="O12" s="31">
        <v>1.0893246187363835E-2</v>
      </c>
      <c r="P12" s="31">
        <v>0.44226579520697173</v>
      </c>
      <c r="Q12" s="31">
        <v>0</v>
      </c>
      <c r="R12" s="31">
        <v>2.8398692810457522</v>
      </c>
      <c r="T12" s="29">
        <v>0</v>
      </c>
      <c r="V12">
        <v>0</v>
      </c>
    </row>
    <row r="13" spans="1:22" x14ac:dyDescent="0.25">
      <c r="A13" s="3" t="s">
        <v>38</v>
      </c>
      <c r="B13" s="4">
        <v>42647</v>
      </c>
      <c r="C13" s="5" t="s">
        <v>481</v>
      </c>
      <c r="D13" s="31"/>
      <c r="E13"/>
      <c r="F13">
        <v>909.09000000000015</v>
      </c>
      <c r="G13">
        <v>136.36350000000002</v>
      </c>
      <c r="H13">
        <v>16045.438499999998</v>
      </c>
      <c r="I13"/>
      <c r="J13"/>
      <c r="K13">
        <v>17090.892</v>
      </c>
      <c r="L13"/>
      <c r="M13" s="31">
        <v>0</v>
      </c>
      <c r="N13" s="31">
        <v>5.3191489361702128E-2</v>
      </c>
      <c r="O13" s="31">
        <v>7.9787234042553203E-3</v>
      </c>
      <c r="P13" s="31">
        <v>0.93882978723404253</v>
      </c>
      <c r="Q13" s="31">
        <v>0</v>
      </c>
      <c r="R13" s="31">
        <v>4.3284574468085104</v>
      </c>
      <c r="T13" s="29">
        <v>0</v>
      </c>
      <c r="V13">
        <v>0</v>
      </c>
    </row>
    <row r="14" spans="1:22" x14ac:dyDescent="0.25">
      <c r="A14" s="3" t="s">
        <v>38</v>
      </c>
      <c r="B14" s="4">
        <v>42684</v>
      </c>
      <c r="C14" s="5" t="s">
        <v>481</v>
      </c>
      <c r="D14" s="31"/>
      <c r="E14"/>
      <c r="F14">
        <v>2363.6339999999996</v>
      </c>
      <c r="G14">
        <v>136.36350000000002</v>
      </c>
      <c r="H14">
        <v>8545.4459999999999</v>
      </c>
      <c r="I14"/>
      <c r="J14"/>
      <c r="K14">
        <v>11045.443499999999</v>
      </c>
      <c r="L14"/>
      <c r="M14" s="31">
        <v>0</v>
      </c>
      <c r="N14" s="31">
        <v>0.21399176954732507</v>
      </c>
      <c r="O14" s="31">
        <v>1.2345679012345678E-2</v>
      </c>
      <c r="P14" s="31">
        <v>0.77366255144032914</v>
      </c>
      <c r="Q14" s="31">
        <v>0</v>
      </c>
      <c r="R14" s="31">
        <v>3.8395061728395055</v>
      </c>
      <c r="T14" s="29">
        <v>0</v>
      </c>
      <c r="V14">
        <v>0</v>
      </c>
    </row>
    <row r="15" spans="1:22" x14ac:dyDescent="0.25">
      <c r="A15" s="3" t="s">
        <v>38</v>
      </c>
      <c r="B15" s="4">
        <v>42856</v>
      </c>
      <c r="C15" s="5" t="s">
        <v>481</v>
      </c>
      <c r="D15" s="31"/>
      <c r="E15"/>
      <c r="F15">
        <v>727.27200000000005</v>
      </c>
      <c r="G15">
        <v>318.18150000000003</v>
      </c>
      <c r="H15">
        <v>4999.9949999999999</v>
      </c>
      <c r="I15"/>
      <c r="J15">
        <v>45.454500000000003</v>
      </c>
      <c r="K15">
        <v>6090.9030000000002</v>
      </c>
      <c r="L15"/>
      <c r="M15" s="31">
        <v>0</v>
      </c>
      <c r="N15" s="31">
        <v>0.11940298507462686</v>
      </c>
      <c r="O15" s="31">
        <v>5.2238805970149259E-2</v>
      </c>
      <c r="P15" s="31">
        <v>0.82089552238805985</v>
      </c>
      <c r="Q15" s="31">
        <v>0</v>
      </c>
      <c r="R15" s="31">
        <v>4.0298507462686572</v>
      </c>
      <c r="T15" s="29">
        <v>7.462686567164179E-3</v>
      </c>
      <c r="V15">
        <v>0</v>
      </c>
    </row>
    <row r="16" spans="1:22" x14ac:dyDescent="0.25">
      <c r="A16" s="3" t="s">
        <v>38</v>
      </c>
      <c r="B16" s="4">
        <v>42894</v>
      </c>
      <c r="C16" s="5" t="s">
        <v>481</v>
      </c>
      <c r="D16" s="31"/>
      <c r="E16"/>
      <c r="F16">
        <v>4954.5405000000001</v>
      </c>
      <c r="G16">
        <v>181.81800000000001</v>
      </c>
      <c r="H16">
        <v>4227.268500000001</v>
      </c>
      <c r="I16"/>
      <c r="J16"/>
      <c r="K16">
        <v>9363.6270000000004</v>
      </c>
      <c r="L16"/>
      <c r="M16" s="31">
        <v>0</v>
      </c>
      <c r="N16" s="31">
        <v>0.52912621359223311</v>
      </c>
      <c r="O16" s="31">
        <v>1.9417475728155342E-2</v>
      </c>
      <c r="P16" s="31">
        <v>0.45145631067961167</v>
      </c>
      <c r="Q16" s="31">
        <v>0</v>
      </c>
      <c r="R16" s="31">
        <v>2.8834951456310685</v>
      </c>
      <c r="T16" s="29">
        <v>0</v>
      </c>
      <c r="V16">
        <v>0</v>
      </c>
    </row>
    <row r="17" spans="1:22" x14ac:dyDescent="0.25">
      <c r="A17" s="3" t="s">
        <v>38</v>
      </c>
      <c r="B17" s="4">
        <v>42921</v>
      </c>
      <c r="C17" s="5" t="s">
        <v>481</v>
      </c>
      <c r="D17" s="31"/>
      <c r="E17">
        <v>45.454500000000003</v>
      </c>
      <c r="F17"/>
      <c r="G17">
        <v>227.27250000000004</v>
      </c>
      <c r="H17">
        <v>3590.9054999999994</v>
      </c>
      <c r="I17">
        <v>90.909000000000006</v>
      </c>
      <c r="J17"/>
      <c r="K17">
        <v>3954.5414999999994</v>
      </c>
      <c r="L17"/>
      <c r="M17" s="31">
        <v>1.1494252873563222E-2</v>
      </c>
      <c r="N17" s="31">
        <v>0</v>
      </c>
      <c r="O17" s="31">
        <v>5.7471264367816112E-2</v>
      </c>
      <c r="P17" s="31">
        <v>0.90804597701149437</v>
      </c>
      <c r="Q17" s="31">
        <v>2.2988505747126443E-2</v>
      </c>
      <c r="R17" s="31">
        <v>4.3965517241379315</v>
      </c>
      <c r="T17" s="29">
        <v>0</v>
      </c>
      <c r="V17">
        <v>0</v>
      </c>
    </row>
    <row r="18" spans="1:22" x14ac:dyDescent="0.25">
      <c r="A18" s="3" t="s">
        <v>38</v>
      </c>
      <c r="B18" s="4">
        <v>42948</v>
      </c>
      <c r="C18" s="5" t="s">
        <v>481</v>
      </c>
      <c r="D18" s="31"/>
      <c r="E18"/>
      <c r="F18"/>
      <c r="G18">
        <v>3136.3605000000002</v>
      </c>
      <c r="H18">
        <v>227.27250000000001</v>
      </c>
      <c r="I18"/>
      <c r="J18"/>
      <c r="K18">
        <v>3363.6330000000003</v>
      </c>
      <c r="L18"/>
      <c r="M18" s="31">
        <v>0</v>
      </c>
      <c r="N18" s="31">
        <v>0</v>
      </c>
      <c r="O18" s="31">
        <v>0.93243243243243246</v>
      </c>
      <c r="P18" s="31">
        <v>6.7567567567567571E-2</v>
      </c>
      <c r="Q18" s="31">
        <v>0</v>
      </c>
      <c r="R18" s="31">
        <v>3.1013513513513513</v>
      </c>
      <c r="T18" s="29">
        <v>0</v>
      </c>
      <c r="V18">
        <v>0</v>
      </c>
    </row>
    <row r="19" spans="1:22" x14ac:dyDescent="0.25">
      <c r="A19" s="3" t="s">
        <v>38</v>
      </c>
      <c r="B19" s="4">
        <v>42983</v>
      </c>
      <c r="C19" s="5" t="s">
        <v>481</v>
      </c>
      <c r="D19" s="31"/>
      <c r="E19"/>
      <c r="F19"/>
      <c r="G19">
        <v>136.36350000000002</v>
      </c>
      <c r="H19">
        <v>16090.892999999998</v>
      </c>
      <c r="I19"/>
      <c r="J19"/>
      <c r="K19">
        <v>16227.256499999998</v>
      </c>
      <c r="L19"/>
      <c r="M19" s="31">
        <v>0</v>
      </c>
      <c r="N19" s="31">
        <v>0</v>
      </c>
      <c r="O19" s="31">
        <v>8.4033613445378165E-3</v>
      </c>
      <c r="P19" s="31">
        <v>0.99159663865546221</v>
      </c>
      <c r="Q19" s="31">
        <v>0</v>
      </c>
      <c r="R19" s="31">
        <v>4.4873949579831933</v>
      </c>
      <c r="T19" s="29">
        <v>0</v>
      </c>
      <c r="V19">
        <v>0</v>
      </c>
    </row>
    <row r="20" spans="1:22" x14ac:dyDescent="0.25">
      <c r="A20" s="3" t="s">
        <v>38</v>
      </c>
      <c r="B20" s="4">
        <v>43026</v>
      </c>
      <c r="C20" s="5" t="s">
        <v>481</v>
      </c>
      <c r="D20" s="31"/>
      <c r="E20"/>
      <c r="F20">
        <v>545.45400000000006</v>
      </c>
      <c r="G20">
        <v>136.36350000000002</v>
      </c>
      <c r="H20">
        <v>2681.8155000000002</v>
      </c>
      <c r="I20"/>
      <c r="J20"/>
      <c r="K20">
        <v>3363.6330000000003</v>
      </c>
      <c r="L20"/>
      <c r="M20" s="31">
        <v>0</v>
      </c>
      <c r="N20" s="31">
        <v>0.1621621621621622</v>
      </c>
      <c r="O20" s="31">
        <v>4.054054054054055E-2</v>
      </c>
      <c r="P20" s="31">
        <v>0.79729729729729737</v>
      </c>
      <c r="Q20" s="31">
        <v>0</v>
      </c>
      <c r="R20" s="31">
        <v>3.9527027027027031</v>
      </c>
      <c r="T20" s="29">
        <v>0</v>
      </c>
      <c r="V20">
        <v>0</v>
      </c>
    </row>
    <row r="21" spans="1:22" x14ac:dyDescent="0.25">
      <c r="A21" s="3" t="s">
        <v>38</v>
      </c>
      <c r="B21" s="4">
        <v>43052</v>
      </c>
      <c r="C21" s="5" t="s">
        <v>481</v>
      </c>
      <c r="D21" s="31"/>
      <c r="E21"/>
      <c r="F21">
        <v>227.27250000000001</v>
      </c>
      <c r="G21">
        <v>90.909000000000006</v>
      </c>
      <c r="H21">
        <v>8181.8100000000013</v>
      </c>
      <c r="I21"/>
      <c r="J21">
        <v>45.454500000000003</v>
      </c>
      <c r="K21">
        <v>8545.4460000000017</v>
      </c>
      <c r="L21"/>
      <c r="M21" s="31">
        <v>0</v>
      </c>
      <c r="N21" s="31">
        <v>2.6595744680851064E-2</v>
      </c>
      <c r="O21" s="31">
        <v>1.0638297872340427E-2</v>
      </c>
      <c r="P21" s="31">
        <v>0.95744680851063846</v>
      </c>
      <c r="Q21" s="31">
        <v>0</v>
      </c>
      <c r="R21" s="31">
        <v>4.380319148936171</v>
      </c>
      <c r="T21" s="29">
        <v>5.3191489361702135E-3</v>
      </c>
      <c r="V21">
        <v>0</v>
      </c>
    </row>
    <row r="22" spans="1:22" x14ac:dyDescent="0.25">
      <c r="A22" s="3" t="s">
        <v>63</v>
      </c>
      <c r="B22" s="4">
        <v>42557</v>
      </c>
      <c r="C22" s="5" t="s">
        <v>481</v>
      </c>
      <c r="D22"/>
      <c r="E22">
        <v>136.36350000000002</v>
      </c>
      <c r="F22">
        <v>2909.0880000000006</v>
      </c>
      <c r="G22">
        <v>136.36350000000002</v>
      </c>
      <c r="H22">
        <v>1863.6345000000001</v>
      </c>
      <c r="I22"/>
      <c r="J22"/>
      <c r="K22">
        <v>5045.4495000000006</v>
      </c>
      <c r="L22"/>
      <c r="M22" s="31">
        <v>2.7027027027027029E-2</v>
      </c>
      <c r="N22" s="31">
        <v>0.57657657657657668</v>
      </c>
      <c r="O22" s="31">
        <v>2.7027027027027029E-2</v>
      </c>
      <c r="P22" s="31">
        <v>0.36936936936936937</v>
      </c>
      <c r="Q22" s="31">
        <v>0</v>
      </c>
      <c r="R22" s="31">
        <v>2.6081081081081083</v>
      </c>
      <c r="T22" s="29">
        <v>0</v>
      </c>
      <c r="V22">
        <v>0</v>
      </c>
    </row>
    <row r="23" spans="1:22" x14ac:dyDescent="0.25">
      <c r="A23" s="3" t="s">
        <v>63</v>
      </c>
      <c r="B23" s="4">
        <v>42647</v>
      </c>
      <c r="C23" s="5" t="s">
        <v>481</v>
      </c>
      <c r="D23" s="31"/>
      <c r="E23"/>
      <c r="F23">
        <v>590.90850000000012</v>
      </c>
      <c r="G23">
        <v>45.454500000000003</v>
      </c>
      <c r="H23">
        <v>7499.9925000000012</v>
      </c>
      <c r="I23"/>
      <c r="J23"/>
      <c r="K23">
        <v>8136.3555000000015</v>
      </c>
      <c r="L23"/>
      <c r="M23" s="31">
        <v>0</v>
      </c>
      <c r="N23" s="31">
        <v>7.2625698324022339E-2</v>
      </c>
      <c r="O23" s="31">
        <v>5.5865921787709499E-3</v>
      </c>
      <c r="P23" s="31">
        <v>0.92178770949720668</v>
      </c>
      <c r="Q23" s="31">
        <v>0</v>
      </c>
      <c r="R23" s="31">
        <v>4.2737430167597763</v>
      </c>
      <c r="T23" s="29">
        <v>0</v>
      </c>
      <c r="V23">
        <v>0</v>
      </c>
    </row>
    <row r="24" spans="1:22" x14ac:dyDescent="0.25">
      <c r="A24" s="3" t="s">
        <v>63</v>
      </c>
      <c r="B24" s="4">
        <v>42684</v>
      </c>
      <c r="C24" s="5" t="s">
        <v>481</v>
      </c>
      <c r="D24" s="31"/>
      <c r="E24"/>
      <c r="F24">
        <v>3409.0875000000005</v>
      </c>
      <c r="G24">
        <v>90.909000000000006</v>
      </c>
      <c r="H24">
        <v>4454.5410000000002</v>
      </c>
      <c r="I24"/>
      <c r="J24"/>
      <c r="K24">
        <v>7954.5375000000004</v>
      </c>
      <c r="L24"/>
      <c r="M24" s="31">
        <v>0</v>
      </c>
      <c r="N24" s="31">
        <v>0.42857142857142855</v>
      </c>
      <c r="O24" s="31">
        <v>1.1428571428571427E-2</v>
      </c>
      <c r="P24" s="31">
        <v>0.55999999999999994</v>
      </c>
      <c r="Q24" s="31">
        <v>0</v>
      </c>
      <c r="R24" s="31">
        <v>3.1971428571428566</v>
      </c>
      <c r="T24" s="29">
        <v>0</v>
      </c>
      <c r="V24">
        <v>0</v>
      </c>
    </row>
    <row r="25" spans="1:22" x14ac:dyDescent="0.25">
      <c r="A25" s="3" t="s">
        <v>63</v>
      </c>
      <c r="B25" s="4">
        <v>42856</v>
      </c>
      <c r="C25" s="5" t="s">
        <v>481</v>
      </c>
      <c r="D25" s="31"/>
      <c r="E25">
        <v>45.454500000000003</v>
      </c>
      <c r="F25">
        <v>1727.2710000000004</v>
      </c>
      <c r="G25">
        <v>409.09050000000002</v>
      </c>
      <c r="H25">
        <v>818.18100000000004</v>
      </c>
      <c r="I25"/>
      <c r="J25"/>
      <c r="K25">
        <v>2999.9970000000008</v>
      </c>
      <c r="L25"/>
      <c r="M25" s="31">
        <v>1.515151515151515E-2</v>
      </c>
      <c r="N25" s="31">
        <v>0.5757575757575758</v>
      </c>
      <c r="O25" s="31">
        <v>0.13636363636363635</v>
      </c>
      <c r="P25" s="31">
        <v>0.27272727272727271</v>
      </c>
      <c r="Q25" s="31">
        <v>0</v>
      </c>
      <c r="R25" s="31">
        <v>2.5</v>
      </c>
      <c r="T25" s="29">
        <v>0</v>
      </c>
      <c r="V25">
        <v>0</v>
      </c>
    </row>
    <row r="26" spans="1:22" x14ac:dyDescent="0.25">
      <c r="A26" s="3" t="s">
        <v>63</v>
      </c>
      <c r="B26" s="4">
        <v>42895</v>
      </c>
      <c r="C26" s="5" t="s">
        <v>481</v>
      </c>
      <c r="D26" s="31"/>
      <c r="E26"/>
      <c r="F26">
        <v>1181.817</v>
      </c>
      <c r="G26"/>
      <c r="H26">
        <v>1318.1805000000002</v>
      </c>
      <c r="I26"/>
      <c r="J26"/>
      <c r="K26">
        <v>2499.9975000000004</v>
      </c>
      <c r="L26"/>
      <c r="M26" s="31">
        <v>0</v>
      </c>
      <c r="N26" s="31">
        <v>0.47272727272727266</v>
      </c>
      <c r="O26" s="31">
        <v>0</v>
      </c>
      <c r="P26" s="31">
        <v>0.52727272727272723</v>
      </c>
      <c r="Q26" s="31">
        <v>0</v>
      </c>
      <c r="R26" s="31">
        <v>3.0818181818181816</v>
      </c>
      <c r="T26" s="29">
        <v>0</v>
      </c>
      <c r="V26">
        <v>0</v>
      </c>
    </row>
    <row r="27" spans="1:22" x14ac:dyDescent="0.25">
      <c r="A27" s="3" t="s">
        <v>63</v>
      </c>
      <c r="B27" s="4">
        <v>42921</v>
      </c>
      <c r="C27" s="5" t="s">
        <v>481</v>
      </c>
      <c r="D27" s="31"/>
      <c r="E27"/>
      <c r="F27">
        <v>227.27250000000001</v>
      </c>
      <c r="G27">
        <v>318.18150000000003</v>
      </c>
      <c r="H27">
        <v>6227.2664999999997</v>
      </c>
      <c r="I27">
        <v>45.454500000000003</v>
      </c>
      <c r="J27"/>
      <c r="K27">
        <v>6818.1749999999993</v>
      </c>
      <c r="L27"/>
      <c r="M27" s="31">
        <v>0</v>
      </c>
      <c r="N27" s="31">
        <v>3.333333333333334E-2</v>
      </c>
      <c r="O27" s="31">
        <v>4.6666666666666669E-2</v>
      </c>
      <c r="P27" s="31">
        <v>0.91333333333333344</v>
      </c>
      <c r="Q27" s="31">
        <v>6.6666666666666671E-3</v>
      </c>
      <c r="R27" s="31">
        <v>4.3400000000000007</v>
      </c>
      <c r="T27" s="29">
        <v>0</v>
      </c>
      <c r="V27">
        <v>0</v>
      </c>
    </row>
    <row r="28" spans="1:22" x14ac:dyDescent="0.25">
      <c r="A28" s="3" t="s">
        <v>63</v>
      </c>
      <c r="B28" s="4">
        <v>42948</v>
      </c>
      <c r="C28" s="5" t="s">
        <v>481</v>
      </c>
      <c r="D28" s="31"/>
      <c r="E28"/>
      <c r="F28"/>
      <c r="G28">
        <v>45.454500000000003</v>
      </c>
      <c r="H28">
        <v>272.72700000000003</v>
      </c>
      <c r="I28"/>
      <c r="J28"/>
      <c r="K28">
        <v>318.18150000000003</v>
      </c>
      <c r="L28"/>
      <c r="M28" s="31">
        <v>0</v>
      </c>
      <c r="N28" s="31">
        <v>0</v>
      </c>
      <c r="O28" s="31">
        <v>0.14285714285714285</v>
      </c>
      <c r="P28" s="31">
        <v>0.85714285714285721</v>
      </c>
      <c r="Q28" s="31">
        <v>0</v>
      </c>
      <c r="R28" s="31">
        <v>4.2857142857142865</v>
      </c>
      <c r="T28" s="29">
        <v>0</v>
      </c>
      <c r="V28">
        <v>0</v>
      </c>
    </row>
    <row r="29" spans="1:22" x14ac:dyDescent="0.25">
      <c r="A29" s="3" t="s">
        <v>63</v>
      </c>
      <c r="B29" s="4">
        <v>42983</v>
      </c>
      <c r="C29" s="5" t="s">
        <v>481</v>
      </c>
      <c r="D29" s="31"/>
      <c r="E29"/>
      <c r="F29"/>
      <c r="G29">
        <v>136.36350000000002</v>
      </c>
      <c r="H29">
        <v>6090.9030000000002</v>
      </c>
      <c r="I29"/>
      <c r="J29"/>
      <c r="K29">
        <v>6227.2665000000006</v>
      </c>
      <c r="L29"/>
      <c r="M29" s="31">
        <v>0</v>
      </c>
      <c r="N29" s="31">
        <v>0</v>
      </c>
      <c r="O29" s="31">
        <v>2.1897810218978107E-2</v>
      </c>
      <c r="P29" s="31">
        <v>0.97810218978102204</v>
      </c>
      <c r="Q29" s="31">
        <v>0</v>
      </c>
      <c r="R29" s="31">
        <v>4.4671532846715341</v>
      </c>
      <c r="T29" s="29">
        <v>0</v>
      </c>
      <c r="V29">
        <v>0</v>
      </c>
    </row>
    <row r="30" spans="1:22" x14ac:dyDescent="0.25">
      <c r="A30" s="3" t="s">
        <v>63</v>
      </c>
      <c r="B30" s="4">
        <v>43026</v>
      </c>
      <c r="C30" s="5" t="s">
        <v>481</v>
      </c>
      <c r="D30" s="31"/>
      <c r="E30">
        <v>45.454500000000003</v>
      </c>
      <c r="F30">
        <v>772.7265000000001</v>
      </c>
      <c r="G30">
        <v>318.18150000000003</v>
      </c>
      <c r="H30">
        <v>4090.9050000000002</v>
      </c>
      <c r="I30"/>
      <c r="J30"/>
      <c r="K30">
        <v>5227.2674999999999</v>
      </c>
      <c r="L30"/>
      <c r="M30" s="31">
        <v>8.6956521739130436E-3</v>
      </c>
      <c r="N30" s="31">
        <v>0.14782608695652175</v>
      </c>
      <c r="O30" s="31">
        <v>6.0869565217391314E-2</v>
      </c>
      <c r="P30" s="31">
        <v>0.78260869565217406</v>
      </c>
      <c r="Q30" s="31">
        <v>0</v>
      </c>
      <c r="R30" s="31">
        <v>3.9260869565217398</v>
      </c>
      <c r="T30" s="29">
        <v>0</v>
      </c>
      <c r="V30">
        <v>0</v>
      </c>
    </row>
    <row r="31" spans="1:22" x14ac:dyDescent="0.25">
      <c r="A31" s="3" t="s">
        <v>63</v>
      </c>
      <c r="B31" s="4">
        <v>43053</v>
      </c>
      <c r="C31" s="5" t="s">
        <v>481</v>
      </c>
      <c r="D31" s="31"/>
      <c r="E31"/>
      <c r="F31">
        <v>772.72650000000021</v>
      </c>
      <c r="G31">
        <v>45.454500000000003</v>
      </c>
      <c r="H31">
        <v>2727.27</v>
      </c>
      <c r="I31"/>
      <c r="J31"/>
      <c r="K31">
        <v>3545.451</v>
      </c>
      <c r="L31"/>
      <c r="M31" s="31">
        <v>0</v>
      </c>
      <c r="N31" s="31">
        <v>0.21794871794871795</v>
      </c>
      <c r="O31" s="31">
        <v>1.2820512820512822E-2</v>
      </c>
      <c r="P31" s="31">
        <v>0.76923076923076938</v>
      </c>
      <c r="Q31" s="31">
        <v>0</v>
      </c>
      <c r="R31" s="31">
        <v>3.8269230769230775</v>
      </c>
      <c r="T31" s="29">
        <v>0</v>
      </c>
      <c r="V31">
        <v>0</v>
      </c>
    </row>
    <row r="32" spans="1:22" x14ac:dyDescent="0.25">
      <c r="A32" s="3" t="s">
        <v>72</v>
      </c>
      <c r="B32" s="4">
        <v>42541</v>
      </c>
      <c r="C32" s="5" t="s">
        <v>481</v>
      </c>
      <c r="D32"/>
      <c r="E32">
        <v>90.909000000000006</v>
      </c>
      <c r="F32">
        <v>409.09050000000002</v>
      </c>
      <c r="G32">
        <v>181.81800000000001</v>
      </c>
      <c r="H32">
        <v>2090.9070000000002</v>
      </c>
      <c r="I32"/>
      <c r="J32"/>
      <c r="K32">
        <v>2772.7245000000003</v>
      </c>
      <c r="L32"/>
      <c r="M32" s="31">
        <v>3.2786885245901641E-2</v>
      </c>
      <c r="N32" s="31">
        <v>0.14754098360655737</v>
      </c>
      <c r="O32" s="31">
        <v>6.5573770491803282E-2</v>
      </c>
      <c r="P32" s="31">
        <v>0.75409836065573765</v>
      </c>
      <c r="Q32" s="31">
        <v>0</v>
      </c>
      <c r="R32" s="31">
        <v>3.8114754098360653</v>
      </c>
      <c r="T32" s="29">
        <v>0</v>
      </c>
      <c r="V32">
        <v>0</v>
      </c>
    </row>
    <row r="33" spans="1:22" x14ac:dyDescent="0.25">
      <c r="A33" s="3" t="s">
        <v>72</v>
      </c>
      <c r="B33" s="4">
        <v>42558</v>
      </c>
      <c r="C33" s="5" t="s">
        <v>481</v>
      </c>
      <c r="D33"/>
      <c r="E33">
        <v>272.72700000000003</v>
      </c>
      <c r="F33">
        <v>499.99950000000001</v>
      </c>
      <c r="G33">
        <v>45.454500000000003</v>
      </c>
      <c r="H33">
        <v>2227.2705000000005</v>
      </c>
      <c r="I33"/>
      <c r="J33">
        <v>90.909000000000006</v>
      </c>
      <c r="K33">
        <v>3136.3605000000007</v>
      </c>
      <c r="L33"/>
      <c r="M33" s="31">
        <v>8.6956521739130432E-2</v>
      </c>
      <c r="N33" s="31">
        <v>0.15942028985507242</v>
      </c>
      <c r="O33" s="31">
        <v>1.4492753623188404E-2</v>
      </c>
      <c r="P33" s="31">
        <v>0.71014492753623193</v>
      </c>
      <c r="Q33" s="31">
        <v>0</v>
      </c>
      <c r="R33" s="31">
        <v>3.4782608695652177</v>
      </c>
      <c r="T33" s="29">
        <v>2.8985507246376808E-2</v>
      </c>
      <c r="V33">
        <v>0</v>
      </c>
    </row>
    <row r="34" spans="1:22" x14ac:dyDescent="0.25">
      <c r="A34" s="3" t="s">
        <v>72</v>
      </c>
      <c r="B34" s="4">
        <v>42647</v>
      </c>
      <c r="C34" s="5" t="s">
        <v>481</v>
      </c>
      <c r="D34" s="31"/>
      <c r="E34">
        <v>45.454500000000003</v>
      </c>
      <c r="F34">
        <v>1772.7255000000005</v>
      </c>
      <c r="G34">
        <v>227.27250000000001</v>
      </c>
      <c r="H34">
        <v>2409.0884999999998</v>
      </c>
      <c r="I34"/>
      <c r="J34">
        <v>45.454500000000003</v>
      </c>
      <c r="K34">
        <v>4499.9955</v>
      </c>
      <c r="L34"/>
      <c r="M34" s="31">
        <v>1.01010101010101E-2</v>
      </c>
      <c r="N34" s="31">
        <v>0.39393939393939392</v>
      </c>
      <c r="O34" s="31">
        <v>5.0505050505050497E-2</v>
      </c>
      <c r="P34" s="31">
        <v>0.53535353535353536</v>
      </c>
      <c r="Q34" s="31">
        <v>0</v>
      </c>
      <c r="R34" s="31">
        <v>3.1515151515151514</v>
      </c>
      <c r="T34" s="29">
        <v>1.01010101010101E-2</v>
      </c>
      <c r="V34">
        <v>0</v>
      </c>
    </row>
    <row r="35" spans="1:22" x14ac:dyDescent="0.25">
      <c r="A35" s="3" t="s">
        <v>72</v>
      </c>
      <c r="B35" s="4">
        <v>42668</v>
      </c>
      <c r="C35" s="5" t="s">
        <v>481</v>
      </c>
      <c r="D35" s="31"/>
      <c r="E35"/>
      <c r="F35">
        <v>3181.8150000000001</v>
      </c>
      <c r="G35">
        <v>90.909000000000006</v>
      </c>
      <c r="H35">
        <v>3499.9965000000002</v>
      </c>
      <c r="I35"/>
      <c r="J35"/>
      <c r="K35">
        <v>6772.7205000000004</v>
      </c>
      <c r="L35"/>
      <c r="M35" s="31">
        <v>0</v>
      </c>
      <c r="N35" s="31">
        <v>0.46979865771812079</v>
      </c>
      <c r="O35" s="31">
        <v>1.3422818791946307E-2</v>
      </c>
      <c r="P35" s="31">
        <v>0.51677852348993292</v>
      </c>
      <c r="Q35" s="31">
        <v>0</v>
      </c>
      <c r="R35" s="31">
        <v>3.0704697986577179</v>
      </c>
      <c r="T35" s="29">
        <v>0</v>
      </c>
      <c r="V35">
        <v>0</v>
      </c>
    </row>
    <row r="36" spans="1:22" x14ac:dyDescent="0.25">
      <c r="A36" s="3" t="s">
        <v>72</v>
      </c>
      <c r="B36" s="4">
        <v>42684</v>
      </c>
      <c r="C36" s="5" t="s">
        <v>481</v>
      </c>
      <c r="D36" s="31"/>
      <c r="E36"/>
      <c r="F36">
        <v>2181.8160000000003</v>
      </c>
      <c r="G36">
        <v>318.18150000000003</v>
      </c>
      <c r="H36">
        <v>3090.9059999999999</v>
      </c>
      <c r="I36"/>
      <c r="J36"/>
      <c r="K36">
        <v>5590.9035000000003</v>
      </c>
      <c r="L36"/>
      <c r="M36" s="31">
        <v>0</v>
      </c>
      <c r="N36" s="31">
        <v>0.34959349593495936</v>
      </c>
      <c r="O36" s="31">
        <v>5.6910569105691061E-2</v>
      </c>
      <c r="P36" s="31">
        <v>0.55284552845528456</v>
      </c>
      <c r="Q36" s="31">
        <v>0</v>
      </c>
      <c r="R36" s="31">
        <v>3.1829268292682928</v>
      </c>
      <c r="T36" s="29">
        <v>4.065040650406504E-2</v>
      </c>
      <c r="V36">
        <v>0</v>
      </c>
    </row>
    <row r="37" spans="1:22" x14ac:dyDescent="0.25">
      <c r="A37" s="3" t="s">
        <v>72</v>
      </c>
      <c r="B37" s="4">
        <v>42856</v>
      </c>
      <c r="C37" s="5" t="s">
        <v>481</v>
      </c>
      <c r="D37" s="31"/>
      <c r="E37">
        <v>45.454500000000003</v>
      </c>
      <c r="F37">
        <v>590.90850000000012</v>
      </c>
      <c r="G37">
        <v>90.909000000000006</v>
      </c>
      <c r="H37">
        <v>3090.9059999999999</v>
      </c>
      <c r="I37"/>
      <c r="J37"/>
      <c r="K37">
        <v>3818.1779999999999</v>
      </c>
      <c r="L37"/>
      <c r="M37" s="31">
        <v>1.1904761904761904E-2</v>
      </c>
      <c r="N37" s="31">
        <v>0.15476190476190474</v>
      </c>
      <c r="O37" s="31">
        <v>2.3809523809523808E-2</v>
      </c>
      <c r="P37" s="31">
        <v>0.80952380952380942</v>
      </c>
      <c r="Q37" s="31">
        <v>0</v>
      </c>
      <c r="R37" s="31">
        <v>3.9464285714285707</v>
      </c>
      <c r="T37" s="29">
        <v>0</v>
      </c>
      <c r="V37">
        <v>0</v>
      </c>
    </row>
    <row r="38" spans="1:22" x14ac:dyDescent="0.25">
      <c r="A38" s="3" t="s">
        <v>72</v>
      </c>
      <c r="B38" s="4">
        <v>42872</v>
      </c>
      <c r="C38" s="5" t="s">
        <v>481</v>
      </c>
      <c r="D38" s="31"/>
      <c r="E38"/>
      <c r="F38">
        <v>772.7265000000001</v>
      </c>
      <c r="G38">
        <v>45.454500000000003</v>
      </c>
      <c r="H38">
        <v>1681.8165000000001</v>
      </c>
      <c r="I38"/>
      <c r="J38"/>
      <c r="K38">
        <v>2499.9975000000004</v>
      </c>
      <c r="L38"/>
      <c r="M38" s="31">
        <v>0</v>
      </c>
      <c r="N38" s="31">
        <v>0.30909090909090908</v>
      </c>
      <c r="O38" s="31">
        <v>1.8181818181818181E-2</v>
      </c>
      <c r="P38" s="31">
        <v>0.67272727272727262</v>
      </c>
      <c r="Q38" s="31">
        <v>0</v>
      </c>
      <c r="R38" s="31">
        <v>3.545454545454545</v>
      </c>
      <c r="T38" s="29">
        <v>0</v>
      </c>
      <c r="V38">
        <v>0</v>
      </c>
    </row>
    <row r="39" spans="1:22" x14ac:dyDescent="0.25">
      <c r="A39" s="3" t="s">
        <v>72</v>
      </c>
      <c r="B39" s="4">
        <v>42892</v>
      </c>
      <c r="C39" s="5" t="s">
        <v>481</v>
      </c>
      <c r="D39" s="31"/>
      <c r="E39"/>
      <c r="F39">
        <v>727.27200000000016</v>
      </c>
      <c r="G39">
        <v>545.45400000000006</v>
      </c>
      <c r="H39">
        <v>2772.7244999999998</v>
      </c>
      <c r="I39"/>
      <c r="J39"/>
      <c r="K39">
        <v>4045.4504999999999</v>
      </c>
      <c r="L39"/>
      <c r="M39" s="31">
        <v>0</v>
      </c>
      <c r="N39" s="31">
        <v>0.17977528089887643</v>
      </c>
      <c r="O39" s="31">
        <v>0.13483146067415733</v>
      </c>
      <c r="P39" s="31">
        <v>0.68539325842696641</v>
      </c>
      <c r="Q39" s="31">
        <v>0</v>
      </c>
      <c r="R39" s="31">
        <v>3.7584269662921352</v>
      </c>
      <c r="T39" s="29">
        <v>0</v>
      </c>
      <c r="V39">
        <v>0</v>
      </c>
    </row>
    <row r="40" spans="1:22" x14ac:dyDescent="0.25">
      <c r="A40" s="3" t="s">
        <v>72</v>
      </c>
      <c r="B40" s="4">
        <v>42905</v>
      </c>
      <c r="C40" s="5" t="s">
        <v>481</v>
      </c>
      <c r="D40" s="31"/>
      <c r="E40"/>
      <c r="F40">
        <v>1318.1805000000002</v>
      </c>
      <c r="G40">
        <v>45.454500000000003</v>
      </c>
      <c r="H40">
        <v>1499.9985000000001</v>
      </c>
      <c r="I40"/>
      <c r="J40"/>
      <c r="K40">
        <v>2863.6335000000004</v>
      </c>
      <c r="L40"/>
      <c r="M40" s="31">
        <v>0</v>
      </c>
      <c r="N40" s="31">
        <v>0.46031746031746024</v>
      </c>
      <c r="O40" s="31">
        <v>1.5873015873015872E-2</v>
      </c>
      <c r="P40" s="31">
        <v>0.52380952380952384</v>
      </c>
      <c r="Q40" s="31">
        <v>0</v>
      </c>
      <c r="R40" s="31">
        <v>3.0952380952380949</v>
      </c>
      <c r="T40" s="29">
        <v>0</v>
      </c>
      <c r="V40">
        <v>0</v>
      </c>
    </row>
    <row r="41" spans="1:22" x14ac:dyDescent="0.25">
      <c r="A41" s="3" t="s">
        <v>72</v>
      </c>
      <c r="B41" s="4">
        <v>42921</v>
      </c>
      <c r="C41" s="5" t="s">
        <v>481</v>
      </c>
      <c r="D41" s="31"/>
      <c r="E41"/>
      <c r="F41">
        <v>909.09000000000015</v>
      </c>
      <c r="G41"/>
      <c r="H41">
        <v>1409.0895</v>
      </c>
      <c r="I41"/>
      <c r="J41"/>
      <c r="K41">
        <v>2318.1795000000002</v>
      </c>
      <c r="L41"/>
      <c r="M41" s="31">
        <v>0</v>
      </c>
      <c r="N41" s="31">
        <v>0.39215686274509809</v>
      </c>
      <c r="O41" s="31">
        <v>0</v>
      </c>
      <c r="P41" s="31">
        <v>0.60784313725490191</v>
      </c>
      <c r="Q41" s="31">
        <v>0</v>
      </c>
      <c r="R41" s="31">
        <v>3.3235294117647056</v>
      </c>
      <c r="T41" s="29">
        <v>0</v>
      </c>
      <c r="V41">
        <v>0</v>
      </c>
    </row>
    <row r="42" spans="1:22" x14ac:dyDescent="0.25">
      <c r="A42" s="3" t="s">
        <v>72</v>
      </c>
      <c r="B42" s="4">
        <v>42934</v>
      </c>
      <c r="C42" s="5" t="s">
        <v>481</v>
      </c>
      <c r="D42" s="31"/>
      <c r="E42"/>
      <c r="F42">
        <v>45.454500000000003</v>
      </c>
      <c r="G42"/>
      <c r="H42">
        <v>1227.2715000000001</v>
      </c>
      <c r="I42"/>
      <c r="J42">
        <v>90.909000000000006</v>
      </c>
      <c r="K42">
        <v>1363.6350000000002</v>
      </c>
      <c r="L42"/>
      <c r="M42" s="31">
        <v>0</v>
      </c>
      <c r="N42" s="31">
        <v>3.3333333333333333E-2</v>
      </c>
      <c r="O42" s="31">
        <v>0</v>
      </c>
      <c r="P42" s="31">
        <v>0.89999999999999991</v>
      </c>
      <c r="Q42" s="31">
        <v>0</v>
      </c>
      <c r="R42" s="31">
        <v>4.0999999999999996</v>
      </c>
      <c r="T42" s="29">
        <v>6.6666666666666666E-2</v>
      </c>
      <c r="V42">
        <v>0</v>
      </c>
    </row>
    <row r="43" spans="1:22" x14ac:dyDescent="0.25">
      <c r="A43" s="3" t="s">
        <v>72</v>
      </c>
      <c r="B43" s="4">
        <v>42948</v>
      </c>
      <c r="C43" s="5" t="s">
        <v>481</v>
      </c>
      <c r="D43" s="31"/>
      <c r="E43"/>
      <c r="F43"/>
      <c r="G43"/>
      <c r="H43">
        <v>136.36350000000002</v>
      </c>
      <c r="I43"/>
      <c r="J43"/>
      <c r="K43">
        <v>136.36350000000002</v>
      </c>
      <c r="L43"/>
      <c r="M43" s="31">
        <v>0</v>
      </c>
      <c r="N43" s="31">
        <v>0</v>
      </c>
      <c r="O43" s="31">
        <v>0</v>
      </c>
      <c r="P43" s="31">
        <v>1</v>
      </c>
      <c r="Q43" s="31">
        <v>0</v>
      </c>
      <c r="R43" s="31">
        <v>4.5</v>
      </c>
      <c r="T43" s="29">
        <v>0</v>
      </c>
      <c r="V43">
        <v>0</v>
      </c>
    </row>
    <row r="44" spans="1:22" x14ac:dyDescent="0.25">
      <c r="A44" s="3" t="s">
        <v>72</v>
      </c>
      <c r="B44" s="4">
        <v>42963</v>
      </c>
      <c r="C44" s="5" t="s">
        <v>481</v>
      </c>
      <c r="D44" s="31"/>
      <c r="E44"/>
      <c r="F44"/>
      <c r="G44">
        <v>499.99950000000001</v>
      </c>
      <c r="H44">
        <v>909.09000000000015</v>
      </c>
      <c r="I44"/>
      <c r="J44">
        <v>136.36350000000002</v>
      </c>
      <c r="K44">
        <v>1545.453</v>
      </c>
      <c r="L44"/>
      <c r="M44" s="31">
        <v>0</v>
      </c>
      <c r="N44" s="31">
        <v>0</v>
      </c>
      <c r="O44" s="31">
        <v>0.32352941176470584</v>
      </c>
      <c r="P44" s="31">
        <v>0.58823529411764708</v>
      </c>
      <c r="Q44" s="31">
        <v>0</v>
      </c>
      <c r="R44" s="31">
        <v>3.617647058823529</v>
      </c>
      <c r="T44" s="29">
        <v>8.8235294117647065E-2</v>
      </c>
      <c r="V44">
        <v>0</v>
      </c>
    </row>
    <row r="45" spans="1:22" x14ac:dyDescent="0.25">
      <c r="A45" s="3" t="s">
        <v>72</v>
      </c>
      <c r="B45" s="4">
        <v>42983</v>
      </c>
      <c r="C45" s="5" t="s">
        <v>481</v>
      </c>
      <c r="D45" s="31"/>
      <c r="E45"/>
      <c r="F45"/>
      <c r="G45"/>
      <c r="H45">
        <v>2499.9974999999999</v>
      </c>
      <c r="I45"/>
      <c r="J45"/>
      <c r="K45">
        <v>2499.9974999999999</v>
      </c>
      <c r="L45"/>
      <c r="M45" s="31">
        <v>0</v>
      </c>
      <c r="N45" s="31">
        <v>0</v>
      </c>
      <c r="O45" s="31">
        <v>0</v>
      </c>
      <c r="P45" s="31">
        <v>1</v>
      </c>
      <c r="Q45" s="31">
        <v>0</v>
      </c>
      <c r="R45" s="31">
        <v>4.5</v>
      </c>
      <c r="T45" s="29">
        <v>0</v>
      </c>
      <c r="V45">
        <v>0</v>
      </c>
    </row>
    <row r="46" spans="1:22" x14ac:dyDescent="0.25">
      <c r="A46" s="3" t="s">
        <v>72</v>
      </c>
      <c r="B46" s="4">
        <v>42997</v>
      </c>
      <c r="C46" s="5" t="s">
        <v>481</v>
      </c>
      <c r="D46" s="31"/>
      <c r="E46">
        <v>90.909000000000006</v>
      </c>
      <c r="F46">
        <v>227.27250000000001</v>
      </c>
      <c r="G46">
        <v>318.18150000000003</v>
      </c>
      <c r="H46">
        <v>1454.5440000000001</v>
      </c>
      <c r="I46"/>
      <c r="J46">
        <v>45.454500000000003</v>
      </c>
      <c r="K46">
        <v>2136.3615</v>
      </c>
      <c r="L46"/>
      <c r="M46" s="31">
        <v>4.2553191489361708E-2</v>
      </c>
      <c r="N46" s="31">
        <v>0.10638297872340426</v>
      </c>
      <c r="O46" s="31">
        <v>0.14893617021276598</v>
      </c>
      <c r="P46" s="31">
        <v>0.68085106382978733</v>
      </c>
      <c r="Q46" s="31">
        <v>0</v>
      </c>
      <c r="R46" s="31">
        <v>3.6702127659574471</v>
      </c>
      <c r="T46" s="29">
        <v>2.1276595744680854E-2</v>
      </c>
      <c r="V46">
        <v>0</v>
      </c>
    </row>
    <row r="47" spans="1:22" x14ac:dyDescent="0.25">
      <c r="A47" s="3" t="s">
        <v>72</v>
      </c>
      <c r="B47" s="4">
        <v>43026</v>
      </c>
      <c r="C47" s="5" t="s">
        <v>481</v>
      </c>
      <c r="D47"/>
      <c r="E47"/>
      <c r="F47">
        <v>454.54500000000002</v>
      </c>
      <c r="G47"/>
      <c r="H47">
        <v>1954.5434999999998</v>
      </c>
      <c r="I47"/>
      <c r="J47"/>
      <c r="K47">
        <v>2409.0884999999998</v>
      </c>
      <c r="L47"/>
      <c r="M47" s="31">
        <v>0</v>
      </c>
      <c r="N47" s="31">
        <v>0.18867924528301891</v>
      </c>
      <c r="O47" s="31">
        <v>0</v>
      </c>
      <c r="P47" s="31">
        <v>0.81132075471698128</v>
      </c>
      <c r="Q47" s="31">
        <v>0</v>
      </c>
      <c r="R47" s="31">
        <v>3.9339622641509444</v>
      </c>
      <c r="T47" s="29">
        <v>0</v>
      </c>
      <c r="V47">
        <v>0</v>
      </c>
    </row>
    <row r="48" spans="1:22" x14ac:dyDescent="0.25">
      <c r="A48" s="3" t="s">
        <v>72</v>
      </c>
      <c r="B48" s="4">
        <v>43053</v>
      </c>
      <c r="C48" s="5" t="s">
        <v>481</v>
      </c>
      <c r="D48"/>
      <c r="E48"/>
      <c r="F48">
        <v>227.27250000000001</v>
      </c>
      <c r="G48"/>
      <c r="H48">
        <v>1863.6345000000001</v>
      </c>
      <c r="I48"/>
      <c r="J48"/>
      <c r="K48">
        <v>2090.9070000000002</v>
      </c>
      <c r="L48"/>
      <c r="M48" s="31">
        <v>0</v>
      </c>
      <c r="N48" s="31">
        <v>0.10869565217391305</v>
      </c>
      <c r="O48" s="31">
        <v>0</v>
      </c>
      <c r="P48" s="31">
        <v>0.89130434782608692</v>
      </c>
      <c r="Q48" s="31">
        <v>0</v>
      </c>
      <c r="R48" s="31">
        <v>4.1739130434782599</v>
      </c>
      <c r="T48" s="29">
        <v>0</v>
      </c>
      <c r="V48">
        <v>0</v>
      </c>
    </row>
    <row r="49" spans="1:22" x14ac:dyDescent="0.25">
      <c r="A49" s="3" t="s">
        <v>158</v>
      </c>
      <c r="B49" s="4">
        <v>42541</v>
      </c>
      <c r="C49" s="5" t="s">
        <v>481</v>
      </c>
      <c r="D49"/>
      <c r="E49">
        <v>181.81800000000001</v>
      </c>
      <c r="F49">
        <v>3545.4509999999996</v>
      </c>
      <c r="G49">
        <v>409.09050000000002</v>
      </c>
      <c r="H49">
        <v>3499.9965000000002</v>
      </c>
      <c r="I49"/>
      <c r="J49"/>
      <c r="K49">
        <v>7636.3559999999998</v>
      </c>
      <c r="L49"/>
      <c r="M49" s="31">
        <v>2.3809523809523812E-2</v>
      </c>
      <c r="N49" s="31">
        <v>0.4642857142857143</v>
      </c>
      <c r="O49" s="31">
        <v>5.3571428571428575E-2</v>
      </c>
      <c r="P49" s="31">
        <v>0.45833333333333337</v>
      </c>
      <c r="Q49" s="31">
        <v>0</v>
      </c>
      <c r="R49" s="31">
        <v>2.9196428571428572</v>
      </c>
      <c r="T49" s="29">
        <v>0</v>
      </c>
      <c r="V49">
        <v>0</v>
      </c>
    </row>
    <row r="50" spans="1:22" x14ac:dyDescent="0.25">
      <c r="A50" s="3" t="s">
        <v>158</v>
      </c>
      <c r="B50" s="4">
        <v>42668</v>
      </c>
      <c r="C50" s="5" t="s">
        <v>481</v>
      </c>
      <c r="D50" s="31"/>
      <c r="E50">
        <v>90.909000000000006</v>
      </c>
      <c r="F50">
        <v>3454.5419999999999</v>
      </c>
      <c r="G50">
        <v>45.454500000000003</v>
      </c>
      <c r="H50">
        <v>5545.4490000000005</v>
      </c>
      <c r="I50"/>
      <c r="J50"/>
      <c r="K50">
        <v>9136.3545000000013</v>
      </c>
      <c r="L50"/>
      <c r="M50" s="31">
        <v>9.9502487562189053E-3</v>
      </c>
      <c r="N50" s="31">
        <v>0.37810945273631841</v>
      </c>
      <c r="O50" s="31">
        <v>4.9751243781094526E-3</v>
      </c>
      <c r="P50" s="31">
        <v>0.60696517412935325</v>
      </c>
      <c r="Q50" s="31">
        <v>0</v>
      </c>
      <c r="R50" s="31">
        <v>3.3134328358208958</v>
      </c>
      <c r="T50" s="29">
        <v>0</v>
      </c>
      <c r="V50">
        <v>0</v>
      </c>
    </row>
    <row r="51" spans="1:22" x14ac:dyDescent="0.25">
      <c r="A51" s="3" t="s">
        <v>158</v>
      </c>
      <c r="B51" s="4">
        <v>42872</v>
      </c>
      <c r="C51" s="5" t="s">
        <v>481</v>
      </c>
      <c r="D51" s="31"/>
      <c r="E51">
        <v>1272.7260000000001</v>
      </c>
      <c r="F51">
        <v>3636.36</v>
      </c>
      <c r="G51">
        <v>681.81750000000011</v>
      </c>
      <c r="H51">
        <v>818.18100000000027</v>
      </c>
      <c r="I51"/>
      <c r="J51">
        <v>45.454500000000003</v>
      </c>
      <c r="K51">
        <v>6454.5390000000007</v>
      </c>
      <c r="L51"/>
      <c r="M51" s="31">
        <v>0.19718309859154928</v>
      </c>
      <c r="N51" s="31">
        <v>0.56338028169014076</v>
      </c>
      <c r="O51" s="31">
        <v>0.10563380281690142</v>
      </c>
      <c r="P51" s="31">
        <v>0.12676056338028169</v>
      </c>
      <c r="Q51" s="31">
        <v>0</v>
      </c>
      <c r="R51" s="31">
        <v>1.732394366197183</v>
      </c>
      <c r="T51" s="29">
        <v>7.0422535211267607E-3</v>
      </c>
      <c r="V51">
        <v>0</v>
      </c>
    </row>
    <row r="52" spans="1:22" x14ac:dyDescent="0.25">
      <c r="A52" s="3" t="s">
        <v>158</v>
      </c>
      <c r="B52" s="4">
        <v>42905</v>
      </c>
      <c r="C52" s="5" t="s">
        <v>481</v>
      </c>
      <c r="D52" s="31"/>
      <c r="E52"/>
      <c r="F52">
        <v>1545.4530000000002</v>
      </c>
      <c r="G52">
        <v>181.81800000000001</v>
      </c>
      <c r="H52">
        <v>5863.6305000000011</v>
      </c>
      <c r="I52"/>
      <c r="J52"/>
      <c r="K52">
        <v>7590.9015000000018</v>
      </c>
      <c r="L52"/>
      <c r="M52" s="31">
        <v>0</v>
      </c>
      <c r="N52" s="31">
        <v>0.20359281437125751</v>
      </c>
      <c r="O52" s="31">
        <v>2.3952095808383235E-2</v>
      </c>
      <c r="P52" s="31">
        <v>0.77245508982035926</v>
      </c>
      <c r="Q52" s="31">
        <v>0</v>
      </c>
      <c r="R52" s="31">
        <v>3.8532934131736525</v>
      </c>
      <c r="T52" s="29">
        <v>0</v>
      </c>
      <c r="V52">
        <v>0</v>
      </c>
    </row>
    <row r="53" spans="1:22" x14ac:dyDescent="0.25">
      <c r="A53" s="3" t="s">
        <v>158</v>
      </c>
      <c r="B53" s="4">
        <v>42934</v>
      </c>
      <c r="C53" s="5" t="s">
        <v>481</v>
      </c>
      <c r="D53" s="31"/>
      <c r="E53"/>
      <c r="F53"/>
      <c r="G53">
        <v>45.454500000000003</v>
      </c>
      <c r="H53">
        <v>1136.3625000000002</v>
      </c>
      <c r="I53"/>
      <c r="J53"/>
      <c r="K53">
        <v>1181.8170000000002</v>
      </c>
      <c r="L53"/>
      <c r="M53" s="31">
        <v>0</v>
      </c>
      <c r="N53" s="31">
        <v>0</v>
      </c>
      <c r="O53" s="31">
        <v>3.8461538461538464E-2</v>
      </c>
      <c r="P53" s="31">
        <v>0.96153846153846168</v>
      </c>
      <c r="Q53" s="31">
        <v>0</v>
      </c>
      <c r="R53" s="31">
        <v>4.4423076923076925</v>
      </c>
      <c r="T53" s="29">
        <v>0</v>
      </c>
      <c r="V53">
        <v>0</v>
      </c>
    </row>
    <row r="54" spans="1:22" x14ac:dyDescent="0.25">
      <c r="A54" s="3" t="s">
        <v>158</v>
      </c>
      <c r="B54" s="4">
        <v>42963</v>
      </c>
      <c r="C54" s="5" t="s">
        <v>481</v>
      </c>
      <c r="D54" s="31"/>
      <c r="E54">
        <v>45.454500000000003</v>
      </c>
      <c r="F54"/>
      <c r="G54"/>
      <c r="H54">
        <v>2863.6334999999999</v>
      </c>
      <c r="I54"/>
      <c r="J54"/>
      <c r="K54">
        <v>2909.0879999999997</v>
      </c>
      <c r="L54"/>
      <c r="M54" s="31">
        <v>1.5625000000000003E-2</v>
      </c>
      <c r="N54" s="31">
        <v>0</v>
      </c>
      <c r="O54" s="31">
        <v>0</v>
      </c>
      <c r="P54" s="31">
        <v>0.98437500000000011</v>
      </c>
      <c r="Q54" s="31">
        <v>0</v>
      </c>
      <c r="R54" s="31">
        <v>4.4296875000000009</v>
      </c>
      <c r="T54" s="29">
        <v>0</v>
      </c>
      <c r="V54">
        <v>0</v>
      </c>
    </row>
    <row r="55" spans="1:22" x14ac:dyDescent="0.25">
      <c r="A55" s="3" t="s">
        <v>158</v>
      </c>
      <c r="B55" s="4">
        <v>42997</v>
      </c>
      <c r="C55" s="5" t="s">
        <v>481</v>
      </c>
      <c r="D55" s="31"/>
      <c r="E55"/>
      <c r="F55">
        <v>272.72700000000003</v>
      </c>
      <c r="G55">
        <v>272.72700000000003</v>
      </c>
      <c r="H55">
        <v>6272.7210000000014</v>
      </c>
      <c r="I55"/>
      <c r="J55"/>
      <c r="K55">
        <v>6818.1750000000011</v>
      </c>
      <c r="L55"/>
      <c r="M55" s="31">
        <v>0</v>
      </c>
      <c r="N55" s="31">
        <v>0.04</v>
      </c>
      <c r="O55" s="31">
        <v>0.04</v>
      </c>
      <c r="P55" s="31">
        <v>0.92</v>
      </c>
      <c r="Q55" s="31">
        <v>0</v>
      </c>
      <c r="R55" s="31">
        <v>4.32</v>
      </c>
      <c r="T55" s="29">
        <v>0</v>
      </c>
      <c r="V55">
        <v>0</v>
      </c>
    </row>
    <row r="56" spans="1:22" x14ac:dyDescent="0.25">
      <c r="A56" s="3" t="s">
        <v>158</v>
      </c>
      <c r="B56" s="4">
        <v>43027</v>
      </c>
      <c r="C56" s="5" t="s">
        <v>481</v>
      </c>
      <c r="D56"/>
      <c r="E56"/>
      <c r="F56">
        <v>1181.8170000000002</v>
      </c>
      <c r="G56"/>
      <c r="H56">
        <v>4454.5409999999993</v>
      </c>
      <c r="I56"/>
      <c r="J56"/>
      <c r="K56">
        <v>5636.3579999999993</v>
      </c>
      <c r="L56"/>
      <c r="M56" s="31">
        <v>0</v>
      </c>
      <c r="N56" s="31">
        <v>0.20967741935483872</v>
      </c>
      <c r="O56" s="31">
        <v>0</v>
      </c>
      <c r="P56" s="31">
        <v>0.79032258064516125</v>
      </c>
      <c r="Q56" s="31">
        <v>0</v>
      </c>
      <c r="R56" s="31">
        <v>3.8709677419354835</v>
      </c>
      <c r="T56" s="29">
        <v>0</v>
      </c>
      <c r="V56">
        <v>0</v>
      </c>
    </row>
    <row r="57" spans="1:22" x14ac:dyDescent="0.25">
      <c r="A57" s="3" t="s">
        <v>153</v>
      </c>
      <c r="B57" s="4">
        <v>42541</v>
      </c>
      <c r="C57" s="5" t="s">
        <v>481</v>
      </c>
      <c r="D57"/>
      <c r="E57">
        <v>2045.4525000000001</v>
      </c>
      <c r="F57">
        <v>1363.6350000000004</v>
      </c>
      <c r="G57">
        <v>227.27250000000004</v>
      </c>
      <c r="H57">
        <v>1681.8165000000004</v>
      </c>
      <c r="I57"/>
      <c r="J57">
        <v>90.909000000000006</v>
      </c>
      <c r="K57">
        <v>5409.085500000001</v>
      </c>
      <c r="L57"/>
      <c r="M57" s="31">
        <v>0.37815126050420161</v>
      </c>
      <c r="N57" s="31">
        <v>0.25210084033613445</v>
      </c>
      <c r="O57" s="31">
        <v>4.2016806722689072E-2</v>
      </c>
      <c r="P57" s="31">
        <v>0.31092436974789917</v>
      </c>
      <c r="Q57" s="31">
        <v>0</v>
      </c>
      <c r="R57" s="31">
        <v>1.903361344537815</v>
      </c>
      <c r="T57" s="29">
        <v>1.680672268907563E-2</v>
      </c>
      <c r="V57">
        <v>0</v>
      </c>
    </row>
    <row r="58" spans="1:22" x14ac:dyDescent="0.25">
      <c r="A58" s="3" t="s">
        <v>153</v>
      </c>
      <c r="B58" s="4">
        <v>42668</v>
      </c>
      <c r="C58" s="5" t="s">
        <v>481</v>
      </c>
      <c r="D58" s="31"/>
      <c r="E58">
        <v>1590.9075000000003</v>
      </c>
      <c r="F58">
        <v>5045.4494999999997</v>
      </c>
      <c r="G58">
        <v>227.27250000000001</v>
      </c>
      <c r="H58">
        <v>2045.4525000000006</v>
      </c>
      <c r="I58"/>
      <c r="J58">
        <v>45.454500000000003</v>
      </c>
      <c r="K58">
        <v>8954.5365000000002</v>
      </c>
      <c r="L58"/>
      <c r="M58" s="31">
        <v>3.5532994923857864E-2</v>
      </c>
      <c r="N58" s="31">
        <v>0.56345177664974599</v>
      </c>
      <c r="O58" s="31">
        <v>2.5380710659898473E-2</v>
      </c>
      <c r="P58" s="31">
        <v>0.22842639593908629</v>
      </c>
      <c r="Q58" s="31">
        <v>0</v>
      </c>
      <c r="R58" s="31">
        <v>1.9492385786802027</v>
      </c>
      <c r="T58" s="29">
        <v>0.14720812182741116</v>
      </c>
      <c r="V58">
        <v>0</v>
      </c>
    </row>
    <row r="59" spans="1:22" x14ac:dyDescent="0.25">
      <c r="A59" s="3" t="s">
        <v>153</v>
      </c>
      <c r="B59" s="4">
        <v>42856</v>
      </c>
      <c r="C59" s="5" t="s">
        <v>481</v>
      </c>
      <c r="D59" s="31"/>
      <c r="E59">
        <v>318.18150000000003</v>
      </c>
      <c r="F59">
        <v>681.81750000000011</v>
      </c>
      <c r="G59">
        <v>45.454500000000003</v>
      </c>
      <c r="H59">
        <v>2909.0879999999997</v>
      </c>
      <c r="I59"/>
      <c r="J59">
        <v>45.454500000000003</v>
      </c>
      <c r="K59">
        <v>3999.9959999999996</v>
      </c>
      <c r="L59"/>
      <c r="M59" s="31">
        <v>7.954545454545453E-2</v>
      </c>
      <c r="N59" s="31">
        <v>0.17045454545454541</v>
      </c>
      <c r="O59" s="31">
        <v>1.1363636363636362E-2</v>
      </c>
      <c r="P59" s="31">
        <v>0.72727272727272729</v>
      </c>
      <c r="Q59" s="31">
        <v>0</v>
      </c>
      <c r="R59" s="31">
        <v>3.5625</v>
      </c>
      <c r="T59" s="29">
        <v>1.1363636363636362E-2</v>
      </c>
      <c r="V59">
        <v>0</v>
      </c>
    </row>
    <row r="60" spans="1:22" x14ac:dyDescent="0.25">
      <c r="A60" s="3" t="s">
        <v>153</v>
      </c>
      <c r="B60" s="4">
        <v>42872</v>
      </c>
      <c r="C60" s="5" t="s">
        <v>481</v>
      </c>
      <c r="D60" s="31"/>
      <c r="E60">
        <v>136.36350000000002</v>
      </c>
      <c r="F60">
        <v>954.54450000000008</v>
      </c>
      <c r="G60">
        <v>136.36350000000002</v>
      </c>
      <c r="H60">
        <v>4454.5410000000011</v>
      </c>
      <c r="I60"/>
      <c r="J60">
        <v>45.454500000000003</v>
      </c>
      <c r="K60">
        <v>5727.2670000000007</v>
      </c>
      <c r="L60"/>
      <c r="M60" s="31">
        <v>2.3809523809523812E-2</v>
      </c>
      <c r="N60" s="31">
        <v>0.16666666666666669</v>
      </c>
      <c r="O60" s="31">
        <v>2.3809523809523812E-2</v>
      </c>
      <c r="P60" s="31">
        <v>0.77777777777777801</v>
      </c>
      <c r="Q60" s="31">
        <v>0</v>
      </c>
      <c r="R60" s="31">
        <v>3.8214285714285725</v>
      </c>
      <c r="T60" s="29">
        <v>7.9365079365079378E-3</v>
      </c>
      <c r="V60">
        <v>0</v>
      </c>
    </row>
    <row r="61" spans="1:22" x14ac:dyDescent="0.25">
      <c r="A61" s="3" t="s">
        <v>153</v>
      </c>
      <c r="B61" s="4">
        <v>42892</v>
      </c>
      <c r="C61" s="5" t="s">
        <v>481</v>
      </c>
      <c r="D61" s="31"/>
      <c r="E61">
        <v>409.09050000000002</v>
      </c>
      <c r="F61">
        <v>2409.0885000000003</v>
      </c>
      <c r="G61">
        <v>318.18150000000003</v>
      </c>
      <c r="H61">
        <v>1863.6345000000003</v>
      </c>
      <c r="I61"/>
      <c r="J61"/>
      <c r="K61">
        <v>4999.9950000000008</v>
      </c>
      <c r="L61"/>
      <c r="M61" s="31">
        <v>8.1818181818181804E-2</v>
      </c>
      <c r="N61" s="31">
        <v>0.48181818181818181</v>
      </c>
      <c r="O61" s="31">
        <v>6.363636363636363E-2</v>
      </c>
      <c r="P61" s="31">
        <v>0.37272727272727274</v>
      </c>
      <c r="Q61" s="31">
        <v>0</v>
      </c>
      <c r="R61" s="31">
        <v>2.5909090909090908</v>
      </c>
      <c r="T61" s="29">
        <v>0</v>
      </c>
      <c r="V61">
        <v>0</v>
      </c>
    </row>
    <row r="62" spans="1:22" x14ac:dyDescent="0.25">
      <c r="A62" s="3" t="s">
        <v>153</v>
      </c>
      <c r="B62" s="4">
        <v>42905</v>
      </c>
      <c r="C62" s="5" t="s">
        <v>481</v>
      </c>
      <c r="D62" s="31"/>
      <c r="E62"/>
      <c r="F62">
        <v>2909.0880000000002</v>
      </c>
      <c r="G62">
        <v>45.454500000000003</v>
      </c>
      <c r="H62">
        <v>5090.9040000000005</v>
      </c>
      <c r="I62"/>
      <c r="J62">
        <v>272.72700000000003</v>
      </c>
      <c r="K62">
        <v>8318.1735000000008</v>
      </c>
      <c r="L62"/>
      <c r="M62" s="31">
        <v>0</v>
      </c>
      <c r="N62" s="31">
        <v>0.30054644808743169</v>
      </c>
      <c r="O62" s="31">
        <v>5.4644808743169397E-2</v>
      </c>
      <c r="P62" s="31">
        <v>0.61202185792349728</v>
      </c>
      <c r="Q62" s="31">
        <v>0</v>
      </c>
      <c r="R62" s="31">
        <v>3.3688524590163933</v>
      </c>
      <c r="T62" s="29">
        <v>3.2786885245901641E-2</v>
      </c>
      <c r="V62">
        <v>0</v>
      </c>
    </row>
    <row r="63" spans="1:22" x14ac:dyDescent="0.25">
      <c r="A63" s="3" t="s">
        <v>153</v>
      </c>
      <c r="B63" s="4">
        <v>42921</v>
      </c>
      <c r="C63" s="5" t="s">
        <v>481</v>
      </c>
      <c r="D63" s="31"/>
      <c r="E63"/>
      <c r="F63">
        <v>454.54500000000002</v>
      </c>
      <c r="G63">
        <v>90.909000000000006</v>
      </c>
      <c r="H63">
        <v>3227.2695000000003</v>
      </c>
      <c r="I63"/>
      <c r="J63">
        <v>45.454500000000003</v>
      </c>
      <c r="K63">
        <v>3818.1780000000003</v>
      </c>
      <c r="L63"/>
      <c r="M63" s="31">
        <v>0</v>
      </c>
      <c r="N63" s="31">
        <v>0.11904761904761904</v>
      </c>
      <c r="O63" s="31">
        <v>2.3809523809523808E-2</v>
      </c>
      <c r="P63" s="31">
        <v>0.84523809523809523</v>
      </c>
      <c r="Q63" s="31">
        <v>0</v>
      </c>
      <c r="R63" s="31">
        <v>4.0535714285714279</v>
      </c>
      <c r="T63" s="29">
        <v>1.1904761904761904E-2</v>
      </c>
      <c r="V63">
        <v>0</v>
      </c>
    </row>
    <row r="64" spans="1:22" x14ac:dyDescent="0.25">
      <c r="A64" s="3" t="s">
        <v>153</v>
      </c>
      <c r="B64" s="4">
        <v>42934</v>
      </c>
      <c r="C64" s="5" t="s">
        <v>481</v>
      </c>
      <c r="D64" s="31"/>
      <c r="E64">
        <v>45.454500000000003</v>
      </c>
      <c r="F64">
        <v>318.18150000000003</v>
      </c>
      <c r="G64">
        <v>499.99950000000001</v>
      </c>
      <c r="H64">
        <v>363.63600000000002</v>
      </c>
      <c r="I64"/>
      <c r="J64"/>
      <c r="K64">
        <v>1227.2715000000001</v>
      </c>
      <c r="L64"/>
      <c r="M64" s="31">
        <v>3.7037037037037035E-2</v>
      </c>
      <c r="N64" s="31">
        <v>0.25925925925925924</v>
      </c>
      <c r="O64" s="31">
        <v>0.40740740740740738</v>
      </c>
      <c r="P64" s="31">
        <v>0.29629629629629628</v>
      </c>
      <c r="Q64" s="31">
        <v>0</v>
      </c>
      <c r="R64" s="31">
        <v>2.9444444444444442</v>
      </c>
      <c r="T64" s="29">
        <v>0</v>
      </c>
      <c r="V64">
        <v>0</v>
      </c>
    </row>
    <row r="65" spans="1:22" x14ac:dyDescent="0.25">
      <c r="A65" s="3" t="s">
        <v>153</v>
      </c>
      <c r="B65" s="4">
        <v>42948</v>
      </c>
      <c r="C65" s="5" t="s">
        <v>481</v>
      </c>
      <c r="D65" s="31"/>
      <c r="E65">
        <v>90.909000000000006</v>
      </c>
      <c r="F65"/>
      <c r="G65">
        <v>272.72700000000003</v>
      </c>
      <c r="H65">
        <v>863.63550000000009</v>
      </c>
      <c r="I65"/>
      <c r="J65"/>
      <c r="K65">
        <v>1227.2715000000001</v>
      </c>
      <c r="L65"/>
      <c r="M65" s="31">
        <v>7.4074074074074056E-2</v>
      </c>
      <c r="N65" s="31">
        <v>0</v>
      </c>
      <c r="O65" s="31">
        <v>0.22222222222222221</v>
      </c>
      <c r="P65" s="31">
        <v>0.70370370370370361</v>
      </c>
      <c r="Q65" s="31">
        <v>0</v>
      </c>
      <c r="R65" s="31">
        <v>3.8333333333333326</v>
      </c>
      <c r="T65" s="29">
        <v>0</v>
      </c>
      <c r="V65">
        <v>0</v>
      </c>
    </row>
    <row r="66" spans="1:22" x14ac:dyDescent="0.25">
      <c r="A66" s="3" t="s">
        <v>153</v>
      </c>
      <c r="B66" s="4">
        <v>42963</v>
      </c>
      <c r="C66" s="5" t="s">
        <v>481</v>
      </c>
      <c r="D66" s="31"/>
      <c r="E66"/>
      <c r="F66">
        <v>45.454500000000003</v>
      </c>
      <c r="G66"/>
      <c r="H66">
        <v>999.99900000000025</v>
      </c>
      <c r="I66"/>
      <c r="J66"/>
      <c r="K66">
        <v>1045.4535000000003</v>
      </c>
      <c r="L66"/>
      <c r="M66" s="31">
        <v>0</v>
      </c>
      <c r="N66" s="31">
        <v>4.3478260869565216E-2</v>
      </c>
      <c r="O66" s="31">
        <v>0</v>
      </c>
      <c r="P66" s="31">
        <v>0.9565217391304347</v>
      </c>
      <c r="Q66" s="31">
        <v>0</v>
      </c>
      <c r="R66" s="31">
        <v>4.3695652173913038</v>
      </c>
      <c r="T66" s="29">
        <v>0</v>
      </c>
      <c r="V66">
        <v>0</v>
      </c>
    </row>
    <row r="67" spans="1:22" x14ac:dyDescent="0.25">
      <c r="A67" s="3" t="s">
        <v>153</v>
      </c>
      <c r="B67" s="4">
        <v>42983</v>
      </c>
      <c r="C67" s="5" t="s">
        <v>481</v>
      </c>
      <c r="D67" s="31"/>
      <c r="E67">
        <v>727.27200000000005</v>
      </c>
      <c r="F67"/>
      <c r="G67">
        <v>363.63600000000002</v>
      </c>
      <c r="H67">
        <v>1909.0890000000002</v>
      </c>
      <c r="I67"/>
      <c r="J67"/>
      <c r="K67">
        <v>2999.9970000000003</v>
      </c>
      <c r="L67"/>
      <c r="M67" s="31">
        <v>0.2424242424242424</v>
      </c>
      <c r="N67" s="31">
        <v>0</v>
      </c>
      <c r="O67" s="31">
        <v>0.1212121212121212</v>
      </c>
      <c r="P67" s="31">
        <v>0.63636363636363635</v>
      </c>
      <c r="Q67" s="31">
        <v>0</v>
      </c>
      <c r="R67" s="31">
        <v>3.2272727272727275</v>
      </c>
      <c r="T67" s="29">
        <v>0</v>
      </c>
      <c r="V67">
        <v>0</v>
      </c>
    </row>
    <row r="68" spans="1:22" x14ac:dyDescent="0.25">
      <c r="A68" s="3" t="s">
        <v>153</v>
      </c>
      <c r="B68" s="4">
        <v>42997</v>
      </c>
      <c r="C68" s="5" t="s">
        <v>481</v>
      </c>
      <c r="D68"/>
      <c r="E68"/>
      <c r="F68">
        <v>181.81800000000001</v>
      </c>
      <c r="G68">
        <v>181.81800000000001</v>
      </c>
      <c r="H68">
        <v>2545.4519999999998</v>
      </c>
      <c r="I68"/>
      <c r="J68"/>
      <c r="K68">
        <v>2909.0879999999997</v>
      </c>
      <c r="L68"/>
      <c r="M68" s="31">
        <v>0</v>
      </c>
      <c r="N68" s="31">
        <v>6.25E-2</v>
      </c>
      <c r="O68" s="31">
        <v>6.25E-2</v>
      </c>
      <c r="P68" s="31">
        <v>0.875</v>
      </c>
      <c r="Q68" s="31">
        <v>0</v>
      </c>
      <c r="R68" s="31">
        <v>4.21875</v>
      </c>
      <c r="T68" s="29">
        <v>0</v>
      </c>
      <c r="V68">
        <v>0</v>
      </c>
    </row>
    <row r="69" spans="1:22" x14ac:dyDescent="0.25">
      <c r="A69" s="3" t="s">
        <v>153</v>
      </c>
      <c r="B69" s="4">
        <v>43026</v>
      </c>
      <c r="C69" s="5" t="s">
        <v>481</v>
      </c>
      <c r="D69"/>
      <c r="E69">
        <v>90.909000000000006</v>
      </c>
      <c r="F69">
        <v>1772.7255000000005</v>
      </c>
      <c r="G69">
        <v>45.454500000000003</v>
      </c>
      <c r="H69">
        <v>1363.6350000000002</v>
      </c>
      <c r="I69"/>
      <c r="J69"/>
      <c r="K69">
        <v>3272.7240000000011</v>
      </c>
      <c r="L69"/>
      <c r="M69" s="31">
        <v>2.7777777777777773E-2</v>
      </c>
      <c r="N69" s="31">
        <v>0.54166666666666674</v>
      </c>
      <c r="O69" s="31">
        <v>1.3888888888888886E-2</v>
      </c>
      <c r="P69" s="31">
        <v>0.41666666666666663</v>
      </c>
      <c r="Q69" s="31">
        <v>0</v>
      </c>
      <c r="R69" s="31">
        <v>2.7291666666666665</v>
      </c>
      <c r="T69" s="29">
        <v>0</v>
      </c>
      <c r="V69">
        <v>0</v>
      </c>
    </row>
    <row r="70" spans="1:22" x14ac:dyDescent="0.25">
      <c r="A70" s="3" t="s">
        <v>153</v>
      </c>
      <c r="B70" s="4">
        <v>43053</v>
      </c>
      <c r="C70" s="5" t="s">
        <v>481</v>
      </c>
      <c r="D70"/>
      <c r="E70"/>
      <c r="F70">
        <v>999.99900000000025</v>
      </c>
      <c r="G70">
        <v>181.81800000000001</v>
      </c>
      <c r="H70">
        <v>3045.4515000000006</v>
      </c>
      <c r="I70"/>
      <c r="J70"/>
      <c r="K70">
        <v>4227.268500000001</v>
      </c>
      <c r="L70"/>
      <c r="M70" s="31">
        <v>0</v>
      </c>
      <c r="N70" s="31">
        <v>0.23655913978494619</v>
      </c>
      <c r="O70" s="31">
        <v>4.3010752688172033E-2</v>
      </c>
      <c r="P70" s="31">
        <v>0.72043010752688164</v>
      </c>
      <c r="Q70" s="31">
        <v>0</v>
      </c>
      <c r="R70" s="31">
        <v>3.725806451612903</v>
      </c>
      <c r="T70" s="29">
        <v>0</v>
      </c>
      <c r="V70">
        <v>0</v>
      </c>
    </row>
    <row r="71" spans="1:22" x14ac:dyDescent="0.25">
      <c r="A71" s="3" t="s">
        <v>80</v>
      </c>
      <c r="B71" s="4">
        <v>42558</v>
      </c>
      <c r="C71" s="5" t="s">
        <v>481</v>
      </c>
      <c r="D71"/>
      <c r="E71">
        <v>45.454500000000003</v>
      </c>
      <c r="F71">
        <v>772.72650000000021</v>
      </c>
      <c r="G71">
        <v>45.454500000000003</v>
      </c>
      <c r="H71">
        <v>590.9085</v>
      </c>
      <c r="I71"/>
      <c r="J71">
        <v>499.99950000000001</v>
      </c>
      <c r="K71">
        <v>1954.5435000000002</v>
      </c>
      <c r="L71"/>
      <c r="M71" s="31">
        <v>2.3255813953488372E-2</v>
      </c>
      <c r="N71" s="31">
        <v>0.39534883720930231</v>
      </c>
      <c r="O71" s="31">
        <v>2.3255813953488372E-2</v>
      </c>
      <c r="P71" s="31">
        <v>0.30232558139534882</v>
      </c>
      <c r="Q71" s="31">
        <v>0</v>
      </c>
      <c r="R71" s="31">
        <v>2.0232558139534884</v>
      </c>
      <c r="T71" s="29">
        <v>0.25581395348837205</v>
      </c>
      <c r="V71">
        <v>0</v>
      </c>
    </row>
    <row r="72" spans="1:22" x14ac:dyDescent="0.25">
      <c r="A72" s="3" t="s">
        <v>80</v>
      </c>
      <c r="B72" s="4">
        <v>42649</v>
      </c>
      <c r="C72" s="5" t="s">
        <v>481</v>
      </c>
      <c r="D72" s="31"/>
      <c r="E72"/>
      <c r="F72">
        <v>227.27250000000001</v>
      </c>
      <c r="G72">
        <v>45.454500000000003</v>
      </c>
      <c r="H72">
        <v>1227.2715000000003</v>
      </c>
      <c r="I72"/>
      <c r="J72">
        <v>45.454500000000003</v>
      </c>
      <c r="K72">
        <v>1545.4530000000004</v>
      </c>
      <c r="L72"/>
      <c r="M72" s="31">
        <v>0</v>
      </c>
      <c r="N72" s="31">
        <v>0.14705882352941174</v>
      </c>
      <c r="O72" s="31">
        <v>2.9411764705882346E-2</v>
      </c>
      <c r="P72" s="31">
        <v>0.79411764705882348</v>
      </c>
      <c r="Q72" s="31">
        <v>0</v>
      </c>
      <c r="R72" s="31">
        <v>3.8823529411764701</v>
      </c>
      <c r="T72" s="29">
        <v>2.9411764705882346E-2</v>
      </c>
      <c r="V72">
        <v>0</v>
      </c>
    </row>
    <row r="73" spans="1:22" x14ac:dyDescent="0.25">
      <c r="A73" s="3" t="s">
        <v>80</v>
      </c>
      <c r="B73" s="4">
        <v>42688</v>
      </c>
      <c r="C73" s="5" t="s">
        <v>481</v>
      </c>
      <c r="D73" s="31"/>
      <c r="E73">
        <v>45.454500000000003</v>
      </c>
      <c r="F73">
        <v>1863.6345000000006</v>
      </c>
      <c r="G73">
        <v>45.454500000000003</v>
      </c>
      <c r="H73">
        <v>3045.4515000000001</v>
      </c>
      <c r="I73"/>
      <c r="J73">
        <v>227.27250000000001</v>
      </c>
      <c r="K73">
        <v>5227.2675000000008</v>
      </c>
      <c r="L73"/>
      <c r="M73" s="31">
        <v>8.6956521739130418E-3</v>
      </c>
      <c r="N73" s="31">
        <v>0.35652173913043472</v>
      </c>
      <c r="O73" s="31">
        <v>8.6956521739130418E-3</v>
      </c>
      <c r="P73" s="31">
        <v>0.58260869565217388</v>
      </c>
      <c r="Q73" s="31">
        <v>0</v>
      </c>
      <c r="R73" s="31">
        <v>3.1826086956521733</v>
      </c>
      <c r="T73" s="29">
        <v>4.3478260869565209E-2</v>
      </c>
      <c r="V73">
        <v>0</v>
      </c>
    </row>
    <row r="74" spans="1:22" x14ac:dyDescent="0.25">
      <c r="A74" s="3" t="s">
        <v>80</v>
      </c>
      <c r="B74" s="4">
        <v>42858</v>
      </c>
      <c r="C74" s="5" t="s">
        <v>481</v>
      </c>
      <c r="D74" s="31"/>
      <c r="E74"/>
      <c r="F74">
        <v>590.90850000000012</v>
      </c>
      <c r="G74">
        <v>181.81800000000001</v>
      </c>
      <c r="H74">
        <v>2136.3615000000004</v>
      </c>
      <c r="I74"/>
      <c r="J74">
        <v>45.454500000000003</v>
      </c>
      <c r="K74">
        <v>2954.5425000000005</v>
      </c>
      <c r="L74"/>
      <c r="M74" s="31">
        <v>1.5384615384615384E-2</v>
      </c>
      <c r="N74" s="31">
        <v>0.1846153846153846</v>
      </c>
      <c r="O74" s="31">
        <v>6.1538461538461535E-2</v>
      </c>
      <c r="P74" s="31">
        <v>0.72307692307692295</v>
      </c>
      <c r="Q74" s="31">
        <v>0</v>
      </c>
      <c r="R74" s="31">
        <v>3.7153846153846146</v>
      </c>
      <c r="T74" s="29">
        <v>1.5384615384615384E-2</v>
      </c>
      <c r="V74">
        <v>0</v>
      </c>
    </row>
    <row r="75" spans="1:22" x14ac:dyDescent="0.25">
      <c r="A75" s="3" t="s">
        <v>80</v>
      </c>
      <c r="B75" s="4">
        <v>42895</v>
      </c>
      <c r="C75" s="5" t="s">
        <v>481</v>
      </c>
      <c r="D75" s="31"/>
      <c r="E75"/>
      <c r="F75">
        <v>499.99950000000001</v>
      </c>
      <c r="G75">
        <v>45.454500000000003</v>
      </c>
      <c r="H75">
        <v>1409.0895000000003</v>
      </c>
      <c r="I75"/>
      <c r="J75"/>
      <c r="K75">
        <v>1954.5435000000002</v>
      </c>
      <c r="L75"/>
      <c r="M75" s="31">
        <v>0</v>
      </c>
      <c r="N75" s="31">
        <v>0.25581395348837205</v>
      </c>
      <c r="O75" s="31">
        <v>2.3255813953488372E-2</v>
      </c>
      <c r="P75" s="31">
        <v>0.72093023255813948</v>
      </c>
      <c r="Q75" s="31">
        <v>0</v>
      </c>
      <c r="R75" s="31">
        <v>3.6976744186046506</v>
      </c>
      <c r="T75" s="29">
        <v>0</v>
      </c>
      <c r="V75">
        <v>0</v>
      </c>
    </row>
    <row r="76" spans="1:22" x14ac:dyDescent="0.25">
      <c r="A76" s="3" t="s">
        <v>80</v>
      </c>
      <c r="B76" s="4">
        <v>42922</v>
      </c>
      <c r="C76" s="5" t="s">
        <v>481</v>
      </c>
      <c r="D76" s="31"/>
      <c r="E76">
        <v>90.909000000000006</v>
      </c>
      <c r="F76">
        <v>727.27200000000016</v>
      </c>
      <c r="G76"/>
      <c r="H76">
        <v>636.36300000000017</v>
      </c>
      <c r="I76"/>
      <c r="J76"/>
      <c r="K76">
        <v>1454.5440000000003</v>
      </c>
      <c r="L76"/>
      <c r="M76" s="31">
        <v>6.2499999999999993E-2</v>
      </c>
      <c r="N76" s="31">
        <v>0.5</v>
      </c>
      <c r="O76" s="31">
        <v>0</v>
      </c>
      <c r="P76" s="31">
        <v>0.43749999999999994</v>
      </c>
      <c r="Q76" s="31">
        <v>0</v>
      </c>
      <c r="R76" s="31">
        <v>2.71875</v>
      </c>
      <c r="T76" s="29">
        <v>0</v>
      </c>
      <c r="V76">
        <v>0</v>
      </c>
    </row>
    <row r="77" spans="1:22" x14ac:dyDescent="0.25">
      <c r="A77" s="3" t="s">
        <v>80</v>
      </c>
      <c r="B77" s="4">
        <v>42949</v>
      </c>
      <c r="C77" s="5" t="s">
        <v>481</v>
      </c>
      <c r="D77" s="31"/>
      <c r="E77"/>
      <c r="F77">
        <v>90.909000000000006</v>
      </c>
      <c r="G77">
        <v>227.27250000000001</v>
      </c>
      <c r="H77">
        <v>2409.0885000000007</v>
      </c>
      <c r="I77"/>
      <c r="J77"/>
      <c r="K77">
        <v>2727.2700000000009</v>
      </c>
      <c r="L77"/>
      <c r="M77" s="31">
        <v>0</v>
      </c>
      <c r="N77" s="31">
        <v>3.3333333333333333E-2</v>
      </c>
      <c r="O77" s="31">
        <v>8.3333333333333329E-2</v>
      </c>
      <c r="P77" s="31">
        <v>0.8833333333333333</v>
      </c>
      <c r="Q77" s="31">
        <v>0</v>
      </c>
      <c r="R77" s="31">
        <v>4.2749999999999995</v>
      </c>
      <c r="T77" s="29">
        <v>0</v>
      </c>
      <c r="V77">
        <v>0</v>
      </c>
    </row>
    <row r="78" spans="1:22" x14ac:dyDescent="0.25">
      <c r="A78" s="3" t="s">
        <v>80</v>
      </c>
      <c r="B78" s="4">
        <v>42985</v>
      </c>
      <c r="C78" s="5" t="s">
        <v>481</v>
      </c>
      <c r="D78" s="31"/>
      <c r="E78"/>
      <c r="F78">
        <v>90.909000000000006</v>
      </c>
      <c r="G78">
        <v>90.909000000000006</v>
      </c>
      <c r="H78">
        <v>1818.18</v>
      </c>
      <c r="I78"/>
      <c r="J78">
        <v>90.909000000000006</v>
      </c>
      <c r="K78">
        <v>2090.9070000000002</v>
      </c>
      <c r="L78"/>
      <c r="M78" s="31">
        <v>2.1739130434782608E-2</v>
      </c>
      <c r="N78" s="31">
        <v>2.1739130434782608E-2</v>
      </c>
      <c r="O78" s="31">
        <v>4.3478260869565216E-2</v>
      </c>
      <c r="P78" s="31">
        <v>0.86956521739130432</v>
      </c>
      <c r="Q78" s="31">
        <v>0</v>
      </c>
      <c r="R78" s="31">
        <v>4.0760869565217392</v>
      </c>
      <c r="T78" s="29">
        <v>4.3478260869565216E-2</v>
      </c>
      <c r="V78">
        <v>0</v>
      </c>
    </row>
    <row r="79" spans="1:22" x14ac:dyDescent="0.25">
      <c r="A79" s="3" t="s">
        <v>80</v>
      </c>
      <c r="B79" s="4">
        <v>43027</v>
      </c>
      <c r="C79" s="5" t="s">
        <v>481</v>
      </c>
      <c r="D79" s="31"/>
      <c r="E79"/>
      <c r="F79">
        <v>681.8175</v>
      </c>
      <c r="G79">
        <v>363.63600000000002</v>
      </c>
      <c r="H79">
        <v>1727.271</v>
      </c>
      <c r="I79"/>
      <c r="J79">
        <v>136.36350000000002</v>
      </c>
      <c r="K79">
        <v>2909.0880000000002</v>
      </c>
      <c r="L79"/>
      <c r="M79" s="31">
        <v>1.5625000000000003E-2</v>
      </c>
      <c r="N79" s="31">
        <v>0.21875000000000003</v>
      </c>
      <c r="O79" s="31">
        <v>0.12500000000000003</v>
      </c>
      <c r="P79" s="31">
        <v>0.59375000000000011</v>
      </c>
      <c r="Q79" s="31">
        <v>0</v>
      </c>
      <c r="R79" s="31">
        <v>3.3750000000000009</v>
      </c>
      <c r="T79" s="29">
        <v>4.6875000000000007E-2</v>
      </c>
      <c r="V79">
        <v>0</v>
      </c>
    </row>
    <row r="80" spans="1:22" x14ac:dyDescent="0.25">
      <c r="A80" s="3" t="s">
        <v>80</v>
      </c>
      <c r="B80" s="4">
        <v>43054</v>
      </c>
      <c r="C80" s="5" t="s">
        <v>481</v>
      </c>
      <c r="D80" s="31"/>
      <c r="E80">
        <v>90.909000000000006</v>
      </c>
      <c r="F80">
        <v>545.45400000000006</v>
      </c>
      <c r="G80">
        <v>227.27250000000001</v>
      </c>
      <c r="H80">
        <v>1499.9985000000001</v>
      </c>
      <c r="I80"/>
      <c r="J80">
        <v>181.81800000000001</v>
      </c>
      <c r="K80">
        <v>2545.4520000000002</v>
      </c>
      <c r="L80"/>
      <c r="M80" s="31">
        <v>0.14285714285714285</v>
      </c>
      <c r="N80" s="31">
        <v>7.1428571428571425E-2</v>
      </c>
      <c r="O80" s="31">
        <v>8.9285714285714288E-2</v>
      </c>
      <c r="P80" s="31">
        <v>0.5892857142857143</v>
      </c>
      <c r="Q80" s="31">
        <v>0</v>
      </c>
      <c r="R80" s="31">
        <v>3.0267857142857144</v>
      </c>
      <c r="T80" s="29">
        <v>0.10714285714285715</v>
      </c>
      <c r="V80">
        <v>0</v>
      </c>
    </row>
    <row r="81" spans="1:22" x14ac:dyDescent="0.25">
      <c r="A81" s="3" t="s">
        <v>91</v>
      </c>
      <c r="B81" s="4">
        <v>42557</v>
      </c>
      <c r="C81" s="5" t="s">
        <v>481</v>
      </c>
      <c r="D81"/>
      <c r="E81">
        <v>545.45400000000006</v>
      </c>
      <c r="F81">
        <v>818.18100000000004</v>
      </c>
      <c r="G81">
        <v>318.18150000000003</v>
      </c>
      <c r="H81">
        <v>1499.9985000000001</v>
      </c>
      <c r="I81"/>
      <c r="J81">
        <v>90.909000000000006</v>
      </c>
      <c r="K81">
        <v>3272.7240000000006</v>
      </c>
      <c r="L81"/>
      <c r="M81" s="31">
        <v>0.1388888888888889</v>
      </c>
      <c r="N81" s="31">
        <v>0.24999999999999997</v>
      </c>
      <c r="O81" s="31">
        <v>9.722222222222221E-2</v>
      </c>
      <c r="P81" s="31">
        <v>0.4583333333333332</v>
      </c>
      <c r="Q81" s="31">
        <v>0</v>
      </c>
      <c r="R81" s="31">
        <v>2.7291666666666661</v>
      </c>
      <c r="T81" s="29">
        <v>5.5555555555555546E-2</v>
      </c>
      <c r="V81">
        <v>0</v>
      </c>
    </row>
    <row r="82" spans="1:22" x14ac:dyDescent="0.25">
      <c r="A82" s="3" t="s">
        <v>91</v>
      </c>
      <c r="B82" s="4">
        <v>42649</v>
      </c>
      <c r="C82" s="5" t="s">
        <v>481</v>
      </c>
      <c r="D82" s="31"/>
      <c r="E82">
        <v>45.454500000000003</v>
      </c>
      <c r="F82">
        <v>136.36350000000002</v>
      </c>
      <c r="G82"/>
      <c r="H82">
        <v>590.9085</v>
      </c>
      <c r="I82"/>
      <c r="J82"/>
      <c r="K82">
        <v>772.72649999999999</v>
      </c>
      <c r="L82"/>
      <c r="M82" s="31">
        <v>5.8823529411764705E-2</v>
      </c>
      <c r="N82" s="31">
        <v>0.11764705882352941</v>
      </c>
      <c r="O82" s="31">
        <v>0</v>
      </c>
      <c r="P82" s="31">
        <v>0.76470588235294112</v>
      </c>
      <c r="Q82" s="31">
        <v>0</v>
      </c>
      <c r="R82" s="31">
        <v>3.617647058823529</v>
      </c>
      <c r="T82" s="29">
        <v>5.8823529411764705E-2</v>
      </c>
      <c r="V82">
        <v>0</v>
      </c>
    </row>
    <row r="83" spans="1:22" x14ac:dyDescent="0.25">
      <c r="A83" s="3" t="s">
        <v>91</v>
      </c>
      <c r="B83" s="4">
        <v>42688</v>
      </c>
      <c r="C83" s="5" t="s">
        <v>481</v>
      </c>
      <c r="D83" s="31"/>
      <c r="E83">
        <v>318.18150000000003</v>
      </c>
      <c r="F83">
        <v>909.09000000000026</v>
      </c>
      <c r="G83">
        <v>45.454500000000003</v>
      </c>
      <c r="H83">
        <v>1136.3625000000002</v>
      </c>
      <c r="I83"/>
      <c r="J83">
        <v>90.909000000000006</v>
      </c>
      <c r="K83">
        <v>2499.9975000000009</v>
      </c>
      <c r="L83"/>
      <c r="M83" s="31">
        <v>9.0909090909090912E-2</v>
      </c>
      <c r="N83" s="31">
        <v>0.36363636363636365</v>
      </c>
      <c r="O83" s="31">
        <v>1.8181818181818181E-2</v>
      </c>
      <c r="P83" s="31">
        <v>0.45454545454545453</v>
      </c>
      <c r="Q83" s="31">
        <v>0</v>
      </c>
      <c r="R83" s="31">
        <v>2.6454545454545455</v>
      </c>
      <c r="T83" s="29">
        <v>7.2727272727272724E-2</v>
      </c>
      <c r="V83">
        <v>0</v>
      </c>
    </row>
    <row r="84" spans="1:22" x14ac:dyDescent="0.25">
      <c r="A84" s="3" t="s">
        <v>91</v>
      </c>
      <c r="B84" s="4">
        <v>42858</v>
      </c>
      <c r="C84" s="5" t="s">
        <v>481</v>
      </c>
      <c r="D84" s="31"/>
      <c r="E84">
        <v>181.81800000000001</v>
      </c>
      <c r="F84">
        <v>2227.2705000000001</v>
      </c>
      <c r="G84">
        <v>636.36300000000006</v>
      </c>
      <c r="H84">
        <v>818.18100000000015</v>
      </c>
      <c r="I84"/>
      <c r="J84">
        <v>45.454500000000003</v>
      </c>
      <c r="K84">
        <v>3909.087</v>
      </c>
      <c r="L84"/>
      <c r="M84" s="31">
        <v>4.6511627906976744E-2</v>
      </c>
      <c r="N84" s="31">
        <v>0.56976744186046502</v>
      </c>
      <c r="O84" s="31">
        <v>0.16279069767441859</v>
      </c>
      <c r="P84" s="31">
        <v>0.20930232558139533</v>
      </c>
      <c r="Q84" s="31">
        <v>0</v>
      </c>
      <c r="R84" s="31">
        <v>2.2848837209302322</v>
      </c>
      <c r="T84" s="29">
        <v>1.1627906976744186E-2</v>
      </c>
      <c r="V84">
        <v>0</v>
      </c>
    </row>
    <row r="85" spans="1:22" x14ac:dyDescent="0.25">
      <c r="A85" s="3" t="s">
        <v>91</v>
      </c>
      <c r="B85" s="4">
        <v>42895</v>
      </c>
      <c r="C85" s="5" t="s">
        <v>481</v>
      </c>
      <c r="D85" s="31"/>
      <c r="E85"/>
      <c r="F85">
        <v>272.72700000000003</v>
      </c>
      <c r="G85"/>
      <c r="H85">
        <v>590.9085</v>
      </c>
      <c r="I85"/>
      <c r="J85"/>
      <c r="K85">
        <v>863.63550000000009</v>
      </c>
      <c r="L85"/>
      <c r="M85" s="31">
        <v>0</v>
      </c>
      <c r="N85" s="31">
        <v>0.31578947368421051</v>
      </c>
      <c r="O85" s="31">
        <v>0</v>
      </c>
      <c r="P85" s="31">
        <v>0.68421052631578938</v>
      </c>
      <c r="Q85" s="31">
        <v>0</v>
      </c>
      <c r="R85" s="31">
        <v>3.5526315789473681</v>
      </c>
      <c r="T85" s="29">
        <v>0</v>
      </c>
      <c r="V85">
        <v>0</v>
      </c>
    </row>
    <row r="86" spans="1:22" x14ac:dyDescent="0.25">
      <c r="A86" s="3" t="s">
        <v>91</v>
      </c>
      <c r="B86" s="4">
        <v>42922</v>
      </c>
      <c r="C86" s="5" t="s">
        <v>481</v>
      </c>
      <c r="D86" s="31"/>
      <c r="E86"/>
      <c r="F86">
        <v>272.72700000000003</v>
      </c>
      <c r="G86"/>
      <c r="H86">
        <v>363.63600000000002</v>
      </c>
      <c r="I86"/>
      <c r="J86"/>
      <c r="K86">
        <v>636.36300000000006</v>
      </c>
      <c r="L86"/>
      <c r="M86" s="31">
        <v>0</v>
      </c>
      <c r="N86" s="31">
        <v>0.4285714285714286</v>
      </c>
      <c r="O86" s="31">
        <v>0</v>
      </c>
      <c r="P86" s="31">
        <v>0.5714285714285714</v>
      </c>
      <c r="Q86" s="31">
        <v>0</v>
      </c>
      <c r="R86" s="31">
        <v>3.214285714285714</v>
      </c>
      <c r="T86" s="29">
        <v>0</v>
      </c>
      <c r="V86">
        <v>0</v>
      </c>
    </row>
    <row r="87" spans="1:22" x14ac:dyDescent="0.25">
      <c r="A87" s="3" t="s">
        <v>91</v>
      </c>
      <c r="B87" s="4">
        <v>42949</v>
      </c>
      <c r="C87" s="5" t="s">
        <v>481</v>
      </c>
      <c r="D87" s="31"/>
      <c r="E87"/>
      <c r="F87">
        <v>1090.9080000000004</v>
      </c>
      <c r="G87">
        <v>2499.9974999999999</v>
      </c>
      <c r="H87">
        <v>363.63600000000002</v>
      </c>
      <c r="I87"/>
      <c r="J87">
        <v>45.454500000000003</v>
      </c>
      <c r="K87">
        <v>3999.9960000000001</v>
      </c>
      <c r="L87"/>
      <c r="M87" s="31">
        <v>5.6818181818181816E-2</v>
      </c>
      <c r="N87" s="31">
        <v>0.19318181818181818</v>
      </c>
      <c r="O87" s="31">
        <v>0.64772727272727282</v>
      </c>
      <c r="P87" s="31">
        <v>9.0909090909090912E-2</v>
      </c>
      <c r="Q87" s="31">
        <v>0</v>
      </c>
      <c r="R87" s="31">
        <v>2.642045454545455</v>
      </c>
      <c r="T87" s="29">
        <v>1.1363636363636364E-2</v>
      </c>
      <c r="V87">
        <v>0</v>
      </c>
    </row>
    <row r="88" spans="1:22" x14ac:dyDescent="0.25">
      <c r="A88" s="3" t="s">
        <v>91</v>
      </c>
      <c r="B88" s="4">
        <v>42985</v>
      </c>
      <c r="C88" s="5" t="s">
        <v>481</v>
      </c>
      <c r="D88" s="31"/>
      <c r="E88">
        <v>90.909000000000006</v>
      </c>
      <c r="F88">
        <v>90.909000000000006</v>
      </c>
      <c r="G88">
        <v>136.36350000000002</v>
      </c>
      <c r="H88">
        <v>1909.0890000000002</v>
      </c>
      <c r="I88"/>
      <c r="J88"/>
      <c r="K88">
        <v>2227.2705000000001</v>
      </c>
      <c r="L88"/>
      <c r="M88" s="31">
        <v>6.1224489795918373E-2</v>
      </c>
      <c r="N88" s="31">
        <v>2.0408163265306124E-2</v>
      </c>
      <c r="O88" s="31">
        <v>6.1224489795918373E-2</v>
      </c>
      <c r="P88" s="31">
        <v>0.8571428571428571</v>
      </c>
      <c r="Q88" s="31">
        <v>0</v>
      </c>
      <c r="R88" s="31">
        <v>4.0714285714285712</v>
      </c>
      <c r="T88" s="29">
        <v>0</v>
      </c>
      <c r="V88">
        <v>0</v>
      </c>
    </row>
    <row r="89" spans="1:22" x14ac:dyDescent="0.25">
      <c r="A89" s="3" t="s">
        <v>91</v>
      </c>
      <c r="B89" s="4">
        <v>43027</v>
      </c>
      <c r="C89" s="5" t="s">
        <v>481</v>
      </c>
      <c r="D89" s="31"/>
      <c r="E89">
        <v>90.909000000000006</v>
      </c>
      <c r="F89">
        <v>499.99950000000001</v>
      </c>
      <c r="G89">
        <v>90.909000000000006</v>
      </c>
      <c r="H89">
        <v>818.18100000000015</v>
      </c>
      <c r="I89"/>
      <c r="J89"/>
      <c r="K89">
        <v>1499.9985000000001</v>
      </c>
      <c r="L89"/>
      <c r="M89" s="31">
        <v>6.0606060606060601E-2</v>
      </c>
      <c r="N89" s="31">
        <v>0.33333333333333331</v>
      </c>
      <c r="O89" s="31">
        <v>6.0606060606060601E-2</v>
      </c>
      <c r="P89" s="31">
        <v>0.54545454545454541</v>
      </c>
      <c r="Q89" s="31">
        <v>0</v>
      </c>
      <c r="R89" s="31">
        <v>3.1363636363636358</v>
      </c>
      <c r="T89" s="29">
        <v>0</v>
      </c>
      <c r="V89">
        <v>0</v>
      </c>
    </row>
    <row r="90" spans="1:22" x14ac:dyDescent="0.25">
      <c r="A90" s="3" t="s">
        <v>91</v>
      </c>
      <c r="B90" s="4">
        <v>43054</v>
      </c>
      <c r="C90" s="5" t="s">
        <v>481</v>
      </c>
      <c r="D90" s="31"/>
      <c r="E90"/>
      <c r="F90">
        <v>681.8175</v>
      </c>
      <c r="G90">
        <v>181.81800000000001</v>
      </c>
      <c r="H90">
        <v>772.7265000000001</v>
      </c>
      <c r="I90"/>
      <c r="J90">
        <v>45.454500000000003</v>
      </c>
      <c r="K90">
        <v>1681.8165000000001</v>
      </c>
      <c r="L90"/>
      <c r="M90" s="31">
        <v>5.405405405405405E-2</v>
      </c>
      <c r="N90" s="31">
        <v>0.35135135135135132</v>
      </c>
      <c r="O90" s="31">
        <v>0.1081081081081081</v>
      </c>
      <c r="P90" s="31">
        <v>0.45945945945945948</v>
      </c>
      <c r="Q90" s="31">
        <v>0</v>
      </c>
      <c r="R90" s="31">
        <v>2.9189189189189189</v>
      </c>
      <c r="T90" s="29">
        <v>2.7027027027027025E-2</v>
      </c>
      <c r="V90">
        <v>0</v>
      </c>
    </row>
    <row r="91" spans="1:22" x14ac:dyDescent="0.25">
      <c r="A91" s="3" t="s">
        <v>108</v>
      </c>
      <c r="B91" s="4">
        <v>42558</v>
      </c>
      <c r="C91" s="5" t="s">
        <v>481</v>
      </c>
      <c r="D91"/>
      <c r="E91">
        <v>545.45400000000006</v>
      </c>
      <c r="F91">
        <v>681.8175</v>
      </c>
      <c r="G91">
        <v>499.99950000000001</v>
      </c>
      <c r="H91">
        <v>1090.9080000000001</v>
      </c>
      <c r="I91"/>
      <c r="J91"/>
      <c r="K91">
        <v>2818.1790000000001</v>
      </c>
      <c r="L91"/>
      <c r="M91" s="31">
        <v>0.19354838709677422</v>
      </c>
      <c r="N91" s="31">
        <v>0.24193548387096772</v>
      </c>
      <c r="O91" s="31">
        <v>0.16129032258064516</v>
      </c>
      <c r="P91" s="31">
        <v>0.38709677419354843</v>
      </c>
      <c r="Q91" s="31">
        <v>0</v>
      </c>
      <c r="R91" s="31">
        <v>2.588709677419355</v>
      </c>
      <c r="T91" s="29">
        <v>1.6129032258064516E-2</v>
      </c>
      <c r="V91">
        <v>0</v>
      </c>
    </row>
    <row r="92" spans="1:22" x14ac:dyDescent="0.25">
      <c r="A92" s="3" t="s">
        <v>108</v>
      </c>
      <c r="B92" s="4">
        <v>42649</v>
      </c>
      <c r="C92" s="5" t="s">
        <v>481</v>
      </c>
      <c r="D92" s="31"/>
      <c r="E92">
        <v>363.63600000000002</v>
      </c>
      <c r="F92">
        <v>363.63600000000002</v>
      </c>
      <c r="G92">
        <v>90.909000000000006</v>
      </c>
      <c r="H92">
        <v>681.81750000000011</v>
      </c>
      <c r="I92"/>
      <c r="J92">
        <v>227.27250000000004</v>
      </c>
      <c r="K92">
        <v>1727.2710000000002</v>
      </c>
      <c r="L92"/>
      <c r="M92" s="31">
        <v>0.21052631578947373</v>
      </c>
      <c r="N92" s="31">
        <v>0.21052631578947373</v>
      </c>
      <c r="O92" s="31">
        <v>5.2631578947368432E-2</v>
      </c>
      <c r="P92" s="31">
        <v>0.39473684210526322</v>
      </c>
      <c r="Q92" s="31">
        <v>0</v>
      </c>
      <c r="R92" s="31">
        <v>2.2500000000000004</v>
      </c>
      <c r="T92" s="29">
        <v>0.1315789473684211</v>
      </c>
      <c r="V92">
        <v>0</v>
      </c>
    </row>
    <row r="93" spans="1:22" x14ac:dyDescent="0.25">
      <c r="A93" s="3" t="s">
        <v>108</v>
      </c>
      <c r="B93" s="4">
        <v>42688</v>
      </c>
      <c r="C93" s="5" t="s">
        <v>481</v>
      </c>
      <c r="D93" s="31"/>
      <c r="E93">
        <v>90.909000000000006</v>
      </c>
      <c r="F93">
        <v>590.90850000000012</v>
      </c>
      <c r="G93">
        <v>45.454500000000003</v>
      </c>
      <c r="H93">
        <v>136.36350000000002</v>
      </c>
      <c r="I93"/>
      <c r="J93">
        <v>45.454500000000003</v>
      </c>
      <c r="K93">
        <v>909.09000000000026</v>
      </c>
      <c r="L93"/>
      <c r="M93" s="31">
        <v>9.9999999999999992E-2</v>
      </c>
      <c r="N93" s="31">
        <v>0.6</v>
      </c>
      <c r="O93" s="31">
        <v>4.9999999999999996E-2</v>
      </c>
      <c r="P93" s="31">
        <v>0.15</v>
      </c>
      <c r="Q93" s="31">
        <v>0</v>
      </c>
      <c r="R93" s="31">
        <v>1.7249999999999996</v>
      </c>
      <c r="T93" s="29">
        <v>9.9999999999999992E-2</v>
      </c>
      <c r="V93">
        <v>0</v>
      </c>
    </row>
    <row r="94" spans="1:22" x14ac:dyDescent="0.25">
      <c r="A94" s="3" t="s">
        <v>108</v>
      </c>
      <c r="B94" s="4">
        <v>42858</v>
      </c>
      <c r="C94" s="5" t="s">
        <v>481</v>
      </c>
      <c r="D94" s="31"/>
      <c r="E94">
        <v>499.99950000000001</v>
      </c>
      <c r="F94">
        <v>590.9085</v>
      </c>
      <c r="G94">
        <v>272.72700000000003</v>
      </c>
      <c r="H94">
        <v>1045.4535000000003</v>
      </c>
      <c r="I94"/>
      <c r="J94">
        <v>863.63550000000009</v>
      </c>
      <c r="K94">
        <v>3272.7240000000002</v>
      </c>
      <c r="L94"/>
      <c r="M94" s="31">
        <v>0.15277777777777776</v>
      </c>
      <c r="N94" s="31">
        <v>0.18055555555555555</v>
      </c>
      <c r="O94" s="31">
        <v>8.3333333333333343E-2</v>
      </c>
      <c r="P94" s="31">
        <v>0.31944444444444448</v>
      </c>
      <c r="Q94" s="31">
        <v>0</v>
      </c>
      <c r="R94" s="31">
        <v>1.9583333333333335</v>
      </c>
      <c r="T94" s="29">
        <v>0.2638888888888889</v>
      </c>
      <c r="V94">
        <v>0</v>
      </c>
    </row>
    <row r="95" spans="1:22" x14ac:dyDescent="0.25">
      <c r="A95" s="3" t="s">
        <v>108</v>
      </c>
      <c r="B95" s="4">
        <v>42891</v>
      </c>
      <c r="C95" s="5" t="s">
        <v>481</v>
      </c>
      <c r="D95" s="31"/>
      <c r="E95">
        <v>181.81800000000001</v>
      </c>
      <c r="F95">
        <v>590.9085</v>
      </c>
      <c r="G95">
        <v>136.36350000000002</v>
      </c>
      <c r="H95">
        <v>2999.9970000000003</v>
      </c>
      <c r="I95"/>
      <c r="J95">
        <v>681.8175</v>
      </c>
      <c r="K95">
        <v>4590.9045000000006</v>
      </c>
      <c r="L95"/>
      <c r="M95" s="31">
        <v>3.9603960396039604E-2</v>
      </c>
      <c r="N95" s="31">
        <v>0.12871287128712869</v>
      </c>
      <c r="O95" s="31">
        <v>2.9702970297029702E-2</v>
      </c>
      <c r="P95" s="31">
        <v>0.65346534653465338</v>
      </c>
      <c r="Q95" s="31">
        <v>0</v>
      </c>
      <c r="R95" s="31">
        <v>3.2227722772277221</v>
      </c>
      <c r="T95" s="29">
        <v>0.14851485148514851</v>
      </c>
      <c r="V95">
        <v>0</v>
      </c>
    </row>
    <row r="96" spans="1:22" x14ac:dyDescent="0.25">
      <c r="A96" s="3" t="s">
        <v>108</v>
      </c>
      <c r="B96" s="4">
        <v>42922</v>
      </c>
      <c r="C96" s="5" t="s">
        <v>481</v>
      </c>
      <c r="D96" s="31"/>
      <c r="E96"/>
      <c r="F96">
        <v>136.36350000000002</v>
      </c>
      <c r="G96">
        <v>181.81800000000001</v>
      </c>
      <c r="H96">
        <v>499.99950000000001</v>
      </c>
      <c r="I96"/>
      <c r="J96"/>
      <c r="K96">
        <v>818.18100000000004</v>
      </c>
      <c r="L96"/>
      <c r="M96" s="31">
        <v>0</v>
      </c>
      <c r="N96" s="31">
        <v>0.16666666666666669</v>
      </c>
      <c r="O96" s="31">
        <v>0.22222222222222224</v>
      </c>
      <c r="P96" s="31">
        <v>0.61111111111111105</v>
      </c>
      <c r="Q96" s="31">
        <v>0</v>
      </c>
      <c r="R96" s="31">
        <v>3.6666666666666661</v>
      </c>
      <c r="T96" s="29">
        <v>0</v>
      </c>
      <c r="V96">
        <v>0</v>
      </c>
    </row>
    <row r="97" spans="1:22" x14ac:dyDescent="0.25">
      <c r="A97" s="3" t="s">
        <v>108</v>
      </c>
      <c r="B97" s="4">
        <v>42949</v>
      </c>
      <c r="C97" s="5" t="s">
        <v>481</v>
      </c>
      <c r="D97" s="31"/>
      <c r="E97">
        <v>90.909000000000006</v>
      </c>
      <c r="F97">
        <v>136.36350000000002</v>
      </c>
      <c r="G97"/>
      <c r="H97">
        <v>1090.9080000000001</v>
      </c>
      <c r="I97"/>
      <c r="J97">
        <v>136.36350000000002</v>
      </c>
      <c r="K97">
        <v>1454.5440000000001</v>
      </c>
      <c r="L97"/>
      <c r="M97" s="31">
        <v>9.375E-2</v>
      </c>
      <c r="N97" s="31">
        <v>6.25E-2</v>
      </c>
      <c r="O97" s="31">
        <v>0</v>
      </c>
      <c r="P97" s="31">
        <v>0.75</v>
      </c>
      <c r="Q97" s="31">
        <v>0</v>
      </c>
      <c r="R97" s="31">
        <v>3.46875</v>
      </c>
      <c r="T97" s="29">
        <v>9.375E-2</v>
      </c>
      <c r="V97">
        <v>0</v>
      </c>
    </row>
    <row r="98" spans="1:22" x14ac:dyDescent="0.25">
      <c r="A98" s="3" t="s">
        <v>108</v>
      </c>
      <c r="B98" s="4">
        <v>42985</v>
      </c>
      <c r="C98" s="5" t="s">
        <v>481</v>
      </c>
      <c r="D98" s="31"/>
      <c r="E98">
        <v>45.454500000000003</v>
      </c>
      <c r="F98">
        <v>136.36350000000002</v>
      </c>
      <c r="G98"/>
      <c r="H98">
        <v>1499.9985000000001</v>
      </c>
      <c r="I98"/>
      <c r="J98">
        <v>227.27250000000001</v>
      </c>
      <c r="K98">
        <v>1909.0890000000002</v>
      </c>
      <c r="L98"/>
      <c r="M98" s="31">
        <v>2.3809523809523808E-2</v>
      </c>
      <c r="N98" s="31">
        <v>7.1428571428571425E-2</v>
      </c>
      <c r="O98" s="31">
        <v>0</v>
      </c>
      <c r="P98" s="31">
        <v>0.7857142857142857</v>
      </c>
      <c r="Q98" s="31">
        <v>0</v>
      </c>
      <c r="R98" s="31">
        <v>3.6428571428571428</v>
      </c>
      <c r="T98" s="29">
        <v>0.11904761904761905</v>
      </c>
      <c r="V98">
        <v>0</v>
      </c>
    </row>
    <row r="99" spans="1:22" x14ac:dyDescent="0.25">
      <c r="A99" s="3" t="s">
        <v>108</v>
      </c>
      <c r="B99" s="4">
        <v>43027</v>
      </c>
      <c r="C99" s="5" t="s">
        <v>481</v>
      </c>
      <c r="D99" s="31"/>
      <c r="E99">
        <v>272.72700000000003</v>
      </c>
      <c r="F99">
        <v>727.27200000000005</v>
      </c>
      <c r="G99">
        <v>136.36350000000002</v>
      </c>
      <c r="H99">
        <v>1818.1800000000003</v>
      </c>
      <c r="I99"/>
      <c r="J99">
        <v>772.72650000000021</v>
      </c>
      <c r="K99">
        <v>3727.2690000000007</v>
      </c>
      <c r="L99"/>
      <c r="M99" s="31">
        <v>7.3170731707317083E-2</v>
      </c>
      <c r="N99" s="31">
        <v>0.1951219512195122</v>
      </c>
      <c r="O99" s="31">
        <v>3.6585365853658541E-2</v>
      </c>
      <c r="P99" s="31">
        <v>0.48780487804878053</v>
      </c>
      <c r="Q99" s="31">
        <v>0</v>
      </c>
      <c r="R99" s="31">
        <v>2.5975609756097562</v>
      </c>
      <c r="T99" s="29">
        <v>0.20731707317073172</v>
      </c>
      <c r="V99">
        <v>0</v>
      </c>
    </row>
    <row r="100" spans="1:22" x14ac:dyDescent="0.25">
      <c r="A100" s="3" t="s">
        <v>108</v>
      </c>
      <c r="B100" s="4">
        <v>43054</v>
      </c>
      <c r="C100" s="5" t="s">
        <v>481</v>
      </c>
      <c r="E100">
        <v>636.36300000000006</v>
      </c>
      <c r="F100">
        <v>227.27250000000001</v>
      </c>
      <c r="G100"/>
      <c r="H100">
        <v>136.36350000000002</v>
      </c>
      <c r="I100"/>
      <c r="J100">
        <v>45.454500000000003</v>
      </c>
      <c r="K100">
        <v>1045.4535000000001</v>
      </c>
      <c r="L100"/>
      <c r="M100" s="31">
        <v>0.60869565217391308</v>
      </c>
      <c r="N100" s="31">
        <v>0.21739130434782608</v>
      </c>
      <c r="O100" s="31">
        <v>0</v>
      </c>
      <c r="P100" s="31">
        <v>0.13043478260869565</v>
      </c>
      <c r="Q100" s="31">
        <v>0</v>
      </c>
      <c r="R100" s="31">
        <v>0.91304347826086951</v>
      </c>
      <c r="T100" s="29">
        <v>4.3478260869565216E-2</v>
      </c>
      <c r="V100">
        <v>0</v>
      </c>
    </row>
  </sheetData>
  <conditionalFormatting sqref="T74:T75 T44:T45 T14:T15 T11:T12 T5:T6 T8:T9 T2:T3 T17:T18 T20:T21 T23:T24 T26:T27 T29:T30 T32:T33 T35:T36 T38:T39 T41:T42 T47:T48 T50:T51 T53:T54 T56:T57 T59:T60 T62:T63 T65:T66 T68:T69 T71:T72 T77:T78 T80:T81 T83:T84 T86:T87 T89:T90 T92:T93 T95:T96 T98:T99">
    <cfRule type="cellIs" dxfId="40" priority="40" operator="greaterThan">
      <formula>0.5</formula>
    </cfRule>
  </conditionalFormatting>
  <conditionalFormatting sqref="C4:C6 C8:C10 C12:C14 C16:C18 C20:C22 C24:C26 C28:C30 C32:C34 C36:C38 C40:C42 C44:C46 C48:C50 C52:C54 C56:C58 C60:C62 C64:C66 C68:C70 C72:C74 C76:C78 C80:C82 C84:C86 C88:C90 C92:C94 C96:C98 C100 C1:C2">
    <cfRule type="containsText" dxfId="39" priority="39" operator="containsText" text="3">
      <formula>NOT(ISERROR(SEARCH("3",C1)))</formula>
    </cfRule>
  </conditionalFormatting>
  <conditionalFormatting sqref="C27 C23 C19 C15 C11 C7 C3">
    <cfRule type="containsText" dxfId="38" priority="38" operator="containsText" text="3">
      <formula>NOT(ISERROR(SEARCH("3",C3)))</formula>
    </cfRule>
  </conditionalFormatting>
  <conditionalFormatting sqref="C47 C43 C39 C35 C31">
    <cfRule type="containsText" dxfId="37" priority="37" operator="containsText" text="3">
      <formula>NOT(ISERROR(SEARCH("3",C31)))</formula>
    </cfRule>
  </conditionalFormatting>
  <conditionalFormatting sqref="C67 C63 C59 C55 C51">
    <cfRule type="containsText" dxfId="36" priority="36" operator="containsText" text="3">
      <formula>NOT(ISERROR(SEARCH("3",C51)))</formula>
    </cfRule>
  </conditionalFormatting>
  <conditionalFormatting sqref="C91 C87 C83 C79 C75 C71">
    <cfRule type="containsText" dxfId="35" priority="35" operator="containsText" text="3">
      <formula>NOT(ISERROR(SEARCH("3",C71)))</formula>
    </cfRule>
  </conditionalFormatting>
  <conditionalFormatting sqref="C99 C95">
    <cfRule type="containsText" dxfId="34" priority="34" operator="containsText" text="3">
      <formula>NOT(ISERROR(SEARCH("3",C95)))</formula>
    </cfRule>
  </conditionalFormatting>
  <conditionalFormatting sqref="T4">
    <cfRule type="cellIs" dxfId="33" priority="33" operator="greaterThan">
      <formula>0.5</formula>
    </cfRule>
  </conditionalFormatting>
  <conditionalFormatting sqref="T7">
    <cfRule type="cellIs" dxfId="32" priority="32" operator="greaterThan">
      <formula>0.5</formula>
    </cfRule>
  </conditionalFormatting>
  <conditionalFormatting sqref="T10">
    <cfRule type="cellIs" dxfId="31" priority="31" operator="greaterThan">
      <formula>0.5</formula>
    </cfRule>
  </conditionalFormatting>
  <conditionalFormatting sqref="T13">
    <cfRule type="cellIs" dxfId="30" priority="30" operator="greaterThan">
      <formula>0.5</formula>
    </cfRule>
  </conditionalFormatting>
  <conditionalFormatting sqref="T16">
    <cfRule type="cellIs" dxfId="29" priority="29" operator="greaterThan">
      <formula>0.5</formula>
    </cfRule>
  </conditionalFormatting>
  <conditionalFormatting sqref="T19">
    <cfRule type="cellIs" dxfId="28" priority="28" operator="greaterThan">
      <formula>0.5</formula>
    </cfRule>
  </conditionalFormatting>
  <conditionalFormatting sqref="T22">
    <cfRule type="cellIs" dxfId="27" priority="27" operator="greaterThan">
      <formula>0.5</formula>
    </cfRule>
  </conditionalFormatting>
  <conditionalFormatting sqref="T25">
    <cfRule type="cellIs" dxfId="26" priority="26" operator="greaterThan">
      <formula>0.5</formula>
    </cfRule>
  </conditionalFormatting>
  <conditionalFormatting sqref="T28">
    <cfRule type="cellIs" dxfId="25" priority="25" operator="greaterThan">
      <formula>0.5</formula>
    </cfRule>
  </conditionalFormatting>
  <conditionalFormatting sqref="T31">
    <cfRule type="cellIs" dxfId="24" priority="24" operator="greaterThan">
      <formula>0.5</formula>
    </cfRule>
  </conditionalFormatting>
  <conditionalFormatting sqref="T34">
    <cfRule type="cellIs" dxfId="23" priority="23" operator="greaterThan">
      <formula>0.5</formula>
    </cfRule>
  </conditionalFormatting>
  <conditionalFormatting sqref="T37">
    <cfRule type="cellIs" dxfId="22" priority="22" operator="greaterThan">
      <formula>0.5</formula>
    </cfRule>
  </conditionalFormatting>
  <conditionalFormatting sqref="T40">
    <cfRule type="cellIs" dxfId="21" priority="21" operator="greaterThan">
      <formula>0.5</formula>
    </cfRule>
  </conditionalFormatting>
  <conditionalFormatting sqref="T43">
    <cfRule type="cellIs" dxfId="20" priority="20" operator="greaterThan">
      <formula>0.5</formula>
    </cfRule>
  </conditionalFormatting>
  <conditionalFormatting sqref="T46">
    <cfRule type="cellIs" dxfId="19" priority="19" operator="greaterThan">
      <formula>0.5</formula>
    </cfRule>
  </conditionalFormatting>
  <conditionalFormatting sqref="T49">
    <cfRule type="cellIs" dxfId="18" priority="18" operator="greaterThan">
      <formula>0.5</formula>
    </cfRule>
  </conditionalFormatting>
  <conditionalFormatting sqref="T52">
    <cfRule type="cellIs" dxfId="17" priority="17" operator="greaterThan">
      <formula>0.5</formula>
    </cfRule>
  </conditionalFormatting>
  <conditionalFormatting sqref="T55">
    <cfRule type="cellIs" dxfId="16" priority="16" operator="greaterThan">
      <formula>0.5</formula>
    </cfRule>
  </conditionalFormatting>
  <conditionalFormatting sqref="T58">
    <cfRule type="cellIs" dxfId="15" priority="15" operator="greaterThan">
      <formula>0.5</formula>
    </cfRule>
  </conditionalFormatting>
  <conditionalFormatting sqref="T61">
    <cfRule type="cellIs" dxfId="14" priority="14" operator="greaterThan">
      <formula>0.5</formula>
    </cfRule>
  </conditionalFormatting>
  <conditionalFormatting sqref="T64">
    <cfRule type="cellIs" dxfId="13" priority="13" operator="greaterThan">
      <formula>0.5</formula>
    </cfRule>
  </conditionalFormatting>
  <conditionalFormatting sqref="T67">
    <cfRule type="cellIs" dxfId="12" priority="12" operator="greaterThan">
      <formula>0.5</formula>
    </cfRule>
  </conditionalFormatting>
  <conditionalFormatting sqref="T70">
    <cfRule type="cellIs" dxfId="11" priority="11" operator="greaterThan">
      <formula>0.5</formula>
    </cfRule>
  </conditionalFormatting>
  <conditionalFormatting sqref="T73">
    <cfRule type="cellIs" dxfId="10" priority="10" operator="greaterThan">
      <formula>0.5</formula>
    </cfRule>
  </conditionalFormatting>
  <conditionalFormatting sqref="T76">
    <cfRule type="cellIs" dxfId="9" priority="9" operator="greaterThan">
      <formula>0.5</formula>
    </cfRule>
  </conditionalFormatting>
  <conditionalFormatting sqref="T79">
    <cfRule type="cellIs" dxfId="8" priority="8" operator="greaterThan">
      <formula>0.5</formula>
    </cfRule>
  </conditionalFormatting>
  <conditionalFormatting sqref="T82">
    <cfRule type="cellIs" dxfId="7" priority="7" operator="greaterThan">
      <formula>0.5</formula>
    </cfRule>
  </conditionalFormatting>
  <conditionalFormatting sqref="T85">
    <cfRule type="cellIs" dxfId="6" priority="6" operator="greaterThan">
      <formula>0.5</formula>
    </cfRule>
  </conditionalFormatting>
  <conditionalFormatting sqref="T88">
    <cfRule type="cellIs" dxfId="5" priority="5" operator="greaterThan">
      <formula>0.5</formula>
    </cfRule>
  </conditionalFormatting>
  <conditionalFormatting sqref="T91">
    <cfRule type="cellIs" dxfId="4" priority="4" operator="greaterThan">
      <formula>0.5</formula>
    </cfRule>
  </conditionalFormatting>
  <conditionalFormatting sqref="T94">
    <cfRule type="cellIs" dxfId="3" priority="3" operator="greaterThan">
      <formula>0.5</formula>
    </cfRule>
  </conditionalFormatting>
  <conditionalFormatting sqref="T97">
    <cfRule type="cellIs" dxfId="2" priority="2" operator="greaterThan">
      <formula>0.5</formula>
    </cfRule>
  </conditionalFormatting>
  <conditionalFormatting sqref="T100">
    <cfRule type="cellIs" dxfId="1" priority="1" operator="greaterThan">
      <formula>0.5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8643A-025A-481C-871A-C7AE82D65A9E}">
  <dimension ref="A1:H71"/>
  <sheetViews>
    <sheetView workbookViewId="0">
      <selection sqref="A1:H1"/>
    </sheetView>
  </sheetViews>
  <sheetFormatPr defaultRowHeight="15" x14ac:dyDescent="0.25"/>
  <cols>
    <col min="2" max="2" width="12.7109375" customWidth="1"/>
  </cols>
  <sheetData>
    <row r="1" spans="1:8" x14ac:dyDescent="0.25">
      <c r="A1" t="s">
        <v>470</v>
      </c>
      <c r="B1" t="s">
        <v>2</v>
      </c>
      <c r="C1" t="s">
        <v>471</v>
      </c>
      <c r="D1" t="s">
        <v>473</v>
      </c>
      <c r="E1" t="s">
        <v>472</v>
      </c>
      <c r="F1" t="s">
        <v>482</v>
      </c>
      <c r="G1" t="s">
        <v>510</v>
      </c>
      <c r="H1" t="s">
        <v>511</v>
      </c>
    </row>
    <row r="2" spans="1:8" x14ac:dyDescent="0.25">
      <c r="A2" t="s">
        <v>8</v>
      </c>
      <c r="B2" s="4">
        <v>42556</v>
      </c>
      <c r="C2">
        <v>2.5499999999999998</v>
      </c>
      <c r="D2">
        <v>12</v>
      </c>
      <c r="E2">
        <v>1.28</v>
      </c>
      <c r="F2" s="41">
        <v>0.53900000000000003</v>
      </c>
      <c r="G2" t="str">
        <f>IF(F2&gt;=0.53,"Good",IF(F2&gt;=0.39,"Moderate","Poor"))</f>
        <v>Good</v>
      </c>
      <c r="H2" t="str">
        <f>IF(C2&lt;=3.3,"Good",IF(C2&gt;=4.3,"Moderate","Poor"))</f>
        <v>Good</v>
      </c>
    </row>
    <row r="3" spans="1:8" x14ac:dyDescent="0.25">
      <c r="A3" t="s">
        <v>8</v>
      </c>
      <c r="B3" s="4">
        <v>42647</v>
      </c>
      <c r="C3">
        <v>3.1</v>
      </c>
      <c r="D3">
        <v>12</v>
      </c>
      <c r="E3">
        <v>0.74</v>
      </c>
      <c r="F3" s="41">
        <v>0.435</v>
      </c>
      <c r="G3" t="str">
        <f t="shared" ref="G3:G66" si="0">IF(F3&gt;=0.53,"Good",IF(F3&gt;=0.39,"Moderate","Poor"))</f>
        <v>Moderate</v>
      </c>
      <c r="H3" t="str">
        <f t="shared" ref="H3:H66" si="1">IF(C3&lt;=3.3,"Good",IF(C3&gt;=4.3,"Moderate","Poor"))</f>
        <v>Good</v>
      </c>
    </row>
    <row r="4" spans="1:8" x14ac:dyDescent="0.25">
      <c r="A4" t="s">
        <v>8</v>
      </c>
      <c r="B4" s="4">
        <v>42684</v>
      </c>
      <c r="C4">
        <v>3.88</v>
      </c>
      <c r="D4">
        <v>17</v>
      </c>
      <c r="E4">
        <v>1.27</v>
      </c>
      <c r="F4" s="41">
        <v>0.53700000000000003</v>
      </c>
      <c r="G4" t="str">
        <f t="shared" si="0"/>
        <v>Good</v>
      </c>
      <c r="H4" t="str">
        <f t="shared" si="1"/>
        <v>Poor</v>
      </c>
    </row>
    <row r="5" spans="1:8" x14ac:dyDescent="0.25">
      <c r="A5" t="s">
        <v>8</v>
      </c>
      <c r="B5" s="4">
        <v>42856</v>
      </c>
      <c r="C5">
        <v>4.18</v>
      </c>
      <c r="D5">
        <v>13</v>
      </c>
      <c r="E5">
        <v>1.48</v>
      </c>
      <c r="F5" s="41">
        <v>0.49199999999999999</v>
      </c>
      <c r="G5" t="str">
        <f t="shared" si="0"/>
        <v>Moderate</v>
      </c>
      <c r="H5" t="str">
        <f t="shared" si="1"/>
        <v>Poor</v>
      </c>
    </row>
    <row r="6" spans="1:8" x14ac:dyDescent="0.25">
      <c r="A6" t="s">
        <v>8</v>
      </c>
      <c r="B6" s="4">
        <v>42894</v>
      </c>
      <c r="C6">
        <v>1.77</v>
      </c>
      <c r="D6">
        <v>9</v>
      </c>
      <c r="E6">
        <v>0.6</v>
      </c>
      <c r="F6" s="41">
        <v>0.44500000000000001</v>
      </c>
      <c r="G6" t="str">
        <f t="shared" si="0"/>
        <v>Moderate</v>
      </c>
      <c r="H6" t="str">
        <f t="shared" si="1"/>
        <v>Good</v>
      </c>
    </row>
    <row r="7" spans="1:8" x14ac:dyDescent="0.25">
      <c r="A7" t="s">
        <v>8</v>
      </c>
      <c r="B7" s="4">
        <v>42921</v>
      </c>
      <c r="C7">
        <v>4.1900000000000004</v>
      </c>
      <c r="D7">
        <v>14</v>
      </c>
      <c r="E7">
        <v>0.69</v>
      </c>
      <c r="F7" s="41">
        <v>0.39800000000000002</v>
      </c>
      <c r="G7" t="str">
        <f t="shared" si="0"/>
        <v>Moderate</v>
      </c>
      <c r="H7" t="str">
        <f t="shared" si="1"/>
        <v>Poor</v>
      </c>
    </row>
    <row r="8" spans="1:8" x14ac:dyDescent="0.25">
      <c r="A8" t="s">
        <v>8</v>
      </c>
      <c r="B8" s="4">
        <v>42948</v>
      </c>
      <c r="C8">
        <v>5.74</v>
      </c>
      <c r="D8">
        <v>7</v>
      </c>
      <c r="E8">
        <v>0.23</v>
      </c>
      <c r="F8" s="41">
        <v>0.14799999999999999</v>
      </c>
      <c r="G8" t="str">
        <f t="shared" si="0"/>
        <v>Poor</v>
      </c>
      <c r="H8" t="str">
        <f t="shared" si="1"/>
        <v>Moderate</v>
      </c>
    </row>
    <row r="9" spans="1:8" x14ac:dyDescent="0.25">
      <c r="A9" t="s">
        <v>8</v>
      </c>
      <c r="B9" s="4">
        <v>42983</v>
      </c>
      <c r="C9">
        <v>3.93</v>
      </c>
      <c r="D9">
        <v>8</v>
      </c>
      <c r="E9">
        <v>0.8</v>
      </c>
      <c r="F9" s="41">
        <v>0.34</v>
      </c>
      <c r="G9" t="str">
        <f t="shared" si="0"/>
        <v>Poor</v>
      </c>
      <c r="H9" t="str">
        <f t="shared" si="1"/>
        <v>Poor</v>
      </c>
    </row>
    <row r="10" spans="1:8" x14ac:dyDescent="0.25">
      <c r="A10" t="s">
        <v>8</v>
      </c>
      <c r="B10" s="4">
        <v>43026</v>
      </c>
      <c r="C10">
        <v>2.79</v>
      </c>
      <c r="D10">
        <v>11</v>
      </c>
      <c r="E10">
        <v>0.69</v>
      </c>
      <c r="F10" s="41">
        <v>0.43099999999999999</v>
      </c>
      <c r="G10" t="str">
        <f t="shared" si="0"/>
        <v>Moderate</v>
      </c>
      <c r="H10" t="str">
        <f t="shared" si="1"/>
        <v>Good</v>
      </c>
    </row>
    <row r="11" spans="1:8" x14ac:dyDescent="0.25">
      <c r="A11" t="s">
        <v>8</v>
      </c>
      <c r="B11" s="4">
        <v>43052</v>
      </c>
      <c r="C11">
        <v>4.42</v>
      </c>
      <c r="D11">
        <v>7</v>
      </c>
      <c r="E11">
        <v>0.43</v>
      </c>
      <c r="F11" s="41">
        <v>0.247</v>
      </c>
      <c r="G11" t="str">
        <f t="shared" si="0"/>
        <v>Poor</v>
      </c>
      <c r="H11" t="str">
        <f t="shared" si="1"/>
        <v>Moderate</v>
      </c>
    </row>
    <row r="12" spans="1:8" x14ac:dyDescent="0.25">
      <c r="A12" t="s">
        <v>38</v>
      </c>
      <c r="B12" s="4">
        <v>42556</v>
      </c>
      <c r="C12">
        <v>2.84</v>
      </c>
      <c r="D12">
        <v>16</v>
      </c>
      <c r="E12">
        <v>0.81</v>
      </c>
      <c r="F12" s="41">
        <v>0.42299999999999999</v>
      </c>
      <c r="G12" t="str">
        <f t="shared" si="0"/>
        <v>Moderate</v>
      </c>
      <c r="H12" t="str">
        <f t="shared" si="1"/>
        <v>Good</v>
      </c>
    </row>
    <row r="13" spans="1:8" x14ac:dyDescent="0.25">
      <c r="A13" t="s">
        <v>38</v>
      </c>
      <c r="B13" s="4">
        <v>42647</v>
      </c>
      <c r="C13">
        <v>4.33</v>
      </c>
      <c r="D13">
        <v>14</v>
      </c>
      <c r="E13">
        <v>0.82</v>
      </c>
      <c r="F13" s="41">
        <v>0.307</v>
      </c>
      <c r="G13" t="str">
        <f t="shared" si="0"/>
        <v>Poor</v>
      </c>
      <c r="H13" t="str">
        <f t="shared" si="1"/>
        <v>Moderate</v>
      </c>
    </row>
    <row r="14" spans="1:8" x14ac:dyDescent="0.25">
      <c r="A14" t="s">
        <v>38</v>
      </c>
      <c r="B14" s="4">
        <v>42684</v>
      </c>
      <c r="C14">
        <v>3.84</v>
      </c>
      <c r="D14">
        <v>13</v>
      </c>
      <c r="E14">
        <v>1.3</v>
      </c>
      <c r="F14" s="41">
        <v>0.373</v>
      </c>
      <c r="G14" t="str">
        <f t="shared" si="0"/>
        <v>Poor</v>
      </c>
      <c r="H14" t="str">
        <f t="shared" si="1"/>
        <v>Poor</v>
      </c>
    </row>
    <row r="15" spans="1:8" x14ac:dyDescent="0.25">
      <c r="A15" t="s">
        <v>38</v>
      </c>
      <c r="B15" s="4">
        <v>42856</v>
      </c>
      <c r="C15">
        <v>4.03</v>
      </c>
      <c r="D15">
        <v>14</v>
      </c>
      <c r="E15">
        <v>1.65</v>
      </c>
      <c r="F15" s="41">
        <v>0.4</v>
      </c>
      <c r="G15" t="str">
        <f t="shared" si="0"/>
        <v>Moderate</v>
      </c>
      <c r="H15" t="str">
        <f t="shared" si="1"/>
        <v>Poor</v>
      </c>
    </row>
    <row r="16" spans="1:8" x14ac:dyDescent="0.25">
      <c r="A16" t="s">
        <v>38</v>
      </c>
      <c r="B16" s="4">
        <v>42894</v>
      </c>
      <c r="C16">
        <v>2.88</v>
      </c>
      <c r="D16">
        <v>13</v>
      </c>
      <c r="E16">
        <v>1.05</v>
      </c>
      <c r="F16" s="41">
        <v>0.41499999999999998</v>
      </c>
      <c r="G16" t="str">
        <f t="shared" si="0"/>
        <v>Moderate</v>
      </c>
      <c r="H16" t="str">
        <f t="shared" si="1"/>
        <v>Good</v>
      </c>
    </row>
    <row r="17" spans="1:8" x14ac:dyDescent="0.25">
      <c r="A17" t="s">
        <v>38</v>
      </c>
      <c r="B17" s="4">
        <v>42921</v>
      </c>
      <c r="C17">
        <v>4.4000000000000004</v>
      </c>
      <c r="D17">
        <v>10</v>
      </c>
      <c r="E17">
        <v>0.52</v>
      </c>
      <c r="F17" s="41">
        <v>0.24099999999999999</v>
      </c>
      <c r="G17" t="str">
        <f t="shared" si="0"/>
        <v>Poor</v>
      </c>
      <c r="H17" t="str">
        <f t="shared" si="1"/>
        <v>Moderate</v>
      </c>
    </row>
    <row r="18" spans="1:8" x14ac:dyDescent="0.25">
      <c r="A18" t="s">
        <v>38</v>
      </c>
      <c r="B18" s="4">
        <v>42948</v>
      </c>
      <c r="C18">
        <v>3.1</v>
      </c>
      <c r="D18">
        <v>4</v>
      </c>
      <c r="E18">
        <v>0.5</v>
      </c>
      <c r="F18" s="41">
        <v>0.27300000000000002</v>
      </c>
      <c r="G18" t="str">
        <f t="shared" si="0"/>
        <v>Poor</v>
      </c>
      <c r="H18" t="str">
        <f t="shared" si="1"/>
        <v>Good</v>
      </c>
    </row>
    <row r="19" spans="1:8" x14ac:dyDescent="0.25">
      <c r="A19" t="s">
        <v>38</v>
      </c>
      <c r="B19" s="4">
        <v>42983</v>
      </c>
      <c r="C19">
        <v>4.49</v>
      </c>
      <c r="D19">
        <v>7</v>
      </c>
      <c r="E19">
        <v>1.04</v>
      </c>
      <c r="F19" s="41">
        <v>0.254</v>
      </c>
      <c r="G19" t="str">
        <f t="shared" si="0"/>
        <v>Poor</v>
      </c>
      <c r="H19" t="str">
        <f t="shared" si="1"/>
        <v>Moderate</v>
      </c>
    </row>
    <row r="20" spans="1:8" x14ac:dyDescent="0.25">
      <c r="A20" t="s">
        <v>38</v>
      </c>
      <c r="B20" s="4">
        <v>43026</v>
      </c>
      <c r="C20">
        <v>3.95</v>
      </c>
      <c r="D20">
        <v>10</v>
      </c>
      <c r="E20">
        <v>1.1100000000000001</v>
      </c>
      <c r="F20" s="41">
        <v>0.32200000000000001</v>
      </c>
      <c r="G20" t="str">
        <f t="shared" si="0"/>
        <v>Poor</v>
      </c>
      <c r="H20" t="str">
        <f t="shared" si="1"/>
        <v>Poor</v>
      </c>
    </row>
    <row r="21" spans="1:8" x14ac:dyDescent="0.25">
      <c r="A21" t="s">
        <v>38</v>
      </c>
      <c r="B21" s="4">
        <v>43052</v>
      </c>
      <c r="C21">
        <v>4.38</v>
      </c>
      <c r="D21">
        <v>9</v>
      </c>
      <c r="E21">
        <v>1.04</v>
      </c>
      <c r="F21" s="41">
        <v>0.27900000000000003</v>
      </c>
      <c r="G21" t="str">
        <f t="shared" si="0"/>
        <v>Poor</v>
      </c>
      <c r="H21" t="str">
        <f t="shared" si="1"/>
        <v>Moderate</v>
      </c>
    </row>
    <row r="22" spans="1:8" x14ac:dyDescent="0.25">
      <c r="A22" t="s">
        <v>63</v>
      </c>
      <c r="B22" s="4">
        <v>42557</v>
      </c>
      <c r="C22">
        <v>2.61</v>
      </c>
      <c r="D22">
        <v>13</v>
      </c>
      <c r="E22">
        <v>1.46</v>
      </c>
      <c r="F22" s="41">
        <v>0.46899999999999997</v>
      </c>
      <c r="G22" t="str">
        <f t="shared" si="0"/>
        <v>Moderate</v>
      </c>
      <c r="H22" t="str">
        <f t="shared" si="1"/>
        <v>Good</v>
      </c>
    </row>
    <row r="23" spans="1:8" x14ac:dyDescent="0.25">
      <c r="A23" t="s">
        <v>63</v>
      </c>
      <c r="B23" s="4">
        <v>42647</v>
      </c>
      <c r="C23">
        <v>4.2699999999999996</v>
      </c>
      <c r="D23">
        <v>12</v>
      </c>
      <c r="E23">
        <v>1.22</v>
      </c>
      <c r="F23" s="41">
        <v>0.32900000000000001</v>
      </c>
      <c r="G23" t="str">
        <f t="shared" si="0"/>
        <v>Poor</v>
      </c>
      <c r="H23" t="str">
        <f t="shared" si="1"/>
        <v>Poor</v>
      </c>
    </row>
    <row r="24" spans="1:8" x14ac:dyDescent="0.25">
      <c r="A24" t="s">
        <v>63</v>
      </c>
      <c r="B24" s="4">
        <v>42684</v>
      </c>
      <c r="C24">
        <v>3.2</v>
      </c>
      <c r="D24">
        <v>16</v>
      </c>
      <c r="E24">
        <v>1.94</v>
      </c>
      <c r="F24" s="41">
        <v>0.498</v>
      </c>
      <c r="G24" t="str">
        <f t="shared" si="0"/>
        <v>Moderate</v>
      </c>
      <c r="H24" t="str">
        <f t="shared" si="1"/>
        <v>Good</v>
      </c>
    </row>
    <row r="25" spans="1:8" x14ac:dyDescent="0.25">
      <c r="A25" t="s">
        <v>63</v>
      </c>
      <c r="B25" s="4">
        <v>42856</v>
      </c>
      <c r="C25">
        <v>2.5</v>
      </c>
      <c r="D25">
        <v>11</v>
      </c>
      <c r="E25">
        <v>2.08</v>
      </c>
      <c r="F25" s="41">
        <v>0.51200000000000001</v>
      </c>
      <c r="G25" t="str">
        <f t="shared" si="0"/>
        <v>Moderate</v>
      </c>
      <c r="H25" t="str">
        <f t="shared" si="1"/>
        <v>Good</v>
      </c>
    </row>
    <row r="26" spans="1:8" x14ac:dyDescent="0.25">
      <c r="A26" t="s">
        <v>63</v>
      </c>
      <c r="B26" s="4">
        <v>42895</v>
      </c>
      <c r="C26">
        <v>3.08</v>
      </c>
      <c r="D26">
        <v>11</v>
      </c>
      <c r="E26">
        <v>1.65</v>
      </c>
      <c r="F26" s="41">
        <v>0.437</v>
      </c>
      <c r="G26" t="str">
        <f t="shared" si="0"/>
        <v>Moderate</v>
      </c>
      <c r="H26" t="str">
        <f t="shared" si="1"/>
        <v>Good</v>
      </c>
    </row>
    <row r="27" spans="1:8" x14ac:dyDescent="0.25">
      <c r="A27" t="s">
        <v>63</v>
      </c>
      <c r="B27" s="4">
        <v>42921</v>
      </c>
      <c r="C27">
        <v>4.34</v>
      </c>
      <c r="D27">
        <v>11</v>
      </c>
      <c r="E27">
        <v>0.76</v>
      </c>
      <c r="F27" s="41">
        <v>0.27600000000000002</v>
      </c>
      <c r="G27" t="str">
        <f t="shared" si="0"/>
        <v>Poor</v>
      </c>
      <c r="H27" t="str">
        <f t="shared" si="1"/>
        <v>Moderate</v>
      </c>
    </row>
    <row r="28" spans="1:8" x14ac:dyDescent="0.25">
      <c r="A28" t="s">
        <v>63</v>
      </c>
      <c r="B28" s="4">
        <v>42948</v>
      </c>
      <c r="C28">
        <v>4.29</v>
      </c>
      <c r="D28">
        <v>4</v>
      </c>
      <c r="E28">
        <v>0.49</v>
      </c>
      <c r="F28" s="41">
        <v>0.19400000000000001</v>
      </c>
      <c r="G28" t="str">
        <f t="shared" si="0"/>
        <v>Poor</v>
      </c>
      <c r="H28" t="str">
        <f t="shared" si="1"/>
        <v>Poor</v>
      </c>
    </row>
    <row r="29" spans="1:8" x14ac:dyDescent="0.25">
      <c r="A29" t="s">
        <v>63</v>
      </c>
      <c r="B29" s="4">
        <v>42983</v>
      </c>
      <c r="C29">
        <v>4.47</v>
      </c>
      <c r="D29">
        <v>7</v>
      </c>
      <c r="E29">
        <v>1.53</v>
      </c>
      <c r="F29" s="41">
        <v>0.29899999999999999</v>
      </c>
      <c r="G29" t="str">
        <f t="shared" si="0"/>
        <v>Poor</v>
      </c>
      <c r="H29" t="str">
        <f t="shared" si="1"/>
        <v>Moderate</v>
      </c>
    </row>
    <row r="30" spans="1:8" x14ac:dyDescent="0.25">
      <c r="A30" t="s">
        <v>63</v>
      </c>
      <c r="B30" s="4">
        <v>43026</v>
      </c>
      <c r="C30">
        <v>3.93</v>
      </c>
      <c r="D30">
        <v>15</v>
      </c>
      <c r="E30">
        <v>1.86</v>
      </c>
      <c r="F30" s="41">
        <v>0.434</v>
      </c>
      <c r="G30" t="str">
        <f t="shared" si="0"/>
        <v>Moderate</v>
      </c>
      <c r="H30" t="str">
        <f t="shared" si="1"/>
        <v>Poor</v>
      </c>
    </row>
    <row r="31" spans="1:8" x14ac:dyDescent="0.25">
      <c r="A31" t="s">
        <v>63</v>
      </c>
      <c r="B31" s="4">
        <v>43053</v>
      </c>
      <c r="C31">
        <v>3.83</v>
      </c>
      <c r="D31">
        <v>13</v>
      </c>
      <c r="E31">
        <v>1.99</v>
      </c>
      <c r="F31" s="41">
        <v>0.434</v>
      </c>
      <c r="G31" t="str">
        <f t="shared" si="0"/>
        <v>Moderate</v>
      </c>
      <c r="H31" t="str">
        <f t="shared" si="1"/>
        <v>Poor</v>
      </c>
    </row>
    <row r="32" spans="1:8" x14ac:dyDescent="0.25">
      <c r="A32" t="s">
        <v>72</v>
      </c>
      <c r="B32" s="4">
        <v>42558</v>
      </c>
      <c r="C32">
        <v>3.48</v>
      </c>
      <c r="D32">
        <v>14</v>
      </c>
      <c r="E32">
        <v>2.1277013490000001</v>
      </c>
      <c r="F32" s="41">
        <v>0.47799999999999998</v>
      </c>
      <c r="G32" t="str">
        <f t="shared" si="0"/>
        <v>Moderate</v>
      </c>
      <c r="H32" t="str">
        <f t="shared" si="1"/>
        <v>Poor</v>
      </c>
    </row>
    <row r="33" spans="1:8" x14ac:dyDescent="0.25">
      <c r="A33" t="s">
        <v>72</v>
      </c>
      <c r="B33" s="4">
        <v>42647</v>
      </c>
      <c r="C33">
        <v>3.15</v>
      </c>
      <c r="D33">
        <v>18</v>
      </c>
      <c r="E33">
        <v>1.4810007039999999</v>
      </c>
      <c r="F33" s="41">
        <v>0.47899999999999998</v>
      </c>
      <c r="G33" t="str">
        <f t="shared" si="0"/>
        <v>Moderate</v>
      </c>
      <c r="H33" t="str">
        <f t="shared" si="1"/>
        <v>Good</v>
      </c>
    </row>
    <row r="34" spans="1:8" x14ac:dyDescent="0.25">
      <c r="A34" t="s">
        <v>72</v>
      </c>
      <c r="B34" s="4">
        <v>42684</v>
      </c>
      <c r="C34">
        <v>3.24</v>
      </c>
      <c r="D34">
        <v>17</v>
      </c>
      <c r="E34">
        <v>1.775673021</v>
      </c>
      <c r="F34" s="41">
        <v>0.49</v>
      </c>
      <c r="G34" t="str">
        <f t="shared" si="0"/>
        <v>Moderate</v>
      </c>
      <c r="H34" t="str">
        <f t="shared" si="1"/>
        <v>Good</v>
      </c>
    </row>
    <row r="35" spans="1:8" x14ac:dyDescent="0.25">
      <c r="A35" t="s">
        <v>72</v>
      </c>
      <c r="B35" s="4">
        <v>42856</v>
      </c>
      <c r="C35">
        <v>3.95</v>
      </c>
      <c r="D35">
        <v>12</v>
      </c>
      <c r="E35">
        <v>2.04736283</v>
      </c>
      <c r="F35" s="41">
        <v>0.42199999999999999</v>
      </c>
      <c r="G35" t="str">
        <f t="shared" si="0"/>
        <v>Moderate</v>
      </c>
      <c r="H35" t="str">
        <f t="shared" si="1"/>
        <v>Poor</v>
      </c>
    </row>
    <row r="36" spans="1:8" x14ac:dyDescent="0.25">
      <c r="A36" t="s">
        <v>72</v>
      </c>
      <c r="B36" s="4">
        <v>42892</v>
      </c>
      <c r="C36">
        <v>3.76</v>
      </c>
      <c r="D36">
        <v>9</v>
      </c>
      <c r="E36">
        <v>1.8768764309999999</v>
      </c>
      <c r="F36" s="41">
        <v>0.39400000000000002</v>
      </c>
      <c r="G36" t="str">
        <f t="shared" si="0"/>
        <v>Moderate</v>
      </c>
      <c r="H36" t="str">
        <f t="shared" si="1"/>
        <v>Poor</v>
      </c>
    </row>
    <row r="37" spans="1:8" x14ac:dyDescent="0.25">
      <c r="A37" t="s">
        <v>72</v>
      </c>
      <c r="B37" s="4">
        <v>42921</v>
      </c>
      <c r="C37">
        <v>3.32</v>
      </c>
      <c r="D37">
        <v>8</v>
      </c>
      <c r="E37">
        <v>1.603809308</v>
      </c>
      <c r="F37" s="41">
        <v>0.39100000000000001</v>
      </c>
      <c r="G37" t="str">
        <f t="shared" si="0"/>
        <v>Moderate</v>
      </c>
      <c r="H37" t="str">
        <f t="shared" si="1"/>
        <v>Poor</v>
      </c>
    </row>
    <row r="38" spans="1:8" x14ac:dyDescent="0.25">
      <c r="A38" t="s">
        <v>72</v>
      </c>
      <c r="B38" s="4">
        <v>42948</v>
      </c>
      <c r="C38">
        <v>4.5</v>
      </c>
      <c r="D38">
        <v>3</v>
      </c>
      <c r="E38">
        <v>0.54659533800000004</v>
      </c>
      <c r="F38" s="41">
        <v>0.182</v>
      </c>
      <c r="G38" t="str">
        <f t="shared" si="0"/>
        <v>Poor</v>
      </c>
      <c r="H38" t="str">
        <f t="shared" si="1"/>
        <v>Moderate</v>
      </c>
    </row>
    <row r="39" spans="1:8" x14ac:dyDescent="0.25">
      <c r="A39" t="s">
        <v>72</v>
      </c>
      <c r="B39" s="4">
        <v>42983</v>
      </c>
      <c r="C39">
        <v>4.5</v>
      </c>
      <c r="D39">
        <v>4</v>
      </c>
      <c r="E39">
        <v>1.1549678219999999</v>
      </c>
      <c r="F39" s="41">
        <v>0.23899999999999999</v>
      </c>
      <c r="G39" t="str">
        <f t="shared" si="0"/>
        <v>Poor</v>
      </c>
      <c r="H39" t="str">
        <f t="shared" si="1"/>
        <v>Moderate</v>
      </c>
    </row>
    <row r="40" spans="1:8" x14ac:dyDescent="0.25">
      <c r="A40" t="s">
        <v>72</v>
      </c>
      <c r="B40" s="4">
        <v>43026</v>
      </c>
      <c r="C40">
        <v>3.93</v>
      </c>
      <c r="D40">
        <v>9</v>
      </c>
      <c r="E40">
        <v>1.800427467</v>
      </c>
      <c r="F40" s="41">
        <v>0.376</v>
      </c>
      <c r="G40" t="str">
        <f t="shared" si="0"/>
        <v>Poor</v>
      </c>
      <c r="H40" t="str">
        <f t="shared" si="1"/>
        <v>Poor</v>
      </c>
    </row>
    <row r="41" spans="1:8" x14ac:dyDescent="0.25">
      <c r="A41" t="s">
        <v>72</v>
      </c>
      <c r="B41" s="4">
        <v>43053</v>
      </c>
      <c r="C41">
        <v>4.17</v>
      </c>
      <c r="D41">
        <v>9</v>
      </c>
      <c r="E41">
        <v>1.5915376210000001</v>
      </c>
      <c r="F41" s="41">
        <v>0.34200000000000003</v>
      </c>
      <c r="G41" t="str">
        <f t="shared" si="0"/>
        <v>Poor</v>
      </c>
      <c r="H41" t="str">
        <f t="shared" si="1"/>
        <v>Poor</v>
      </c>
    </row>
    <row r="42" spans="1:8" x14ac:dyDescent="0.25">
      <c r="A42" t="s">
        <v>80</v>
      </c>
      <c r="B42" s="4">
        <v>42558</v>
      </c>
      <c r="C42">
        <v>2.02</v>
      </c>
      <c r="D42">
        <v>14</v>
      </c>
      <c r="E42">
        <v>2.33</v>
      </c>
      <c r="F42" s="41">
        <v>0.59199999999999997</v>
      </c>
      <c r="G42" t="str">
        <f t="shared" si="0"/>
        <v>Good</v>
      </c>
      <c r="H42" t="str">
        <f t="shared" si="1"/>
        <v>Good</v>
      </c>
    </row>
    <row r="43" spans="1:8" x14ac:dyDescent="0.25">
      <c r="A43" t="s">
        <v>80</v>
      </c>
      <c r="B43" s="4">
        <v>42649</v>
      </c>
      <c r="C43">
        <v>3.88</v>
      </c>
      <c r="D43">
        <v>11</v>
      </c>
      <c r="E43">
        <v>2.08</v>
      </c>
      <c r="F43" s="41">
        <v>0.42099999999999999</v>
      </c>
      <c r="G43" t="str">
        <f t="shared" si="0"/>
        <v>Moderate</v>
      </c>
      <c r="H43" t="str">
        <f t="shared" si="1"/>
        <v>Poor</v>
      </c>
    </row>
    <row r="44" spans="1:8" x14ac:dyDescent="0.25">
      <c r="A44" t="s">
        <v>80</v>
      </c>
      <c r="B44" s="4">
        <v>42688</v>
      </c>
      <c r="C44">
        <v>3.18</v>
      </c>
      <c r="D44">
        <v>17</v>
      </c>
      <c r="E44">
        <v>2.41</v>
      </c>
      <c r="F44" s="41">
        <v>0.55000000000000004</v>
      </c>
      <c r="G44" t="str">
        <f t="shared" si="0"/>
        <v>Good</v>
      </c>
      <c r="H44" t="str">
        <f t="shared" si="1"/>
        <v>Good</v>
      </c>
    </row>
    <row r="45" spans="1:8" x14ac:dyDescent="0.25">
      <c r="A45" t="s">
        <v>80</v>
      </c>
      <c r="B45" s="4">
        <v>42858</v>
      </c>
      <c r="C45">
        <v>3.74</v>
      </c>
      <c r="D45">
        <v>15</v>
      </c>
      <c r="E45">
        <v>2.19</v>
      </c>
      <c r="F45" s="41">
        <v>0.47499999999999998</v>
      </c>
      <c r="G45" t="str">
        <f t="shared" si="0"/>
        <v>Moderate</v>
      </c>
      <c r="H45" t="str">
        <f t="shared" si="1"/>
        <v>Poor</v>
      </c>
    </row>
    <row r="46" spans="1:8" x14ac:dyDescent="0.25">
      <c r="A46" t="s">
        <v>80</v>
      </c>
      <c r="B46" s="4">
        <v>42895</v>
      </c>
      <c r="C46">
        <v>3.7</v>
      </c>
      <c r="D46">
        <v>13</v>
      </c>
      <c r="E46">
        <v>2.17</v>
      </c>
      <c r="F46" s="41">
        <v>0.45800000000000002</v>
      </c>
      <c r="G46" t="str">
        <f t="shared" si="0"/>
        <v>Moderate</v>
      </c>
      <c r="H46" t="str">
        <f t="shared" si="1"/>
        <v>Poor</v>
      </c>
    </row>
    <row r="47" spans="1:8" x14ac:dyDescent="0.25">
      <c r="A47" t="s">
        <v>80</v>
      </c>
      <c r="B47" s="4">
        <v>42922</v>
      </c>
      <c r="C47">
        <v>2.72</v>
      </c>
      <c r="D47">
        <v>7</v>
      </c>
      <c r="E47">
        <v>1.49</v>
      </c>
      <c r="F47" s="41">
        <v>0.41399999999999998</v>
      </c>
      <c r="G47" t="str">
        <f t="shared" si="0"/>
        <v>Moderate</v>
      </c>
      <c r="H47" t="str">
        <f t="shared" si="1"/>
        <v>Good</v>
      </c>
    </row>
    <row r="48" spans="1:8" x14ac:dyDescent="0.25">
      <c r="A48" t="s">
        <v>80</v>
      </c>
      <c r="B48" s="4">
        <v>42949</v>
      </c>
      <c r="C48">
        <v>4.28</v>
      </c>
      <c r="D48">
        <v>10</v>
      </c>
      <c r="E48">
        <v>1.92</v>
      </c>
      <c r="F48" s="41">
        <v>0.373</v>
      </c>
      <c r="G48" t="str">
        <f t="shared" si="0"/>
        <v>Poor</v>
      </c>
      <c r="H48" t="str">
        <f t="shared" si="1"/>
        <v>Poor</v>
      </c>
    </row>
    <row r="49" spans="1:8" x14ac:dyDescent="0.25">
      <c r="A49" t="s">
        <v>80</v>
      </c>
      <c r="B49" s="4">
        <v>42985</v>
      </c>
      <c r="C49">
        <v>4.1100000000000003</v>
      </c>
      <c r="D49">
        <v>9</v>
      </c>
      <c r="E49">
        <v>1.25</v>
      </c>
      <c r="F49" s="41">
        <v>0.31900000000000001</v>
      </c>
      <c r="G49" t="str">
        <f t="shared" si="0"/>
        <v>Poor</v>
      </c>
      <c r="H49" t="str">
        <f t="shared" si="1"/>
        <v>Poor</v>
      </c>
    </row>
    <row r="50" spans="1:8" x14ac:dyDescent="0.25">
      <c r="A50" t="s">
        <v>80</v>
      </c>
      <c r="B50" s="4">
        <v>43027</v>
      </c>
      <c r="C50">
        <v>3.4</v>
      </c>
      <c r="D50">
        <v>15</v>
      </c>
      <c r="E50">
        <v>2.31</v>
      </c>
      <c r="F50" s="41">
        <v>0.50900000000000001</v>
      </c>
      <c r="G50" t="str">
        <f t="shared" si="0"/>
        <v>Moderate</v>
      </c>
      <c r="H50" t="str">
        <f t="shared" si="1"/>
        <v>Poor</v>
      </c>
    </row>
    <row r="51" spans="1:8" x14ac:dyDescent="0.25">
      <c r="A51" t="s">
        <v>80</v>
      </c>
      <c r="B51" s="4">
        <v>43054</v>
      </c>
      <c r="C51">
        <v>3.24</v>
      </c>
      <c r="D51">
        <v>13</v>
      </c>
      <c r="E51">
        <v>2.0699999999999998</v>
      </c>
      <c r="F51" s="41">
        <v>0.48099999999999998</v>
      </c>
      <c r="G51" t="str">
        <f t="shared" si="0"/>
        <v>Moderate</v>
      </c>
      <c r="H51" t="str">
        <f t="shared" si="1"/>
        <v>Good</v>
      </c>
    </row>
    <row r="52" spans="1:8" x14ac:dyDescent="0.25">
      <c r="A52" t="s">
        <v>91</v>
      </c>
      <c r="B52" s="4">
        <v>42557</v>
      </c>
      <c r="C52">
        <v>2.73</v>
      </c>
      <c r="D52">
        <v>20</v>
      </c>
      <c r="E52">
        <v>2.54</v>
      </c>
      <c r="F52" s="41">
        <v>0.57099999999999995</v>
      </c>
      <c r="G52" t="str">
        <f t="shared" si="0"/>
        <v>Good</v>
      </c>
      <c r="H52" t="str">
        <f t="shared" si="1"/>
        <v>Good</v>
      </c>
    </row>
    <row r="53" spans="1:8" x14ac:dyDescent="0.25">
      <c r="A53" t="s">
        <v>91</v>
      </c>
      <c r="B53" s="4">
        <v>42649</v>
      </c>
      <c r="C53">
        <v>3.71</v>
      </c>
      <c r="D53">
        <v>9</v>
      </c>
      <c r="E53">
        <v>1.99</v>
      </c>
      <c r="F53" s="41">
        <v>0.39300000000000002</v>
      </c>
      <c r="G53" t="str">
        <f t="shared" si="0"/>
        <v>Moderate</v>
      </c>
      <c r="H53" t="str">
        <f t="shared" si="1"/>
        <v>Poor</v>
      </c>
    </row>
    <row r="54" spans="1:8" x14ac:dyDescent="0.25">
      <c r="A54" t="s">
        <v>91</v>
      </c>
      <c r="B54" s="4">
        <v>42688</v>
      </c>
      <c r="C54">
        <v>2.65</v>
      </c>
      <c r="D54">
        <v>20</v>
      </c>
      <c r="E54">
        <v>2.5099999999999998</v>
      </c>
      <c r="F54" s="41">
        <v>0.57199999999999995</v>
      </c>
      <c r="G54" t="str">
        <f t="shared" si="0"/>
        <v>Good</v>
      </c>
      <c r="H54" t="str">
        <f t="shared" si="1"/>
        <v>Good</v>
      </c>
    </row>
    <row r="55" spans="1:8" x14ac:dyDescent="0.25">
      <c r="A55" t="s">
        <v>91</v>
      </c>
      <c r="B55" s="4">
        <v>42858</v>
      </c>
      <c r="C55">
        <v>2.2799999999999998</v>
      </c>
      <c r="D55">
        <v>19</v>
      </c>
      <c r="E55">
        <v>2.62</v>
      </c>
      <c r="F55" s="41">
        <v>0.6</v>
      </c>
      <c r="G55" t="str">
        <f t="shared" si="0"/>
        <v>Good</v>
      </c>
      <c r="H55" t="str">
        <f t="shared" si="1"/>
        <v>Good</v>
      </c>
    </row>
    <row r="56" spans="1:8" x14ac:dyDescent="0.25">
      <c r="A56" t="s">
        <v>91</v>
      </c>
      <c r="B56" s="4">
        <v>42895</v>
      </c>
      <c r="C56">
        <v>3.55</v>
      </c>
      <c r="D56">
        <v>9</v>
      </c>
      <c r="E56">
        <v>1.68</v>
      </c>
      <c r="F56" s="41">
        <v>0.375</v>
      </c>
      <c r="G56" t="str">
        <f t="shared" si="0"/>
        <v>Poor</v>
      </c>
      <c r="H56" t="str">
        <f t="shared" si="1"/>
        <v>Poor</v>
      </c>
    </row>
    <row r="57" spans="1:8" x14ac:dyDescent="0.25">
      <c r="A57" t="s">
        <v>91</v>
      </c>
      <c r="B57" s="4">
        <v>42922</v>
      </c>
      <c r="C57">
        <v>3.21</v>
      </c>
      <c r="D57">
        <v>8</v>
      </c>
      <c r="E57">
        <v>1.54</v>
      </c>
      <c r="F57" s="41">
        <v>0.375</v>
      </c>
      <c r="G57" t="str">
        <f t="shared" si="0"/>
        <v>Poor</v>
      </c>
      <c r="H57" t="str">
        <f t="shared" si="1"/>
        <v>Good</v>
      </c>
    </row>
    <row r="58" spans="1:8" x14ac:dyDescent="0.25">
      <c r="A58" t="s">
        <v>91</v>
      </c>
      <c r="B58" s="4">
        <v>42949</v>
      </c>
      <c r="C58">
        <v>2.69</v>
      </c>
      <c r="D58">
        <v>15</v>
      </c>
      <c r="E58">
        <v>2.2000000000000002</v>
      </c>
      <c r="F58" s="41">
        <v>0.51</v>
      </c>
      <c r="G58" t="str">
        <f t="shared" si="0"/>
        <v>Moderate</v>
      </c>
      <c r="H58" t="str">
        <f t="shared" si="1"/>
        <v>Good</v>
      </c>
    </row>
    <row r="59" spans="1:8" x14ac:dyDescent="0.25">
      <c r="A59" t="s">
        <v>91</v>
      </c>
      <c r="B59" s="4">
        <v>42985</v>
      </c>
      <c r="C59">
        <v>4.0999999999999996</v>
      </c>
      <c r="D59">
        <v>9</v>
      </c>
      <c r="E59">
        <v>1.3</v>
      </c>
      <c r="F59" s="41">
        <v>0.30299999999999999</v>
      </c>
      <c r="G59" t="str">
        <f t="shared" si="0"/>
        <v>Poor</v>
      </c>
      <c r="H59" t="str">
        <f t="shared" si="1"/>
        <v>Poor</v>
      </c>
    </row>
    <row r="60" spans="1:8" x14ac:dyDescent="0.25">
      <c r="A60" t="s">
        <v>91</v>
      </c>
      <c r="B60" s="4">
        <v>43027</v>
      </c>
      <c r="C60">
        <v>3.14</v>
      </c>
      <c r="D60">
        <v>11</v>
      </c>
      <c r="E60">
        <v>2.06</v>
      </c>
      <c r="F60" s="41">
        <v>0.44800000000000001</v>
      </c>
      <c r="G60" t="str">
        <f t="shared" si="0"/>
        <v>Moderate</v>
      </c>
      <c r="H60" t="str">
        <f t="shared" si="1"/>
        <v>Good</v>
      </c>
    </row>
    <row r="61" spans="1:8" x14ac:dyDescent="0.25">
      <c r="A61" t="s">
        <v>91</v>
      </c>
      <c r="B61" s="4">
        <v>43054</v>
      </c>
      <c r="C61">
        <v>3</v>
      </c>
      <c r="D61">
        <v>13</v>
      </c>
      <c r="E61">
        <v>2.2999999999999998</v>
      </c>
      <c r="F61" s="41">
        <v>0.49099999999999999</v>
      </c>
      <c r="G61" t="str">
        <f t="shared" si="0"/>
        <v>Moderate</v>
      </c>
      <c r="H61" t="str">
        <f t="shared" si="1"/>
        <v>Good</v>
      </c>
    </row>
    <row r="62" spans="1:8" x14ac:dyDescent="0.25">
      <c r="A62" t="s">
        <v>108</v>
      </c>
      <c r="B62" s="4">
        <v>42558</v>
      </c>
      <c r="C62">
        <v>2.64</v>
      </c>
      <c r="D62">
        <v>15</v>
      </c>
      <c r="E62">
        <v>2.13</v>
      </c>
      <c r="F62" s="41">
        <v>0.50700000000000001</v>
      </c>
      <c r="G62" t="str">
        <f t="shared" si="0"/>
        <v>Moderate</v>
      </c>
      <c r="H62" t="str">
        <f t="shared" si="1"/>
        <v>Good</v>
      </c>
    </row>
    <row r="63" spans="1:8" x14ac:dyDescent="0.25">
      <c r="A63" t="s">
        <v>108</v>
      </c>
      <c r="B63" s="4">
        <v>42649</v>
      </c>
      <c r="C63">
        <v>2.25</v>
      </c>
      <c r="D63">
        <v>18</v>
      </c>
      <c r="E63">
        <v>2.5299999999999998</v>
      </c>
      <c r="F63" s="41">
        <v>0.58599999999999997</v>
      </c>
      <c r="G63" t="str">
        <f t="shared" si="0"/>
        <v>Good</v>
      </c>
      <c r="H63" t="str">
        <f t="shared" si="1"/>
        <v>Good</v>
      </c>
    </row>
    <row r="64" spans="1:8" x14ac:dyDescent="0.25">
      <c r="A64" t="s">
        <v>108</v>
      </c>
      <c r="B64" s="4">
        <v>42688</v>
      </c>
      <c r="C64">
        <v>1.8</v>
      </c>
      <c r="D64">
        <v>15</v>
      </c>
      <c r="E64">
        <v>2.36</v>
      </c>
      <c r="F64" s="41">
        <v>0.57699999999999996</v>
      </c>
      <c r="G64" t="str">
        <f t="shared" si="0"/>
        <v>Good</v>
      </c>
      <c r="H64" t="str">
        <f t="shared" si="1"/>
        <v>Good</v>
      </c>
    </row>
    <row r="65" spans="1:8" x14ac:dyDescent="0.25">
      <c r="A65" t="s">
        <v>108</v>
      </c>
      <c r="B65" s="4">
        <v>42858</v>
      </c>
      <c r="C65">
        <v>1.96</v>
      </c>
      <c r="D65">
        <v>17</v>
      </c>
      <c r="E65">
        <v>2.52</v>
      </c>
      <c r="F65" s="41">
        <v>0.59799999999999998</v>
      </c>
      <c r="G65" t="str">
        <f t="shared" si="0"/>
        <v>Good</v>
      </c>
      <c r="H65" t="str">
        <f t="shared" si="1"/>
        <v>Good</v>
      </c>
    </row>
    <row r="66" spans="1:8" x14ac:dyDescent="0.25">
      <c r="A66" t="s">
        <v>108</v>
      </c>
      <c r="B66" s="4">
        <v>42891</v>
      </c>
      <c r="C66">
        <v>3.22</v>
      </c>
      <c r="D66">
        <v>22</v>
      </c>
      <c r="E66">
        <v>1.45</v>
      </c>
      <c r="F66" s="41">
        <v>0.439</v>
      </c>
      <c r="G66" t="str">
        <f t="shared" si="0"/>
        <v>Moderate</v>
      </c>
      <c r="H66" t="str">
        <f t="shared" si="1"/>
        <v>Good</v>
      </c>
    </row>
    <row r="67" spans="1:8" x14ac:dyDescent="0.25">
      <c r="A67" t="s">
        <v>108</v>
      </c>
      <c r="B67" s="4">
        <v>42922</v>
      </c>
      <c r="C67">
        <v>3.67</v>
      </c>
      <c r="D67">
        <v>9</v>
      </c>
      <c r="E67">
        <v>1.66</v>
      </c>
      <c r="F67" s="41">
        <v>0.36399999999999999</v>
      </c>
      <c r="G67" t="str">
        <f t="shared" ref="G67:G71" si="2">IF(F67&gt;=0.53,"Good",IF(F67&gt;=0.39,"Moderate","Poor"))</f>
        <v>Poor</v>
      </c>
      <c r="H67" t="str">
        <f t="shared" ref="H67:H71" si="3">IF(C67&lt;=3.3,"Good",IF(C67&gt;=4.3,"Moderate","Poor"))</f>
        <v>Poor</v>
      </c>
    </row>
    <row r="68" spans="1:8" x14ac:dyDescent="0.25">
      <c r="A68" t="s">
        <v>108</v>
      </c>
      <c r="B68" s="4">
        <v>42949</v>
      </c>
      <c r="C68">
        <v>3.52</v>
      </c>
      <c r="D68">
        <v>10</v>
      </c>
      <c r="E68">
        <v>1.91</v>
      </c>
      <c r="F68" s="41">
        <v>0.40200000000000002</v>
      </c>
      <c r="G68" t="str">
        <f t="shared" si="2"/>
        <v>Moderate</v>
      </c>
      <c r="H68" t="str">
        <f t="shared" si="3"/>
        <v>Poor</v>
      </c>
    </row>
    <row r="69" spans="1:8" x14ac:dyDescent="0.25">
      <c r="A69" t="s">
        <v>108</v>
      </c>
      <c r="B69" s="4">
        <v>42985</v>
      </c>
      <c r="C69">
        <v>3.64</v>
      </c>
      <c r="D69">
        <v>9</v>
      </c>
      <c r="E69">
        <v>1.73</v>
      </c>
      <c r="F69" s="41">
        <v>0.374</v>
      </c>
      <c r="G69" t="str">
        <f t="shared" si="2"/>
        <v>Poor</v>
      </c>
      <c r="H69" t="str">
        <f t="shared" si="3"/>
        <v>Poor</v>
      </c>
    </row>
    <row r="70" spans="1:8" x14ac:dyDescent="0.25">
      <c r="A70" t="s">
        <v>108</v>
      </c>
      <c r="B70" s="4">
        <v>43027</v>
      </c>
      <c r="C70">
        <v>2.6</v>
      </c>
      <c r="D70">
        <v>18</v>
      </c>
      <c r="E70">
        <v>2.2200000000000002</v>
      </c>
      <c r="F70" s="41">
        <v>0.53500000000000003</v>
      </c>
      <c r="G70" t="str">
        <f t="shared" si="2"/>
        <v>Good</v>
      </c>
      <c r="H70" t="str">
        <f t="shared" si="3"/>
        <v>Good</v>
      </c>
    </row>
    <row r="71" spans="1:8" x14ac:dyDescent="0.25">
      <c r="A71" t="s">
        <v>108</v>
      </c>
      <c r="B71" s="4">
        <v>43054</v>
      </c>
      <c r="C71">
        <v>0.91</v>
      </c>
      <c r="D71">
        <v>12</v>
      </c>
      <c r="E71">
        <v>2.1800000000000002</v>
      </c>
      <c r="F71" s="41">
        <v>0.59499999999999997</v>
      </c>
      <c r="G71" t="str">
        <f t="shared" si="2"/>
        <v>Good</v>
      </c>
      <c r="H71" t="str">
        <f t="shared" si="3"/>
        <v>Good</v>
      </c>
    </row>
  </sheetData>
  <conditionalFormatting sqref="G1:H71">
    <cfRule type="containsText" dxfId="0" priority="1" operator="containsText" text="Bad">
      <formula>NOT(ISERROR(SEARCH("Bad",G1)))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AD92D-AAFA-4732-9C66-D90909169808}">
  <dimension ref="A1:Z100"/>
  <sheetViews>
    <sheetView workbookViewId="0">
      <selection activeCell="N2" sqref="N2"/>
    </sheetView>
  </sheetViews>
  <sheetFormatPr defaultRowHeight="15" x14ac:dyDescent="0.25"/>
  <cols>
    <col min="2" max="2" width="17.140625" style="3" customWidth="1"/>
  </cols>
  <sheetData>
    <row r="1" spans="1:26" s="33" customFormat="1" ht="90" x14ac:dyDescent="0.25">
      <c r="A1" s="33" t="s">
        <v>540</v>
      </c>
      <c r="B1" s="34" t="s">
        <v>2</v>
      </c>
      <c r="C1" s="33" t="s">
        <v>541</v>
      </c>
      <c r="D1" s="33" t="s">
        <v>472</v>
      </c>
      <c r="E1" s="33" t="s">
        <v>542</v>
      </c>
      <c r="F1" s="33" t="s">
        <v>543</v>
      </c>
      <c r="H1" s="33" t="s">
        <v>544</v>
      </c>
      <c r="I1" s="35" t="s">
        <v>545</v>
      </c>
      <c r="J1" s="35" t="s">
        <v>546</v>
      </c>
      <c r="K1" s="35" t="s">
        <v>547</v>
      </c>
      <c r="L1" s="35"/>
      <c r="M1" s="33" t="s">
        <v>632</v>
      </c>
      <c r="N1" s="33" t="s">
        <v>632</v>
      </c>
      <c r="O1" s="35" t="s">
        <v>633</v>
      </c>
      <c r="P1" s="35" t="s">
        <v>634</v>
      </c>
      <c r="Q1" s="35" t="s">
        <v>635</v>
      </c>
      <c r="S1" s="33" t="s">
        <v>548</v>
      </c>
    </row>
    <row r="2" spans="1:26" x14ac:dyDescent="0.25">
      <c r="A2" t="s">
        <v>549</v>
      </c>
      <c r="B2" s="32">
        <v>42556</v>
      </c>
      <c r="C2">
        <v>10.172700000000001</v>
      </c>
      <c r="D2">
        <v>1.2777527870000001</v>
      </c>
      <c r="E2">
        <f>2.7095 + (0.0367 * C2) + (0.0015 *C2^2)-(0.000033 * C2^3)</f>
        <v>3.2033244009205899</v>
      </c>
      <c r="F2">
        <v>0.31666350578519792</v>
      </c>
      <c r="H2">
        <f>F2/E2</f>
        <v>9.8854647907090934E-2</v>
      </c>
      <c r="I2">
        <v>0.34126288790808984</v>
      </c>
      <c r="J2">
        <v>4.4369395195021998E-2</v>
      </c>
      <c r="K2">
        <v>0</v>
      </c>
      <c r="M2">
        <f>STANDARDIZE(H2,0,1)</f>
        <v>9.8854647907090934E-2</v>
      </c>
      <c r="N2">
        <f t="shared" ref="N2:Q17" si="0">STANDARDIZE(I2,0,1)</f>
        <v>0.34126288790808984</v>
      </c>
      <c r="O2">
        <f t="shared" si="0"/>
        <v>4.4369395195021998E-2</v>
      </c>
      <c r="P2">
        <f t="shared" si="0"/>
        <v>0</v>
      </c>
      <c r="Q2">
        <f t="shared" si="0"/>
        <v>0</v>
      </c>
      <c r="S2">
        <v>4.1894733696113464</v>
      </c>
      <c r="T2" t="str">
        <f>IF(S2&gt;=4.9,"Good",IF(S2&gt;=2.9,"Fair","Poor"))</f>
        <v>Fair</v>
      </c>
    </row>
    <row r="3" spans="1:26" x14ac:dyDescent="0.25">
      <c r="A3" t="s">
        <v>549</v>
      </c>
      <c r="B3" s="36">
        <v>42647</v>
      </c>
      <c r="C3">
        <v>24.2485</v>
      </c>
      <c r="D3">
        <v>0.74423226499999995</v>
      </c>
      <c r="E3">
        <f t="shared" ref="E3:E66" si="1">2.7095 + (0.0367 * C3) + (0.0015 *C3^2)-(0.000033 * C3^3)</f>
        <v>4.0108948846296739</v>
      </c>
      <c r="F3">
        <v>0.44756267207853795</v>
      </c>
      <c r="H3">
        <f t="shared" ref="H3:H66" si="2">F3/E3</f>
        <v>0.11158673686355194</v>
      </c>
      <c r="I3">
        <v>0.41880242306860171</v>
      </c>
      <c r="J3">
        <v>2.22222405121577E-3</v>
      </c>
      <c r="K3">
        <v>0</v>
      </c>
      <c r="M3">
        <f t="shared" ref="M3:Q65" si="3">STANDARDIZE(H3,0,1)</f>
        <v>0.11158673686355194</v>
      </c>
      <c r="N3">
        <f t="shared" si="0"/>
        <v>0.41880242306860171</v>
      </c>
      <c r="O3">
        <f t="shared" si="0"/>
        <v>2.22222405121577E-3</v>
      </c>
      <c r="P3">
        <f t="shared" si="0"/>
        <v>0</v>
      </c>
      <c r="Q3">
        <f t="shared" si="0"/>
        <v>0</v>
      </c>
      <c r="S3">
        <v>4.182268683856659</v>
      </c>
      <c r="T3" t="str">
        <f t="shared" ref="T3:T66" si="4">IF(S3&gt;=4.9,"Good",IF(S3&gt;=2.9,"Fair","Poor"))</f>
        <v>Fair</v>
      </c>
    </row>
    <row r="4" spans="1:26" x14ac:dyDescent="0.25">
      <c r="A4" t="s">
        <v>549</v>
      </c>
      <c r="B4" s="32">
        <v>42684</v>
      </c>
      <c r="C4">
        <v>26.451499999999999</v>
      </c>
      <c r="D4">
        <v>1.2653437679999999</v>
      </c>
      <c r="E4">
        <f t="shared" si="1"/>
        <v>4.119040889386901</v>
      </c>
      <c r="F4">
        <v>0.35510895111810781</v>
      </c>
      <c r="H4">
        <f t="shared" si="2"/>
        <v>8.6211562510360037E-2</v>
      </c>
      <c r="I4">
        <v>0.35820914051212271</v>
      </c>
      <c r="J4">
        <v>1.1952475824819687E-2</v>
      </c>
      <c r="K4">
        <v>0</v>
      </c>
      <c r="M4">
        <f t="shared" si="3"/>
        <v>8.6211562510360037E-2</v>
      </c>
      <c r="N4">
        <f t="shared" si="0"/>
        <v>0.35820914051212271</v>
      </c>
      <c r="O4">
        <f t="shared" si="0"/>
        <v>1.1952475824819687E-2</v>
      </c>
      <c r="P4">
        <f t="shared" si="0"/>
        <v>0</v>
      </c>
      <c r="Q4">
        <f t="shared" si="0"/>
        <v>0</v>
      </c>
      <c r="S4">
        <v>4.170675009834599</v>
      </c>
      <c r="T4" t="str">
        <f t="shared" si="4"/>
        <v>Fair</v>
      </c>
      <c r="Y4" t="s">
        <v>559</v>
      </c>
      <c r="Z4">
        <v>5</v>
      </c>
    </row>
    <row r="5" spans="1:26" x14ac:dyDescent="0.25">
      <c r="A5" t="s">
        <v>549</v>
      </c>
      <c r="B5" s="32">
        <v>42856</v>
      </c>
      <c r="C5">
        <v>9.2460000000000004</v>
      </c>
      <c r="D5">
        <v>1.4822223050000001</v>
      </c>
      <c r="E5">
        <f t="shared" si="1"/>
        <v>3.1509768889751122</v>
      </c>
      <c r="F5">
        <v>0.36670311741260309</v>
      </c>
      <c r="H5">
        <f t="shared" si="2"/>
        <v>0.11637759664174403</v>
      </c>
      <c r="I5">
        <v>0.43954959244817682</v>
      </c>
      <c r="J5">
        <v>1.7022098614571414E-2</v>
      </c>
      <c r="K5">
        <v>0</v>
      </c>
      <c r="M5">
        <f t="shared" si="3"/>
        <v>0.11637759664174403</v>
      </c>
      <c r="N5">
        <f t="shared" si="0"/>
        <v>0.43954959244817682</v>
      </c>
      <c r="O5">
        <f t="shared" si="0"/>
        <v>1.7022098614571414E-2</v>
      </c>
      <c r="P5">
        <f t="shared" si="0"/>
        <v>0</v>
      </c>
      <c r="Q5">
        <f t="shared" si="0"/>
        <v>0</v>
      </c>
      <c r="S5">
        <v>4.1675945364061331</v>
      </c>
      <c r="T5" t="str">
        <f t="shared" si="4"/>
        <v>Fair</v>
      </c>
      <c r="Y5" t="s">
        <v>561</v>
      </c>
      <c r="Z5">
        <v>3</v>
      </c>
    </row>
    <row r="6" spans="1:26" x14ac:dyDescent="0.25">
      <c r="A6" t="s">
        <v>549</v>
      </c>
      <c r="B6" s="32">
        <v>42894</v>
      </c>
      <c r="C6">
        <v>24.1236</v>
      </c>
      <c r="D6">
        <v>0.599403256</v>
      </c>
      <c r="E6">
        <f t="shared" si="1"/>
        <v>4.0044817086713751</v>
      </c>
      <c r="F6">
        <v>0.49812430896096821</v>
      </c>
      <c r="H6">
        <f t="shared" si="2"/>
        <v>0.12439170539406412</v>
      </c>
      <c r="I6">
        <v>2.202821317785442E-2</v>
      </c>
      <c r="J6">
        <v>4.4053005923034121E-3</v>
      </c>
      <c r="K6">
        <v>0</v>
      </c>
      <c r="M6">
        <f t="shared" si="3"/>
        <v>0.12439170539406412</v>
      </c>
      <c r="N6">
        <f t="shared" si="0"/>
        <v>2.202821317785442E-2</v>
      </c>
      <c r="O6">
        <f t="shared" si="0"/>
        <v>4.4053005923034121E-3</v>
      </c>
      <c r="P6">
        <f t="shared" si="0"/>
        <v>0</v>
      </c>
      <c r="Q6">
        <f t="shared" si="0"/>
        <v>0</v>
      </c>
      <c r="S6">
        <v>4.5031857352298008</v>
      </c>
      <c r="T6" t="str">
        <f t="shared" si="4"/>
        <v>Fair</v>
      </c>
      <c r="Y6" t="s">
        <v>560</v>
      </c>
      <c r="Z6">
        <v>2.9</v>
      </c>
    </row>
    <row r="7" spans="1:26" x14ac:dyDescent="0.25">
      <c r="A7" t="s">
        <v>549</v>
      </c>
      <c r="B7" s="36">
        <v>42921</v>
      </c>
      <c r="C7">
        <v>24.1236</v>
      </c>
      <c r="D7">
        <v>0.69363120700000003</v>
      </c>
      <c r="E7">
        <f t="shared" si="1"/>
        <v>4.0044817086713751</v>
      </c>
      <c r="F7">
        <v>0.46772332235773989</v>
      </c>
      <c r="H7">
        <f t="shared" si="2"/>
        <v>0.11679996473574185</v>
      </c>
      <c r="I7">
        <v>0.47744812024676375</v>
      </c>
      <c r="J7">
        <v>0.43683844953885703</v>
      </c>
      <c r="K7">
        <v>0</v>
      </c>
      <c r="M7">
        <f t="shared" si="3"/>
        <v>0.11679996473574185</v>
      </c>
      <c r="N7">
        <f t="shared" si="0"/>
        <v>0.47744812024676375</v>
      </c>
      <c r="O7">
        <f t="shared" si="0"/>
        <v>0.43683844953885703</v>
      </c>
      <c r="P7">
        <f t="shared" si="0"/>
        <v>0</v>
      </c>
      <c r="Q7">
        <f t="shared" si="0"/>
        <v>0</v>
      </c>
      <c r="S7">
        <v>3.8900772193117854</v>
      </c>
      <c r="T7" t="str">
        <f t="shared" si="4"/>
        <v>Fair</v>
      </c>
    </row>
    <row r="8" spans="1:26" x14ac:dyDescent="0.25">
      <c r="A8" t="s">
        <v>549</v>
      </c>
      <c r="B8" s="36">
        <v>42948</v>
      </c>
      <c r="C8">
        <v>4.0399999999999998E-2</v>
      </c>
      <c r="D8">
        <v>0.23346228299999999</v>
      </c>
      <c r="E8">
        <f t="shared" si="1"/>
        <v>2.7109851260640041</v>
      </c>
      <c r="F8">
        <v>0.89315036095941847</v>
      </c>
      <c r="H8">
        <f t="shared" si="2"/>
        <v>0.32945601669757446</v>
      </c>
      <c r="I8">
        <v>1.2532358975033755</v>
      </c>
      <c r="J8">
        <v>1.4286200238993147E-2</v>
      </c>
      <c r="K8">
        <v>0</v>
      </c>
      <c r="M8">
        <f t="shared" si="3"/>
        <v>0.32945601669757446</v>
      </c>
      <c r="N8">
        <f t="shared" si="0"/>
        <v>1.2532358975033755</v>
      </c>
      <c r="O8">
        <f t="shared" si="0"/>
        <v>1.4286200238993147E-2</v>
      </c>
      <c r="P8">
        <f t="shared" si="0"/>
        <v>0</v>
      </c>
      <c r="Q8">
        <f t="shared" si="0"/>
        <v>0</v>
      </c>
      <c r="S8">
        <v>3.9901254884792383</v>
      </c>
      <c r="T8" t="str">
        <f t="shared" si="4"/>
        <v>Fair</v>
      </c>
    </row>
    <row r="9" spans="1:26" x14ac:dyDescent="0.25">
      <c r="A9" t="s">
        <v>549</v>
      </c>
      <c r="B9" s="32">
        <v>42983</v>
      </c>
      <c r="C9">
        <v>15.4129</v>
      </c>
      <c r="D9">
        <v>0.79940602199999999</v>
      </c>
      <c r="E9">
        <f t="shared" si="1"/>
        <v>3.5106618167994732</v>
      </c>
      <c r="F9">
        <v>0.39449752428109663</v>
      </c>
      <c r="H9">
        <f t="shared" si="2"/>
        <v>0.11237126925564818</v>
      </c>
      <c r="I9">
        <v>0.28164578348595021</v>
      </c>
      <c r="J9">
        <v>0</v>
      </c>
      <c r="K9">
        <v>0</v>
      </c>
      <c r="M9">
        <f t="shared" si="3"/>
        <v>0.11237126925564818</v>
      </c>
      <c r="N9">
        <f t="shared" si="0"/>
        <v>0.28164578348595021</v>
      </c>
      <c r="O9">
        <f t="shared" si="0"/>
        <v>0</v>
      </c>
      <c r="P9">
        <f t="shared" si="0"/>
        <v>0</v>
      </c>
      <c r="Q9">
        <f t="shared" si="0"/>
        <v>0</v>
      </c>
      <c r="S9">
        <v>4.2876465468436589</v>
      </c>
      <c r="T9" t="str">
        <f t="shared" si="4"/>
        <v>Fair</v>
      </c>
    </row>
    <row r="10" spans="1:26" x14ac:dyDescent="0.25">
      <c r="A10" t="s">
        <v>549</v>
      </c>
      <c r="B10" s="36">
        <v>43026</v>
      </c>
      <c r="C10" s="37">
        <v>21.883140000000001</v>
      </c>
      <c r="D10">
        <v>0.69127200099999997</v>
      </c>
      <c r="E10">
        <f t="shared" si="1"/>
        <v>3.8851047354797177</v>
      </c>
      <c r="F10">
        <v>0.47231166716884088</v>
      </c>
      <c r="H10">
        <f t="shared" si="2"/>
        <v>0.12156986730771407</v>
      </c>
      <c r="I10">
        <v>0.37744913656711215</v>
      </c>
      <c r="J10">
        <v>2.4570049291062547E-3</v>
      </c>
      <c r="K10">
        <v>0</v>
      </c>
      <c r="M10">
        <f t="shared" si="3"/>
        <v>0.12156986730771407</v>
      </c>
      <c r="N10">
        <f t="shared" si="0"/>
        <v>0.37744913656711215</v>
      </c>
      <c r="O10">
        <f t="shared" si="0"/>
        <v>2.4570049291062547E-3</v>
      </c>
      <c r="P10">
        <f t="shared" si="0"/>
        <v>0</v>
      </c>
      <c r="Q10">
        <f t="shared" si="0"/>
        <v>0</v>
      </c>
      <c r="S10">
        <v>4.2331175217511277</v>
      </c>
      <c r="T10" t="str">
        <f t="shared" si="4"/>
        <v>Fair</v>
      </c>
    </row>
    <row r="11" spans="1:26" x14ac:dyDescent="0.25">
      <c r="A11" t="s">
        <v>549</v>
      </c>
      <c r="B11" s="32">
        <v>43052</v>
      </c>
      <c r="C11" s="38">
        <v>23.037849999999999</v>
      </c>
      <c r="D11">
        <v>0.427570375</v>
      </c>
      <c r="E11">
        <f t="shared" si="1"/>
        <v>3.9476063877129004</v>
      </c>
      <c r="F11">
        <v>0.88722365297512884</v>
      </c>
      <c r="H11">
        <f t="shared" si="2"/>
        <v>0.22474977640543184</v>
      </c>
      <c r="I11">
        <v>1.1985339482413371</v>
      </c>
      <c r="J11">
        <v>3.4246642285052096E-3</v>
      </c>
      <c r="K11">
        <v>0</v>
      </c>
      <c r="M11">
        <f t="shared" si="3"/>
        <v>0.22474977640543184</v>
      </c>
      <c r="N11">
        <f t="shared" si="0"/>
        <v>1.1985339482413371</v>
      </c>
      <c r="O11">
        <f t="shared" si="0"/>
        <v>3.4246642285052096E-3</v>
      </c>
      <c r="P11">
        <f t="shared" si="0"/>
        <v>0</v>
      </c>
      <c r="Q11">
        <f t="shared" si="0"/>
        <v>0</v>
      </c>
      <c r="S11">
        <v>3.8267341354722331</v>
      </c>
      <c r="T11" t="str">
        <f t="shared" si="4"/>
        <v>Fair</v>
      </c>
    </row>
    <row r="12" spans="1:26" x14ac:dyDescent="0.25">
      <c r="A12" t="s">
        <v>550</v>
      </c>
      <c r="B12" s="32">
        <v>42556</v>
      </c>
      <c r="C12">
        <v>7.3502999999999998</v>
      </c>
      <c r="D12">
        <v>0.80794300200000002</v>
      </c>
      <c r="E12">
        <f t="shared" si="1"/>
        <v>3.0471916132262602</v>
      </c>
      <c r="F12">
        <v>3.7850466804740239E-2</v>
      </c>
      <c r="H12">
        <f t="shared" si="2"/>
        <v>1.2421426549105484E-2</v>
      </c>
      <c r="I12">
        <v>0.5433750455417008</v>
      </c>
      <c r="J12">
        <v>1.5479882343313323E-3</v>
      </c>
      <c r="K12">
        <v>0</v>
      </c>
      <c r="M12">
        <f t="shared" si="3"/>
        <v>1.2421426549105484E-2</v>
      </c>
      <c r="N12">
        <f t="shared" si="0"/>
        <v>0.5433750455417008</v>
      </c>
      <c r="O12">
        <f t="shared" si="0"/>
        <v>1.5479882343313323E-3</v>
      </c>
      <c r="P12">
        <f t="shared" si="0"/>
        <v>0</v>
      </c>
      <c r="Q12">
        <f t="shared" si="0"/>
        <v>0</v>
      </c>
      <c r="S12">
        <v>3.8900178351046999</v>
      </c>
      <c r="T12" t="str">
        <f t="shared" si="4"/>
        <v>Fair</v>
      </c>
    </row>
    <row r="13" spans="1:26" x14ac:dyDescent="0.25">
      <c r="A13" t="s">
        <v>550</v>
      </c>
      <c r="B13" s="36">
        <v>42647</v>
      </c>
      <c r="C13">
        <v>25.5915</v>
      </c>
      <c r="D13">
        <v>0.81888043799999999</v>
      </c>
      <c r="E13">
        <f t="shared" si="1"/>
        <v>4.077998532724866</v>
      </c>
      <c r="F13">
        <v>0.26697480953116787</v>
      </c>
      <c r="H13">
        <f t="shared" si="2"/>
        <v>6.5467117604080832E-2</v>
      </c>
      <c r="I13">
        <v>0.94161684167436455</v>
      </c>
      <c r="J13">
        <v>0</v>
      </c>
      <c r="K13">
        <v>0</v>
      </c>
      <c r="M13">
        <f t="shared" si="3"/>
        <v>6.5467117604080832E-2</v>
      </c>
      <c r="N13">
        <f t="shared" si="0"/>
        <v>0.94161684167436455</v>
      </c>
      <c r="O13">
        <f t="shared" si="0"/>
        <v>0</v>
      </c>
      <c r="P13">
        <f t="shared" si="0"/>
        <v>0</v>
      </c>
      <c r="Q13">
        <f t="shared" si="0"/>
        <v>0</v>
      </c>
      <c r="S13">
        <v>3.7001564254944181</v>
      </c>
      <c r="T13" t="str">
        <f t="shared" si="4"/>
        <v>Fair</v>
      </c>
    </row>
    <row r="14" spans="1:26" x14ac:dyDescent="0.25">
      <c r="A14" t="s">
        <v>550</v>
      </c>
      <c r="B14" s="32">
        <v>42684</v>
      </c>
      <c r="C14">
        <v>28.389199999999999</v>
      </c>
      <c r="D14">
        <v>1.3024048159999999</v>
      </c>
      <c r="E14">
        <f t="shared" si="1"/>
        <v>4.2052576690085459</v>
      </c>
      <c r="F14">
        <v>0.60266787273866851</v>
      </c>
      <c r="H14">
        <f t="shared" si="2"/>
        <v>0.14331294778442358</v>
      </c>
      <c r="I14">
        <v>0.81597658714966337</v>
      </c>
      <c r="J14">
        <v>0</v>
      </c>
      <c r="K14">
        <v>0</v>
      </c>
      <c r="M14">
        <f t="shared" si="3"/>
        <v>0.14331294778442358</v>
      </c>
      <c r="N14">
        <f t="shared" si="0"/>
        <v>0.81597658714966337</v>
      </c>
      <c r="O14">
        <f t="shared" si="0"/>
        <v>0</v>
      </c>
      <c r="P14">
        <f t="shared" si="0"/>
        <v>0</v>
      </c>
      <c r="Q14">
        <f t="shared" si="0"/>
        <v>0</v>
      </c>
      <c r="S14">
        <v>3.9506991534657865</v>
      </c>
      <c r="T14" t="str">
        <f t="shared" si="4"/>
        <v>Fair</v>
      </c>
    </row>
    <row r="15" spans="1:26" x14ac:dyDescent="0.25">
      <c r="A15" t="s">
        <v>550</v>
      </c>
      <c r="B15" s="32">
        <v>42856</v>
      </c>
      <c r="C15">
        <v>17.822800000000001</v>
      </c>
      <c r="D15">
        <v>1.6509555789999999</v>
      </c>
      <c r="E15">
        <f t="shared" si="1"/>
        <v>3.6532471560588244</v>
      </c>
      <c r="F15">
        <v>0.3867089870546363</v>
      </c>
      <c r="H15">
        <f t="shared" si="2"/>
        <v>0.10585349704940947</v>
      </c>
      <c r="I15">
        <v>0.50644850492817217</v>
      </c>
      <c r="J15">
        <v>0</v>
      </c>
      <c r="K15">
        <v>0</v>
      </c>
      <c r="M15">
        <f t="shared" si="3"/>
        <v>0.10585349704940947</v>
      </c>
      <c r="N15">
        <f t="shared" si="0"/>
        <v>0.50644850492817217</v>
      </c>
      <c r="O15">
        <f t="shared" si="0"/>
        <v>0</v>
      </c>
      <c r="P15">
        <f t="shared" si="0"/>
        <v>0</v>
      </c>
      <c r="Q15">
        <f t="shared" si="0"/>
        <v>0</v>
      </c>
      <c r="S15">
        <v>4.1065696659533844</v>
      </c>
      <c r="T15" t="str">
        <f t="shared" si="4"/>
        <v>Fair</v>
      </c>
    </row>
    <row r="16" spans="1:26" x14ac:dyDescent="0.25">
      <c r="A16" t="s">
        <v>550</v>
      </c>
      <c r="B16" s="32">
        <v>42894</v>
      </c>
      <c r="C16">
        <v>25.420200000000001</v>
      </c>
      <c r="D16">
        <v>1.0489792520000001</v>
      </c>
      <c r="E16">
        <f t="shared" si="1"/>
        <v>4.069636862762616</v>
      </c>
      <c r="F16">
        <v>0.23541652283642545</v>
      </c>
      <c r="H16">
        <f t="shared" si="2"/>
        <v>5.7847058785637263E-2</v>
      </c>
      <c r="I16">
        <v>1.9418696124107061E-2</v>
      </c>
      <c r="J16">
        <v>0</v>
      </c>
      <c r="K16">
        <v>0</v>
      </c>
      <c r="M16">
        <f t="shared" si="3"/>
        <v>5.7847058785637263E-2</v>
      </c>
      <c r="N16">
        <f t="shared" si="0"/>
        <v>1.9418696124107061E-2</v>
      </c>
      <c r="O16">
        <f t="shared" si="0"/>
        <v>0</v>
      </c>
      <c r="P16">
        <f t="shared" si="0"/>
        <v>0</v>
      </c>
      <c r="Q16">
        <f t="shared" si="0"/>
        <v>0</v>
      </c>
      <c r="S16">
        <v>4.3738321860879292</v>
      </c>
      <c r="T16" t="str">
        <f t="shared" si="4"/>
        <v>Fair</v>
      </c>
    </row>
    <row r="17" spans="1:20" x14ac:dyDescent="0.25">
      <c r="A17" t="s">
        <v>550</v>
      </c>
      <c r="B17" s="36">
        <v>42921</v>
      </c>
      <c r="C17">
        <v>25.420200000000001</v>
      </c>
      <c r="D17">
        <v>0.51897937800000005</v>
      </c>
      <c r="E17">
        <f t="shared" si="1"/>
        <v>4.069636862762616</v>
      </c>
      <c r="F17">
        <v>0.65064038718466588</v>
      </c>
      <c r="H17">
        <f t="shared" si="2"/>
        <v>0.15987676766397968</v>
      </c>
      <c r="I17">
        <v>0.91588747450244712</v>
      </c>
      <c r="J17">
        <v>1.1494505987939743E-2</v>
      </c>
      <c r="K17">
        <v>0</v>
      </c>
      <c r="M17">
        <f t="shared" si="3"/>
        <v>0.15987676766397968</v>
      </c>
      <c r="N17">
        <f t="shared" si="0"/>
        <v>0.91588747450244712</v>
      </c>
      <c r="O17">
        <f t="shared" si="0"/>
        <v>1.1494505987939743E-2</v>
      </c>
      <c r="P17">
        <f t="shared" si="0"/>
        <v>0</v>
      </c>
      <c r="Q17">
        <f t="shared" si="0"/>
        <v>0</v>
      </c>
      <c r="S17">
        <v>3.902541463075063</v>
      </c>
      <c r="T17" t="str">
        <f t="shared" si="4"/>
        <v>Fair</v>
      </c>
    </row>
    <row r="18" spans="1:20" x14ac:dyDescent="0.25">
      <c r="A18" t="s">
        <v>550</v>
      </c>
      <c r="B18" s="36">
        <v>42948</v>
      </c>
      <c r="C18">
        <v>5.2699999999999997E-2</v>
      </c>
      <c r="D18">
        <v>0.50363921599999995</v>
      </c>
      <c r="E18">
        <f t="shared" si="1"/>
        <v>2.7114382511050152</v>
      </c>
      <c r="F18">
        <v>0.88956470040727653</v>
      </c>
      <c r="H18">
        <f t="shared" si="2"/>
        <v>0.32807853914605828</v>
      </c>
      <c r="I18">
        <v>4.0551653730822479E-2</v>
      </c>
      <c r="J18">
        <v>0</v>
      </c>
      <c r="K18">
        <v>0</v>
      </c>
      <c r="M18">
        <f t="shared" si="3"/>
        <v>0.32807853914605828</v>
      </c>
      <c r="N18">
        <f t="shared" si="3"/>
        <v>4.0551653730822479E-2</v>
      </c>
      <c r="O18">
        <f t="shared" si="3"/>
        <v>0</v>
      </c>
      <c r="P18">
        <f t="shared" si="3"/>
        <v>0</v>
      </c>
      <c r="Q18">
        <f t="shared" si="3"/>
        <v>0</v>
      </c>
      <c r="S18">
        <v>4.9019081855258637</v>
      </c>
      <c r="T18" t="str">
        <f t="shared" si="4"/>
        <v>Good</v>
      </c>
    </row>
    <row r="19" spans="1:20" x14ac:dyDescent="0.25">
      <c r="A19" t="s">
        <v>550</v>
      </c>
      <c r="B19" s="32">
        <v>42983</v>
      </c>
      <c r="C19">
        <v>18.745899999999999</v>
      </c>
      <c r="D19">
        <v>1.0390613129999999</v>
      </c>
      <c r="E19">
        <f t="shared" si="1"/>
        <v>3.7072010513574618</v>
      </c>
      <c r="F19">
        <v>0.38246503371094093</v>
      </c>
      <c r="H19">
        <f t="shared" si="2"/>
        <v>0.1031681390926705</v>
      </c>
      <c r="I19">
        <v>0.24906570300331821</v>
      </c>
      <c r="J19">
        <v>0</v>
      </c>
      <c r="K19">
        <v>0</v>
      </c>
      <c r="M19">
        <f t="shared" si="3"/>
        <v>0.1031681390926705</v>
      </c>
      <c r="N19">
        <f t="shared" si="3"/>
        <v>0.24906570300331821</v>
      </c>
      <c r="O19">
        <f t="shared" si="3"/>
        <v>0</v>
      </c>
      <c r="P19">
        <f t="shared" si="3"/>
        <v>0</v>
      </c>
      <c r="Q19">
        <f t="shared" si="3"/>
        <v>0</v>
      </c>
      <c r="S19">
        <v>4.2934663209890456</v>
      </c>
      <c r="T19" t="str">
        <f t="shared" si="4"/>
        <v>Fair</v>
      </c>
    </row>
    <row r="20" spans="1:20" x14ac:dyDescent="0.25">
      <c r="A20" t="s">
        <v>550</v>
      </c>
      <c r="B20" s="36">
        <v>43026</v>
      </c>
      <c r="C20" s="37">
        <v>25.206890000000001</v>
      </c>
      <c r="D20">
        <v>1.1052412190000001</v>
      </c>
      <c r="E20">
        <f t="shared" si="1"/>
        <v>4.0591412686295607</v>
      </c>
      <c r="F20">
        <v>0.53352401103266245</v>
      </c>
      <c r="H20">
        <f t="shared" si="2"/>
        <v>0.13143765533757581</v>
      </c>
      <c r="I20">
        <v>0.74188086214972959</v>
      </c>
      <c r="J20">
        <v>0</v>
      </c>
      <c r="K20">
        <v>0</v>
      </c>
      <c r="M20">
        <f t="shared" si="3"/>
        <v>0.13143765533757581</v>
      </c>
      <c r="N20">
        <f t="shared" si="3"/>
        <v>0.74188086214972959</v>
      </c>
      <c r="O20">
        <f t="shared" si="3"/>
        <v>0</v>
      </c>
      <c r="P20">
        <f t="shared" si="3"/>
        <v>0</v>
      </c>
      <c r="Q20">
        <f t="shared" si="3"/>
        <v>0</v>
      </c>
      <c r="S20">
        <v>3.9821589893118565</v>
      </c>
      <c r="T20" t="str">
        <f t="shared" si="4"/>
        <v>Fair</v>
      </c>
    </row>
    <row r="21" spans="1:20" x14ac:dyDescent="0.25">
      <c r="A21" t="s">
        <v>550</v>
      </c>
      <c r="B21" s="36">
        <v>43052</v>
      </c>
      <c r="C21" s="38">
        <v>26.160969999999999</v>
      </c>
      <c r="D21">
        <v>1.0382243689999999</v>
      </c>
      <c r="E21">
        <f t="shared" si="1"/>
        <v>4.1053545362985719</v>
      </c>
      <c r="F21">
        <v>0.81886524275114125</v>
      </c>
      <c r="H21">
        <f t="shared" si="2"/>
        <v>0.19946273470681491</v>
      </c>
      <c r="I21">
        <v>1.0936256042599011</v>
      </c>
      <c r="J21">
        <v>5.3191740192425913E-3</v>
      </c>
      <c r="K21">
        <v>0</v>
      </c>
      <c r="M21">
        <f t="shared" si="3"/>
        <v>0.19946273470681491</v>
      </c>
      <c r="N21">
        <f t="shared" si="3"/>
        <v>1.0936256042599011</v>
      </c>
      <c r="O21">
        <f t="shared" si="3"/>
        <v>5.3191740192425913E-3</v>
      </c>
      <c r="P21">
        <f t="shared" si="3"/>
        <v>0</v>
      </c>
      <c r="Q21">
        <f t="shared" si="3"/>
        <v>0</v>
      </c>
      <c r="S21">
        <v>3.8530945647819435</v>
      </c>
      <c r="T21" t="str">
        <f t="shared" si="4"/>
        <v>Fair</v>
      </c>
    </row>
    <row r="22" spans="1:20" x14ac:dyDescent="0.25">
      <c r="A22" t="s">
        <v>551</v>
      </c>
      <c r="B22" s="32">
        <v>42557</v>
      </c>
      <c r="C22">
        <v>15.347899999999999</v>
      </c>
      <c r="D22">
        <v>1.462702049</v>
      </c>
      <c r="E22">
        <f t="shared" si="1"/>
        <v>3.5067993834563986</v>
      </c>
      <c r="F22">
        <v>0.23751192080804837</v>
      </c>
      <c r="H22">
        <f t="shared" si="2"/>
        <v>6.7728973014119231E-2</v>
      </c>
      <c r="I22">
        <v>0.18447651164138901</v>
      </c>
      <c r="J22">
        <v>4.1431971069556275E-2</v>
      </c>
      <c r="K22">
        <v>0</v>
      </c>
      <c r="M22">
        <f t="shared" si="3"/>
        <v>6.7728973014119231E-2</v>
      </c>
      <c r="N22">
        <f t="shared" si="3"/>
        <v>0.18447651164138901</v>
      </c>
      <c r="O22">
        <f t="shared" si="3"/>
        <v>4.1431971069556275E-2</v>
      </c>
      <c r="P22">
        <f t="shared" si="3"/>
        <v>0</v>
      </c>
      <c r="Q22">
        <f t="shared" si="3"/>
        <v>0</v>
      </c>
      <c r="S22">
        <v>4.2457212196940883</v>
      </c>
      <c r="T22" t="str">
        <f t="shared" si="4"/>
        <v>Fair</v>
      </c>
    </row>
    <row r="23" spans="1:20" x14ac:dyDescent="0.25">
      <c r="A23" t="s">
        <v>551</v>
      </c>
      <c r="B23" s="36">
        <v>42647</v>
      </c>
      <c r="C23">
        <v>26.3749</v>
      </c>
      <c r="D23">
        <v>1.224282275</v>
      </c>
      <c r="E23">
        <f t="shared" si="1"/>
        <v>4.115450532846701</v>
      </c>
      <c r="F23">
        <v>0.74140863222898301</v>
      </c>
      <c r="H23">
        <f t="shared" si="2"/>
        <v>0.18015248301773237</v>
      </c>
      <c r="I23">
        <v>0.99358714714095686</v>
      </c>
      <c r="J23">
        <v>0</v>
      </c>
      <c r="K23">
        <v>0</v>
      </c>
      <c r="M23">
        <f t="shared" si="3"/>
        <v>0.18015248301773237</v>
      </c>
      <c r="N23">
        <f t="shared" si="3"/>
        <v>0.99358714714095686</v>
      </c>
      <c r="O23">
        <f t="shared" si="3"/>
        <v>0</v>
      </c>
      <c r="P23">
        <f t="shared" si="3"/>
        <v>0</v>
      </c>
      <c r="Q23">
        <f t="shared" si="3"/>
        <v>0</v>
      </c>
      <c r="S23">
        <v>3.8921419620353892</v>
      </c>
      <c r="T23" t="str">
        <f t="shared" si="4"/>
        <v>Fair</v>
      </c>
    </row>
    <row r="24" spans="1:20" x14ac:dyDescent="0.25">
      <c r="A24" t="s">
        <v>551</v>
      </c>
      <c r="B24" s="32">
        <v>42684</v>
      </c>
      <c r="C24">
        <v>30.647400000000001</v>
      </c>
      <c r="D24">
        <v>1.9436289019999999</v>
      </c>
      <c r="E24">
        <f t="shared" si="1"/>
        <v>4.2932171693548735</v>
      </c>
      <c r="F24">
        <v>0.39395122461669657</v>
      </c>
      <c r="H24">
        <f t="shared" si="2"/>
        <v>9.1761308379350912E-2</v>
      </c>
      <c r="I24">
        <v>0.44924515724542569</v>
      </c>
      <c r="J24">
        <v>0</v>
      </c>
      <c r="K24">
        <v>0</v>
      </c>
      <c r="M24">
        <f t="shared" si="3"/>
        <v>9.1761308379350912E-2</v>
      </c>
      <c r="N24">
        <f t="shared" si="3"/>
        <v>0.44924515724542569</v>
      </c>
      <c r="O24">
        <f t="shared" si="3"/>
        <v>0</v>
      </c>
      <c r="P24">
        <f t="shared" si="3"/>
        <v>0</v>
      </c>
      <c r="Q24">
        <f t="shared" si="3"/>
        <v>0</v>
      </c>
      <c r="S24">
        <v>4.1209468141282111</v>
      </c>
      <c r="T24" t="str">
        <f t="shared" si="4"/>
        <v>Fair</v>
      </c>
    </row>
    <row r="25" spans="1:20" x14ac:dyDescent="0.25">
      <c r="A25" t="s">
        <v>551</v>
      </c>
      <c r="B25" s="32">
        <v>42856</v>
      </c>
      <c r="C25">
        <v>16.086600000000001</v>
      </c>
      <c r="D25">
        <v>2.0831516620000001</v>
      </c>
      <c r="E25">
        <f t="shared" si="1"/>
        <v>3.5506715782047173</v>
      </c>
      <c r="F25">
        <v>0.30021270707414827</v>
      </c>
      <c r="H25">
        <f t="shared" si="2"/>
        <v>8.4550964644818302E-2</v>
      </c>
      <c r="I25">
        <v>0.13678982692424593</v>
      </c>
      <c r="J25">
        <v>1.5152094929622148E-2</v>
      </c>
      <c r="K25">
        <v>0</v>
      </c>
      <c r="M25">
        <f t="shared" si="3"/>
        <v>8.4550964644818302E-2</v>
      </c>
      <c r="N25">
        <f t="shared" si="3"/>
        <v>0.13678982692424593</v>
      </c>
      <c r="O25">
        <f t="shared" si="3"/>
        <v>1.5152094929622148E-2</v>
      </c>
      <c r="P25">
        <f t="shared" si="3"/>
        <v>0</v>
      </c>
      <c r="Q25">
        <f t="shared" si="3"/>
        <v>0</v>
      </c>
      <c r="S25">
        <v>4.3308585360341345</v>
      </c>
      <c r="T25" t="str">
        <f t="shared" si="4"/>
        <v>Fair</v>
      </c>
    </row>
    <row r="26" spans="1:20" x14ac:dyDescent="0.25">
      <c r="A26" t="s">
        <v>551</v>
      </c>
      <c r="B26" s="32">
        <v>42895</v>
      </c>
      <c r="C26" s="37">
        <v>19.628060000000001</v>
      </c>
      <c r="D26">
        <v>1.6536089009999999</v>
      </c>
      <c r="E26">
        <f t="shared" si="1"/>
        <v>3.7581975210855876</v>
      </c>
      <c r="F26">
        <v>0.25930068507341125</v>
      </c>
      <c r="H26">
        <f t="shared" si="2"/>
        <v>6.8996023657242486E-2</v>
      </c>
      <c r="I26">
        <v>0.35272310710317278</v>
      </c>
      <c r="J26">
        <v>0</v>
      </c>
      <c r="K26">
        <v>0</v>
      </c>
      <c r="M26">
        <f t="shared" si="3"/>
        <v>6.8996023657242486E-2</v>
      </c>
      <c r="N26">
        <f t="shared" si="3"/>
        <v>0.35272310710317278</v>
      </c>
      <c r="O26">
        <f t="shared" si="3"/>
        <v>0</v>
      </c>
      <c r="P26">
        <f t="shared" si="3"/>
        <v>0</v>
      </c>
      <c r="Q26">
        <f t="shared" si="3"/>
        <v>0</v>
      </c>
      <c r="S26">
        <v>4.1472451771386361</v>
      </c>
      <c r="T26" t="str">
        <f t="shared" si="4"/>
        <v>Fair</v>
      </c>
    </row>
    <row r="27" spans="1:20" x14ac:dyDescent="0.25">
      <c r="A27" t="s">
        <v>551</v>
      </c>
      <c r="B27" s="36">
        <v>42921</v>
      </c>
      <c r="C27">
        <v>22.668700000000001</v>
      </c>
      <c r="D27">
        <v>0.75526368899999996</v>
      </c>
      <c r="E27">
        <f t="shared" si="1"/>
        <v>3.9278370190125846</v>
      </c>
      <c r="F27">
        <v>0.49024929528639449</v>
      </c>
      <c r="H27">
        <f t="shared" si="2"/>
        <v>0.12481406252687079</v>
      </c>
      <c r="I27">
        <v>0.26993279583340357</v>
      </c>
      <c r="J27">
        <v>0</v>
      </c>
      <c r="K27">
        <v>0</v>
      </c>
      <c r="M27">
        <f t="shared" si="3"/>
        <v>0.12481406252687079</v>
      </c>
      <c r="N27">
        <f t="shared" si="3"/>
        <v>0.26993279583340357</v>
      </c>
      <c r="O27">
        <f t="shared" si="3"/>
        <v>0</v>
      </c>
      <c r="P27">
        <f t="shared" si="3"/>
        <v>0</v>
      </c>
      <c r="Q27">
        <f t="shared" si="3"/>
        <v>0</v>
      </c>
      <c r="S27">
        <v>4.3214400440291296</v>
      </c>
      <c r="T27" t="str">
        <f t="shared" si="4"/>
        <v>Fair</v>
      </c>
    </row>
    <row r="28" spans="1:20" x14ac:dyDescent="0.25">
      <c r="A28" t="s">
        <v>551</v>
      </c>
      <c r="B28" s="36">
        <v>42948</v>
      </c>
      <c r="C28">
        <v>5.7299999999999997E-2</v>
      </c>
      <c r="D28">
        <v>0.49382400199999998</v>
      </c>
      <c r="E28">
        <f t="shared" si="1"/>
        <v>2.7116078287266268</v>
      </c>
      <c r="F28">
        <v>0.50372743186151203</v>
      </c>
      <c r="H28">
        <f t="shared" si="2"/>
        <v>0.18576706650757194</v>
      </c>
      <c r="I28">
        <v>0.60824557891020958</v>
      </c>
      <c r="J28">
        <v>0</v>
      </c>
      <c r="K28">
        <v>0</v>
      </c>
      <c r="M28">
        <f t="shared" si="3"/>
        <v>0.18576706650757194</v>
      </c>
      <c r="N28">
        <f t="shared" si="3"/>
        <v>0.60824557891020958</v>
      </c>
      <c r="O28">
        <f t="shared" si="3"/>
        <v>0</v>
      </c>
      <c r="P28">
        <f t="shared" si="3"/>
        <v>0</v>
      </c>
      <c r="Q28">
        <f t="shared" si="3"/>
        <v>0</v>
      </c>
      <c r="S28">
        <v>4.1913462090400904</v>
      </c>
      <c r="T28" t="str">
        <f t="shared" si="4"/>
        <v>Fair</v>
      </c>
    </row>
    <row r="29" spans="1:20" x14ac:dyDescent="0.25">
      <c r="A29" t="s">
        <v>551</v>
      </c>
      <c r="B29" s="32">
        <v>42983</v>
      </c>
      <c r="C29">
        <v>23.6496</v>
      </c>
      <c r="D29">
        <v>1.531210288</v>
      </c>
      <c r="E29">
        <f t="shared" si="1"/>
        <v>3.9798945939113861</v>
      </c>
      <c r="F29">
        <v>0.54944205155057757</v>
      </c>
      <c r="H29">
        <f t="shared" si="2"/>
        <v>0.13805442294656187</v>
      </c>
      <c r="I29">
        <v>0.13913460182957893</v>
      </c>
      <c r="J29">
        <v>0</v>
      </c>
      <c r="K29">
        <v>0</v>
      </c>
      <c r="M29">
        <f t="shared" si="3"/>
        <v>0.13805442294656187</v>
      </c>
      <c r="N29">
        <f t="shared" si="3"/>
        <v>0.13913460182957893</v>
      </c>
      <c r="O29">
        <f t="shared" si="3"/>
        <v>0</v>
      </c>
      <c r="P29">
        <f t="shared" si="3"/>
        <v>0</v>
      </c>
      <c r="Q29">
        <f t="shared" si="3"/>
        <v>0</v>
      </c>
      <c r="S29">
        <v>4.4458121281335314</v>
      </c>
      <c r="T29" t="str">
        <f t="shared" si="4"/>
        <v>Fair</v>
      </c>
    </row>
    <row r="30" spans="1:20" x14ac:dyDescent="0.25">
      <c r="A30" t="s">
        <v>551</v>
      </c>
      <c r="B30" s="36">
        <v>43026</v>
      </c>
      <c r="C30" s="37">
        <v>26.406510000000001</v>
      </c>
      <c r="D30">
        <v>1.860593854</v>
      </c>
      <c r="E30">
        <f t="shared" si="1"/>
        <v>4.1169337260460157</v>
      </c>
      <c r="F30">
        <v>0.5422795151013865</v>
      </c>
      <c r="H30">
        <f t="shared" si="2"/>
        <v>0.13171927244556411</v>
      </c>
      <c r="I30">
        <v>0.7572926277243841</v>
      </c>
      <c r="J30">
        <v>1.7392181155479903E-2</v>
      </c>
      <c r="K30">
        <v>0</v>
      </c>
      <c r="M30">
        <f t="shared" si="3"/>
        <v>0.13171927244556411</v>
      </c>
      <c r="N30">
        <f t="shared" si="3"/>
        <v>0.7572926277243841</v>
      </c>
      <c r="O30">
        <f t="shared" si="3"/>
        <v>1.7392181155479903E-2</v>
      </c>
      <c r="P30">
        <f t="shared" si="3"/>
        <v>0</v>
      </c>
      <c r="Q30">
        <f t="shared" si="3"/>
        <v>0</v>
      </c>
      <c r="S30">
        <v>3.9608518460806597</v>
      </c>
      <c r="T30" t="str">
        <f t="shared" si="4"/>
        <v>Fair</v>
      </c>
    </row>
    <row r="31" spans="1:20" x14ac:dyDescent="0.25">
      <c r="A31" t="s">
        <v>551</v>
      </c>
      <c r="B31" s="36">
        <v>43053</v>
      </c>
      <c r="C31" s="37">
        <v>27.74166</v>
      </c>
      <c r="D31">
        <v>1.9894771950000001</v>
      </c>
      <c r="E31">
        <f t="shared" si="1"/>
        <v>4.1774693556946705</v>
      </c>
      <c r="F31">
        <v>0.14083907781330648</v>
      </c>
      <c r="H31">
        <f t="shared" si="2"/>
        <v>3.3713970306285201E-2</v>
      </c>
      <c r="I31">
        <v>0.67924416553604283</v>
      </c>
      <c r="J31">
        <v>0</v>
      </c>
      <c r="K31">
        <v>0</v>
      </c>
      <c r="M31">
        <f t="shared" si="3"/>
        <v>3.3713970306285201E-2</v>
      </c>
      <c r="N31">
        <f t="shared" si="3"/>
        <v>0.67924416553604283</v>
      </c>
      <c r="O31">
        <f t="shared" si="3"/>
        <v>0</v>
      </c>
      <c r="P31">
        <f t="shared" si="3"/>
        <v>0</v>
      </c>
      <c r="Q31">
        <f t="shared" si="3"/>
        <v>0</v>
      </c>
      <c r="S31">
        <v>3.8322796640424932</v>
      </c>
      <c r="T31" t="str">
        <f t="shared" si="4"/>
        <v>Fair</v>
      </c>
    </row>
    <row r="32" spans="1:20" x14ac:dyDescent="0.25">
      <c r="A32" t="s">
        <v>552</v>
      </c>
      <c r="B32" s="4">
        <v>42541</v>
      </c>
      <c r="C32">
        <v>32.904000000000003</v>
      </c>
      <c r="D32">
        <v>2.1211412599999999</v>
      </c>
      <c r="E32">
        <f t="shared" si="1"/>
        <v>4.365485400524288</v>
      </c>
      <c r="F32">
        <v>0.20896477876963365</v>
      </c>
      <c r="H32">
        <f t="shared" si="2"/>
        <v>4.7867478549931085E-2</v>
      </c>
      <c r="I32">
        <v>5.156924581143732E-2</v>
      </c>
      <c r="J32">
        <v>5.156924581143732E-2</v>
      </c>
      <c r="K32">
        <v>0</v>
      </c>
      <c r="M32">
        <f t="shared" si="3"/>
        <v>4.7867478549931085E-2</v>
      </c>
      <c r="N32">
        <f t="shared" si="3"/>
        <v>5.156924581143732E-2</v>
      </c>
      <c r="O32">
        <f t="shared" si="3"/>
        <v>5.156924581143732E-2</v>
      </c>
      <c r="P32">
        <f t="shared" si="3"/>
        <v>0</v>
      </c>
      <c r="Q32">
        <f t="shared" si="3"/>
        <v>0</v>
      </c>
      <c r="S32">
        <v>4.2990106172874416</v>
      </c>
      <c r="T32" t="str">
        <f t="shared" si="4"/>
        <v>Fair</v>
      </c>
    </row>
    <row r="33" spans="1:20" x14ac:dyDescent="0.25">
      <c r="A33" t="s">
        <v>552</v>
      </c>
      <c r="B33" s="32">
        <v>42558</v>
      </c>
      <c r="C33">
        <v>26.153099999999998</v>
      </c>
      <c r="D33">
        <v>2.1277013490000001</v>
      </c>
      <c r="E33">
        <f t="shared" si="1"/>
        <v>4.1049812130349181</v>
      </c>
      <c r="F33">
        <v>0.16345939327553305</v>
      </c>
      <c r="H33">
        <f t="shared" si="2"/>
        <v>3.9819766472130411E-2</v>
      </c>
      <c r="I33">
        <v>0.22109514951047138</v>
      </c>
      <c r="J33">
        <v>1.7544759735815731E-2</v>
      </c>
      <c r="K33">
        <v>0</v>
      </c>
      <c r="M33">
        <f t="shared" si="3"/>
        <v>3.9819766472130411E-2</v>
      </c>
      <c r="N33">
        <f t="shared" si="3"/>
        <v>0.22109514951047138</v>
      </c>
      <c r="O33">
        <f t="shared" si="3"/>
        <v>1.7544759735815731E-2</v>
      </c>
      <c r="P33">
        <f t="shared" si="3"/>
        <v>0</v>
      </c>
      <c r="Q33">
        <f t="shared" si="3"/>
        <v>0</v>
      </c>
      <c r="S33">
        <v>4.1764198883224291</v>
      </c>
      <c r="T33" t="str">
        <f t="shared" si="4"/>
        <v>Fair</v>
      </c>
    </row>
    <row r="34" spans="1:20" x14ac:dyDescent="0.25">
      <c r="A34" t="s">
        <v>552</v>
      </c>
      <c r="B34" s="36">
        <v>42647</v>
      </c>
      <c r="C34">
        <v>29.170400000000001</v>
      </c>
      <c r="D34">
        <v>1.4810007039999999</v>
      </c>
      <c r="E34">
        <f t="shared" si="1"/>
        <v>4.237314174548505</v>
      </c>
      <c r="F34">
        <v>0.15026489244951091</v>
      </c>
      <c r="H34">
        <f t="shared" si="2"/>
        <v>3.5462296695411302E-2</v>
      </c>
      <c r="I34">
        <v>0.12151091668968055</v>
      </c>
      <c r="J34">
        <v>2.0203394601319601E-2</v>
      </c>
      <c r="K34">
        <v>0</v>
      </c>
      <c r="M34">
        <f t="shared" si="3"/>
        <v>3.5462296695411302E-2</v>
      </c>
      <c r="N34">
        <f t="shared" si="3"/>
        <v>0.12151091668968055</v>
      </c>
      <c r="O34">
        <f t="shared" si="3"/>
        <v>2.0203394601319601E-2</v>
      </c>
      <c r="P34">
        <f t="shared" si="3"/>
        <v>0</v>
      </c>
      <c r="Q34">
        <f t="shared" si="3"/>
        <v>0</v>
      </c>
      <c r="S34">
        <v>4.2404699838452977</v>
      </c>
      <c r="T34" t="str">
        <f t="shared" si="4"/>
        <v>Fair</v>
      </c>
    </row>
    <row r="35" spans="1:20" x14ac:dyDescent="0.25">
      <c r="A35" t="s">
        <v>552</v>
      </c>
      <c r="B35" s="36">
        <v>42668</v>
      </c>
      <c r="C35">
        <v>31.016100000000002</v>
      </c>
      <c r="D35">
        <v>2.1431898220000001</v>
      </c>
      <c r="E35">
        <f t="shared" si="1"/>
        <v>4.3061530252617919</v>
      </c>
      <c r="F35">
        <v>0.17671014489721826</v>
      </c>
      <c r="H35">
        <f t="shared" si="2"/>
        <v>4.1036661693292981E-2</v>
      </c>
      <c r="I35">
        <v>0.18221470252257049</v>
      </c>
      <c r="J35">
        <v>6.7114597806813168E-3</v>
      </c>
      <c r="K35">
        <v>0</v>
      </c>
      <c r="M35">
        <f t="shared" si="3"/>
        <v>4.1036661693292981E-2</v>
      </c>
      <c r="N35">
        <f t="shared" si="3"/>
        <v>0.18221470252257049</v>
      </c>
      <c r="O35">
        <f t="shared" si="3"/>
        <v>6.7114597806813168E-3</v>
      </c>
      <c r="P35">
        <f t="shared" si="3"/>
        <v>0</v>
      </c>
      <c r="Q35">
        <f t="shared" si="3"/>
        <v>0</v>
      </c>
      <c r="S35">
        <v>4.2143707178171717</v>
      </c>
      <c r="T35" t="str">
        <f t="shared" si="4"/>
        <v>Fair</v>
      </c>
    </row>
    <row r="36" spans="1:20" x14ac:dyDescent="0.25">
      <c r="A36" t="s">
        <v>552</v>
      </c>
      <c r="B36" s="32">
        <v>42684</v>
      </c>
      <c r="C36">
        <v>32.033000000000001</v>
      </c>
      <c r="D36">
        <v>1.775673021</v>
      </c>
      <c r="E36">
        <f t="shared" si="1"/>
        <v>4.3395878743620786</v>
      </c>
      <c r="F36">
        <v>0.16955978952555659</v>
      </c>
      <c r="H36">
        <f t="shared" si="2"/>
        <v>3.9072786272471079E-2</v>
      </c>
      <c r="I36">
        <v>0.25478000384254013</v>
      </c>
      <c r="J36">
        <v>0</v>
      </c>
      <c r="K36">
        <v>0</v>
      </c>
      <c r="M36">
        <f t="shared" si="3"/>
        <v>3.9072786272471079E-2</v>
      </c>
      <c r="N36">
        <f t="shared" si="3"/>
        <v>0.25478000384254013</v>
      </c>
      <c r="O36">
        <f t="shared" si="3"/>
        <v>0</v>
      </c>
      <c r="P36">
        <f t="shared" si="3"/>
        <v>0</v>
      </c>
      <c r="Q36">
        <f t="shared" si="3"/>
        <v>0</v>
      </c>
      <c r="S36">
        <v>4.1601992397658387</v>
      </c>
      <c r="T36" t="str">
        <f t="shared" si="4"/>
        <v>Fair</v>
      </c>
    </row>
    <row r="37" spans="1:20" x14ac:dyDescent="0.25">
      <c r="A37" t="s">
        <v>552</v>
      </c>
      <c r="B37" s="32">
        <v>42856</v>
      </c>
      <c r="C37">
        <v>26.936599999999999</v>
      </c>
      <c r="D37">
        <v>2.04736283</v>
      </c>
      <c r="E37">
        <f t="shared" si="1"/>
        <v>4.1414697548658435</v>
      </c>
      <c r="F37">
        <v>0.20826378909267695</v>
      </c>
      <c r="H37">
        <f t="shared" si="2"/>
        <v>5.0287410368743193E-2</v>
      </c>
      <c r="I37">
        <v>0.14334756890536535</v>
      </c>
      <c r="J37">
        <v>0</v>
      </c>
      <c r="K37">
        <v>0</v>
      </c>
      <c r="M37">
        <f t="shared" si="3"/>
        <v>5.0287410368743193E-2</v>
      </c>
      <c r="N37">
        <f t="shared" si="3"/>
        <v>0.14334756890536535</v>
      </c>
      <c r="O37">
        <f t="shared" si="3"/>
        <v>0</v>
      </c>
      <c r="P37">
        <f t="shared" si="3"/>
        <v>0</v>
      </c>
      <c r="Q37">
        <f t="shared" si="3"/>
        <v>0</v>
      </c>
      <c r="S37">
        <v>4.2660253984793464</v>
      </c>
      <c r="T37" t="str">
        <f t="shared" si="4"/>
        <v>Fair</v>
      </c>
    </row>
    <row r="38" spans="1:20" x14ac:dyDescent="0.25">
      <c r="A38" t="s">
        <v>552</v>
      </c>
      <c r="B38" s="32">
        <v>42872</v>
      </c>
      <c r="C38">
        <v>29.998699999999999</v>
      </c>
      <c r="D38">
        <v>2.0863119750000001</v>
      </c>
      <c r="E38">
        <f t="shared" si="1"/>
        <v>4.2694511175157723</v>
      </c>
      <c r="F38">
        <v>0.18287812953590663</v>
      </c>
      <c r="H38">
        <f t="shared" si="2"/>
        <v>4.2834107828435872E-2</v>
      </c>
      <c r="I38">
        <v>0.10930845481750324</v>
      </c>
      <c r="J38">
        <v>0</v>
      </c>
      <c r="K38">
        <v>0</v>
      </c>
      <c r="M38">
        <f t="shared" si="3"/>
        <v>4.2834107828435872E-2</v>
      </c>
      <c r="N38">
        <f t="shared" si="3"/>
        <v>0.10930845481750324</v>
      </c>
      <c r="O38">
        <f t="shared" si="3"/>
        <v>0</v>
      </c>
      <c r="P38">
        <f t="shared" si="3"/>
        <v>0</v>
      </c>
      <c r="Q38">
        <f t="shared" si="3"/>
        <v>0</v>
      </c>
      <c r="S38">
        <v>4.2764569624340565</v>
      </c>
      <c r="T38" t="str">
        <f t="shared" si="4"/>
        <v>Fair</v>
      </c>
    </row>
    <row r="39" spans="1:20" x14ac:dyDescent="0.25">
      <c r="A39" t="s">
        <v>552</v>
      </c>
      <c r="B39" s="32">
        <v>42892</v>
      </c>
      <c r="C39">
        <v>27.538599999999999</v>
      </c>
      <c r="D39">
        <v>1.8768764309999999</v>
      </c>
      <c r="E39">
        <f t="shared" si="1"/>
        <v>4.1685374878759882</v>
      </c>
      <c r="F39">
        <v>0.22619210928933006</v>
      </c>
      <c r="H39">
        <f t="shared" si="2"/>
        <v>5.4261742864781727E-2</v>
      </c>
      <c r="I39">
        <v>0.11259732086630492</v>
      </c>
      <c r="J39">
        <v>0</v>
      </c>
      <c r="K39">
        <v>0</v>
      </c>
      <c r="M39">
        <f t="shared" si="3"/>
        <v>5.4261742864781727E-2</v>
      </c>
      <c r="N39">
        <f t="shared" si="3"/>
        <v>0.11259732086630492</v>
      </c>
      <c r="O39">
        <f t="shared" si="3"/>
        <v>0</v>
      </c>
      <c r="P39">
        <f t="shared" si="3"/>
        <v>0</v>
      </c>
      <c r="Q39">
        <f t="shared" si="3"/>
        <v>0</v>
      </c>
      <c r="S39">
        <v>4.2969988655725766</v>
      </c>
      <c r="T39" t="str">
        <f t="shared" si="4"/>
        <v>Fair</v>
      </c>
    </row>
    <row r="40" spans="1:20" x14ac:dyDescent="0.25">
      <c r="A40" t="s">
        <v>552</v>
      </c>
      <c r="B40" s="32">
        <v>42905</v>
      </c>
      <c r="C40">
        <v>27.538599999999999</v>
      </c>
      <c r="D40">
        <v>1.9817016590000001</v>
      </c>
      <c r="E40">
        <f t="shared" si="1"/>
        <v>4.1685374878759882</v>
      </c>
      <c r="F40">
        <v>0.20401327972491601</v>
      </c>
      <c r="H40">
        <f t="shared" si="2"/>
        <v>4.894121267189748E-2</v>
      </c>
      <c r="I40">
        <v>0.20784238935334673</v>
      </c>
      <c r="J40">
        <v>0</v>
      </c>
      <c r="K40">
        <v>0</v>
      </c>
      <c r="M40">
        <f t="shared" si="3"/>
        <v>4.894121267189748E-2</v>
      </c>
      <c r="N40">
        <f t="shared" si="3"/>
        <v>0.20784238935334673</v>
      </c>
      <c r="O40">
        <f t="shared" si="3"/>
        <v>0</v>
      </c>
      <c r="P40">
        <f t="shared" si="3"/>
        <v>0</v>
      </c>
      <c r="Q40">
        <f t="shared" si="3"/>
        <v>0</v>
      </c>
      <c r="S40">
        <v>4.2151293450677665</v>
      </c>
      <c r="T40" t="str">
        <f t="shared" si="4"/>
        <v>Fair</v>
      </c>
    </row>
    <row r="41" spans="1:20" x14ac:dyDescent="0.25">
      <c r="A41" t="s">
        <v>552</v>
      </c>
      <c r="B41" s="32">
        <v>42921</v>
      </c>
      <c r="C41">
        <v>26.715599999999998</v>
      </c>
      <c r="D41">
        <v>1.603809308</v>
      </c>
      <c r="E41">
        <f t="shared" si="1"/>
        <v>4.1313184353252304</v>
      </c>
      <c r="F41">
        <v>0.22019737740543491</v>
      </c>
      <c r="H41">
        <f t="shared" si="2"/>
        <v>5.3299541260876028E-2</v>
      </c>
      <c r="I41">
        <v>7.8512007465775732E-2</v>
      </c>
      <c r="J41">
        <v>0</v>
      </c>
      <c r="K41">
        <v>0</v>
      </c>
      <c r="M41">
        <f t="shared" si="3"/>
        <v>5.3299541260876028E-2</v>
      </c>
      <c r="N41">
        <f t="shared" si="3"/>
        <v>7.8512007465775732E-2</v>
      </c>
      <c r="O41">
        <f t="shared" si="3"/>
        <v>0</v>
      </c>
      <c r="P41">
        <f t="shared" si="3"/>
        <v>0</v>
      </c>
      <c r="Q41">
        <f t="shared" si="3"/>
        <v>0</v>
      </c>
      <c r="S41">
        <v>4.3205288745910249</v>
      </c>
      <c r="T41" t="str">
        <f t="shared" si="4"/>
        <v>Fair</v>
      </c>
    </row>
    <row r="42" spans="1:20" x14ac:dyDescent="0.25">
      <c r="A42" t="s">
        <v>552</v>
      </c>
      <c r="B42" s="32">
        <v>42934</v>
      </c>
      <c r="C42">
        <v>20.0824</v>
      </c>
      <c r="D42">
        <v>1.1515635829999999</v>
      </c>
      <c r="E42">
        <f t="shared" si="1"/>
        <v>3.7842017624524846</v>
      </c>
      <c r="F42">
        <v>0.34300907337957992</v>
      </c>
      <c r="H42">
        <f t="shared" si="2"/>
        <v>9.0642385081835822E-2</v>
      </c>
      <c r="I42">
        <v>0.30469265401539752</v>
      </c>
      <c r="J42">
        <v>0</v>
      </c>
      <c r="K42">
        <v>0</v>
      </c>
      <c r="M42">
        <f t="shared" si="3"/>
        <v>9.0642385081835822E-2</v>
      </c>
      <c r="N42">
        <f t="shared" si="3"/>
        <v>0.30469265401539752</v>
      </c>
      <c r="O42">
        <f t="shared" si="3"/>
        <v>0</v>
      </c>
      <c r="P42">
        <f t="shared" si="3"/>
        <v>0</v>
      </c>
      <c r="Q42">
        <f t="shared" si="3"/>
        <v>0</v>
      </c>
      <c r="S42">
        <v>4.2266959461023799</v>
      </c>
      <c r="T42" t="str">
        <f t="shared" si="4"/>
        <v>Fair</v>
      </c>
    </row>
    <row r="43" spans="1:20" x14ac:dyDescent="0.25">
      <c r="A43" t="s">
        <v>552</v>
      </c>
      <c r="B43" s="32">
        <v>42948</v>
      </c>
      <c r="C43">
        <v>25.754000000000001</v>
      </c>
      <c r="D43">
        <v>0.54659533800000004</v>
      </c>
      <c r="E43">
        <f t="shared" si="1"/>
        <v>4.0858746010848872</v>
      </c>
      <c r="F43">
        <v>0.62965622920375197</v>
      </c>
      <c r="H43">
        <f t="shared" si="2"/>
        <v>0.15410561768992243</v>
      </c>
      <c r="I43">
        <v>0</v>
      </c>
      <c r="J43">
        <v>0</v>
      </c>
      <c r="K43">
        <v>0</v>
      </c>
      <c r="M43">
        <f t="shared" si="3"/>
        <v>0.15410561768992243</v>
      </c>
      <c r="N43">
        <f t="shared" si="3"/>
        <v>0</v>
      </c>
      <c r="O43">
        <f t="shared" si="3"/>
        <v>0</v>
      </c>
      <c r="P43">
        <f t="shared" si="3"/>
        <v>0</v>
      </c>
      <c r="Q43">
        <f t="shared" si="3"/>
        <v>0</v>
      </c>
      <c r="S43">
        <v>4.5820697405508843</v>
      </c>
      <c r="T43" t="str">
        <f t="shared" si="4"/>
        <v>Fair</v>
      </c>
    </row>
    <row r="44" spans="1:20" x14ac:dyDescent="0.25">
      <c r="A44" t="s">
        <v>552</v>
      </c>
      <c r="B44" s="32">
        <v>42963</v>
      </c>
      <c r="C44">
        <v>31.825800000000001</v>
      </c>
      <c r="D44">
        <v>1.3328985339999999</v>
      </c>
      <c r="E44">
        <f t="shared" si="1"/>
        <v>4.3330489171174262</v>
      </c>
      <c r="F44">
        <v>0.34191145734231032</v>
      </c>
      <c r="H44">
        <f t="shared" si="2"/>
        <v>7.8907823078482098E-2</v>
      </c>
      <c r="I44">
        <v>0</v>
      </c>
      <c r="J44">
        <v>0</v>
      </c>
      <c r="K44">
        <v>0</v>
      </c>
      <c r="M44">
        <f t="shared" si="3"/>
        <v>7.8907823078482098E-2</v>
      </c>
      <c r="N44">
        <f t="shared" si="3"/>
        <v>0</v>
      </c>
      <c r="O44">
        <f t="shared" si="3"/>
        <v>0</v>
      </c>
      <c r="P44">
        <f t="shared" si="3"/>
        <v>0</v>
      </c>
      <c r="Q44">
        <f t="shared" si="3"/>
        <v>0</v>
      </c>
      <c r="S44">
        <v>4.4307273781835317</v>
      </c>
      <c r="T44" t="str">
        <f t="shared" si="4"/>
        <v>Fair</v>
      </c>
    </row>
    <row r="45" spans="1:20" x14ac:dyDescent="0.25">
      <c r="A45" t="s">
        <v>552</v>
      </c>
      <c r="B45" s="32">
        <v>42983</v>
      </c>
      <c r="C45">
        <v>26.5701</v>
      </c>
      <c r="D45">
        <v>1.1549678219999999</v>
      </c>
      <c r="E45">
        <f t="shared" si="1"/>
        <v>4.1245739179671856</v>
      </c>
      <c r="F45">
        <v>0.68739182979171576</v>
      </c>
      <c r="H45">
        <f t="shared" si="2"/>
        <v>0.16665765809102043</v>
      </c>
      <c r="I45">
        <v>0</v>
      </c>
      <c r="J45">
        <v>0</v>
      </c>
      <c r="K45">
        <v>0</v>
      </c>
      <c r="M45">
        <f t="shared" si="3"/>
        <v>0.16665765809102043</v>
      </c>
      <c r="N45">
        <f t="shared" si="3"/>
        <v>0</v>
      </c>
      <c r="O45">
        <f t="shared" si="3"/>
        <v>0</v>
      </c>
      <c r="P45">
        <f t="shared" si="3"/>
        <v>0</v>
      </c>
      <c r="Q45">
        <f t="shared" si="3"/>
        <v>0</v>
      </c>
      <c r="S45">
        <v>4.6073318570351312</v>
      </c>
      <c r="T45" t="str">
        <f t="shared" si="4"/>
        <v>Fair</v>
      </c>
    </row>
    <row r="46" spans="1:20" x14ac:dyDescent="0.25">
      <c r="A46" t="s">
        <v>552</v>
      </c>
      <c r="B46" s="32">
        <v>42997</v>
      </c>
      <c r="C46">
        <v>26.678100000000001</v>
      </c>
      <c r="D46">
        <v>1.793762138</v>
      </c>
      <c r="E46">
        <f t="shared" si="1"/>
        <v>4.1295847698175008</v>
      </c>
      <c r="F46">
        <v>0.36882486331579373</v>
      </c>
      <c r="H46">
        <f t="shared" si="2"/>
        <v>8.9312820507155555E-2</v>
      </c>
      <c r="I46">
        <v>2.1278201367980431E-2</v>
      </c>
      <c r="J46">
        <v>8.5209458252651485E-2</v>
      </c>
      <c r="K46">
        <v>0</v>
      </c>
      <c r="M46">
        <f t="shared" si="3"/>
        <v>8.9312820507155555E-2</v>
      </c>
      <c r="N46">
        <f t="shared" si="3"/>
        <v>2.1278201367980431E-2</v>
      </c>
      <c r="O46">
        <f t="shared" si="3"/>
        <v>8.5209458252651485E-2</v>
      </c>
      <c r="P46">
        <f t="shared" si="3"/>
        <v>0</v>
      </c>
      <c r="Q46">
        <f t="shared" si="3"/>
        <v>0</v>
      </c>
      <c r="S46">
        <v>4.3850179408291341</v>
      </c>
      <c r="T46" t="str">
        <f t="shared" si="4"/>
        <v>Fair</v>
      </c>
    </row>
    <row r="47" spans="1:20" x14ac:dyDescent="0.25">
      <c r="A47" t="s">
        <v>552</v>
      </c>
      <c r="B47" s="36">
        <v>43026</v>
      </c>
      <c r="C47" s="39">
        <v>29.479559999999999</v>
      </c>
      <c r="D47">
        <v>1.800427467</v>
      </c>
      <c r="E47">
        <f t="shared" si="1"/>
        <v>4.2495379468960008</v>
      </c>
      <c r="F47">
        <v>0.27741333107176469</v>
      </c>
      <c r="H47">
        <f t="shared" si="2"/>
        <v>6.5280822183126128E-2</v>
      </c>
      <c r="I47">
        <v>0.16545981376949559</v>
      </c>
      <c r="J47">
        <v>1.1764977288089793E-2</v>
      </c>
      <c r="K47">
        <v>0</v>
      </c>
      <c r="M47">
        <f t="shared" si="3"/>
        <v>6.5280822183126128E-2</v>
      </c>
      <c r="N47">
        <f t="shared" si="3"/>
        <v>0.16545981376949559</v>
      </c>
      <c r="O47">
        <f t="shared" si="3"/>
        <v>1.1764977288089793E-2</v>
      </c>
      <c r="P47">
        <f t="shared" si="3"/>
        <v>0</v>
      </c>
      <c r="Q47">
        <f t="shared" si="3"/>
        <v>0</v>
      </c>
      <c r="S47">
        <v>4.2726725576230216</v>
      </c>
      <c r="T47" t="str">
        <f t="shared" si="4"/>
        <v>Fair</v>
      </c>
    </row>
    <row r="48" spans="1:20" x14ac:dyDescent="0.25">
      <c r="A48" t="s">
        <v>552</v>
      </c>
      <c r="B48" s="36">
        <v>43053</v>
      </c>
      <c r="C48">
        <v>26.5701</v>
      </c>
      <c r="D48">
        <v>1.5915376210000001</v>
      </c>
      <c r="E48">
        <f t="shared" si="1"/>
        <v>4.1245739179671856</v>
      </c>
      <c r="F48">
        <v>0.35204260970981133</v>
      </c>
      <c r="H48">
        <f t="shared" si="2"/>
        <v>8.5352479240647747E-2</v>
      </c>
      <c r="I48">
        <v>0.12710251159276953</v>
      </c>
      <c r="J48">
        <v>0</v>
      </c>
      <c r="K48">
        <v>0</v>
      </c>
      <c r="M48">
        <f t="shared" si="3"/>
        <v>8.5352479240647747E-2</v>
      </c>
      <c r="N48">
        <f t="shared" si="3"/>
        <v>0.12710251159276953</v>
      </c>
      <c r="O48">
        <f t="shared" si="3"/>
        <v>0</v>
      </c>
      <c r="P48">
        <f t="shared" si="3"/>
        <v>0</v>
      </c>
      <c r="Q48">
        <f t="shared" si="3"/>
        <v>0</v>
      </c>
      <c r="S48">
        <v>4.348734365161107</v>
      </c>
      <c r="T48" t="str">
        <f t="shared" si="4"/>
        <v>Fair</v>
      </c>
    </row>
    <row r="49" spans="1:20" x14ac:dyDescent="0.25">
      <c r="A49" t="s">
        <v>553</v>
      </c>
      <c r="B49" s="32">
        <v>42541</v>
      </c>
      <c r="C49" s="40">
        <v>21.230916666666669</v>
      </c>
      <c r="D49">
        <v>1.2262110930000001</v>
      </c>
      <c r="E49">
        <f t="shared" si="1"/>
        <v>3.8489965208543118</v>
      </c>
      <c r="F49">
        <v>0.35378654985868352</v>
      </c>
      <c r="H49">
        <f t="shared" si="2"/>
        <v>9.1916567848743636E-2</v>
      </c>
      <c r="I49">
        <v>0.27978667758960518</v>
      </c>
      <c r="J49">
        <v>4.604136935332459E-2</v>
      </c>
      <c r="K49">
        <v>0</v>
      </c>
      <c r="M49">
        <f t="shared" si="3"/>
        <v>9.1916567848743636E-2</v>
      </c>
      <c r="N49">
        <f t="shared" si="3"/>
        <v>0.27978667758960518</v>
      </c>
      <c r="O49">
        <f t="shared" si="3"/>
        <v>4.604136935332459E-2</v>
      </c>
      <c r="P49">
        <f t="shared" si="3"/>
        <v>0</v>
      </c>
      <c r="Q49">
        <f t="shared" si="3"/>
        <v>0</v>
      </c>
      <c r="S49">
        <v>4.2204453736609278</v>
      </c>
      <c r="T49" t="str">
        <f t="shared" si="4"/>
        <v>Fair</v>
      </c>
    </row>
    <row r="50" spans="1:20" x14ac:dyDescent="0.25">
      <c r="A50" t="s">
        <v>553</v>
      </c>
      <c r="B50" s="32">
        <v>42668</v>
      </c>
      <c r="C50">
        <v>29.298500000000001</v>
      </c>
      <c r="D50">
        <v>2.3519238929999999</v>
      </c>
      <c r="E50">
        <f t="shared" si="1"/>
        <v>4.2424116016135365</v>
      </c>
      <c r="F50">
        <v>0.32590443215587628</v>
      </c>
      <c r="H50">
        <f t="shared" si="2"/>
        <v>7.6820559332791638E-2</v>
      </c>
      <c r="I50">
        <v>0.50929539894803333</v>
      </c>
      <c r="J50">
        <v>2.9855181216630063E-2</v>
      </c>
      <c r="K50">
        <v>0</v>
      </c>
      <c r="M50">
        <f t="shared" si="3"/>
        <v>7.6820559332791638E-2</v>
      </c>
      <c r="N50">
        <f t="shared" si="3"/>
        <v>0.50929539894803333</v>
      </c>
      <c r="O50">
        <f t="shared" si="3"/>
        <v>2.9855181216630063E-2</v>
      </c>
      <c r="P50">
        <f t="shared" si="3"/>
        <v>0</v>
      </c>
      <c r="Q50">
        <f t="shared" si="3"/>
        <v>0</v>
      </c>
      <c r="S50">
        <v>4.0282288211256745</v>
      </c>
      <c r="T50" t="str">
        <f t="shared" si="4"/>
        <v>Fair</v>
      </c>
    </row>
    <row r="51" spans="1:20" x14ac:dyDescent="0.25">
      <c r="A51" t="s">
        <v>553</v>
      </c>
      <c r="B51" s="32">
        <v>42872</v>
      </c>
      <c r="C51">
        <v>22.224599999999999</v>
      </c>
      <c r="D51">
        <v>1.8606451209999999</v>
      </c>
      <c r="E51">
        <f t="shared" si="1"/>
        <v>3.9037859106920831</v>
      </c>
      <c r="F51">
        <v>0.30770826193387674</v>
      </c>
      <c r="H51">
        <f t="shared" si="2"/>
        <v>7.8823037167866775E-2</v>
      </c>
      <c r="I51">
        <v>1.4084972748941563E-2</v>
      </c>
      <c r="J51">
        <v>0.21287165684453255</v>
      </c>
      <c r="K51">
        <v>0</v>
      </c>
      <c r="M51">
        <f t="shared" si="3"/>
        <v>7.8823037167866775E-2</v>
      </c>
      <c r="N51">
        <f t="shared" si="3"/>
        <v>1.4084972748941563E-2</v>
      </c>
      <c r="O51">
        <f t="shared" si="3"/>
        <v>0.21287165684453255</v>
      </c>
      <c r="P51">
        <f t="shared" si="3"/>
        <v>0</v>
      </c>
      <c r="Q51">
        <f t="shared" si="3"/>
        <v>0</v>
      </c>
      <c r="S51">
        <v>4.2932422489092543</v>
      </c>
      <c r="T51" t="str">
        <f t="shared" si="4"/>
        <v>Fair</v>
      </c>
    </row>
    <row r="52" spans="1:20" x14ac:dyDescent="0.25">
      <c r="A52" t="s">
        <v>553</v>
      </c>
      <c r="B52" s="32">
        <v>42905</v>
      </c>
      <c r="C52">
        <v>21.792100000000001</v>
      </c>
      <c r="D52">
        <v>2.084865121</v>
      </c>
      <c r="E52">
        <f t="shared" si="1"/>
        <v>3.8800973981420084</v>
      </c>
      <c r="F52">
        <v>0.34366599867480707</v>
      </c>
      <c r="H52">
        <f t="shared" si="2"/>
        <v>8.8571487622803535E-2</v>
      </c>
      <c r="I52">
        <v>0.50639740429394986</v>
      </c>
      <c r="J52">
        <v>0</v>
      </c>
      <c r="K52">
        <v>0</v>
      </c>
      <c r="M52">
        <f t="shared" si="3"/>
        <v>8.8571487622803535E-2</v>
      </c>
      <c r="N52">
        <f t="shared" si="3"/>
        <v>0.50639740429394986</v>
      </c>
      <c r="O52">
        <f t="shared" si="3"/>
        <v>0</v>
      </c>
      <c r="P52">
        <f t="shared" si="3"/>
        <v>0</v>
      </c>
      <c r="Q52">
        <f t="shared" si="3"/>
        <v>0</v>
      </c>
      <c r="S52">
        <v>4.0718262384044204</v>
      </c>
      <c r="T52" t="str">
        <f t="shared" si="4"/>
        <v>Fair</v>
      </c>
    </row>
    <row r="53" spans="1:20" x14ac:dyDescent="0.25">
      <c r="A53" t="s">
        <v>553</v>
      </c>
      <c r="B53" s="32">
        <v>42934</v>
      </c>
      <c r="C53">
        <v>22.122299999999999</v>
      </c>
      <c r="D53">
        <v>1.144369658</v>
      </c>
      <c r="E53">
        <f t="shared" si="1"/>
        <v>3.8982058817912528</v>
      </c>
      <c r="F53">
        <v>0.59575609193974821</v>
      </c>
      <c r="H53">
        <f t="shared" si="2"/>
        <v>0.15282827793230719</v>
      </c>
      <c r="I53">
        <v>0.71265662801822682</v>
      </c>
      <c r="J53">
        <v>0</v>
      </c>
      <c r="K53">
        <v>0</v>
      </c>
      <c r="M53">
        <f t="shared" si="3"/>
        <v>0.15282827793230719</v>
      </c>
      <c r="N53">
        <f t="shared" si="3"/>
        <v>0.71265662801822682</v>
      </c>
      <c r="O53">
        <f t="shared" si="3"/>
        <v>0</v>
      </c>
      <c r="P53">
        <f t="shared" si="3"/>
        <v>0</v>
      </c>
      <c r="Q53">
        <f t="shared" si="3"/>
        <v>0</v>
      </c>
      <c r="S53">
        <v>4.0470441681350477</v>
      </c>
      <c r="T53" t="str">
        <f t="shared" si="4"/>
        <v>Fair</v>
      </c>
    </row>
    <row r="54" spans="1:20" x14ac:dyDescent="0.25">
      <c r="A54" t="s">
        <v>553</v>
      </c>
      <c r="B54" s="32">
        <v>42963</v>
      </c>
      <c r="C54">
        <v>10.665699999999999</v>
      </c>
      <c r="D54">
        <v>1.3032058470000001</v>
      </c>
      <c r="E54">
        <f t="shared" si="1"/>
        <v>3.2315280345038118</v>
      </c>
      <c r="F54">
        <v>0.38382035382295798</v>
      </c>
      <c r="H54">
        <f t="shared" si="2"/>
        <v>0.11877364198138299</v>
      </c>
      <c r="I54">
        <v>0.1095942559105338</v>
      </c>
      <c r="J54">
        <v>1.5625635852736949E-2</v>
      </c>
      <c r="K54">
        <v>0</v>
      </c>
      <c r="M54">
        <f t="shared" si="3"/>
        <v>0.11877364198138299</v>
      </c>
      <c r="N54">
        <f t="shared" si="3"/>
        <v>0.1095942559105338</v>
      </c>
      <c r="O54">
        <f t="shared" si="3"/>
        <v>1.5625635852736949E-2</v>
      </c>
      <c r="P54">
        <f t="shared" si="3"/>
        <v>0</v>
      </c>
      <c r="Q54">
        <f t="shared" si="3"/>
        <v>0</v>
      </c>
      <c r="S54">
        <v>4.4197716372627873</v>
      </c>
      <c r="T54" t="str">
        <f t="shared" si="4"/>
        <v>Fair</v>
      </c>
    </row>
    <row r="55" spans="1:20" x14ac:dyDescent="0.25">
      <c r="A55" t="s">
        <v>553</v>
      </c>
      <c r="B55" s="32">
        <v>42997</v>
      </c>
      <c r="C55">
        <v>21.282299999999999</v>
      </c>
      <c r="D55">
        <v>1.4458098130000001</v>
      </c>
      <c r="E55">
        <f t="shared" si="1"/>
        <v>3.8518604894703694</v>
      </c>
      <c r="F55">
        <v>0.64010841615627778</v>
      </c>
      <c r="H55">
        <f t="shared" si="2"/>
        <v>0.1661816200005449</v>
      </c>
      <c r="I55">
        <v>0.86331311501555352</v>
      </c>
      <c r="J55">
        <v>0</v>
      </c>
      <c r="K55">
        <v>0</v>
      </c>
      <c r="M55">
        <f t="shared" si="3"/>
        <v>0.1661816200005449</v>
      </c>
      <c r="N55">
        <f t="shared" si="3"/>
        <v>0.86331311501555352</v>
      </c>
      <c r="O55">
        <f t="shared" si="3"/>
        <v>0</v>
      </c>
      <c r="P55">
        <f t="shared" si="3"/>
        <v>0</v>
      </c>
      <c r="Q55">
        <f t="shared" si="3"/>
        <v>0</v>
      </c>
      <c r="S55">
        <v>3.9613573753527382</v>
      </c>
      <c r="T55" t="str">
        <f t="shared" si="4"/>
        <v>Fair</v>
      </c>
    </row>
    <row r="56" spans="1:20" x14ac:dyDescent="0.25">
      <c r="A56" t="s">
        <v>553</v>
      </c>
      <c r="B56" s="32">
        <v>43027</v>
      </c>
      <c r="C56" s="40">
        <v>21.230916666666669</v>
      </c>
      <c r="D56">
        <v>1.706311141</v>
      </c>
      <c r="E56">
        <f t="shared" si="1"/>
        <v>3.8489965208543118</v>
      </c>
      <c r="F56">
        <v>0.40275224484078787</v>
      </c>
      <c r="H56">
        <f t="shared" si="2"/>
        <v>0.10463824601000007</v>
      </c>
      <c r="I56">
        <v>0.5875045409205425</v>
      </c>
      <c r="J56">
        <v>1.1428820228423424E-2</v>
      </c>
      <c r="K56">
        <v>0</v>
      </c>
      <c r="M56">
        <f t="shared" si="3"/>
        <v>0.10463824601000007</v>
      </c>
      <c r="N56">
        <f t="shared" si="3"/>
        <v>0.5875045409205425</v>
      </c>
      <c r="O56">
        <f t="shared" si="3"/>
        <v>1.1428820228423424E-2</v>
      </c>
      <c r="P56">
        <f t="shared" si="3"/>
        <v>0</v>
      </c>
      <c r="Q56">
        <f t="shared" si="3"/>
        <v>0</v>
      </c>
      <c r="S56">
        <v>4.03675633918962</v>
      </c>
      <c r="T56" t="str">
        <f t="shared" si="4"/>
        <v>Fair</v>
      </c>
    </row>
    <row r="57" spans="1:20" x14ac:dyDescent="0.25">
      <c r="A57" t="s">
        <v>554</v>
      </c>
      <c r="B57" s="32">
        <v>42541</v>
      </c>
      <c r="C57" s="40">
        <v>24.827936363636365</v>
      </c>
      <c r="D57">
        <v>2.4544956089999999</v>
      </c>
      <c r="E57">
        <f t="shared" si="1"/>
        <v>4.0402732316758287</v>
      </c>
      <c r="F57">
        <v>0.11162845289371351</v>
      </c>
      <c r="H57">
        <f t="shared" si="2"/>
        <v>2.7628936582443E-2</v>
      </c>
      <c r="I57">
        <v>0.19003054365695687</v>
      </c>
      <c r="J57">
        <v>5.0020856805770016E-2</v>
      </c>
      <c r="K57">
        <v>0</v>
      </c>
      <c r="M57">
        <f t="shared" si="3"/>
        <v>2.7628936582443E-2</v>
      </c>
      <c r="N57">
        <f t="shared" si="3"/>
        <v>0.19003054365695687</v>
      </c>
      <c r="O57">
        <f t="shared" si="3"/>
        <v>5.0020856805770016E-2</v>
      </c>
      <c r="P57">
        <f t="shared" si="3"/>
        <v>0</v>
      </c>
      <c r="Q57">
        <f t="shared" si="3"/>
        <v>0</v>
      </c>
      <c r="S57">
        <v>4.1557508972236743</v>
      </c>
      <c r="T57" t="str">
        <f t="shared" si="4"/>
        <v>Fair</v>
      </c>
    </row>
    <row r="58" spans="1:20" x14ac:dyDescent="0.25">
      <c r="A58" t="s">
        <v>554</v>
      </c>
      <c r="B58" s="36">
        <v>42668</v>
      </c>
      <c r="C58">
        <v>30.0581</v>
      </c>
      <c r="D58">
        <v>2.4709411879999998</v>
      </c>
      <c r="E58">
        <f t="shared" si="1"/>
        <v>4.2716795913812424</v>
      </c>
      <c r="F58">
        <v>0.22145788932811256</v>
      </c>
      <c r="H58">
        <f t="shared" si="2"/>
        <v>5.1843281920052532E-2</v>
      </c>
      <c r="I58">
        <v>1.0152458669469556E-2</v>
      </c>
      <c r="J58">
        <v>0.14261492957058067</v>
      </c>
      <c r="K58">
        <v>0</v>
      </c>
      <c r="M58">
        <f t="shared" si="3"/>
        <v>5.1843281920052532E-2</v>
      </c>
      <c r="N58">
        <f t="shared" si="3"/>
        <v>1.0152458669469556E-2</v>
      </c>
      <c r="O58">
        <f t="shared" si="3"/>
        <v>0.14261492957058067</v>
      </c>
      <c r="P58">
        <f t="shared" si="3"/>
        <v>0</v>
      </c>
      <c r="Q58">
        <f t="shared" si="3"/>
        <v>0</v>
      </c>
      <c r="S58">
        <v>4.2837276424003807</v>
      </c>
      <c r="T58" t="str">
        <f t="shared" si="4"/>
        <v>Fair</v>
      </c>
    </row>
    <row r="59" spans="1:20" x14ac:dyDescent="0.25">
      <c r="A59" t="s">
        <v>554</v>
      </c>
      <c r="B59" s="32">
        <v>42856</v>
      </c>
      <c r="C59">
        <v>26.8857</v>
      </c>
      <c r="D59">
        <v>2.3754627799999999</v>
      </c>
      <c r="E59">
        <f t="shared" si="1"/>
        <v>4.1391417599311797</v>
      </c>
      <c r="F59">
        <v>0.15038943500923632</v>
      </c>
      <c r="H59">
        <f t="shared" si="2"/>
        <v>3.6333482574836193E-2</v>
      </c>
      <c r="I59">
        <v>0.21762278532998428</v>
      </c>
      <c r="J59">
        <v>0</v>
      </c>
      <c r="K59">
        <v>0</v>
      </c>
      <c r="M59">
        <f t="shared" si="3"/>
        <v>3.6333482574836193E-2</v>
      </c>
      <c r="N59">
        <f t="shared" si="3"/>
        <v>0.21762278532998428</v>
      </c>
      <c r="O59">
        <f t="shared" si="3"/>
        <v>0</v>
      </c>
      <c r="P59">
        <f t="shared" si="3"/>
        <v>0</v>
      </c>
      <c r="Q59">
        <f t="shared" si="3"/>
        <v>0</v>
      </c>
      <c r="S59">
        <v>4.1824478156063423</v>
      </c>
      <c r="T59" t="str">
        <f t="shared" si="4"/>
        <v>Fair</v>
      </c>
    </row>
    <row r="60" spans="1:20" x14ac:dyDescent="0.25">
      <c r="A60" t="s">
        <v>554</v>
      </c>
      <c r="B60" s="32">
        <v>42872</v>
      </c>
      <c r="C60">
        <v>28.0867</v>
      </c>
      <c r="D60">
        <v>2.35448339</v>
      </c>
      <c r="E60">
        <f t="shared" si="1"/>
        <v>4.1924097998093464</v>
      </c>
      <c r="F60">
        <v>0.15787979241286074</v>
      </c>
      <c r="H60">
        <f t="shared" si="2"/>
        <v>3.7658482818173085E-2</v>
      </c>
      <c r="I60">
        <v>0.26499533076684006</v>
      </c>
      <c r="J60">
        <v>0</v>
      </c>
      <c r="K60">
        <v>7.936591256539248E-3</v>
      </c>
      <c r="M60">
        <f t="shared" si="3"/>
        <v>3.7658482818173085E-2</v>
      </c>
      <c r="N60">
        <f t="shared" si="3"/>
        <v>0.26499533076684006</v>
      </c>
      <c r="O60">
        <f t="shared" si="3"/>
        <v>0</v>
      </c>
      <c r="P60">
        <f t="shared" si="3"/>
        <v>7.936591256539248E-3</v>
      </c>
      <c r="Q60">
        <f t="shared" si="3"/>
        <v>0</v>
      </c>
      <c r="S60">
        <v>4.1550330897501997</v>
      </c>
      <c r="T60" t="str">
        <f t="shared" si="4"/>
        <v>Fair</v>
      </c>
    </row>
    <row r="61" spans="1:20" x14ac:dyDescent="0.25">
      <c r="A61" t="s">
        <v>554</v>
      </c>
      <c r="B61" s="32">
        <v>42892</v>
      </c>
      <c r="C61">
        <v>24.868300000000001</v>
      </c>
      <c r="D61">
        <v>2.490323756</v>
      </c>
      <c r="E61">
        <f t="shared" si="1"/>
        <v>4.0422962116148762</v>
      </c>
      <c r="F61">
        <v>0.21572517713414963</v>
      </c>
      <c r="H61">
        <f t="shared" si="2"/>
        <v>5.3366988919391574E-2</v>
      </c>
      <c r="I61">
        <v>0.10016742116155979</v>
      </c>
      <c r="J61">
        <v>0</v>
      </c>
      <c r="K61">
        <v>0</v>
      </c>
      <c r="M61">
        <f t="shared" si="3"/>
        <v>5.3366988919391574E-2</v>
      </c>
      <c r="N61">
        <f t="shared" si="3"/>
        <v>0.10016742116155979</v>
      </c>
      <c r="O61">
        <f t="shared" si="3"/>
        <v>0</v>
      </c>
      <c r="P61">
        <f t="shared" si="3"/>
        <v>0</v>
      </c>
      <c r="Q61">
        <f t="shared" si="3"/>
        <v>0</v>
      </c>
      <c r="S61">
        <v>4.3044849769796532</v>
      </c>
      <c r="T61" t="str">
        <f t="shared" si="4"/>
        <v>Fair</v>
      </c>
    </row>
    <row r="62" spans="1:20" x14ac:dyDescent="0.25">
      <c r="A62" t="s">
        <v>554</v>
      </c>
      <c r="B62" s="32">
        <v>42905</v>
      </c>
      <c r="C62">
        <v>24.868300000000001</v>
      </c>
      <c r="D62">
        <v>2.1783906310000001</v>
      </c>
      <c r="E62">
        <f t="shared" si="1"/>
        <v>4.0422962116148762</v>
      </c>
      <c r="F62">
        <v>0.13465680104232439</v>
      </c>
      <c r="H62">
        <f t="shared" si="2"/>
        <v>3.3311957855886497E-2</v>
      </c>
      <c r="I62">
        <v>0.18131977440149025</v>
      </c>
      <c r="J62">
        <v>1.0929179323543274E-2</v>
      </c>
      <c r="K62">
        <v>5.4645080700842221E-3</v>
      </c>
      <c r="M62">
        <f t="shared" si="3"/>
        <v>3.3311957855886497E-2</v>
      </c>
      <c r="N62">
        <f t="shared" si="3"/>
        <v>0.18131977440149025</v>
      </c>
      <c r="O62">
        <f t="shared" si="3"/>
        <v>1.0929179323543274E-2</v>
      </c>
      <c r="P62">
        <f t="shared" si="3"/>
        <v>5.4645080700842221E-3</v>
      </c>
      <c r="Q62">
        <f t="shared" si="3"/>
        <v>0</v>
      </c>
      <c r="S62">
        <v>4.2006383252113642</v>
      </c>
      <c r="T62" t="str">
        <f t="shared" si="4"/>
        <v>Fair</v>
      </c>
    </row>
    <row r="63" spans="1:20" x14ac:dyDescent="0.25">
      <c r="A63" t="s">
        <v>554</v>
      </c>
      <c r="B63" s="36">
        <v>42921</v>
      </c>
      <c r="C63">
        <v>23.416399999999999</v>
      </c>
      <c r="D63">
        <v>0.86150801200000005</v>
      </c>
      <c r="E63">
        <f t="shared" si="1"/>
        <v>3.967658089805703</v>
      </c>
      <c r="F63">
        <v>0.1761867977722599</v>
      </c>
      <c r="H63">
        <f t="shared" si="2"/>
        <v>4.4405741065477698E-2</v>
      </c>
      <c r="I63">
        <v>7.1489449885520528E-2</v>
      </c>
      <c r="J63">
        <v>0</v>
      </c>
      <c r="K63">
        <v>0</v>
      </c>
      <c r="M63">
        <f t="shared" si="3"/>
        <v>4.4405741065477698E-2</v>
      </c>
      <c r="N63">
        <f t="shared" si="3"/>
        <v>7.1489449885520528E-2</v>
      </c>
      <c r="O63">
        <f t="shared" si="3"/>
        <v>0</v>
      </c>
      <c r="P63">
        <f t="shared" si="3"/>
        <v>0</v>
      </c>
      <c r="Q63">
        <f t="shared" si="3"/>
        <v>0</v>
      </c>
      <c r="S63">
        <v>4.3078761363312168</v>
      </c>
      <c r="T63" t="str">
        <f t="shared" si="4"/>
        <v>Fair</v>
      </c>
    </row>
    <row r="64" spans="1:20" x14ac:dyDescent="0.25">
      <c r="A64" t="s">
        <v>554</v>
      </c>
      <c r="B64" s="32">
        <v>42934</v>
      </c>
      <c r="C64">
        <v>14.4102</v>
      </c>
      <c r="D64">
        <v>1.567643321</v>
      </c>
      <c r="E64">
        <f t="shared" si="1"/>
        <v>3.4510881235775561</v>
      </c>
      <c r="F64">
        <v>0.30491944835121004</v>
      </c>
      <c r="H64">
        <f t="shared" si="2"/>
        <v>8.8354581926791423E-2</v>
      </c>
      <c r="I64">
        <v>3.7045509812092002E-2</v>
      </c>
      <c r="J64">
        <v>0</v>
      </c>
      <c r="K64">
        <v>0</v>
      </c>
      <c r="M64">
        <f t="shared" si="3"/>
        <v>8.8354581926791423E-2</v>
      </c>
      <c r="N64">
        <f t="shared" si="3"/>
        <v>3.7045509812092002E-2</v>
      </c>
      <c r="O64">
        <f t="shared" si="3"/>
        <v>0</v>
      </c>
      <c r="P64">
        <f t="shared" si="3"/>
        <v>0</v>
      </c>
      <c r="Q64">
        <f t="shared" si="3"/>
        <v>0</v>
      </c>
      <c r="S64">
        <v>4.4220616245629705</v>
      </c>
      <c r="T64" t="str">
        <f t="shared" si="4"/>
        <v>Fair</v>
      </c>
    </row>
    <row r="65" spans="1:20" x14ac:dyDescent="0.25">
      <c r="A65" t="s">
        <v>554</v>
      </c>
      <c r="B65" s="32">
        <v>42948</v>
      </c>
      <c r="C65">
        <v>22.247900000000001</v>
      </c>
      <c r="D65">
        <v>1.151376164</v>
      </c>
      <c r="E65">
        <f t="shared" si="1"/>
        <v>3.905054784769928</v>
      </c>
      <c r="F65">
        <v>0.33008488800717117</v>
      </c>
      <c r="H65">
        <f t="shared" si="2"/>
        <v>8.4527594668974304E-2</v>
      </c>
      <c r="I65">
        <v>0</v>
      </c>
      <c r="J65">
        <v>0</v>
      </c>
      <c r="K65">
        <v>0</v>
      </c>
      <c r="M65">
        <f t="shared" si="3"/>
        <v>8.4527594668974304E-2</v>
      </c>
      <c r="N65">
        <f t="shared" si="3"/>
        <v>0</v>
      </c>
      <c r="O65">
        <f t="shared" si="3"/>
        <v>0</v>
      </c>
      <c r="P65">
        <f t="shared" si="3"/>
        <v>0</v>
      </c>
      <c r="Q65">
        <f t="shared" si="3"/>
        <v>0</v>
      </c>
      <c r="S65">
        <v>4.4420376767483329</v>
      </c>
      <c r="T65" t="str">
        <f t="shared" si="4"/>
        <v>Fair</v>
      </c>
    </row>
    <row r="66" spans="1:20" x14ac:dyDescent="0.25">
      <c r="A66" t="s">
        <v>554</v>
      </c>
      <c r="B66" s="32">
        <v>42963</v>
      </c>
      <c r="C66">
        <v>28.407499999999999</v>
      </c>
      <c r="D66">
        <v>1.5424746359999999</v>
      </c>
      <c r="E66">
        <f t="shared" si="1"/>
        <v>4.2060272734085773</v>
      </c>
      <c r="F66">
        <v>0.61289041900279473</v>
      </c>
      <c r="H66">
        <f t="shared" si="2"/>
        <v>0.14571717660454125</v>
      </c>
      <c r="I66">
        <v>0</v>
      </c>
      <c r="J66">
        <v>0</v>
      </c>
      <c r="K66">
        <v>0</v>
      </c>
      <c r="M66">
        <f t="shared" ref="M66:Q100" si="5">STANDARDIZE(H66,0,1)</f>
        <v>0.14571717660454125</v>
      </c>
      <c r="N66">
        <f t="shared" si="5"/>
        <v>0</v>
      </c>
      <c r="O66">
        <f t="shared" si="5"/>
        <v>0</v>
      </c>
      <c r="P66">
        <f t="shared" si="5"/>
        <v>0</v>
      </c>
      <c r="Q66">
        <f t="shared" si="5"/>
        <v>0</v>
      </c>
      <c r="S66">
        <v>4.5651872442356565</v>
      </c>
      <c r="T66" t="str">
        <f t="shared" si="4"/>
        <v>Fair</v>
      </c>
    </row>
    <row r="67" spans="1:20" x14ac:dyDescent="0.25">
      <c r="A67" t="s">
        <v>554</v>
      </c>
      <c r="B67" s="36">
        <v>42983</v>
      </c>
      <c r="C67">
        <v>24.906600000000001</v>
      </c>
      <c r="D67">
        <v>1.6124356150000001</v>
      </c>
      <c r="E67">
        <f t="shared" ref="E67:E100" si="6">2.7095 + (0.0367 * C67) + (0.0015 *C67^2)-(0.000033 * C67^3)</f>
        <v>4.044212866416756</v>
      </c>
      <c r="F67">
        <v>0.41476715606815884</v>
      </c>
      <c r="H67">
        <f t="shared" ref="H67:H100" si="7">F67/E67</f>
        <v>0.10255819111609965</v>
      </c>
      <c r="I67">
        <v>0.10626046274013688</v>
      </c>
      <c r="J67">
        <v>0</v>
      </c>
      <c r="K67">
        <v>0</v>
      </c>
      <c r="M67">
        <f t="shared" si="5"/>
        <v>0.10255819111609965</v>
      </c>
      <c r="N67">
        <f t="shared" si="5"/>
        <v>0.10626046274013688</v>
      </c>
      <c r="O67">
        <f t="shared" si="5"/>
        <v>0</v>
      </c>
      <c r="P67">
        <f t="shared" si="5"/>
        <v>0</v>
      </c>
      <c r="Q67">
        <f t="shared" si="5"/>
        <v>0</v>
      </c>
      <c r="S67">
        <v>4.3989343604560887</v>
      </c>
      <c r="T67" t="str">
        <f t="shared" ref="T67:T100" si="8">IF(S67&gt;=4.9,"Good",IF(S67&gt;=2.9,"Fair","Poor"))</f>
        <v>Fair</v>
      </c>
    </row>
    <row r="68" spans="1:20" x14ac:dyDescent="0.25">
      <c r="A68" t="s">
        <v>554</v>
      </c>
      <c r="B68" s="32">
        <v>42997</v>
      </c>
      <c r="C68">
        <v>24.951599999999999</v>
      </c>
      <c r="D68">
        <v>1.1386344669999999</v>
      </c>
      <c r="E68">
        <f t="shared" si="6"/>
        <v>4.0464611897455365</v>
      </c>
      <c r="F68">
        <v>0.30051495821665047</v>
      </c>
      <c r="H68">
        <f t="shared" si="7"/>
        <v>7.4266116521322298E-2</v>
      </c>
      <c r="I68">
        <v>0.28024983443654022</v>
      </c>
      <c r="J68">
        <v>0.10658466961727173</v>
      </c>
      <c r="K68">
        <v>0</v>
      </c>
      <c r="M68">
        <f t="shared" si="5"/>
        <v>7.4266116521322298E-2</v>
      </c>
      <c r="N68">
        <f t="shared" si="5"/>
        <v>0.28024983443654022</v>
      </c>
      <c r="O68">
        <f t="shared" si="5"/>
        <v>0.10658466961727173</v>
      </c>
      <c r="P68">
        <f t="shared" si="5"/>
        <v>0</v>
      </c>
      <c r="Q68">
        <f t="shared" si="5"/>
        <v>0</v>
      </c>
      <c r="S68">
        <v>4.1485152817688196</v>
      </c>
      <c r="T68" t="str">
        <f t="shared" si="8"/>
        <v>Fair</v>
      </c>
    </row>
    <row r="69" spans="1:20" x14ac:dyDescent="0.25">
      <c r="A69" t="s">
        <v>554</v>
      </c>
      <c r="B69" s="36">
        <v>43026</v>
      </c>
      <c r="C69" s="40">
        <v>24.827936363636365</v>
      </c>
      <c r="D69">
        <v>1.129125776</v>
      </c>
      <c r="E69">
        <f t="shared" si="6"/>
        <v>4.0402732316758287</v>
      </c>
      <c r="F69">
        <v>0.2319000377391211</v>
      </c>
      <c r="H69">
        <f t="shared" si="7"/>
        <v>5.7397117581311045E-2</v>
      </c>
      <c r="I69">
        <v>0.19594166328382942</v>
      </c>
      <c r="J69">
        <v>1.7700039241417501E-2</v>
      </c>
      <c r="K69">
        <v>0</v>
      </c>
      <c r="M69">
        <f t="shared" si="5"/>
        <v>5.7397117581311045E-2</v>
      </c>
      <c r="N69">
        <f t="shared" si="5"/>
        <v>0.19594166328382942</v>
      </c>
      <c r="O69">
        <f t="shared" si="5"/>
        <v>1.7700039241417501E-2</v>
      </c>
      <c r="P69">
        <f t="shared" si="5"/>
        <v>0</v>
      </c>
      <c r="Q69">
        <f t="shared" si="5"/>
        <v>0</v>
      </c>
      <c r="S69">
        <v>4.2304966038743439</v>
      </c>
      <c r="T69" t="str">
        <f t="shared" si="8"/>
        <v>Fair</v>
      </c>
    </row>
    <row r="70" spans="1:20" x14ac:dyDescent="0.25">
      <c r="A70" t="s">
        <v>554</v>
      </c>
      <c r="B70" s="36">
        <v>43053</v>
      </c>
      <c r="C70" s="40">
        <v>24.827936363636365</v>
      </c>
      <c r="D70">
        <v>2.0703451780000002</v>
      </c>
      <c r="E70">
        <f t="shared" si="6"/>
        <v>4.0402732316758287</v>
      </c>
      <c r="F70">
        <v>0.18366360270422036</v>
      </c>
      <c r="H70">
        <f t="shared" si="7"/>
        <v>4.5458213386236797E-2</v>
      </c>
      <c r="I70">
        <v>0.31740465528727235</v>
      </c>
      <c r="J70">
        <v>1.2739198068450414E-2</v>
      </c>
      <c r="K70">
        <v>0</v>
      </c>
      <c r="M70">
        <f t="shared" si="5"/>
        <v>4.5458213386236797E-2</v>
      </c>
      <c r="N70">
        <f t="shared" si="5"/>
        <v>0.31740465528727235</v>
      </c>
      <c r="O70">
        <f t="shared" si="5"/>
        <v>1.2739198068450414E-2</v>
      </c>
      <c r="P70">
        <f t="shared" si="5"/>
        <v>0</v>
      </c>
      <c r="Q70">
        <f t="shared" si="5"/>
        <v>0</v>
      </c>
      <c r="S70">
        <v>4.1186733139138072</v>
      </c>
      <c r="T70" t="str">
        <f t="shared" si="8"/>
        <v>Fair</v>
      </c>
    </row>
    <row r="71" spans="1:20" x14ac:dyDescent="0.25">
      <c r="A71" t="s">
        <v>555</v>
      </c>
      <c r="B71" s="32">
        <v>42558</v>
      </c>
      <c r="C71">
        <v>22.311299999999999</v>
      </c>
      <c r="D71">
        <v>2.3263193069999999</v>
      </c>
      <c r="E71">
        <f t="shared" si="6"/>
        <v>3.908503560263171</v>
      </c>
      <c r="F71">
        <v>0.14421676552995621</v>
      </c>
      <c r="H71">
        <f t="shared" si="7"/>
        <v>3.6898204979566571E-2</v>
      </c>
      <c r="I71">
        <v>0.1414973332781872</v>
      </c>
      <c r="J71">
        <v>8.9864492937085622E-2</v>
      </c>
      <c r="K71">
        <v>1.2820864054930312E-2</v>
      </c>
      <c r="M71">
        <f t="shared" si="5"/>
        <v>3.6898204979566571E-2</v>
      </c>
      <c r="N71">
        <f t="shared" si="5"/>
        <v>0.1414973332781872</v>
      </c>
      <c r="O71">
        <f t="shared" si="5"/>
        <v>8.9864492937085622E-2</v>
      </c>
      <c r="P71">
        <f t="shared" si="5"/>
        <v>1.2820864054930312E-2</v>
      </c>
      <c r="Q71">
        <f t="shared" si="5"/>
        <v>0</v>
      </c>
      <c r="S71">
        <v>4.1955174906698165</v>
      </c>
      <c r="T71" t="str">
        <f t="shared" si="8"/>
        <v>Fair</v>
      </c>
    </row>
    <row r="72" spans="1:20" x14ac:dyDescent="0.25">
      <c r="A72" t="s">
        <v>555</v>
      </c>
      <c r="B72" s="36">
        <v>42649</v>
      </c>
      <c r="C72">
        <v>30.302099999999999</v>
      </c>
      <c r="D72">
        <v>2.076990018</v>
      </c>
      <c r="E72">
        <f t="shared" si="6"/>
        <v>4.2807238914750165</v>
      </c>
      <c r="F72">
        <v>0.35685208769909754</v>
      </c>
      <c r="H72">
        <f t="shared" si="7"/>
        <v>8.3362556601644405E-2</v>
      </c>
      <c r="I72">
        <v>5.885750594708123E-2</v>
      </c>
      <c r="J72">
        <v>0</v>
      </c>
      <c r="K72">
        <v>0</v>
      </c>
      <c r="M72">
        <f t="shared" si="5"/>
        <v>8.3362556601644405E-2</v>
      </c>
      <c r="N72">
        <f t="shared" si="5"/>
        <v>5.885750594708123E-2</v>
      </c>
      <c r="O72">
        <f t="shared" si="5"/>
        <v>0</v>
      </c>
      <c r="P72">
        <f t="shared" si="5"/>
        <v>0</v>
      </c>
      <c r="Q72">
        <f t="shared" si="5"/>
        <v>0</v>
      </c>
      <c r="S72">
        <v>4.3957180908833893</v>
      </c>
      <c r="T72" t="str">
        <f t="shared" si="8"/>
        <v>Fair</v>
      </c>
    </row>
    <row r="73" spans="1:20" x14ac:dyDescent="0.25">
      <c r="A73" t="s">
        <v>555</v>
      </c>
      <c r="B73" s="32">
        <v>42688</v>
      </c>
      <c r="C73">
        <v>31.034099999999999</v>
      </c>
      <c r="D73">
        <v>2.4131164329999999</v>
      </c>
      <c r="E73">
        <f t="shared" si="6"/>
        <v>4.3067737043426</v>
      </c>
      <c r="F73">
        <v>0.20954028675028491</v>
      </c>
      <c r="H73">
        <f t="shared" si="7"/>
        <v>4.8653656108980495E-2</v>
      </c>
      <c r="I73">
        <v>0.16597842774692087</v>
      </c>
      <c r="J73">
        <v>0</v>
      </c>
      <c r="K73">
        <v>0</v>
      </c>
      <c r="M73">
        <f t="shared" si="5"/>
        <v>4.8653656108980495E-2</v>
      </c>
      <c r="N73">
        <f t="shared" si="5"/>
        <v>0.16597842774692087</v>
      </c>
      <c r="O73">
        <f t="shared" si="5"/>
        <v>0</v>
      </c>
      <c r="P73">
        <f t="shared" si="5"/>
        <v>0</v>
      </c>
      <c r="Q73">
        <f t="shared" si="5"/>
        <v>0</v>
      </c>
      <c r="S73">
        <v>4.2458288833327185</v>
      </c>
      <c r="T73" t="str">
        <f t="shared" si="8"/>
        <v>Fair</v>
      </c>
    </row>
    <row r="74" spans="1:20" x14ac:dyDescent="0.25">
      <c r="A74" t="s">
        <v>555</v>
      </c>
      <c r="B74" s="32">
        <v>42858</v>
      </c>
      <c r="C74">
        <v>28.3264</v>
      </c>
      <c r="D74">
        <v>2.188669237</v>
      </c>
      <c r="E74">
        <f t="shared" si="6"/>
        <v>4.2026099550559763</v>
      </c>
      <c r="F74">
        <v>0.23723257252714117</v>
      </c>
      <c r="H74">
        <f t="shared" si="7"/>
        <v>5.6448867504760233E-2</v>
      </c>
      <c r="I74">
        <v>0.26461580129385498</v>
      </c>
      <c r="J74">
        <v>0</v>
      </c>
      <c r="K74">
        <v>0</v>
      </c>
      <c r="M74">
        <f t="shared" si="5"/>
        <v>5.6448867504760233E-2</v>
      </c>
      <c r="N74">
        <f t="shared" si="5"/>
        <v>0.26461580129385498</v>
      </c>
      <c r="O74">
        <f t="shared" si="5"/>
        <v>0</v>
      </c>
      <c r="P74">
        <f t="shared" si="5"/>
        <v>0</v>
      </c>
      <c r="Q74">
        <f t="shared" si="5"/>
        <v>0</v>
      </c>
      <c r="S74">
        <v>4.1878214495705857</v>
      </c>
      <c r="T74" t="str">
        <f t="shared" si="8"/>
        <v>Fair</v>
      </c>
    </row>
    <row r="75" spans="1:20" x14ac:dyDescent="0.25">
      <c r="A75" t="s">
        <v>555</v>
      </c>
      <c r="B75" s="32">
        <v>42895</v>
      </c>
      <c r="C75">
        <v>27.549700000000001</v>
      </c>
      <c r="D75">
        <v>2.1656030730000002</v>
      </c>
      <c r="E75">
        <f t="shared" si="6"/>
        <v>4.1690283643887804</v>
      </c>
      <c r="F75">
        <v>0.2923490702880347</v>
      </c>
      <c r="H75">
        <f t="shared" si="7"/>
        <v>7.0124030046242167E-2</v>
      </c>
      <c r="I75">
        <v>4.6528414265487893E-2</v>
      </c>
      <c r="J75">
        <v>0</v>
      </c>
      <c r="K75">
        <v>0</v>
      </c>
      <c r="M75">
        <f t="shared" si="5"/>
        <v>7.0124030046242167E-2</v>
      </c>
      <c r="N75">
        <f t="shared" si="5"/>
        <v>4.6528414265487893E-2</v>
      </c>
      <c r="O75">
        <f t="shared" si="5"/>
        <v>0</v>
      </c>
      <c r="P75">
        <f t="shared" si="5"/>
        <v>0</v>
      </c>
      <c r="Q75">
        <f t="shared" si="5"/>
        <v>0</v>
      </c>
      <c r="S75">
        <v>4.3782859257885693</v>
      </c>
      <c r="T75" t="str">
        <f t="shared" si="8"/>
        <v>Fair</v>
      </c>
    </row>
    <row r="76" spans="1:20" x14ac:dyDescent="0.25">
      <c r="A76" t="s">
        <v>555</v>
      </c>
      <c r="B76" s="36">
        <v>42922</v>
      </c>
      <c r="C76">
        <v>27.674700000000001</v>
      </c>
      <c r="D76">
        <v>1.4943992699999999</v>
      </c>
      <c r="E76">
        <f t="shared" si="6"/>
        <v>4.1745353076136045</v>
      </c>
      <c r="F76">
        <v>0.38988877633730701</v>
      </c>
      <c r="H76">
        <f t="shared" si="7"/>
        <v>9.3396928665621715E-2</v>
      </c>
      <c r="I76">
        <v>0</v>
      </c>
      <c r="J76">
        <v>6.2540761796491387E-2</v>
      </c>
      <c r="K76">
        <v>0</v>
      </c>
      <c r="M76">
        <f t="shared" si="5"/>
        <v>9.3396928665621715E-2</v>
      </c>
      <c r="N76">
        <f t="shared" si="5"/>
        <v>0</v>
      </c>
      <c r="O76">
        <f t="shared" si="5"/>
        <v>6.2540761796491387E-2</v>
      </c>
      <c r="P76">
        <f t="shared" si="5"/>
        <v>0</v>
      </c>
      <c r="Q76">
        <f t="shared" si="5"/>
        <v>0</v>
      </c>
      <c r="S76">
        <v>4.422637362617321</v>
      </c>
      <c r="T76" t="str">
        <f t="shared" si="8"/>
        <v>Fair</v>
      </c>
    </row>
    <row r="77" spans="1:20" x14ac:dyDescent="0.25">
      <c r="A77" t="s">
        <v>555</v>
      </c>
      <c r="B77" s="32">
        <v>42949</v>
      </c>
      <c r="C77">
        <v>31.9146</v>
      </c>
      <c r="D77">
        <v>1.9249550280000001</v>
      </c>
      <c r="E77">
        <f t="shared" si="6"/>
        <v>4.3358687859627034</v>
      </c>
      <c r="F77">
        <v>0.39900565565836316</v>
      </c>
      <c r="H77">
        <f t="shared" si="7"/>
        <v>9.2024384351790514E-2</v>
      </c>
      <c r="I77">
        <v>0</v>
      </c>
      <c r="J77">
        <v>0</v>
      </c>
      <c r="K77">
        <v>0</v>
      </c>
      <c r="M77">
        <f t="shared" si="5"/>
        <v>9.2024384351790514E-2</v>
      </c>
      <c r="N77">
        <f t="shared" si="5"/>
        <v>0</v>
      </c>
      <c r="O77">
        <f t="shared" si="5"/>
        <v>0</v>
      </c>
      <c r="P77">
        <f t="shared" si="5"/>
        <v>0</v>
      </c>
      <c r="Q77">
        <f t="shared" si="5"/>
        <v>0</v>
      </c>
      <c r="S77">
        <v>4.4571256439770419</v>
      </c>
      <c r="T77" t="str">
        <f t="shared" si="8"/>
        <v>Fair</v>
      </c>
    </row>
    <row r="78" spans="1:20" x14ac:dyDescent="0.25">
      <c r="A78" t="s">
        <v>555</v>
      </c>
      <c r="B78" s="32">
        <v>42985</v>
      </c>
      <c r="C78">
        <v>25.794899999999998</v>
      </c>
      <c r="D78">
        <v>1.2544848399999999</v>
      </c>
      <c r="E78">
        <f t="shared" si="6"/>
        <v>4.0878482482206353</v>
      </c>
      <c r="F78">
        <v>0.46407331026548693</v>
      </c>
      <c r="H78">
        <f t="shared" si="7"/>
        <v>0.11352508265625796</v>
      </c>
      <c r="I78">
        <v>0</v>
      </c>
      <c r="J78">
        <v>0</v>
      </c>
      <c r="K78">
        <v>0</v>
      </c>
      <c r="M78">
        <f t="shared" si="5"/>
        <v>0.11352508265625796</v>
      </c>
      <c r="N78">
        <f t="shared" si="5"/>
        <v>0</v>
      </c>
      <c r="O78">
        <f t="shared" si="5"/>
        <v>0</v>
      </c>
      <c r="P78">
        <f t="shared" si="5"/>
        <v>0</v>
      </c>
      <c r="Q78">
        <f t="shared" si="5"/>
        <v>0</v>
      </c>
      <c r="S78">
        <v>4.5003977437874108</v>
      </c>
      <c r="T78" t="str">
        <f t="shared" si="8"/>
        <v>Fair</v>
      </c>
    </row>
    <row r="79" spans="1:20" x14ac:dyDescent="0.25">
      <c r="A79" t="s">
        <v>555</v>
      </c>
      <c r="B79" s="36">
        <v>43027</v>
      </c>
      <c r="C79" s="37">
        <v>29.443359999999998</v>
      </c>
      <c r="D79">
        <v>2.3143219749999999</v>
      </c>
      <c r="E79">
        <f t="shared" si="6"/>
        <v>4.2481205509450275</v>
      </c>
      <c r="F79">
        <v>0.2072861351863825</v>
      </c>
      <c r="H79">
        <f t="shared" si="7"/>
        <v>4.8794786470988935E-2</v>
      </c>
      <c r="I79">
        <v>3.1255088499495154E-2</v>
      </c>
      <c r="J79">
        <v>0</v>
      </c>
      <c r="K79">
        <v>0</v>
      </c>
      <c r="M79">
        <f t="shared" si="5"/>
        <v>4.8794786470988935E-2</v>
      </c>
      <c r="N79">
        <f t="shared" si="5"/>
        <v>3.1255088499495154E-2</v>
      </c>
      <c r="O79">
        <f t="shared" si="5"/>
        <v>0</v>
      </c>
      <c r="P79">
        <f t="shared" si="5"/>
        <v>0</v>
      </c>
      <c r="Q79">
        <f t="shared" si="5"/>
        <v>0</v>
      </c>
      <c r="S79">
        <v>4.3467702182606001</v>
      </c>
      <c r="T79" t="str">
        <f t="shared" si="8"/>
        <v>Fair</v>
      </c>
    </row>
    <row r="80" spans="1:20" x14ac:dyDescent="0.25">
      <c r="A80" t="s">
        <v>555</v>
      </c>
      <c r="B80" s="36">
        <v>43054</v>
      </c>
      <c r="C80" s="37">
        <v>28.43159</v>
      </c>
      <c r="D80">
        <v>2.0731789009999999</v>
      </c>
      <c r="E80">
        <f t="shared" si="6"/>
        <v>4.2070390352675942</v>
      </c>
      <c r="F80">
        <v>0.2878337815301576</v>
      </c>
      <c r="H80">
        <f t="shared" si="7"/>
        <v>6.8417188221275807E-2</v>
      </c>
      <c r="I80">
        <v>0</v>
      </c>
      <c r="J80">
        <v>0</v>
      </c>
      <c r="K80">
        <v>0</v>
      </c>
      <c r="M80">
        <f t="shared" si="5"/>
        <v>6.8417188221275807E-2</v>
      </c>
      <c r="N80">
        <f t="shared" si="5"/>
        <v>0</v>
      </c>
      <c r="O80">
        <f t="shared" si="5"/>
        <v>0</v>
      </c>
      <c r="P80">
        <f t="shared" si="5"/>
        <v>0</v>
      </c>
      <c r="Q80">
        <f t="shared" si="5"/>
        <v>0</v>
      </c>
      <c r="S80">
        <v>4.4096140267850403</v>
      </c>
      <c r="T80" t="str">
        <f t="shared" si="8"/>
        <v>Fair</v>
      </c>
    </row>
    <row r="81" spans="1:20" x14ac:dyDescent="0.25">
      <c r="A81" t="s">
        <v>556</v>
      </c>
      <c r="B81" s="32">
        <v>42558</v>
      </c>
      <c r="C81">
        <v>33.363500000000002</v>
      </c>
      <c r="D81">
        <v>2.5433310960000002</v>
      </c>
      <c r="E81">
        <f t="shared" si="6"/>
        <v>4.3780815888218445</v>
      </c>
      <c r="F81">
        <v>0.12122570490984884</v>
      </c>
      <c r="H81">
        <f t="shared" si="7"/>
        <v>2.7689229277810479E-2</v>
      </c>
      <c r="I81">
        <v>0.12252858428286371</v>
      </c>
      <c r="J81">
        <v>0.13373158940994154</v>
      </c>
      <c r="K81">
        <v>0</v>
      </c>
      <c r="M81">
        <f t="shared" si="5"/>
        <v>2.7689229277810479E-2</v>
      </c>
      <c r="N81">
        <f t="shared" si="5"/>
        <v>0.12252858428286371</v>
      </c>
      <c r="O81">
        <f t="shared" si="5"/>
        <v>0.13373158940994154</v>
      </c>
      <c r="P81">
        <f t="shared" si="5"/>
        <v>0</v>
      </c>
      <c r="Q81">
        <f t="shared" si="5"/>
        <v>0</v>
      </c>
      <c r="S81">
        <v>4.1564457562123174</v>
      </c>
      <c r="T81" t="str">
        <f t="shared" si="8"/>
        <v>Fair</v>
      </c>
    </row>
    <row r="82" spans="1:20" x14ac:dyDescent="0.25">
      <c r="A82" t="s">
        <v>556</v>
      </c>
      <c r="B82" s="36">
        <v>42649</v>
      </c>
      <c r="C82">
        <v>31.163900000000002</v>
      </c>
      <c r="D82">
        <v>1.985983115</v>
      </c>
      <c r="E82">
        <f t="shared" si="6"/>
        <v>4.3112192542284653</v>
      </c>
      <c r="F82">
        <v>0.25245281054658741</v>
      </c>
      <c r="H82">
        <f t="shared" si="7"/>
        <v>5.8557172729960423E-2</v>
      </c>
      <c r="I82">
        <v>0.1773996044403704</v>
      </c>
      <c r="J82">
        <v>0</v>
      </c>
      <c r="K82">
        <v>0</v>
      </c>
      <c r="M82">
        <f t="shared" si="5"/>
        <v>5.8557172729960423E-2</v>
      </c>
      <c r="N82">
        <f t="shared" si="5"/>
        <v>0.1773996044403704</v>
      </c>
      <c r="O82">
        <f t="shared" si="5"/>
        <v>0</v>
      </c>
      <c r="P82">
        <f t="shared" si="5"/>
        <v>0</v>
      </c>
      <c r="Q82">
        <f t="shared" si="5"/>
        <v>0</v>
      </c>
      <c r="S82">
        <v>4.2572273796131599</v>
      </c>
      <c r="T82" t="str">
        <f t="shared" si="8"/>
        <v>Fair</v>
      </c>
    </row>
    <row r="83" spans="1:20" x14ac:dyDescent="0.25">
      <c r="A83" t="s">
        <v>556</v>
      </c>
      <c r="B83" s="32">
        <v>42688</v>
      </c>
      <c r="C83">
        <v>33.4953</v>
      </c>
      <c r="D83">
        <v>2.511307725</v>
      </c>
      <c r="E83">
        <f t="shared" si="6"/>
        <v>4.3815549278019414</v>
      </c>
      <c r="F83">
        <v>0.15218676107248319</v>
      </c>
      <c r="H83">
        <f t="shared" si="7"/>
        <v>3.4733505246464971E-2</v>
      </c>
      <c r="I83">
        <v>0.25737764632170829</v>
      </c>
      <c r="J83">
        <v>9.1034778037415096E-2</v>
      </c>
      <c r="K83">
        <v>1.8182820083936499E-2</v>
      </c>
      <c r="M83">
        <f t="shared" si="5"/>
        <v>3.4733505246464971E-2</v>
      </c>
      <c r="N83">
        <f t="shared" si="5"/>
        <v>0.25737764632170829</v>
      </c>
      <c r="O83">
        <f t="shared" si="5"/>
        <v>9.1034778037415096E-2</v>
      </c>
      <c r="P83">
        <f t="shared" si="5"/>
        <v>1.8182820083936499E-2</v>
      </c>
      <c r="Q83">
        <f t="shared" si="5"/>
        <v>0</v>
      </c>
      <c r="S83">
        <v>4.1074740405466228</v>
      </c>
      <c r="T83" t="str">
        <f t="shared" si="8"/>
        <v>Fair</v>
      </c>
    </row>
    <row r="84" spans="1:20" x14ac:dyDescent="0.25">
      <c r="A84" t="s">
        <v>556</v>
      </c>
      <c r="B84" s="32">
        <v>42858</v>
      </c>
      <c r="C84">
        <v>30.665600000000001</v>
      </c>
      <c r="D84">
        <v>2.623478687</v>
      </c>
      <c r="E84">
        <f t="shared" si="6"/>
        <v>4.2938655847413028</v>
      </c>
      <c r="F84">
        <v>0.15302761984919233</v>
      </c>
      <c r="H84">
        <f t="shared" si="7"/>
        <v>3.5638660975553557E-2</v>
      </c>
      <c r="I84">
        <v>8.1485494634388575E-2</v>
      </c>
      <c r="J84">
        <v>6.9824164983362108E-2</v>
      </c>
      <c r="K84">
        <v>0</v>
      </c>
      <c r="M84">
        <f t="shared" si="5"/>
        <v>3.5638660975553557E-2</v>
      </c>
      <c r="N84">
        <f t="shared" si="5"/>
        <v>8.1485494634388575E-2</v>
      </c>
      <c r="O84">
        <f t="shared" si="5"/>
        <v>6.9824164983362108E-2</v>
      </c>
      <c r="P84">
        <f t="shared" si="5"/>
        <v>0</v>
      </c>
      <c r="Q84">
        <f t="shared" si="5"/>
        <v>0</v>
      </c>
      <c r="S84">
        <v>4.2411743365828469</v>
      </c>
      <c r="T84" t="str">
        <f t="shared" si="8"/>
        <v>Fair</v>
      </c>
    </row>
    <row r="85" spans="1:20" x14ac:dyDescent="0.25">
      <c r="A85" t="s">
        <v>556</v>
      </c>
      <c r="B85" s="32">
        <v>42895</v>
      </c>
      <c r="C85">
        <v>29.626799999999999</v>
      </c>
      <c r="D85">
        <v>1.679476972</v>
      </c>
      <c r="E85">
        <f t="shared" si="6"/>
        <v>4.255264656282292</v>
      </c>
      <c r="F85">
        <v>0.29972144463895889</v>
      </c>
      <c r="H85">
        <f t="shared" si="7"/>
        <v>7.0435441470476548E-2</v>
      </c>
      <c r="I85">
        <v>0.15855828063769981</v>
      </c>
      <c r="J85">
        <v>0</v>
      </c>
      <c r="K85">
        <v>0</v>
      </c>
      <c r="M85">
        <f t="shared" si="5"/>
        <v>7.0435441470476548E-2</v>
      </c>
      <c r="N85">
        <f t="shared" si="5"/>
        <v>0.15855828063769981</v>
      </c>
      <c r="O85">
        <f t="shared" si="5"/>
        <v>0</v>
      </c>
      <c r="P85">
        <f t="shared" si="5"/>
        <v>0</v>
      </c>
      <c r="Q85">
        <f t="shared" si="5"/>
        <v>0</v>
      </c>
      <c r="S85">
        <v>4.295210590574615</v>
      </c>
      <c r="T85" t="str">
        <f t="shared" si="8"/>
        <v>Fair</v>
      </c>
    </row>
    <row r="86" spans="1:20" x14ac:dyDescent="0.25">
      <c r="A86" t="s">
        <v>556</v>
      </c>
      <c r="B86" s="36">
        <v>42922</v>
      </c>
      <c r="C86">
        <v>30.192900000000002</v>
      </c>
      <c r="D86">
        <v>1.5413585569999999</v>
      </c>
      <c r="E86">
        <f t="shared" si="6"/>
        <v>4.2766981038269929</v>
      </c>
      <c r="F86">
        <v>0.35555043062053265</v>
      </c>
      <c r="H86">
        <f t="shared" si="7"/>
        <v>8.3136668052947019E-2</v>
      </c>
      <c r="I86">
        <v>0</v>
      </c>
      <c r="J86">
        <v>0</v>
      </c>
      <c r="K86">
        <v>0</v>
      </c>
      <c r="M86">
        <f t="shared" si="5"/>
        <v>8.3136668052947019E-2</v>
      </c>
      <c r="N86">
        <f t="shared" si="5"/>
        <v>0</v>
      </c>
      <c r="O86">
        <f t="shared" si="5"/>
        <v>0</v>
      </c>
      <c r="P86">
        <f t="shared" si="5"/>
        <v>0</v>
      </c>
      <c r="Q86">
        <f t="shared" si="5"/>
        <v>0</v>
      </c>
      <c r="S86">
        <v>4.4392383111414428</v>
      </c>
      <c r="T86" t="str">
        <f t="shared" si="8"/>
        <v>Fair</v>
      </c>
    </row>
    <row r="87" spans="1:20" x14ac:dyDescent="0.25">
      <c r="A87" t="s">
        <v>556</v>
      </c>
      <c r="B87" s="32">
        <v>42949</v>
      </c>
      <c r="C87">
        <v>33.180799999999998</v>
      </c>
      <c r="D87">
        <v>2.1970403090000001</v>
      </c>
      <c r="E87">
        <f t="shared" si="6"/>
        <v>4.3731633753396189</v>
      </c>
      <c r="F87">
        <v>0.37360647206640646</v>
      </c>
      <c r="H87">
        <f t="shared" si="7"/>
        <v>8.543162923507111E-2</v>
      </c>
      <c r="I87">
        <v>4.5470212416997155E-2</v>
      </c>
      <c r="J87">
        <v>0</v>
      </c>
      <c r="K87">
        <v>0</v>
      </c>
      <c r="M87">
        <f t="shared" si="5"/>
        <v>8.543162923507111E-2</v>
      </c>
      <c r="N87">
        <f t="shared" si="5"/>
        <v>4.5470212416997155E-2</v>
      </c>
      <c r="O87">
        <f t="shared" si="5"/>
        <v>0</v>
      </c>
      <c r="P87">
        <f t="shared" si="5"/>
        <v>0</v>
      </c>
      <c r="Q87">
        <f t="shared" si="5"/>
        <v>0</v>
      </c>
      <c r="S87">
        <v>4.4098844792666974</v>
      </c>
      <c r="T87" t="str">
        <f t="shared" si="8"/>
        <v>Fair</v>
      </c>
    </row>
    <row r="88" spans="1:20" x14ac:dyDescent="0.25">
      <c r="A88" t="s">
        <v>556</v>
      </c>
      <c r="B88" s="32">
        <v>42985</v>
      </c>
      <c r="C88">
        <v>27.047599999999999</v>
      </c>
      <c r="D88">
        <v>1.3000242870000001</v>
      </c>
      <c r="E88">
        <f t="shared" si="6"/>
        <v>4.1465255191044639</v>
      </c>
      <c r="F88">
        <v>0.6030728113271433</v>
      </c>
      <c r="H88">
        <f t="shared" si="7"/>
        <v>0.14544051605339947</v>
      </c>
      <c r="I88">
        <v>2.0409580174174005E-2</v>
      </c>
      <c r="J88">
        <v>0</v>
      </c>
      <c r="K88">
        <v>0</v>
      </c>
      <c r="M88">
        <f t="shared" si="5"/>
        <v>0.14544051605339947</v>
      </c>
      <c r="N88">
        <f t="shared" si="5"/>
        <v>2.0409580174174005E-2</v>
      </c>
      <c r="O88">
        <f t="shared" si="5"/>
        <v>0</v>
      </c>
      <c r="P88">
        <f t="shared" si="5"/>
        <v>0</v>
      </c>
      <c r="Q88">
        <f t="shared" si="5"/>
        <v>0</v>
      </c>
      <c r="S88">
        <v>4.549381610729113</v>
      </c>
      <c r="T88" t="str">
        <f t="shared" si="8"/>
        <v>Fair</v>
      </c>
    </row>
    <row r="89" spans="1:20" x14ac:dyDescent="0.25">
      <c r="A89" t="s">
        <v>556</v>
      </c>
      <c r="B89" s="36">
        <v>43027</v>
      </c>
      <c r="C89" s="37">
        <v>32.107819999999997</v>
      </c>
      <c r="D89">
        <v>2.059409815</v>
      </c>
      <c r="E89">
        <f t="shared" si="6"/>
        <v>4.3419139215628064</v>
      </c>
      <c r="F89">
        <v>0.22450058426282013</v>
      </c>
      <c r="H89">
        <f t="shared" si="7"/>
        <v>5.1705443340989712E-2</v>
      </c>
      <c r="I89">
        <v>0.18283513699290876</v>
      </c>
      <c r="J89">
        <v>3.0307669966186872E-2</v>
      </c>
      <c r="K89">
        <v>0</v>
      </c>
      <c r="M89">
        <f t="shared" si="5"/>
        <v>5.1705443340989712E-2</v>
      </c>
      <c r="N89">
        <f t="shared" si="5"/>
        <v>0.18283513699290876</v>
      </c>
      <c r="O89">
        <f t="shared" si="5"/>
        <v>3.0307669966186872E-2</v>
      </c>
      <c r="P89">
        <f t="shared" si="5"/>
        <v>0</v>
      </c>
      <c r="Q89">
        <f t="shared" si="5"/>
        <v>0</v>
      </c>
      <c r="S89">
        <v>4.2213246329807674</v>
      </c>
      <c r="T89" t="str">
        <f t="shared" si="8"/>
        <v>Fair</v>
      </c>
    </row>
    <row r="90" spans="1:20" x14ac:dyDescent="0.25">
      <c r="A90" t="s">
        <v>556</v>
      </c>
      <c r="B90" s="36">
        <v>43054</v>
      </c>
      <c r="C90" s="38">
        <v>32.743389999999998</v>
      </c>
      <c r="D90">
        <v>2.296677952</v>
      </c>
      <c r="E90">
        <f t="shared" si="6"/>
        <v>4.3609066066863438</v>
      </c>
      <c r="F90">
        <v>0.19089732566510925</v>
      </c>
      <c r="H90">
        <f t="shared" si="7"/>
        <v>4.3774687899166803E-2</v>
      </c>
      <c r="I90">
        <v>2.7030318470278421E-2</v>
      </c>
      <c r="J90">
        <v>0</v>
      </c>
      <c r="K90">
        <v>0</v>
      </c>
      <c r="M90">
        <f t="shared" si="5"/>
        <v>4.3774687899166803E-2</v>
      </c>
      <c r="N90">
        <f t="shared" si="5"/>
        <v>2.7030318470278421E-2</v>
      </c>
      <c r="O90">
        <f t="shared" si="5"/>
        <v>0</v>
      </c>
      <c r="P90">
        <f t="shared" si="5"/>
        <v>0</v>
      </c>
      <c r="Q90">
        <f t="shared" si="5"/>
        <v>0</v>
      </c>
      <c r="S90">
        <v>4.3398233137453799</v>
      </c>
      <c r="T90" t="str">
        <f t="shared" si="8"/>
        <v>Fair</v>
      </c>
    </row>
    <row r="91" spans="1:20" x14ac:dyDescent="0.25">
      <c r="A91" t="s">
        <v>557</v>
      </c>
      <c r="B91" s="32">
        <v>42558</v>
      </c>
      <c r="C91">
        <v>34.340299999999999</v>
      </c>
      <c r="D91">
        <v>2.1337758419999999</v>
      </c>
      <c r="E91">
        <f t="shared" si="6"/>
        <v>4.4023049258997089</v>
      </c>
      <c r="F91">
        <v>0.10980943667133226</v>
      </c>
      <c r="H91">
        <f t="shared" si="7"/>
        <v>2.4943623515331633E-2</v>
      </c>
      <c r="I91">
        <v>0.1533784407388924</v>
      </c>
      <c r="J91">
        <v>0.1604092562758517</v>
      </c>
      <c r="K91">
        <v>0</v>
      </c>
      <c r="M91">
        <f t="shared" si="5"/>
        <v>2.4943623515331633E-2</v>
      </c>
      <c r="N91">
        <f t="shared" si="5"/>
        <v>0.1533784407388924</v>
      </c>
      <c r="O91">
        <f t="shared" si="5"/>
        <v>0.1604092562758517</v>
      </c>
      <c r="P91">
        <f t="shared" si="5"/>
        <v>0</v>
      </c>
      <c r="Q91">
        <f t="shared" si="5"/>
        <v>0</v>
      </c>
      <c r="S91">
        <v>4.1119809871442108</v>
      </c>
      <c r="T91" t="str">
        <f t="shared" si="8"/>
        <v>Fair</v>
      </c>
    </row>
    <row r="92" spans="1:20" x14ac:dyDescent="0.25">
      <c r="A92" t="s">
        <v>557</v>
      </c>
      <c r="B92" s="32">
        <v>42649</v>
      </c>
      <c r="C92">
        <v>31.349900000000002</v>
      </c>
      <c r="D92">
        <v>2.532576186</v>
      </c>
      <c r="E92">
        <f t="shared" si="6"/>
        <v>4.3174963875517136</v>
      </c>
      <c r="F92">
        <v>0.12450472667933633</v>
      </c>
      <c r="H92">
        <f t="shared" si="7"/>
        <v>2.8837250921230805E-2</v>
      </c>
      <c r="I92">
        <v>2.6318827792446878E-2</v>
      </c>
      <c r="J92">
        <v>0.1852685824491522</v>
      </c>
      <c r="K92">
        <v>0</v>
      </c>
      <c r="M92">
        <f t="shared" si="5"/>
        <v>2.8837250921230805E-2</v>
      </c>
      <c r="N92">
        <f t="shared" si="5"/>
        <v>2.6318827792446878E-2</v>
      </c>
      <c r="O92">
        <f t="shared" si="5"/>
        <v>0.1852685824491522</v>
      </c>
      <c r="P92">
        <f t="shared" si="5"/>
        <v>0</v>
      </c>
      <c r="Q92">
        <f t="shared" si="5"/>
        <v>0</v>
      </c>
      <c r="S92">
        <v>4.1999419189903922</v>
      </c>
      <c r="T92" t="str">
        <f t="shared" si="8"/>
        <v>Fair</v>
      </c>
    </row>
    <row r="93" spans="1:20" x14ac:dyDescent="0.25">
      <c r="A93" t="s">
        <v>557</v>
      </c>
      <c r="B93" s="32">
        <v>42688</v>
      </c>
      <c r="C93">
        <v>33.6708</v>
      </c>
      <c r="D93">
        <v>2.359948256</v>
      </c>
      <c r="E93">
        <f t="shared" si="6"/>
        <v>4.3860818787707716</v>
      </c>
      <c r="F93">
        <v>0.14669685881209643</v>
      </c>
      <c r="H93">
        <f t="shared" si="7"/>
        <v>3.3445991859415353E-2</v>
      </c>
      <c r="I93">
        <v>0</v>
      </c>
      <c r="J93">
        <v>5.0020856805770016E-2</v>
      </c>
      <c r="K93">
        <v>0</v>
      </c>
      <c r="M93">
        <f t="shared" si="5"/>
        <v>3.3445991859415353E-2</v>
      </c>
      <c r="N93">
        <f t="shared" si="5"/>
        <v>0</v>
      </c>
      <c r="O93">
        <f t="shared" si="5"/>
        <v>5.0020856805770016E-2</v>
      </c>
      <c r="P93">
        <f t="shared" si="5"/>
        <v>0</v>
      </c>
      <c r="Q93">
        <f t="shared" si="5"/>
        <v>0</v>
      </c>
      <c r="S93">
        <v>4.309437810782514</v>
      </c>
      <c r="T93" t="str">
        <f t="shared" si="8"/>
        <v>Fair</v>
      </c>
    </row>
    <row r="94" spans="1:20" x14ac:dyDescent="0.25">
      <c r="A94" t="s">
        <v>557</v>
      </c>
      <c r="B94" s="32">
        <v>42858</v>
      </c>
      <c r="C94">
        <v>31.759799999999998</v>
      </c>
      <c r="D94">
        <v>2.5225186009999998</v>
      </c>
      <c r="E94">
        <f t="shared" si="6"/>
        <v>4.3309361955387109</v>
      </c>
      <c r="F94">
        <v>0.16408332053840802</v>
      </c>
      <c r="H94">
        <f t="shared" si="7"/>
        <v>3.7886339842048457E-2</v>
      </c>
      <c r="I94">
        <v>0.22409309230137087</v>
      </c>
      <c r="J94">
        <v>0.2098705922627378</v>
      </c>
      <c r="K94">
        <v>0</v>
      </c>
      <c r="M94">
        <f t="shared" si="5"/>
        <v>3.7886339842048457E-2</v>
      </c>
      <c r="N94">
        <f t="shared" si="5"/>
        <v>0.22409309230137087</v>
      </c>
      <c r="O94">
        <f t="shared" si="5"/>
        <v>0.2098705922627378</v>
      </c>
      <c r="P94">
        <f t="shared" si="5"/>
        <v>0</v>
      </c>
      <c r="Q94">
        <f t="shared" si="5"/>
        <v>0</v>
      </c>
      <c r="S94">
        <v>4.0557353184237295</v>
      </c>
      <c r="T94" t="str">
        <f t="shared" si="8"/>
        <v>Fair</v>
      </c>
    </row>
    <row r="95" spans="1:20" x14ac:dyDescent="0.25">
      <c r="A95" t="s">
        <v>557</v>
      </c>
      <c r="B95" s="32">
        <v>42891</v>
      </c>
      <c r="C95">
        <v>33.3795</v>
      </c>
      <c r="D95">
        <v>1.4470355909999999</v>
      </c>
      <c r="E95">
        <f t="shared" si="6"/>
        <v>4.3785065880806489</v>
      </c>
      <c r="F95">
        <v>0.20404178193093903</v>
      </c>
      <c r="H95">
        <f t="shared" si="7"/>
        <v>4.6600770793948323E-2</v>
      </c>
      <c r="I95">
        <v>0.19933730498232405</v>
      </c>
      <c r="J95">
        <v>2.9707339687652785E-2</v>
      </c>
      <c r="K95">
        <v>0</v>
      </c>
      <c r="M95">
        <f t="shared" si="5"/>
        <v>4.6600770793948323E-2</v>
      </c>
      <c r="N95">
        <f t="shared" si="5"/>
        <v>0.19933730498232405</v>
      </c>
      <c r="O95">
        <f t="shared" si="5"/>
        <v>2.9707339687652785E-2</v>
      </c>
      <c r="P95">
        <f t="shared" si="5"/>
        <v>0</v>
      </c>
      <c r="Q95">
        <f t="shared" si="5"/>
        <v>0</v>
      </c>
      <c r="S95">
        <v>4.1990791454808338</v>
      </c>
      <c r="T95" t="str">
        <f t="shared" si="8"/>
        <v>Fair</v>
      </c>
    </row>
    <row r="96" spans="1:20" x14ac:dyDescent="0.25">
      <c r="A96" t="s">
        <v>557</v>
      </c>
      <c r="B96" s="36">
        <v>42922</v>
      </c>
      <c r="C96">
        <v>32.123699999999999</v>
      </c>
      <c r="D96">
        <v>1.6611778880000001</v>
      </c>
      <c r="E96">
        <f t="shared" si="6"/>
        <v>4.3424051931180507</v>
      </c>
      <c r="F96">
        <v>0.31140631913866934</v>
      </c>
      <c r="H96">
        <f t="shared" si="7"/>
        <v>7.1712865402840262E-2</v>
      </c>
      <c r="I96">
        <v>5.5584173280917477E-2</v>
      </c>
      <c r="J96">
        <v>0</v>
      </c>
      <c r="K96">
        <v>0</v>
      </c>
      <c r="M96">
        <f t="shared" si="5"/>
        <v>7.1712865402840262E-2</v>
      </c>
      <c r="N96">
        <f t="shared" si="5"/>
        <v>5.5584173280917477E-2</v>
      </c>
      <c r="O96">
        <f t="shared" si="5"/>
        <v>0</v>
      </c>
      <c r="P96">
        <f t="shared" si="5"/>
        <v>0</v>
      </c>
      <c r="Q96">
        <f t="shared" si="5"/>
        <v>0</v>
      </c>
      <c r="S96">
        <v>4.3747176740124631</v>
      </c>
      <c r="T96" t="str">
        <f t="shared" si="8"/>
        <v>Fair</v>
      </c>
    </row>
    <row r="97" spans="1:20" x14ac:dyDescent="0.25">
      <c r="A97" t="s">
        <v>557</v>
      </c>
      <c r="B97" s="32">
        <v>42949</v>
      </c>
      <c r="C97">
        <v>33.354900000000001</v>
      </c>
      <c r="D97">
        <v>1.905855383</v>
      </c>
      <c r="E97">
        <f t="shared" si="6"/>
        <v>4.3778527702287509</v>
      </c>
      <c r="F97">
        <v>0.57677993528365701</v>
      </c>
      <c r="H97">
        <f t="shared" si="7"/>
        <v>0.13174950496416973</v>
      </c>
      <c r="I97">
        <v>0</v>
      </c>
      <c r="J97">
        <v>0.12532783116806537</v>
      </c>
      <c r="K97">
        <v>0</v>
      </c>
      <c r="M97">
        <f t="shared" si="5"/>
        <v>0.13174950496416973</v>
      </c>
      <c r="N97">
        <f t="shared" si="5"/>
        <v>0</v>
      </c>
      <c r="O97">
        <f t="shared" si="5"/>
        <v>0.12532783116806537</v>
      </c>
      <c r="P97">
        <f t="shared" si="5"/>
        <v>0</v>
      </c>
      <c r="Q97">
        <f t="shared" si="5"/>
        <v>0</v>
      </c>
      <c r="S97">
        <v>4.4624280338141862</v>
      </c>
      <c r="T97" t="str">
        <f t="shared" si="8"/>
        <v>Fair</v>
      </c>
    </row>
    <row r="98" spans="1:20" x14ac:dyDescent="0.25">
      <c r="A98" t="s">
        <v>557</v>
      </c>
      <c r="B98" s="32">
        <v>42985</v>
      </c>
      <c r="C98">
        <v>28.7331</v>
      </c>
      <c r="D98">
        <v>1.7324812249999999</v>
      </c>
      <c r="E98">
        <f t="shared" si="6"/>
        <v>4.2195722605005717</v>
      </c>
      <c r="F98">
        <v>0.60537081787902858</v>
      </c>
      <c r="H98">
        <f t="shared" si="7"/>
        <v>0.14346734230526317</v>
      </c>
      <c r="I98">
        <v>0</v>
      </c>
      <c r="J98">
        <v>7.1489449885520528E-2</v>
      </c>
      <c r="K98">
        <v>0</v>
      </c>
      <c r="M98">
        <f t="shared" si="5"/>
        <v>0.14346734230526317</v>
      </c>
      <c r="N98">
        <f t="shared" si="5"/>
        <v>0</v>
      </c>
      <c r="O98">
        <f t="shared" si="5"/>
        <v>7.1489449885520528E-2</v>
      </c>
      <c r="P98">
        <f t="shared" si="5"/>
        <v>0</v>
      </c>
      <c r="Q98">
        <f t="shared" si="5"/>
        <v>0</v>
      </c>
      <c r="S98">
        <v>4.5180785632072622</v>
      </c>
      <c r="T98" t="str">
        <f t="shared" si="8"/>
        <v>Fair</v>
      </c>
    </row>
    <row r="99" spans="1:20" x14ac:dyDescent="0.25">
      <c r="A99" t="s">
        <v>557</v>
      </c>
      <c r="B99" s="36">
        <v>43027</v>
      </c>
      <c r="C99" s="37">
        <v>32.344050000000003</v>
      </c>
      <c r="D99">
        <v>2.2248169330000001</v>
      </c>
      <c r="E99">
        <f t="shared" si="6"/>
        <v>4.3491342364325094</v>
      </c>
      <c r="F99">
        <v>0.19930624595673638</v>
      </c>
      <c r="H99">
        <f t="shared" si="7"/>
        <v>4.582664850561672E-2</v>
      </c>
      <c r="I99">
        <v>0.27162029903717066</v>
      </c>
      <c r="J99">
        <v>3.6593532291684758E-2</v>
      </c>
      <c r="K99">
        <v>0</v>
      </c>
      <c r="M99">
        <f t="shared" si="5"/>
        <v>4.582664850561672E-2</v>
      </c>
      <c r="N99">
        <f t="shared" si="5"/>
        <v>0.27162029903717066</v>
      </c>
      <c r="O99">
        <f t="shared" si="5"/>
        <v>3.6593532291684758E-2</v>
      </c>
      <c r="P99">
        <f t="shared" si="5"/>
        <v>0</v>
      </c>
      <c r="Q99">
        <f t="shared" si="5"/>
        <v>0</v>
      </c>
      <c r="S99">
        <v>4.1394140161488622</v>
      </c>
      <c r="T99" t="str">
        <f t="shared" si="8"/>
        <v>Fair</v>
      </c>
    </row>
    <row r="100" spans="1:20" x14ac:dyDescent="0.25">
      <c r="A100" t="s">
        <v>557</v>
      </c>
      <c r="B100" s="36">
        <v>43054</v>
      </c>
      <c r="C100" s="37">
        <v>32.999049999999997</v>
      </c>
      <c r="D100">
        <v>2.178816141</v>
      </c>
      <c r="E100">
        <f t="shared" si="6"/>
        <v>4.3681525038553106</v>
      </c>
      <c r="F100">
        <v>0.16460352383482019</v>
      </c>
      <c r="H100">
        <f t="shared" si="7"/>
        <v>3.7682641274438544E-2</v>
      </c>
      <c r="I100">
        <v>0</v>
      </c>
      <c r="J100">
        <v>0.2639228481297875</v>
      </c>
      <c r="K100">
        <v>8.7066482347395752E-2</v>
      </c>
      <c r="M100">
        <f t="shared" si="5"/>
        <v>3.7682641274438544E-2</v>
      </c>
      <c r="N100">
        <f t="shared" si="5"/>
        <v>0</v>
      </c>
      <c r="O100">
        <f t="shared" si="5"/>
        <v>0.2639228481297875</v>
      </c>
      <c r="P100">
        <f t="shared" si="5"/>
        <v>8.7066482347395752E-2</v>
      </c>
      <c r="Q100">
        <f t="shared" si="5"/>
        <v>0</v>
      </c>
      <c r="S100">
        <v>4.2488397987443998</v>
      </c>
      <c r="T100" t="str">
        <f t="shared" si="8"/>
        <v>Fair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7824E-97A3-483A-AD1E-4B4EE0317F73}">
  <dimension ref="A1:N100"/>
  <sheetViews>
    <sheetView workbookViewId="0"/>
  </sheetViews>
  <sheetFormatPr defaultRowHeight="15" x14ac:dyDescent="0.25"/>
  <cols>
    <col min="1" max="1" width="18.5703125" bestFit="1" customWidth="1"/>
    <col min="3" max="5" width="9.140625" style="42"/>
    <col min="12" max="12" width="17.140625" customWidth="1"/>
    <col min="13" max="13" width="17.85546875" customWidth="1"/>
    <col min="14" max="14" width="11.5703125" bestFit="1" customWidth="1"/>
  </cols>
  <sheetData>
    <row r="1" spans="1:14" x14ac:dyDescent="0.25">
      <c r="A1" t="s">
        <v>2</v>
      </c>
      <c r="B1" t="s">
        <v>470</v>
      </c>
      <c r="C1" s="42" t="s">
        <v>562</v>
      </c>
      <c r="D1" s="42" t="s">
        <v>563</v>
      </c>
      <c r="E1" s="42" t="s">
        <v>564</v>
      </c>
      <c r="F1" t="s">
        <v>565</v>
      </c>
      <c r="J1" s="55" t="s">
        <v>639</v>
      </c>
      <c r="K1" s="55"/>
      <c r="M1" s="81" t="s">
        <v>640</v>
      </c>
      <c r="N1" s="81"/>
    </row>
    <row r="2" spans="1:14" x14ac:dyDescent="0.25">
      <c r="A2" s="4">
        <v>42556</v>
      </c>
      <c r="B2" t="s">
        <v>8</v>
      </c>
      <c r="C2" s="42">
        <v>56.053380078471832</v>
      </c>
      <c r="D2" s="42">
        <v>59.992797594396528</v>
      </c>
      <c r="E2" s="42">
        <v>54.9643199525295</v>
      </c>
      <c r="F2" t="str">
        <f>IF(E2&gt;=55,"Good",IF(E2&gt;=45,"Moderate","Poor"))</f>
        <v>Moderate</v>
      </c>
      <c r="J2" t="s">
        <v>507</v>
      </c>
      <c r="K2">
        <v>65</v>
      </c>
      <c r="M2" s="35" t="s">
        <v>566</v>
      </c>
      <c r="N2" s="35"/>
    </row>
    <row r="3" spans="1:14" x14ac:dyDescent="0.25">
      <c r="A3" s="4">
        <v>42647</v>
      </c>
      <c r="B3" t="s">
        <v>8</v>
      </c>
      <c r="C3" s="42">
        <v>51.844963538141165</v>
      </c>
      <c r="D3" s="42">
        <v>59.965228386281026</v>
      </c>
      <c r="E3" s="42">
        <v>60.42862003040841</v>
      </c>
      <c r="F3" t="str">
        <f t="shared" ref="F3:F66" si="0">IF(E3&gt;=55,"Good",IF(E3&gt;=45,"Moderate","Poor"))</f>
        <v>Good</v>
      </c>
      <c r="J3" t="s">
        <v>508</v>
      </c>
      <c r="K3">
        <v>50</v>
      </c>
      <c r="M3" t="s">
        <v>567</v>
      </c>
      <c r="N3" s="44">
        <v>64.7</v>
      </c>
    </row>
    <row r="4" spans="1:14" x14ac:dyDescent="0.25">
      <c r="A4" s="4">
        <v>42684</v>
      </c>
      <c r="B4" t="s">
        <v>8</v>
      </c>
      <c r="C4" s="42">
        <v>56.339512368980095</v>
      </c>
      <c r="D4" s="42">
        <v>59.880493491694608</v>
      </c>
      <c r="E4" s="42">
        <v>64.173988236189516</v>
      </c>
      <c r="F4" t="str">
        <f t="shared" si="0"/>
        <v>Good</v>
      </c>
      <c r="J4" t="s">
        <v>509</v>
      </c>
      <c r="K4" t="s">
        <v>568</v>
      </c>
      <c r="M4" t="s">
        <v>569</v>
      </c>
      <c r="N4" s="44">
        <v>54.9</v>
      </c>
    </row>
    <row r="5" spans="1:14" x14ac:dyDescent="0.25">
      <c r="A5" s="4">
        <v>42856</v>
      </c>
      <c r="B5" t="s">
        <v>8</v>
      </c>
      <c r="C5" s="42">
        <v>51.605251825109633</v>
      </c>
      <c r="D5" s="42">
        <v>59.874249787718178</v>
      </c>
      <c r="E5" s="42">
        <v>60.556287419971355</v>
      </c>
      <c r="F5" t="str">
        <f t="shared" si="0"/>
        <v>Good</v>
      </c>
      <c r="M5" t="s">
        <v>570</v>
      </c>
      <c r="N5" t="s">
        <v>571</v>
      </c>
    </row>
    <row r="6" spans="1:14" x14ac:dyDescent="0.25">
      <c r="A6" s="4">
        <v>42894</v>
      </c>
      <c r="B6" t="s">
        <v>8</v>
      </c>
      <c r="C6" s="42">
        <v>47.039282394707733</v>
      </c>
      <c r="D6" s="42">
        <v>59.986920235428975</v>
      </c>
      <c r="E6" s="42">
        <v>56.771505836810434</v>
      </c>
      <c r="F6" t="str">
        <f t="shared" si="0"/>
        <v>Good</v>
      </c>
    </row>
    <row r="7" spans="1:14" x14ac:dyDescent="0.25">
      <c r="A7" s="4">
        <v>42921</v>
      </c>
      <c r="B7" t="s">
        <v>8</v>
      </c>
      <c r="C7" s="42">
        <v>51.697941924822963</v>
      </c>
      <c r="D7" s="42">
        <v>59.998272297441268</v>
      </c>
      <c r="E7" s="42">
        <v>60.530018260036307</v>
      </c>
      <c r="F7" t="str">
        <f t="shared" si="0"/>
        <v>Good</v>
      </c>
      <c r="J7" s="35" t="s">
        <v>564</v>
      </c>
      <c r="K7" s="35"/>
      <c r="M7" s="35" t="s">
        <v>564</v>
      </c>
      <c r="N7" s="35"/>
    </row>
    <row r="8" spans="1:14" x14ac:dyDescent="0.25">
      <c r="A8" s="4">
        <v>42948</v>
      </c>
      <c r="B8" t="s">
        <v>8</v>
      </c>
      <c r="C8" s="42">
        <v>47.055301619799025</v>
      </c>
      <c r="D8" s="42">
        <v>60.012451089006106</v>
      </c>
      <c r="E8" s="42">
        <v>56.753479009812835</v>
      </c>
      <c r="F8" t="str">
        <f t="shared" si="0"/>
        <v>Good</v>
      </c>
      <c r="J8" t="s">
        <v>507</v>
      </c>
      <c r="K8">
        <v>55</v>
      </c>
      <c r="M8" s="35" t="s">
        <v>572</v>
      </c>
      <c r="N8" s="43">
        <f>PERCENTILE(E2:E100,0.9)</f>
        <v>60.448899676333987</v>
      </c>
    </row>
    <row r="9" spans="1:14" x14ac:dyDescent="0.25">
      <c r="A9" s="4">
        <v>42983</v>
      </c>
      <c r="B9" t="s">
        <v>8</v>
      </c>
      <c r="C9" s="42">
        <v>44.890717997834905</v>
      </c>
      <c r="D9" s="42">
        <v>59.997554484057275</v>
      </c>
      <c r="E9" s="42">
        <v>54.935777565646177</v>
      </c>
      <c r="F9" t="str">
        <f t="shared" si="0"/>
        <v>Moderate</v>
      </c>
      <c r="J9" t="s">
        <v>508</v>
      </c>
      <c r="K9">
        <f>(K8+K10) /2</f>
        <v>49.5</v>
      </c>
      <c r="M9" s="35" t="s">
        <v>573</v>
      </c>
      <c r="N9" s="43">
        <f>PERCENTILE(E2:E100,0.75)</f>
        <v>55.18390572424655</v>
      </c>
    </row>
    <row r="10" spans="1:14" x14ac:dyDescent="0.25">
      <c r="A10" s="4">
        <v>43026</v>
      </c>
      <c r="B10" t="s">
        <v>8</v>
      </c>
      <c r="C10" s="42">
        <v>44.837669005313558</v>
      </c>
      <c r="D10" s="42">
        <v>59.984621890738538</v>
      </c>
      <c r="E10" s="42">
        <v>54.951617257537862</v>
      </c>
      <c r="F10" t="str">
        <f t="shared" si="0"/>
        <v>Moderate</v>
      </c>
      <c r="J10" t="s">
        <v>509</v>
      </c>
      <c r="K10">
        <v>44</v>
      </c>
      <c r="M10" t="s">
        <v>567</v>
      </c>
      <c r="N10" s="44">
        <f>PERCENTILE(E2:E100,0.25)</f>
        <v>44.664744010767961</v>
      </c>
    </row>
    <row r="11" spans="1:14" x14ac:dyDescent="0.25">
      <c r="A11" s="4">
        <v>43052</v>
      </c>
      <c r="B11" t="s">
        <v>8</v>
      </c>
      <c r="C11" s="42">
        <v>44.698685872178956</v>
      </c>
      <c r="D11" s="42">
        <v>59.989282721798943</v>
      </c>
      <c r="E11" s="42">
        <v>54.945389216667003</v>
      </c>
      <c r="F11" t="str">
        <f t="shared" si="0"/>
        <v>Moderate</v>
      </c>
      <c r="M11" t="s">
        <v>569</v>
      </c>
      <c r="N11" s="44">
        <f>PERCENTILE(E2:E100,0.1)</f>
        <v>43.708356290174471</v>
      </c>
    </row>
    <row r="12" spans="1:14" x14ac:dyDescent="0.25">
      <c r="A12" s="4">
        <v>42556</v>
      </c>
      <c r="B12" t="s">
        <v>38</v>
      </c>
      <c r="D12" s="42">
        <v>59.991322591941788</v>
      </c>
      <c r="E12" s="42">
        <v>52.047213020299729</v>
      </c>
      <c r="F12" t="str">
        <f t="shared" si="0"/>
        <v>Moderate</v>
      </c>
      <c r="M12" t="s">
        <v>570</v>
      </c>
      <c r="N12" t="s">
        <v>571</v>
      </c>
    </row>
    <row r="13" spans="1:14" x14ac:dyDescent="0.25">
      <c r="A13" s="4">
        <v>42647</v>
      </c>
      <c r="B13" t="s">
        <v>38</v>
      </c>
      <c r="D13" s="42">
        <v>59.96368148663781</v>
      </c>
      <c r="E13" s="42">
        <v>53.87318503229973</v>
      </c>
      <c r="F13" t="str">
        <f t="shared" si="0"/>
        <v>Moderate</v>
      </c>
      <c r="J13" s="35" t="s">
        <v>563</v>
      </c>
    </row>
    <row r="14" spans="1:14" x14ac:dyDescent="0.25">
      <c r="A14" s="4">
        <v>42684</v>
      </c>
      <c r="B14" t="s">
        <v>38</v>
      </c>
      <c r="D14" s="42">
        <v>59.989463147357881</v>
      </c>
      <c r="E14" s="42">
        <v>55.663250599498326</v>
      </c>
      <c r="F14" t="str">
        <f t="shared" si="0"/>
        <v>Good</v>
      </c>
      <c r="J14" t="s">
        <v>507</v>
      </c>
      <c r="M14" s="35" t="s">
        <v>563</v>
      </c>
    </row>
    <row r="15" spans="1:14" x14ac:dyDescent="0.25">
      <c r="A15" s="4">
        <v>42856</v>
      </c>
      <c r="B15" t="s">
        <v>38</v>
      </c>
      <c r="D15" s="42">
        <v>59.915076113033692</v>
      </c>
      <c r="E15" s="42">
        <v>53.928784474861843</v>
      </c>
      <c r="F15" t="str">
        <f t="shared" si="0"/>
        <v>Moderate</v>
      </c>
      <c r="J15" t="s">
        <v>508</v>
      </c>
      <c r="M15" s="35" t="s">
        <v>572</v>
      </c>
      <c r="N15" s="44">
        <f>PERCENTILE(D2:D100,0.9)</f>
        <v>60.012608690838348</v>
      </c>
    </row>
    <row r="16" spans="1:14" x14ac:dyDescent="0.25">
      <c r="A16" s="4">
        <v>42894</v>
      </c>
      <c r="B16" t="s">
        <v>38</v>
      </c>
      <c r="D16" s="42">
        <v>59.996032511013695</v>
      </c>
      <c r="E16" s="42">
        <v>55.702847642135474</v>
      </c>
      <c r="F16" t="str">
        <f t="shared" si="0"/>
        <v>Good</v>
      </c>
      <c r="J16" t="s">
        <v>509</v>
      </c>
      <c r="M16" s="35" t="s">
        <v>573</v>
      </c>
      <c r="N16" s="44">
        <f>PERCENTILE(D2:D100,0.75)</f>
        <v>59.994243531885104</v>
      </c>
    </row>
    <row r="17" spans="1:14" x14ac:dyDescent="0.25">
      <c r="A17" s="4">
        <v>42921</v>
      </c>
      <c r="B17" t="s">
        <v>38</v>
      </c>
      <c r="D17" s="42">
        <v>59.973839538267853</v>
      </c>
      <c r="E17" s="42">
        <v>50.235537968720564</v>
      </c>
      <c r="F17" t="str">
        <f t="shared" si="0"/>
        <v>Moderate</v>
      </c>
      <c r="M17" t="s">
        <v>567</v>
      </c>
      <c r="N17" s="44">
        <f>PERCENTILE(D2:D100,0.25)</f>
        <v>59.931335089482857</v>
      </c>
    </row>
    <row r="18" spans="1:14" x14ac:dyDescent="0.25">
      <c r="A18" s="4">
        <v>42948</v>
      </c>
      <c r="B18" t="s">
        <v>38</v>
      </c>
      <c r="D18" s="42">
        <v>59.992310945369262</v>
      </c>
      <c r="E18" s="42">
        <v>46.566311603569432</v>
      </c>
      <c r="F18" t="str">
        <f t="shared" si="0"/>
        <v>Moderate</v>
      </c>
      <c r="M18" t="s">
        <v>569</v>
      </c>
      <c r="N18" s="44">
        <f>PERCENTILE(D2:D100,0.1)</f>
        <v>59.871757542739807</v>
      </c>
    </row>
    <row r="19" spans="1:14" x14ac:dyDescent="0.25">
      <c r="A19" s="4">
        <v>42983</v>
      </c>
      <c r="B19" t="s">
        <v>38</v>
      </c>
      <c r="D19" s="42">
        <v>59.874089038175725</v>
      </c>
      <c r="E19" s="42">
        <v>48.621872268755766</v>
      </c>
      <c r="F19" t="str">
        <f t="shared" si="0"/>
        <v>Moderate</v>
      </c>
      <c r="M19" t="s">
        <v>570</v>
      </c>
    </row>
    <row r="20" spans="1:14" x14ac:dyDescent="0.25">
      <c r="A20" s="4">
        <v>43026</v>
      </c>
      <c r="B20" t="s">
        <v>38</v>
      </c>
      <c r="D20" s="42">
        <v>59.982944102302703</v>
      </c>
      <c r="E20" s="42">
        <v>52.061062552865835</v>
      </c>
      <c r="F20" t="str">
        <f t="shared" si="0"/>
        <v>Moderate</v>
      </c>
    </row>
    <row r="21" spans="1:14" x14ac:dyDescent="0.25">
      <c r="A21" s="4">
        <v>43052</v>
      </c>
      <c r="B21" t="s">
        <v>38</v>
      </c>
      <c r="D21" s="42">
        <v>59.980327471928817</v>
      </c>
      <c r="E21" s="42">
        <v>48.400176416157649</v>
      </c>
      <c r="F21" t="str">
        <f t="shared" si="0"/>
        <v>Moderate</v>
      </c>
    </row>
    <row r="22" spans="1:14" x14ac:dyDescent="0.25">
      <c r="A22" s="4">
        <v>42557</v>
      </c>
      <c r="B22" t="s">
        <v>63</v>
      </c>
      <c r="D22" s="42">
        <v>59.974369817897561</v>
      </c>
      <c r="E22" s="42">
        <v>48.458948041660413</v>
      </c>
      <c r="F22" t="str">
        <f t="shared" si="0"/>
        <v>Moderate</v>
      </c>
    </row>
    <row r="23" spans="1:14" x14ac:dyDescent="0.25">
      <c r="A23" s="4">
        <v>42647</v>
      </c>
      <c r="B23" t="s">
        <v>63</v>
      </c>
      <c r="D23" s="42">
        <v>59.980927708066794</v>
      </c>
      <c r="E23" s="42">
        <v>50.217749180857695</v>
      </c>
      <c r="F23" t="str">
        <f t="shared" si="0"/>
        <v>Moderate</v>
      </c>
    </row>
    <row r="24" spans="1:14" x14ac:dyDescent="0.25">
      <c r="A24" s="4">
        <v>42684</v>
      </c>
      <c r="B24" t="s">
        <v>63</v>
      </c>
      <c r="D24" s="42">
        <v>59.967486283275754</v>
      </c>
      <c r="E24" s="42">
        <v>53.875440803607717</v>
      </c>
      <c r="F24" t="str">
        <f t="shared" si="0"/>
        <v>Moderate</v>
      </c>
    </row>
    <row r="25" spans="1:14" x14ac:dyDescent="0.25">
      <c r="A25" s="4">
        <v>42856</v>
      </c>
      <c r="B25" t="s">
        <v>63</v>
      </c>
      <c r="D25" s="42">
        <v>59.99568946937368</v>
      </c>
      <c r="E25" s="42">
        <v>48.39058516338018</v>
      </c>
      <c r="F25" t="str">
        <f t="shared" si="0"/>
        <v>Moderate</v>
      </c>
    </row>
    <row r="26" spans="1:14" x14ac:dyDescent="0.25">
      <c r="A26" s="4">
        <v>42895</v>
      </c>
      <c r="B26" t="s">
        <v>63</v>
      </c>
      <c r="D26" s="42">
        <v>59.96379154273891</v>
      </c>
      <c r="E26" s="42">
        <v>48.435664051434273</v>
      </c>
      <c r="F26" t="str">
        <f t="shared" si="0"/>
        <v>Moderate</v>
      </c>
    </row>
    <row r="27" spans="1:14" x14ac:dyDescent="0.25">
      <c r="A27" s="4">
        <v>42921</v>
      </c>
      <c r="B27" t="s">
        <v>63</v>
      </c>
      <c r="D27" s="42">
        <v>59.823613086770976</v>
      </c>
      <c r="E27" s="42">
        <v>48.591536828794659</v>
      </c>
      <c r="F27" t="str">
        <f t="shared" si="0"/>
        <v>Moderate</v>
      </c>
    </row>
    <row r="28" spans="1:14" x14ac:dyDescent="0.25">
      <c r="A28" s="4">
        <v>42948</v>
      </c>
      <c r="B28" t="s">
        <v>63</v>
      </c>
      <c r="D28" s="42">
        <v>60</v>
      </c>
      <c r="E28" s="42">
        <v>46.651828052722244</v>
      </c>
      <c r="F28" t="str">
        <f t="shared" si="0"/>
        <v>Moderate</v>
      </c>
    </row>
    <row r="29" spans="1:14" x14ac:dyDescent="0.25">
      <c r="A29" s="4">
        <v>42983</v>
      </c>
      <c r="B29" t="s">
        <v>63</v>
      </c>
      <c r="D29" s="42">
        <v>59.765343522546758</v>
      </c>
      <c r="E29" s="42">
        <v>50.468820615567495</v>
      </c>
      <c r="F29" t="str">
        <f t="shared" si="0"/>
        <v>Moderate</v>
      </c>
    </row>
    <row r="30" spans="1:14" x14ac:dyDescent="0.25">
      <c r="A30" s="4">
        <v>43026</v>
      </c>
      <c r="B30" t="s">
        <v>63</v>
      </c>
      <c r="D30" s="42">
        <v>59.980209041993945</v>
      </c>
      <c r="E30" s="42">
        <v>52.046417652845435</v>
      </c>
      <c r="F30" t="str">
        <f t="shared" si="0"/>
        <v>Moderate</v>
      </c>
    </row>
    <row r="31" spans="1:14" x14ac:dyDescent="0.25">
      <c r="A31" s="4">
        <v>43053</v>
      </c>
      <c r="B31" t="s">
        <v>63</v>
      </c>
      <c r="D31" s="42">
        <v>60.030106728671321</v>
      </c>
      <c r="E31" s="42">
        <v>53.880962554584016</v>
      </c>
      <c r="F31" t="str">
        <f t="shared" si="0"/>
        <v>Moderate</v>
      </c>
    </row>
    <row r="32" spans="1:14" x14ac:dyDescent="0.25">
      <c r="A32" s="4">
        <v>42541</v>
      </c>
      <c r="B32" s="3" t="s">
        <v>72</v>
      </c>
      <c r="C32" s="45"/>
      <c r="D32" s="42">
        <v>59.925378355059117</v>
      </c>
      <c r="E32" s="42">
        <v>50.421352120308903</v>
      </c>
      <c r="F32" t="str">
        <f t="shared" si="0"/>
        <v>Moderate</v>
      </c>
    </row>
    <row r="33" spans="1:6" x14ac:dyDescent="0.25">
      <c r="A33" s="4">
        <v>42558</v>
      </c>
      <c r="B33" s="3" t="s">
        <v>72</v>
      </c>
      <c r="C33" s="45"/>
      <c r="D33" s="42">
        <v>59.940477005174316</v>
      </c>
      <c r="E33" s="42">
        <v>50.719100549982429</v>
      </c>
      <c r="F33" t="str">
        <f t="shared" si="0"/>
        <v>Moderate</v>
      </c>
    </row>
    <row r="34" spans="1:6" x14ac:dyDescent="0.25">
      <c r="A34" s="4">
        <v>42647</v>
      </c>
      <c r="B34" s="3" t="s">
        <v>72</v>
      </c>
      <c r="C34" s="45"/>
      <c r="D34" s="42">
        <v>60.021212243917773</v>
      </c>
      <c r="E34" s="42">
        <v>59.441591090419173</v>
      </c>
      <c r="F34" t="str">
        <f t="shared" si="0"/>
        <v>Good</v>
      </c>
    </row>
    <row r="35" spans="1:6" x14ac:dyDescent="0.25">
      <c r="A35" s="4">
        <v>42668</v>
      </c>
      <c r="B35" s="3" t="s">
        <v>72</v>
      </c>
      <c r="C35" s="45"/>
      <c r="D35" s="42">
        <v>60.050024334729379</v>
      </c>
      <c r="E35" s="42">
        <v>59.777662400013092</v>
      </c>
      <c r="F35" t="str">
        <f t="shared" si="0"/>
        <v>Good</v>
      </c>
    </row>
    <row r="36" spans="1:6" x14ac:dyDescent="0.25">
      <c r="A36" s="4">
        <v>42684</v>
      </c>
      <c r="B36" s="3" t="s">
        <v>72</v>
      </c>
      <c r="C36" s="45"/>
      <c r="D36" s="42">
        <v>60.045123046640143</v>
      </c>
      <c r="E36" s="42">
        <v>60.088691796008867</v>
      </c>
      <c r="F36" t="str">
        <f t="shared" si="0"/>
        <v>Good</v>
      </c>
    </row>
    <row r="37" spans="1:6" x14ac:dyDescent="0.25">
      <c r="A37" s="4">
        <v>42856</v>
      </c>
      <c r="B37" s="3" t="s">
        <v>72</v>
      </c>
      <c r="C37" s="45"/>
      <c r="D37" s="42">
        <v>59.935649935649941</v>
      </c>
      <c r="E37" s="42">
        <v>43.770169224714678</v>
      </c>
      <c r="F37" t="str">
        <f t="shared" si="0"/>
        <v>Poor</v>
      </c>
    </row>
    <row r="38" spans="1:6" x14ac:dyDescent="0.25">
      <c r="A38" s="4">
        <v>42872</v>
      </c>
      <c r="B38" s="3" t="s">
        <v>72</v>
      </c>
      <c r="C38" s="45"/>
      <c r="D38" s="42">
        <v>60.003573109271223</v>
      </c>
      <c r="E38" s="42">
        <v>51.017280240420732</v>
      </c>
      <c r="F38" t="str">
        <f t="shared" si="0"/>
        <v>Moderate</v>
      </c>
    </row>
    <row r="39" spans="1:6" x14ac:dyDescent="0.25">
      <c r="A39" s="4">
        <v>42892</v>
      </c>
      <c r="B39" s="3" t="s">
        <v>72</v>
      </c>
      <c r="C39" s="45"/>
      <c r="D39" s="42">
        <v>59.964837693992038</v>
      </c>
      <c r="E39" s="42">
        <v>43.747794595598478</v>
      </c>
      <c r="F39" t="str">
        <f t="shared" si="0"/>
        <v>Poor</v>
      </c>
    </row>
    <row r="40" spans="1:6" x14ac:dyDescent="0.25">
      <c r="A40" s="4">
        <v>42905</v>
      </c>
      <c r="B40" s="3" t="s">
        <v>72</v>
      </c>
      <c r="C40" s="45"/>
      <c r="D40" s="42">
        <v>59.932263090157825</v>
      </c>
      <c r="E40" s="42">
        <v>43.709825528007343</v>
      </c>
      <c r="F40" t="str">
        <f t="shared" si="0"/>
        <v>Poor</v>
      </c>
    </row>
    <row r="41" spans="1:6" x14ac:dyDescent="0.25">
      <c r="A41" s="4">
        <v>42921</v>
      </c>
      <c r="B41" s="3" t="s">
        <v>72</v>
      </c>
      <c r="C41" s="45"/>
      <c r="D41" s="42">
        <v>59.905168326220959</v>
      </c>
      <c r="E41" s="42">
        <v>43.759520337060444</v>
      </c>
      <c r="F41" t="str">
        <f t="shared" si="0"/>
        <v>Poor</v>
      </c>
    </row>
    <row r="42" spans="1:6" x14ac:dyDescent="0.25">
      <c r="A42" s="4">
        <v>42934</v>
      </c>
      <c r="B42" s="3" t="s">
        <v>72</v>
      </c>
      <c r="C42" s="45"/>
      <c r="D42" s="42">
        <v>59.971550497866289</v>
      </c>
      <c r="E42" s="42">
        <v>43.702479338842977</v>
      </c>
      <c r="F42" t="str">
        <f t="shared" si="0"/>
        <v>Poor</v>
      </c>
    </row>
    <row r="43" spans="1:6" x14ac:dyDescent="0.25">
      <c r="A43" s="4">
        <v>42948</v>
      </c>
      <c r="B43" s="3" t="s">
        <v>72</v>
      </c>
      <c r="C43" s="45"/>
      <c r="D43" s="42">
        <v>60</v>
      </c>
      <c r="E43" s="42">
        <v>40.22038567493113</v>
      </c>
      <c r="F43" t="str">
        <f t="shared" si="0"/>
        <v>Poor</v>
      </c>
    </row>
    <row r="44" spans="1:6" x14ac:dyDescent="0.25">
      <c r="A44" s="4">
        <v>42963</v>
      </c>
      <c r="B44" s="3" t="s">
        <v>72</v>
      </c>
      <c r="C44" s="45"/>
      <c r="D44" s="42">
        <v>59.91632499372438</v>
      </c>
      <c r="E44" s="42">
        <v>43.830821584832279</v>
      </c>
      <c r="F44" t="str">
        <f t="shared" si="0"/>
        <v>Poor</v>
      </c>
    </row>
    <row r="45" spans="1:6" x14ac:dyDescent="0.25">
      <c r="A45" s="4">
        <v>42983</v>
      </c>
      <c r="B45" s="3" t="s">
        <v>72</v>
      </c>
      <c r="C45" s="45"/>
      <c r="D45" s="42">
        <v>59.93792835898099</v>
      </c>
      <c r="E45" s="42">
        <v>42.148760330578519</v>
      </c>
      <c r="F45" t="str">
        <f t="shared" si="0"/>
        <v>Poor</v>
      </c>
    </row>
    <row r="46" spans="1:6" x14ac:dyDescent="0.25">
      <c r="A46" s="4">
        <v>42997</v>
      </c>
      <c r="B46" s="3" t="s">
        <v>72</v>
      </c>
      <c r="C46" s="45"/>
      <c r="D46" s="42">
        <v>59.848672860990881</v>
      </c>
      <c r="E46" s="42">
        <v>51.893389294537158</v>
      </c>
      <c r="F46" t="str">
        <f t="shared" si="0"/>
        <v>Moderate</v>
      </c>
    </row>
    <row r="47" spans="1:6" x14ac:dyDescent="0.25">
      <c r="A47" s="4">
        <v>43026</v>
      </c>
      <c r="B47" s="3" t="s">
        <v>72</v>
      </c>
      <c r="C47" s="45"/>
      <c r="D47" s="42">
        <v>59.952372210203762</v>
      </c>
      <c r="E47" s="42">
        <v>51.114922813036024</v>
      </c>
      <c r="F47" t="str">
        <f t="shared" si="0"/>
        <v>Moderate</v>
      </c>
    </row>
    <row r="48" spans="1:6" x14ac:dyDescent="0.25">
      <c r="A48" s="4">
        <v>43053</v>
      </c>
      <c r="B48" s="3" t="s">
        <v>72</v>
      </c>
      <c r="C48" s="45"/>
      <c r="D48" s="42">
        <v>59.913414558723481</v>
      </c>
      <c r="E48" s="42">
        <v>43.909450233560904</v>
      </c>
      <c r="F48" t="str">
        <f t="shared" si="0"/>
        <v>Poor</v>
      </c>
    </row>
    <row r="49" spans="1:6" x14ac:dyDescent="0.25">
      <c r="A49" s="4">
        <v>42541</v>
      </c>
      <c r="B49" s="3" t="s">
        <v>158</v>
      </c>
      <c r="C49" s="45"/>
      <c r="D49" s="42">
        <v>60.013239098167318</v>
      </c>
      <c r="E49" s="42">
        <v>62.622370178256915</v>
      </c>
      <c r="F49" t="str">
        <f t="shared" si="0"/>
        <v>Good</v>
      </c>
    </row>
    <row r="50" spans="1:6" x14ac:dyDescent="0.25">
      <c r="A50" s="4">
        <v>42668</v>
      </c>
      <c r="B50" s="3" t="s">
        <v>158</v>
      </c>
      <c r="C50" s="45"/>
      <c r="D50" s="42">
        <v>60.004168535911731</v>
      </c>
      <c r="E50" s="42">
        <v>62.670241800076973</v>
      </c>
      <c r="F50" t="str">
        <f t="shared" si="0"/>
        <v>Good</v>
      </c>
    </row>
    <row r="51" spans="1:6" x14ac:dyDescent="0.25">
      <c r="A51" s="4">
        <v>42872</v>
      </c>
      <c r="B51" s="3" t="s">
        <v>158</v>
      </c>
      <c r="C51" s="45"/>
      <c r="D51" s="42">
        <v>59.987979083605481</v>
      </c>
      <c r="E51" s="42">
        <v>60.894149615209209</v>
      </c>
      <c r="F51" t="str">
        <f t="shared" si="0"/>
        <v>Good</v>
      </c>
    </row>
    <row r="52" spans="1:6" x14ac:dyDescent="0.25">
      <c r="A52" s="4">
        <v>42905</v>
      </c>
      <c r="B52" s="3" t="s">
        <v>158</v>
      </c>
      <c r="C52" s="45"/>
      <c r="D52" s="42">
        <v>59.940375294929346</v>
      </c>
      <c r="E52" s="42">
        <v>45.543623496808038</v>
      </c>
      <c r="F52" t="str">
        <f t="shared" si="0"/>
        <v>Moderate</v>
      </c>
    </row>
    <row r="53" spans="1:6" x14ac:dyDescent="0.25">
      <c r="A53" s="4">
        <v>42934</v>
      </c>
      <c r="B53" s="3" t="s">
        <v>158</v>
      </c>
      <c r="C53" s="45"/>
      <c r="D53" s="42">
        <v>60</v>
      </c>
      <c r="E53" s="42">
        <v>40.10171646535283</v>
      </c>
      <c r="F53" t="str">
        <f t="shared" si="0"/>
        <v>Poor</v>
      </c>
    </row>
    <row r="54" spans="1:6" x14ac:dyDescent="0.25">
      <c r="A54" s="4">
        <v>42963</v>
      </c>
      <c r="B54" s="3" t="s">
        <v>158</v>
      </c>
      <c r="C54" s="45"/>
      <c r="D54" s="42">
        <v>59.83552631578948</v>
      </c>
      <c r="E54" s="42">
        <v>45.391291830375295</v>
      </c>
      <c r="F54" t="str">
        <f t="shared" si="0"/>
        <v>Moderate</v>
      </c>
    </row>
    <row r="55" spans="1:6" x14ac:dyDescent="0.25">
      <c r="A55" s="4">
        <v>42997</v>
      </c>
      <c r="B55" s="3" t="s">
        <v>158</v>
      </c>
      <c r="C55" s="45"/>
      <c r="D55" s="42">
        <v>59.963963963963963</v>
      </c>
      <c r="E55" s="42">
        <v>45.498622589531678</v>
      </c>
      <c r="F55" t="str">
        <f t="shared" si="0"/>
        <v>Moderate</v>
      </c>
    </row>
    <row r="56" spans="1:6" x14ac:dyDescent="0.25">
      <c r="A56" s="4">
        <v>43027</v>
      </c>
      <c r="B56" s="3" t="s">
        <v>158</v>
      </c>
      <c r="C56" s="45"/>
      <c r="D56" s="42">
        <v>60.010052637772972</v>
      </c>
      <c r="E56" s="42">
        <v>47.331378299120239</v>
      </c>
      <c r="F56" t="str">
        <f t="shared" si="0"/>
        <v>Moderate</v>
      </c>
    </row>
    <row r="57" spans="1:6" x14ac:dyDescent="0.25">
      <c r="A57" s="4">
        <v>42541</v>
      </c>
      <c r="B57" s="3" t="s">
        <v>153</v>
      </c>
      <c r="C57" s="45"/>
      <c r="D57" s="42">
        <v>59.987003097050959</v>
      </c>
      <c r="E57" s="42">
        <v>57.27824905873473</v>
      </c>
      <c r="F57" t="str">
        <f t="shared" si="0"/>
        <v>Good</v>
      </c>
    </row>
    <row r="58" spans="1:6" x14ac:dyDescent="0.25">
      <c r="A58" s="4">
        <v>42668</v>
      </c>
      <c r="B58" s="3" t="s">
        <v>153</v>
      </c>
      <c r="C58" s="45"/>
      <c r="D58" s="42">
        <v>60.032505684267768</v>
      </c>
      <c r="E58" s="42">
        <v>56.163699222245064</v>
      </c>
      <c r="F58" t="str">
        <f t="shared" si="0"/>
        <v>Good</v>
      </c>
    </row>
    <row r="59" spans="1:6" x14ac:dyDescent="0.25">
      <c r="A59" s="4">
        <v>42856</v>
      </c>
      <c r="B59" s="3" t="s">
        <v>153</v>
      </c>
      <c r="C59" s="45"/>
      <c r="D59" s="42">
        <v>59.956561458845066</v>
      </c>
      <c r="E59" s="42">
        <v>58.317054845980465</v>
      </c>
      <c r="F59" t="str">
        <f t="shared" si="0"/>
        <v>Good</v>
      </c>
    </row>
    <row r="60" spans="1:6" x14ac:dyDescent="0.25">
      <c r="A60" s="4">
        <v>42872</v>
      </c>
      <c r="B60" s="3" t="s">
        <v>153</v>
      </c>
      <c r="C60" s="45"/>
      <c r="D60" s="42">
        <v>59.96161575108944</v>
      </c>
      <c r="E60" s="42">
        <v>49.237832874196513</v>
      </c>
      <c r="F60" t="str">
        <f t="shared" si="0"/>
        <v>Moderate</v>
      </c>
    </row>
    <row r="61" spans="1:6" x14ac:dyDescent="0.25">
      <c r="A61" s="4">
        <v>42892</v>
      </c>
      <c r="B61" s="3" t="s">
        <v>153</v>
      </c>
      <c r="C61" s="45"/>
      <c r="D61" s="42">
        <v>59.945687314108362</v>
      </c>
      <c r="E61" s="42">
        <v>43.73854244928625</v>
      </c>
      <c r="F61" t="str">
        <f t="shared" si="0"/>
        <v>Poor</v>
      </c>
    </row>
    <row r="62" spans="1:6" x14ac:dyDescent="0.25">
      <c r="A62" s="4">
        <v>42905</v>
      </c>
      <c r="B62" s="3" t="s">
        <v>153</v>
      </c>
      <c r="C62" s="45"/>
      <c r="D62" s="42">
        <v>59.898949855809214</v>
      </c>
      <c r="E62" s="42">
        <v>52.483403332881721</v>
      </c>
      <c r="F62" t="str">
        <f t="shared" si="0"/>
        <v>Moderate</v>
      </c>
    </row>
    <row r="63" spans="1:6" x14ac:dyDescent="0.25">
      <c r="A63" s="4">
        <v>42921</v>
      </c>
      <c r="B63" s="3" t="s">
        <v>153</v>
      </c>
      <c r="C63" s="45"/>
      <c r="D63" s="42">
        <v>59.988792153863912</v>
      </c>
      <c r="E63" s="42">
        <v>47.390791027154663</v>
      </c>
      <c r="F63" t="str">
        <f t="shared" si="0"/>
        <v>Moderate</v>
      </c>
    </row>
    <row r="64" spans="1:6" x14ac:dyDescent="0.25">
      <c r="A64" s="4">
        <v>42934</v>
      </c>
      <c r="B64" s="3" t="s">
        <v>153</v>
      </c>
      <c r="C64" s="45"/>
      <c r="D64" s="42">
        <v>60</v>
      </c>
      <c r="E64" s="42">
        <v>40.110192837465561</v>
      </c>
      <c r="F64" t="str">
        <f t="shared" si="0"/>
        <v>Poor</v>
      </c>
    </row>
    <row r="65" spans="1:6" x14ac:dyDescent="0.25">
      <c r="A65" s="4">
        <v>42948</v>
      </c>
      <c r="B65" s="3" t="s">
        <v>153</v>
      </c>
      <c r="C65" s="45"/>
      <c r="D65" s="42">
        <v>60</v>
      </c>
      <c r="E65" s="42">
        <v>40.257116620752981</v>
      </c>
      <c r="F65" t="str">
        <f t="shared" si="0"/>
        <v>Poor</v>
      </c>
    </row>
    <row r="66" spans="1:6" x14ac:dyDescent="0.25">
      <c r="A66" s="4">
        <v>42963</v>
      </c>
      <c r="B66" s="3" t="s">
        <v>153</v>
      </c>
      <c r="C66" s="45"/>
      <c r="D66" s="42">
        <v>59.82682911744697</v>
      </c>
      <c r="E66" s="42">
        <v>43.938196191160621</v>
      </c>
      <c r="F66" t="str">
        <f t="shared" si="0"/>
        <v>Poor</v>
      </c>
    </row>
    <row r="67" spans="1:6" x14ac:dyDescent="0.25">
      <c r="A67" s="4">
        <v>42983</v>
      </c>
      <c r="B67" s="3" t="s">
        <v>153</v>
      </c>
      <c r="C67" s="45"/>
      <c r="D67" s="42">
        <v>59.887926203715679</v>
      </c>
      <c r="E67" s="42">
        <v>42.073628850488362</v>
      </c>
      <c r="F67" t="str">
        <f t="shared" ref="F67:F100" si="1">IF(E67&gt;=55,"Good",IF(E67&gt;=45,"Moderate","Poor"))</f>
        <v>Poor</v>
      </c>
    </row>
    <row r="68" spans="1:6" x14ac:dyDescent="0.25">
      <c r="A68" s="4">
        <v>42997</v>
      </c>
      <c r="B68" s="3" t="s">
        <v>153</v>
      </c>
      <c r="C68" s="45"/>
      <c r="D68" s="42">
        <v>59.958052944745532</v>
      </c>
      <c r="E68" s="42">
        <v>47.422520661157023</v>
      </c>
      <c r="F68" t="str">
        <f t="shared" si="1"/>
        <v>Moderate</v>
      </c>
    </row>
    <row r="69" spans="1:6" x14ac:dyDescent="0.25">
      <c r="A69" s="4">
        <v>43026</v>
      </c>
      <c r="B69" s="3" t="s">
        <v>153</v>
      </c>
      <c r="C69" s="45"/>
      <c r="D69" s="42">
        <v>59.972340761814436</v>
      </c>
      <c r="E69" s="42">
        <v>50.666200003010736</v>
      </c>
      <c r="F69" t="str">
        <f t="shared" si="1"/>
        <v>Moderate</v>
      </c>
    </row>
    <row r="70" spans="1:6" x14ac:dyDescent="0.25">
      <c r="A70" s="4">
        <v>43053</v>
      </c>
      <c r="B70" s="3" t="s">
        <v>153</v>
      </c>
      <c r="C70" s="45"/>
      <c r="D70" s="42">
        <v>60.016073545939264</v>
      </c>
      <c r="E70" s="42">
        <v>56.119708696988639</v>
      </c>
      <c r="F70" t="str">
        <f t="shared" si="1"/>
        <v>Good</v>
      </c>
    </row>
    <row r="71" spans="1:6" x14ac:dyDescent="0.25">
      <c r="A71" s="4">
        <v>42558</v>
      </c>
      <c r="B71" t="s">
        <v>80</v>
      </c>
      <c r="D71" s="42">
        <v>59.986767673426172</v>
      </c>
      <c r="E71" s="42">
        <v>46.984243012385676</v>
      </c>
      <c r="F71" t="str">
        <f t="shared" si="1"/>
        <v>Moderate</v>
      </c>
    </row>
    <row r="72" spans="1:6" x14ac:dyDescent="0.25">
      <c r="A72" s="4">
        <v>42649</v>
      </c>
      <c r="B72" t="s">
        <v>80</v>
      </c>
      <c r="D72" s="42">
        <v>59.971245840933435</v>
      </c>
      <c r="E72" s="42">
        <v>49.333981526494895</v>
      </c>
      <c r="F72" t="str">
        <f t="shared" si="1"/>
        <v>Moderate</v>
      </c>
    </row>
    <row r="73" spans="1:6" x14ac:dyDescent="0.25">
      <c r="A73" s="4">
        <v>42688</v>
      </c>
      <c r="B73" t="s">
        <v>80</v>
      </c>
      <c r="D73" s="42">
        <v>60.001044985186695</v>
      </c>
      <c r="E73" s="42">
        <v>51.118936399568817</v>
      </c>
      <c r="F73" t="str">
        <f t="shared" si="1"/>
        <v>Moderate</v>
      </c>
    </row>
    <row r="74" spans="1:6" x14ac:dyDescent="0.25">
      <c r="A74" s="4">
        <v>42858</v>
      </c>
      <c r="B74" t="s">
        <v>80</v>
      </c>
      <c r="D74" s="42">
        <v>59.954796758284772</v>
      </c>
      <c r="E74" s="42">
        <v>43.773680864589963</v>
      </c>
      <c r="F74" t="str">
        <f t="shared" si="1"/>
        <v>Poor</v>
      </c>
    </row>
    <row r="75" spans="1:6" x14ac:dyDescent="0.25">
      <c r="A75" s="4">
        <v>42895</v>
      </c>
      <c r="B75" t="s">
        <v>80</v>
      </c>
      <c r="D75" s="42">
        <v>59.913989877270168</v>
      </c>
      <c r="E75" s="42">
        <v>47.503363444166823</v>
      </c>
      <c r="F75" t="str">
        <f t="shared" si="1"/>
        <v>Moderate</v>
      </c>
    </row>
    <row r="76" spans="1:6" x14ac:dyDescent="0.25">
      <c r="A76" s="4">
        <v>42922</v>
      </c>
      <c r="B76" t="s">
        <v>80</v>
      </c>
      <c r="D76" s="42">
        <v>60.054473514401749</v>
      </c>
      <c r="E76" s="42">
        <v>43.423316623763718</v>
      </c>
      <c r="F76" t="str">
        <f t="shared" si="1"/>
        <v>Poor</v>
      </c>
    </row>
    <row r="77" spans="1:6" x14ac:dyDescent="0.25">
      <c r="A77" s="4">
        <v>42949</v>
      </c>
      <c r="B77" t="s">
        <v>80</v>
      </c>
      <c r="D77" s="42">
        <v>59.903613984585647</v>
      </c>
      <c r="E77" s="42">
        <v>45.713498622589533</v>
      </c>
      <c r="F77" t="str">
        <f t="shared" si="1"/>
        <v>Moderate</v>
      </c>
    </row>
    <row r="78" spans="1:6" x14ac:dyDescent="0.25">
      <c r="A78" s="4">
        <v>42985</v>
      </c>
      <c r="B78" t="s">
        <v>80</v>
      </c>
      <c r="D78" s="42">
        <v>59.827868435507938</v>
      </c>
      <c r="E78" s="42">
        <v>43.916636722960831</v>
      </c>
      <c r="F78" t="str">
        <f t="shared" si="1"/>
        <v>Poor</v>
      </c>
    </row>
    <row r="79" spans="1:6" x14ac:dyDescent="0.25">
      <c r="A79" s="4">
        <v>43027</v>
      </c>
      <c r="B79" t="s">
        <v>80</v>
      </c>
      <c r="D79" s="42">
        <v>59.930407088807897</v>
      </c>
      <c r="E79" s="42">
        <v>45.614669421487605</v>
      </c>
      <c r="F79" t="str">
        <f t="shared" si="1"/>
        <v>Moderate</v>
      </c>
    </row>
    <row r="80" spans="1:6" x14ac:dyDescent="0.25">
      <c r="A80" s="4">
        <v>43054</v>
      </c>
      <c r="B80" t="s">
        <v>80</v>
      </c>
      <c r="D80" s="42">
        <v>59.962772756295024</v>
      </c>
      <c r="E80" s="42">
        <v>43.860684769775681</v>
      </c>
      <c r="F80" t="str">
        <f t="shared" si="1"/>
        <v>Poor</v>
      </c>
    </row>
    <row r="81" spans="1:6" x14ac:dyDescent="0.25">
      <c r="A81" s="4">
        <v>42557</v>
      </c>
      <c r="B81" t="s">
        <v>91</v>
      </c>
      <c r="D81" s="42">
        <v>59.980617190162036</v>
      </c>
      <c r="E81" s="42">
        <v>63.836050520104166</v>
      </c>
      <c r="F81" t="str">
        <f t="shared" si="1"/>
        <v>Good</v>
      </c>
    </row>
    <row r="82" spans="1:6" x14ac:dyDescent="0.25">
      <c r="A82" s="4">
        <v>42649</v>
      </c>
      <c r="B82" t="s">
        <v>91</v>
      </c>
      <c r="D82" s="42">
        <v>59.966529997489751</v>
      </c>
      <c r="E82" s="42">
        <v>43.811375789985412</v>
      </c>
      <c r="F82" t="str">
        <f t="shared" si="1"/>
        <v>Poor</v>
      </c>
    </row>
    <row r="83" spans="1:6" x14ac:dyDescent="0.25">
      <c r="A83" s="4">
        <v>42688</v>
      </c>
      <c r="B83" t="s">
        <v>91</v>
      </c>
      <c r="D83" s="42">
        <v>59.968964179490492</v>
      </c>
      <c r="E83" s="42">
        <v>62.755674890074019</v>
      </c>
      <c r="F83" t="str">
        <f t="shared" si="1"/>
        <v>Good</v>
      </c>
    </row>
    <row r="84" spans="1:6" x14ac:dyDescent="0.25">
      <c r="A84" s="4">
        <v>42858</v>
      </c>
      <c r="B84" t="s">
        <v>91</v>
      </c>
      <c r="D84" s="42">
        <v>60.02510984972831</v>
      </c>
      <c r="E84" s="42">
        <v>55.459744220704955</v>
      </c>
      <c r="F84" t="str">
        <f t="shared" si="1"/>
        <v>Good</v>
      </c>
    </row>
    <row r="85" spans="1:6" x14ac:dyDescent="0.25">
      <c r="A85" s="4">
        <v>42895</v>
      </c>
      <c r="B85" t="s">
        <v>91</v>
      </c>
      <c r="D85" s="42">
        <v>59.880212622594897</v>
      </c>
      <c r="E85" s="42">
        <v>43.845150065245761</v>
      </c>
      <c r="F85" t="str">
        <f t="shared" si="1"/>
        <v>Poor</v>
      </c>
    </row>
    <row r="86" spans="1:6" x14ac:dyDescent="0.25">
      <c r="A86" s="4">
        <v>42922</v>
      </c>
      <c r="B86" t="s">
        <v>91</v>
      </c>
      <c r="D86" s="42">
        <v>59.857752489331439</v>
      </c>
      <c r="E86" s="42">
        <v>43.848878394332942</v>
      </c>
      <c r="F86" t="str">
        <f t="shared" si="1"/>
        <v>Poor</v>
      </c>
    </row>
    <row r="87" spans="1:6" x14ac:dyDescent="0.25">
      <c r="A87" s="4">
        <v>42949</v>
      </c>
      <c r="B87" t="s">
        <v>91</v>
      </c>
      <c r="D87" s="42">
        <v>59.990844585986281</v>
      </c>
      <c r="E87" s="42">
        <v>42.028549962434262</v>
      </c>
      <c r="F87" t="str">
        <f t="shared" si="1"/>
        <v>Poor</v>
      </c>
    </row>
    <row r="88" spans="1:6" x14ac:dyDescent="0.25">
      <c r="A88" s="4">
        <v>42985</v>
      </c>
      <c r="B88" t="s">
        <v>91</v>
      </c>
      <c r="D88" s="42">
        <v>59.776492246127873</v>
      </c>
      <c r="E88" s="42">
        <v>42.094788328554564</v>
      </c>
      <c r="F88" t="str">
        <f t="shared" si="1"/>
        <v>Poor</v>
      </c>
    </row>
    <row r="89" spans="1:6" x14ac:dyDescent="0.25">
      <c r="A89" s="4">
        <v>43027</v>
      </c>
      <c r="B89" t="s">
        <v>91</v>
      </c>
      <c r="D89" s="42">
        <v>59.932480256366901</v>
      </c>
      <c r="E89" s="42">
        <v>48.93358459270938</v>
      </c>
      <c r="F89" t="str">
        <f t="shared" si="1"/>
        <v>Moderate</v>
      </c>
    </row>
    <row r="90" spans="1:6" x14ac:dyDescent="0.25">
      <c r="A90" s="4">
        <v>43054</v>
      </c>
      <c r="B90" t="s">
        <v>91</v>
      </c>
      <c r="D90" s="42">
        <v>59.934674883794038</v>
      </c>
      <c r="E90" s="42">
        <v>47.487156578065672</v>
      </c>
      <c r="F90" t="str">
        <f t="shared" si="1"/>
        <v>Moderate</v>
      </c>
    </row>
    <row r="91" spans="1:6" x14ac:dyDescent="0.25">
      <c r="A91" s="4">
        <v>42558</v>
      </c>
      <c r="B91" t="s">
        <v>108</v>
      </c>
      <c r="D91" s="42">
        <v>59.990822741247186</v>
      </c>
      <c r="E91" s="42">
        <v>53.910082994261643</v>
      </c>
      <c r="F91" t="str">
        <f t="shared" si="1"/>
        <v>Moderate</v>
      </c>
    </row>
    <row r="92" spans="1:6" x14ac:dyDescent="0.25">
      <c r="A92" s="4">
        <v>42649</v>
      </c>
      <c r="B92" t="s">
        <v>108</v>
      </c>
      <c r="D92" s="42">
        <v>59.940106311297448</v>
      </c>
      <c r="E92" s="42">
        <v>50.760202226199567</v>
      </c>
      <c r="F92" t="str">
        <f t="shared" si="1"/>
        <v>Moderate</v>
      </c>
    </row>
    <row r="93" spans="1:6" x14ac:dyDescent="0.25">
      <c r="A93" s="4">
        <v>42688</v>
      </c>
      <c r="B93" t="s">
        <v>108</v>
      </c>
      <c r="D93" s="42">
        <v>59.971550497866289</v>
      </c>
      <c r="E93" s="42">
        <v>47.030754640292642</v>
      </c>
      <c r="F93" t="str">
        <f t="shared" si="1"/>
        <v>Moderate</v>
      </c>
    </row>
    <row r="94" spans="1:6" x14ac:dyDescent="0.25">
      <c r="A94" s="4">
        <v>42858</v>
      </c>
      <c r="B94" t="s">
        <v>108</v>
      </c>
      <c r="D94" s="42">
        <v>60.080137615869418</v>
      </c>
      <c r="E94" s="42">
        <v>63.437053094281111</v>
      </c>
      <c r="F94" t="str">
        <f t="shared" si="1"/>
        <v>Good</v>
      </c>
    </row>
    <row r="95" spans="1:6" x14ac:dyDescent="0.25">
      <c r="A95" s="4">
        <v>42891</v>
      </c>
      <c r="B95" t="s">
        <v>108</v>
      </c>
      <c r="D95" s="42">
        <v>59.932870575432808</v>
      </c>
      <c r="E95" s="42">
        <v>57.282264739141581</v>
      </c>
      <c r="F95" t="str">
        <f t="shared" si="1"/>
        <v>Good</v>
      </c>
    </row>
    <row r="96" spans="1:6" x14ac:dyDescent="0.25">
      <c r="A96" s="4">
        <v>42922</v>
      </c>
      <c r="B96" t="s">
        <v>108</v>
      </c>
      <c r="D96" s="42">
        <v>59.847259280457664</v>
      </c>
      <c r="E96" s="42">
        <v>43.820018365472912</v>
      </c>
      <c r="F96" t="str">
        <f t="shared" si="1"/>
        <v>Poor</v>
      </c>
    </row>
    <row r="97" spans="1:6" x14ac:dyDescent="0.25">
      <c r="A97" s="4">
        <v>42949</v>
      </c>
      <c r="B97" t="s">
        <v>108</v>
      </c>
      <c r="D97" s="42">
        <v>59.890565179141731</v>
      </c>
      <c r="E97" s="42">
        <v>61.003420945671316</v>
      </c>
      <c r="F97" t="str">
        <f t="shared" si="1"/>
        <v>Good</v>
      </c>
    </row>
    <row r="98" spans="1:6" x14ac:dyDescent="0.25">
      <c r="A98" s="4">
        <v>42985</v>
      </c>
      <c r="B98" t="s">
        <v>108</v>
      </c>
      <c r="D98" s="42">
        <v>59.86243156099615</v>
      </c>
      <c r="E98" s="42">
        <v>54.089844581647867</v>
      </c>
      <c r="F98" t="str">
        <f t="shared" si="1"/>
        <v>Moderate</v>
      </c>
    </row>
    <row r="99" spans="1:6" x14ac:dyDescent="0.25">
      <c r="A99" s="4">
        <v>43027</v>
      </c>
      <c r="B99" t="s">
        <v>108</v>
      </c>
      <c r="D99" s="42">
        <v>59.972244388162231</v>
      </c>
      <c r="E99" s="42">
        <v>55.4034914959636</v>
      </c>
      <c r="F99" t="str">
        <f t="shared" si="1"/>
        <v>Good</v>
      </c>
    </row>
    <row r="100" spans="1:6" x14ac:dyDescent="0.25">
      <c r="A100" s="4">
        <v>43054</v>
      </c>
      <c r="B100" t="s">
        <v>108</v>
      </c>
      <c r="D100" s="42">
        <v>60.006971246829778</v>
      </c>
      <c r="E100" s="42">
        <v>53.630531976932545</v>
      </c>
      <c r="F100" t="str">
        <f t="shared" si="1"/>
        <v>Moderate</v>
      </c>
    </row>
  </sheetData>
  <mergeCells count="2">
    <mergeCell ref="J1:K1"/>
    <mergeCell ref="M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Metadata</vt:lpstr>
      <vt:lpstr>MASTER</vt:lpstr>
      <vt:lpstr>AMBI</vt:lpstr>
      <vt:lpstr>MAMBI</vt:lpstr>
      <vt:lpstr>NCCA GoM IBI</vt:lpstr>
      <vt:lpstr>GoM IBI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Llanso, Roberto [USA - EMP]</dc:creator>
  <cp:lastModifiedBy>Paul, Jenny</cp:lastModifiedBy>
  <dcterms:created xsi:type="dcterms:W3CDTF">2020-09-01T13:44:31Z</dcterms:created>
  <dcterms:modified xsi:type="dcterms:W3CDTF">2022-08-16T15:34:31Z</dcterms:modified>
</cp:coreProperties>
</file>