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\Manuscripts\2022 01 UV Leg Manuscript\Administrative\"/>
    </mc:Choice>
  </mc:AlternateContent>
  <xr:revisionPtr revIDLastSave="0" documentId="13_ncr:1_{7B0E93E2-023D-4004-90F9-967F9D394934}" xr6:coauthVersionLast="46" xr6:coauthVersionMax="46" xr10:uidLastSave="{00000000-0000-0000-0000-000000000000}"/>
  <bookViews>
    <workbookView xWindow="28680" yWindow="-120" windowWidth="29040" windowHeight="17640" tabRatio="722" xr2:uid="{AC7B7ADF-E7D1-408A-B045-44141E4A02DD}"/>
  </bookViews>
  <sheets>
    <sheet name="UV Sensor Data" sheetId="52" r:id="rId1"/>
    <sheet name="Water Quality Measurements" sheetId="53" r:id="rId2"/>
    <sheet name="255nm Data_Stat Analysis" sheetId="54" r:id="rId3"/>
    <sheet name="265nm Data_Stat Analysis" sheetId="57" r:id="rId4"/>
    <sheet name="280nm Data_Stat Analysis" sheetId="58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4" i="52" l="1"/>
  <c r="Z264" i="52" s="1"/>
  <c r="P264" i="52"/>
  <c r="Q264" i="52" s="1"/>
  <c r="G264" i="52"/>
  <c r="H264" i="52" s="1"/>
  <c r="Y263" i="52"/>
  <c r="Z263" i="52" s="1"/>
  <c r="P263" i="52"/>
  <c r="Q263" i="52" s="1"/>
  <c r="H263" i="52"/>
  <c r="G263" i="52"/>
  <c r="Z262" i="52"/>
  <c r="Y262" i="52"/>
  <c r="P262" i="52"/>
  <c r="Q262" i="52" s="1"/>
  <c r="H262" i="52"/>
  <c r="G262" i="52"/>
  <c r="Y261" i="52"/>
  <c r="Z261" i="52" s="1"/>
  <c r="P261" i="52"/>
  <c r="Q261" i="52" s="1"/>
  <c r="G261" i="52"/>
  <c r="H261" i="52" s="1"/>
  <c r="Y260" i="52"/>
  <c r="Z260" i="52" s="1"/>
  <c r="Q260" i="52"/>
  <c r="P260" i="52"/>
  <c r="H260" i="52"/>
  <c r="G260" i="52"/>
  <c r="Y259" i="52"/>
  <c r="Z259" i="52" s="1"/>
  <c r="Q259" i="52"/>
  <c r="P259" i="52"/>
  <c r="G259" i="52"/>
  <c r="H259" i="52" s="1"/>
  <c r="Y258" i="52"/>
  <c r="Z258" i="52" s="1"/>
  <c r="P258" i="52"/>
  <c r="Q258" i="52" s="1"/>
  <c r="G258" i="52"/>
  <c r="H258" i="52" s="1"/>
  <c r="Z257" i="52"/>
  <c r="Y257" i="52"/>
  <c r="Q257" i="52"/>
  <c r="P257" i="52"/>
  <c r="G257" i="52"/>
  <c r="H257" i="52" s="1"/>
  <c r="Z256" i="52"/>
  <c r="Y256" i="52"/>
  <c r="P256" i="52"/>
  <c r="Q256" i="52" s="1"/>
  <c r="G256" i="52"/>
  <c r="H256" i="52" s="1"/>
  <c r="Y255" i="52"/>
  <c r="Z255" i="52" s="1"/>
  <c r="P255" i="52"/>
  <c r="Q255" i="52" s="1"/>
  <c r="H255" i="52"/>
  <c r="G255" i="52"/>
  <c r="Y254" i="52"/>
  <c r="Z254" i="52" s="1"/>
  <c r="P254" i="52"/>
  <c r="Q254" i="52" s="1"/>
  <c r="H254" i="52"/>
  <c r="G254" i="52"/>
  <c r="Y253" i="52"/>
  <c r="Z253" i="52" s="1"/>
  <c r="Q253" i="52"/>
  <c r="P253" i="52"/>
  <c r="G253" i="52"/>
  <c r="H253" i="52" s="1"/>
  <c r="Y252" i="52"/>
  <c r="Z252" i="52" s="1"/>
  <c r="Q252" i="52"/>
  <c r="P252" i="52"/>
  <c r="G252" i="52"/>
  <c r="H252" i="52" s="1"/>
  <c r="Y251" i="52"/>
  <c r="Z251" i="52" s="1"/>
  <c r="Q251" i="52"/>
  <c r="P251" i="52"/>
  <c r="H251" i="52"/>
  <c r="G251" i="52"/>
  <c r="Z250" i="52"/>
  <c r="Y250" i="52"/>
  <c r="P250" i="52"/>
  <c r="Q250" i="52" s="1"/>
  <c r="G250" i="52"/>
  <c r="H250" i="52" s="1"/>
  <c r="Z249" i="52"/>
  <c r="Y249" i="52"/>
  <c r="P249" i="52"/>
  <c r="Q249" i="52" s="1"/>
  <c r="G249" i="52"/>
  <c r="H249" i="52" s="1"/>
  <c r="Z248" i="52"/>
  <c r="Y248" i="52"/>
  <c r="P248" i="52"/>
  <c r="Q248" i="52" s="1"/>
  <c r="H248" i="52"/>
  <c r="G248" i="52"/>
  <c r="Y247" i="52"/>
  <c r="Z247" i="52" s="1"/>
  <c r="P247" i="52"/>
  <c r="Q247" i="52" s="1"/>
  <c r="H247" i="52"/>
  <c r="G247" i="52"/>
  <c r="Z246" i="52"/>
  <c r="Y246" i="52"/>
  <c r="P246" i="52"/>
  <c r="Q246" i="52" s="1"/>
  <c r="H246" i="52"/>
  <c r="G246" i="52"/>
  <c r="Y245" i="52"/>
  <c r="Z245" i="52" s="1"/>
  <c r="P245" i="52"/>
  <c r="Q245" i="52" s="1"/>
  <c r="G245" i="52"/>
  <c r="H245" i="52" s="1"/>
  <c r="Z244" i="52"/>
  <c r="Y244" i="52"/>
  <c r="Q244" i="52"/>
  <c r="P244" i="52"/>
  <c r="H244" i="52"/>
  <c r="G244" i="52"/>
  <c r="Z243" i="52"/>
  <c r="Y243" i="52"/>
  <c r="Q243" i="52"/>
  <c r="P243" i="52"/>
  <c r="G243" i="52"/>
  <c r="H243" i="52" s="1"/>
  <c r="Y242" i="52"/>
  <c r="Z242" i="52" s="1"/>
  <c r="P242" i="52"/>
  <c r="Q242" i="52" s="1"/>
  <c r="H242" i="52"/>
  <c r="G242" i="52"/>
  <c r="Z241" i="52"/>
  <c r="Y241" i="52"/>
  <c r="Q241" i="52"/>
  <c r="P241" i="52"/>
  <c r="H241" i="52"/>
  <c r="G241" i="52"/>
  <c r="Z240" i="52"/>
  <c r="Y240" i="52"/>
  <c r="P240" i="52"/>
  <c r="Q240" i="52" s="1"/>
  <c r="G240" i="52"/>
  <c r="H240" i="52" s="1"/>
  <c r="Y239" i="52"/>
  <c r="Z239" i="52" s="1"/>
  <c r="Q239" i="52"/>
  <c r="P239" i="52"/>
  <c r="H239" i="52"/>
  <c r="G239" i="52"/>
  <c r="Z238" i="52"/>
  <c r="Y238" i="52"/>
  <c r="Q238" i="52"/>
  <c r="P238" i="52"/>
  <c r="H238" i="52"/>
  <c r="G238" i="52"/>
  <c r="Z237" i="52"/>
  <c r="Y237" i="52"/>
  <c r="P237" i="52"/>
  <c r="Q237" i="52" s="1"/>
  <c r="G237" i="52"/>
  <c r="H237" i="52" s="1"/>
  <c r="Z236" i="52"/>
  <c r="Y236" i="52"/>
  <c r="Q236" i="52"/>
  <c r="P236" i="52"/>
  <c r="G236" i="52"/>
  <c r="H236" i="52" s="1"/>
  <c r="Z235" i="52"/>
  <c r="Y235" i="52"/>
  <c r="Q235" i="52"/>
  <c r="P235" i="52"/>
  <c r="H235" i="52"/>
  <c r="G235" i="52"/>
  <c r="Z234" i="52"/>
  <c r="Y234" i="52"/>
  <c r="P234" i="52"/>
  <c r="Q234" i="52" s="1"/>
  <c r="G234" i="52"/>
  <c r="H234" i="52" s="1"/>
  <c r="Z233" i="52"/>
  <c r="Y233" i="52"/>
  <c r="P233" i="52"/>
  <c r="Q233" i="52" s="1"/>
  <c r="G233" i="52"/>
  <c r="H233" i="52" s="1"/>
  <c r="Z232" i="52"/>
  <c r="Y232" i="52"/>
  <c r="Q232" i="52"/>
  <c r="P232" i="52"/>
  <c r="H232" i="52"/>
  <c r="G232" i="52"/>
  <c r="Y231" i="52"/>
  <c r="Z231" i="52" s="1"/>
  <c r="P231" i="52"/>
  <c r="Q231" i="52" s="1"/>
  <c r="H231" i="52"/>
  <c r="G231" i="52"/>
  <c r="Y230" i="52"/>
  <c r="Z230" i="52" s="1"/>
  <c r="P230" i="52"/>
  <c r="Q230" i="52" s="1"/>
  <c r="H230" i="52"/>
  <c r="G230" i="52"/>
  <c r="Z229" i="52"/>
  <c r="Y229" i="52"/>
  <c r="Q229" i="52"/>
  <c r="P229" i="52"/>
  <c r="G229" i="52"/>
  <c r="H229" i="52" s="1"/>
  <c r="Y228" i="52"/>
  <c r="Z228" i="52" s="1"/>
  <c r="Q228" i="52"/>
  <c r="P228" i="52"/>
  <c r="G228" i="52"/>
  <c r="H228" i="52" s="1"/>
  <c r="Y227" i="52"/>
  <c r="Z227" i="52" s="1"/>
  <c r="Q227" i="52"/>
  <c r="P227" i="52"/>
  <c r="G227" i="52"/>
  <c r="H227" i="52" s="1"/>
  <c r="Z226" i="52"/>
  <c r="Y226" i="52"/>
  <c r="P226" i="52"/>
  <c r="Q226" i="52" s="1"/>
  <c r="G226" i="52"/>
  <c r="H226" i="52" s="1"/>
  <c r="Z225" i="52"/>
  <c r="Y225" i="52"/>
  <c r="Q225" i="52"/>
  <c r="P225" i="52"/>
  <c r="G225" i="52"/>
  <c r="H225" i="52" s="1"/>
  <c r="Z224" i="52"/>
  <c r="Y224" i="52"/>
  <c r="P224" i="52"/>
  <c r="Q224" i="52" s="1"/>
  <c r="G224" i="52"/>
  <c r="H224" i="52" s="1"/>
  <c r="Y223" i="52"/>
  <c r="Z223" i="52" s="1"/>
  <c r="Q223" i="52"/>
  <c r="P223" i="52"/>
  <c r="H223" i="52"/>
  <c r="G223" i="52"/>
  <c r="Z222" i="52"/>
  <c r="Y222" i="52"/>
  <c r="Q222" i="52"/>
  <c r="P222" i="52"/>
  <c r="H222" i="52"/>
  <c r="G222" i="52"/>
  <c r="Y221" i="52"/>
  <c r="Z221" i="52" s="1"/>
  <c r="P221" i="52"/>
  <c r="Q221" i="52" s="1"/>
  <c r="G221" i="52"/>
  <c r="H221" i="52" s="1"/>
  <c r="Z220" i="52"/>
  <c r="Y220" i="52"/>
  <c r="Q220" i="52"/>
  <c r="P220" i="52"/>
  <c r="H220" i="52"/>
  <c r="G220" i="52"/>
  <c r="Z219" i="52"/>
  <c r="Y219" i="52"/>
  <c r="Q219" i="52"/>
  <c r="P219" i="52"/>
  <c r="G219" i="52"/>
  <c r="H219" i="52" s="1"/>
  <c r="Y218" i="52"/>
  <c r="Z218" i="52" s="1"/>
  <c r="P218" i="52"/>
  <c r="Q218" i="52" s="1"/>
  <c r="H218" i="52"/>
  <c r="G218" i="52"/>
  <c r="Z217" i="52"/>
  <c r="Y217" i="52"/>
  <c r="Q217" i="52"/>
  <c r="P217" i="52"/>
  <c r="H217" i="52"/>
  <c r="G217" i="52"/>
  <c r="Z216" i="52"/>
  <c r="Y216" i="52"/>
  <c r="Q216" i="52"/>
  <c r="P216" i="52"/>
  <c r="G216" i="52"/>
  <c r="H216" i="52" s="1"/>
  <c r="Y215" i="52"/>
  <c r="Z215" i="52" s="1"/>
  <c r="Q215" i="52"/>
  <c r="P215" i="52"/>
  <c r="H215" i="52"/>
  <c r="G215" i="52"/>
  <c r="Y214" i="52"/>
  <c r="Z214" i="52" s="1"/>
  <c r="Q214" i="52"/>
  <c r="P214" i="52"/>
  <c r="H214" i="52"/>
  <c r="G214" i="52"/>
  <c r="Z213" i="52"/>
  <c r="Y213" i="52"/>
  <c r="Q213" i="52"/>
  <c r="P213" i="52"/>
  <c r="G213" i="52"/>
  <c r="H213" i="52" s="1"/>
  <c r="Y212" i="52"/>
  <c r="Z212" i="52" s="1"/>
  <c r="Q212" i="52"/>
  <c r="P212" i="52"/>
  <c r="G212" i="52"/>
  <c r="H212" i="52" s="1"/>
  <c r="Y211" i="52"/>
  <c r="Z211" i="52" s="1"/>
  <c r="Q211" i="52"/>
  <c r="P211" i="52"/>
  <c r="H211" i="52"/>
  <c r="G211" i="52"/>
  <c r="Z210" i="52"/>
  <c r="Y210" i="52"/>
  <c r="P210" i="52"/>
  <c r="Q210" i="52" s="1"/>
  <c r="H210" i="52"/>
  <c r="G210" i="52"/>
  <c r="Z209" i="52"/>
  <c r="Y209" i="52"/>
  <c r="Q209" i="52"/>
  <c r="P209" i="52"/>
  <c r="H209" i="52"/>
  <c r="G209" i="52"/>
  <c r="Z208" i="52"/>
  <c r="Y208" i="52"/>
  <c r="Q208" i="52"/>
  <c r="P208" i="52"/>
  <c r="G208" i="52"/>
  <c r="H208" i="52" s="1"/>
  <c r="Y207" i="52"/>
  <c r="Z207" i="52" s="1"/>
  <c r="Q207" i="52"/>
  <c r="P207" i="52"/>
  <c r="G207" i="52"/>
  <c r="H207" i="52" s="1"/>
  <c r="Z206" i="52"/>
  <c r="Y206" i="52"/>
  <c r="Q206" i="52"/>
  <c r="P206" i="52"/>
  <c r="H206" i="52"/>
  <c r="G206" i="52"/>
  <c r="Y205" i="52"/>
  <c r="Z205" i="52" s="1"/>
  <c r="P205" i="52"/>
  <c r="Q205" i="52" s="1"/>
  <c r="G205" i="52"/>
  <c r="H205" i="52" s="1"/>
  <c r="Y204" i="52"/>
  <c r="Z204" i="52" s="1"/>
  <c r="P204" i="52"/>
  <c r="Q204" i="52" s="1"/>
  <c r="G204" i="52"/>
  <c r="H204" i="52" s="1"/>
  <c r="Y203" i="52"/>
  <c r="Z203" i="52" s="1"/>
  <c r="Q203" i="52"/>
  <c r="P203" i="52"/>
  <c r="G203" i="52"/>
  <c r="H203" i="52" s="1"/>
  <c r="Z202" i="52"/>
  <c r="Y202" i="52"/>
  <c r="P202" i="52"/>
  <c r="Q202" i="52" s="1"/>
  <c r="G202" i="52"/>
  <c r="H202" i="52" s="1"/>
  <c r="Z201" i="52"/>
  <c r="Y201" i="52"/>
  <c r="P201" i="52"/>
  <c r="Q201" i="52" s="1"/>
  <c r="G201" i="52"/>
  <c r="H201" i="52" s="1"/>
  <c r="Z200" i="52"/>
  <c r="Y200" i="52"/>
  <c r="Q200" i="52"/>
  <c r="P200" i="52"/>
  <c r="H200" i="52"/>
  <c r="G200" i="52"/>
  <c r="Y199" i="52"/>
  <c r="Z199" i="52" s="1"/>
  <c r="Q199" i="52"/>
  <c r="P199" i="52"/>
  <c r="H199" i="52"/>
  <c r="G199" i="52"/>
  <c r="Z198" i="52"/>
  <c r="Y198" i="52"/>
  <c r="Q198" i="52"/>
  <c r="P198" i="52"/>
  <c r="H198" i="52"/>
  <c r="G198" i="52"/>
  <c r="Z197" i="52"/>
  <c r="Y197" i="52"/>
  <c r="P197" i="52"/>
  <c r="Q197" i="52" s="1"/>
  <c r="G197" i="52"/>
  <c r="H197" i="52" s="1"/>
  <c r="Z196" i="52"/>
  <c r="Y196" i="52"/>
  <c r="P196" i="52"/>
  <c r="Q196" i="52" s="1"/>
  <c r="H196" i="52"/>
  <c r="G196" i="52"/>
  <c r="Z195" i="52"/>
  <c r="Y195" i="52"/>
  <c r="Q195" i="52"/>
  <c r="P195" i="52"/>
  <c r="G195" i="52"/>
  <c r="H195" i="52" s="1"/>
  <c r="Y194" i="52"/>
  <c r="Z194" i="52" s="1"/>
  <c r="P194" i="52"/>
  <c r="Q194" i="52" s="1"/>
  <c r="G194" i="52"/>
  <c r="H194" i="52" s="1"/>
  <c r="Y193" i="52"/>
  <c r="Z193" i="52" s="1"/>
  <c r="P193" i="52"/>
  <c r="Q193" i="52" s="1"/>
  <c r="G193" i="52"/>
  <c r="H193" i="52" s="1"/>
  <c r="Z192" i="52"/>
  <c r="Y192" i="52"/>
  <c r="P192" i="52"/>
  <c r="Q192" i="52" s="1"/>
  <c r="H192" i="52"/>
  <c r="G192" i="52"/>
  <c r="Y191" i="52"/>
  <c r="Z191" i="52" s="1"/>
  <c r="P191" i="52"/>
  <c r="Q191" i="52" s="1"/>
  <c r="H191" i="52"/>
  <c r="G191" i="52"/>
  <c r="Y190" i="52"/>
  <c r="Z190" i="52" s="1"/>
  <c r="P190" i="52"/>
  <c r="Q190" i="52" s="1"/>
  <c r="H190" i="52"/>
  <c r="G190" i="52"/>
  <c r="Z189" i="52"/>
  <c r="Y189" i="52"/>
  <c r="Q189" i="52"/>
  <c r="P189" i="52"/>
  <c r="G189" i="52"/>
  <c r="H189" i="52" s="1"/>
  <c r="Z188" i="52"/>
  <c r="Y188" i="52"/>
  <c r="Q188" i="52"/>
  <c r="P188" i="52"/>
  <c r="H188" i="52"/>
  <c r="G188" i="52"/>
  <c r="Z187" i="52"/>
  <c r="Y187" i="52"/>
  <c r="Q187" i="52"/>
  <c r="P187" i="52"/>
  <c r="H187" i="52"/>
  <c r="G187" i="52"/>
  <c r="Y186" i="52"/>
  <c r="Z186" i="52" s="1"/>
  <c r="P186" i="52"/>
  <c r="Q186" i="52" s="1"/>
  <c r="H186" i="52"/>
  <c r="G186" i="52"/>
  <c r="Y185" i="52"/>
  <c r="Z185" i="52" s="1"/>
  <c r="Q185" i="52"/>
  <c r="P185" i="52"/>
  <c r="H185" i="52"/>
  <c r="G185" i="52"/>
  <c r="Z184" i="52"/>
  <c r="Y184" i="52"/>
  <c r="P184" i="52"/>
  <c r="Q184" i="52" s="1"/>
  <c r="G184" i="52"/>
  <c r="H184" i="52" s="1"/>
  <c r="Y183" i="52"/>
  <c r="Z183" i="52" s="1"/>
  <c r="P183" i="52"/>
  <c r="Q183" i="52" s="1"/>
  <c r="G183" i="52"/>
  <c r="H183" i="52" s="1"/>
  <c r="Y182" i="52"/>
  <c r="Z182" i="52" s="1"/>
  <c r="P182" i="52"/>
  <c r="Q182" i="52" s="1"/>
  <c r="H182" i="52"/>
  <c r="G182" i="52"/>
  <c r="Y181" i="52"/>
  <c r="Z181" i="52" s="1"/>
  <c r="Q181" i="52"/>
  <c r="P181" i="52"/>
  <c r="G181" i="52"/>
  <c r="H181" i="52" s="1"/>
  <c r="Y180" i="52"/>
  <c r="Z180" i="52" s="1"/>
  <c r="Q180" i="52"/>
  <c r="P180" i="52"/>
  <c r="G180" i="52"/>
  <c r="H180" i="52" s="1"/>
  <c r="Y179" i="52"/>
  <c r="Z179" i="52" s="1"/>
  <c r="Q179" i="52"/>
  <c r="P179" i="52"/>
  <c r="H179" i="52"/>
  <c r="G179" i="52"/>
  <c r="Z178" i="52"/>
  <c r="Y178" i="52"/>
  <c r="P178" i="52"/>
  <c r="Q178" i="52" s="1"/>
  <c r="H178" i="52"/>
  <c r="G178" i="52"/>
  <c r="Z177" i="52"/>
  <c r="Y177" i="52"/>
  <c r="Q177" i="52"/>
  <c r="P177" i="52"/>
  <c r="H177" i="52"/>
  <c r="G177" i="52"/>
  <c r="Z176" i="52"/>
  <c r="Y176" i="52"/>
  <c r="Q176" i="52"/>
  <c r="P176" i="52"/>
  <c r="G176" i="52"/>
  <c r="H176" i="52" s="1"/>
  <c r="Y175" i="52"/>
  <c r="Z175" i="52" s="1"/>
  <c r="Q175" i="52"/>
  <c r="P175" i="52"/>
  <c r="G175" i="52"/>
  <c r="H175" i="52" s="1"/>
  <c r="Z174" i="52"/>
  <c r="Y174" i="52"/>
  <c r="Q174" i="52"/>
  <c r="P174" i="52"/>
  <c r="H174" i="52"/>
  <c r="G174" i="52"/>
  <c r="Y173" i="52"/>
  <c r="Z173" i="52" s="1"/>
  <c r="P173" i="52"/>
  <c r="Q173" i="52" s="1"/>
  <c r="G173" i="52"/>
  <c r="H173" i="52" s="1"/>
  <c r="Y172" i="52"/>
  <c r="Z172" i="52" s="1"/>
  <c r="P172" i="52"/>
  <c r="Q172" i="52" s="1"/>
  <c r="G172" i="52"/>
  <c r="H172" i="52" s="1"/>
  <c r="Y171" i="52"/>
  <c r="Z171" i="52" s="1"/>
  <c r="Q171" i="52"/>
  <c r="P171" i="52"/>
  <c r="G171" i="52"/>
  <c r="H171" i="52" s="1"/>
  <c r="Z170" i="52"/>
  <c r="Y170" i="52"/>
  <c r="P170" i="52"/>
  <c r="Q170" i="52" s="1"/>
  <c r="G170" i="52"/>
  <c r="H170" i="52" s="1"/>
  <c r="Z169" i="52"/>
  <c r="Y169" i="52"/>
  <c r="P169" i="52"/>
  <c r="Q169" i="52" s="1"/>
  <c r="G169" i="52"/>
  <c r="H169" i="52" s="1"/>
  <c r="Z168" i="52"/>
  <c r="Y168" i="52"/>
  <c r="Q168" i="52"/>
  <c r="P168" i="52"/>
  <c r="H168" i="52"/>
  <c r="G168" i="52"/>
  <c r="Y167" i="52"/>
  <c r="Z167" i="52" s="1"/>
  <c r="Q167" i="52"/>
  <c r="P167" i="52"/>
  <c r="H167" i="52"/>
  <c r="G167" i="52"/>
  <c r="Z166" i="52"/>
  <c r="Y166" i="52"/>
  <c r="Q166" i="52"/>
  <c r="P166" i="52"/>
  <c r="H166" i="52"/>
  <c r="G166" i="52"/>
  <c r="Z165" i="52"/>
  <c r="Y165" i="52"/>
  <c r="P165" i="52"/>
  <c r="Q165" i="52" s="1"/>
  <c r="G165" i="52"/>
  <c r="H165" i="52" s="1"/>
  <c r="Z164" i="52"/>
  <c r="Y164" i="52"/>
  <c r="P164" i="52"/>
  <c r="Q164" i="52" s="1"/>
  <c r="H164" i="52"/>
  <c r="G164" i="52"/>
  <c r="Z163" i="52"/>
  <c r="Y163" i="52"/>
  <c r="Q163" i="52"/>
  <c r="P163" i="52"/>
  <c r="G163" i="52"/>
  <c r="H163" i="52" s="1"/>
  <c r="Y162" i="52"/>
  <c r="Z162" i="52" s="1"/>
  <c r="P162" i="52"/>
  <c r="Q162" i="52" s="1"/>
  <c r="G162" i="52"/>
  <c r="H162" i="52" s="1"/>
  <c r="Y161" i="52"/>
  <c r="Z161" i="52" s="1"/>
  <c r="P161" i="52"/>
  <c r="Q161" i="52" s="1"/>
  <c r="G161" i="52"/>
  <c r="H161" i="52" s="1"/>
  <c r="Z160" i="52"/>
  <c r="Y160" i="52"/>
  <c r="P160" i="52"/>
  <c r="Q160" i="52" s="1"/>
  <c r="H160" i="52"/>
  <c r="G160" i="52"/>
  <c r="Y159" i="52"/>
  <c r="Z159" i="52" s="1"/>
  <c r="P159" i="52"/>
  <c r="Q159" i="52" s="1"/>
  <c r="H159" i="52"/>
  <c r="G159" i="52"/>
  <c r="Y158" i="52"/>
  <c r="Z158" i="52" s="1"/>
  <c r="P158" i="52"/>
  <c r="Q158" i="52" s="1"/>
  <c r="H158" i="52"/>
  <c r="G158" i="52"/>
  <c r="Z157" i="52"/>
  <c r="Y157" i="52"/>
  <c r="Q157" i="52"/>
  <c r="P157" i="52"/>
  <c r="G157" i="52"/>
  <c r="H157" i="52" s="1"/>
  <c r="Z156" i="52"/>
  <c r="Y156" i="52"/>
  <c r="Q156" i="52"/>
  <c r="P156" i="52"/>
  <c r="H156" i="52"/>
  <c r="G156" i="52"/>
  <c r="Z155" i="52"/>
  <c r="Y155" i="52"/>
  <c r="Q155" i="52"/>
  <c r="P155" i="52"/>
  <c r="H155" i="52"/>
  <c r="G155" i="52"/>
  <c r="Y154" i="52"/>
  <c r="Z154" i="52" s="1"/>
  <c r="P154" i="52"/>
  <c r="Q154" i="52" s="1"/>
  <c r="H154" i="52"/>
  <c r="G154" i="52"/>
  <c r="Y153" i="52"/>
  <c r="Z153" i="52" s="1"/>
  <c r="Q153" i="52"/>
  <c r="P153" i="52"/>
  <c r="H153" i="52"/>
  <c r="G153" i="52"/>
  <c r="Z152" i="52"/>
  <c r="Y152" i="52"/>
  <c r="P152" i="52"/>
  <c r="Q152" i="52" s="1"/>
  <c r="G152" i="52"/>
  <c r="H152" i="52" s="1"/>
  <c r="Y151" i="52"/>
  <c r="Z151" i="52" s="1"/>
  <c r="P151" i="52"/>
  <c r="Q151" i="52" s="1"/>
  <c r="G151" i="52"/>
  <c r="H151" i="52" s="1"/>
  <c r="Y150" i="52"/>
  <c r="Z150" i="52" s="1"/>
  <c r="Q150" i="52"/>
  <c r="P150" i="52"/>
  <c r="H150" i="52"/>
  <c r="G150" i="52"/>
  <c r="Z149" i="52"/>
  <c r="Y149" i="52"/>
  <c r="Q149" i="52"/>
  <c r="P149" i="52"/>
  <c r="G149" i="52"/>
  <c r="H149" i="52" s="1"/>
  <c r="Y148" i="52"/>
  <c r="Z148" i="52" s="1"/>
  <c r="P148" i="52"/>
  <c r="Q148" i="52" s="1"/>
  <c r="G148" i="52"/>
  <c r="H148" i="52" s="1"/>
  <c r="Z147" i="52"/>
  <c r="Y147" i="52"/>
  <c r="Q147" i="52"/>
  <c r="P147" i="52"/>
  <c r="H147" i="52"/>
  <c r="G147" i="52"/>
  <c r="Z146" i="52"/>
  <c r="Y146" i="52"/>
  <c r="P146" i="52"/>
  <c r="Q146" i="52" s="1"/>
  <c r="G146" i="52"/>
  <c r="H146" i="52" s="1"/>
  <c r="Y145" i="52"/>
  <c r="Z145" i="52" s="1"/>
  <c r="Q145" i="52"/>
  <c r="P145" i="52"/>
  <c r="H145" i="52"/>
  <c r="G145" i="52"/>
  <c r="Z144" i="52"/>
  <c r="Y144" i="52"/>
  <c r="Q144" i="52"/>
  <c r="P144" i="52"/>
  <c r="H144" i="52"/>
  <c r="G144" i="52"/>
  <c r="Y143" i="52"/>
  <c r="Z143" i="52" s="1"/>
  <c r="P143" i="52"/>
  <c r="Q143" i="52" s="1"/>
  <c r="G143" i="52"/>
  <c r="H143" i="52" s="1"/>
  <c r="Z142" i="52"/>
  <c r="Y142" i="52"/>
  <c r="Q142" i="52"/>
  <c r="P142" i="52"/>
  <c r="H142" i="52"/>
  <c r="G142" i="52"/>
  <c r="Z141" i="52"/>
  <c r="Y141" i="52"/>
  <c r="Q141" i="52"/>
  <c r="P141" i="52"/>
  <c r="G141" i="52"/>
  <c r="H141" i="52" s="1"/>
  <c r="Y140" i="52"/>
  <c r="Z140" i="52" s="1"/>
  <c r="P140" i="52"/>
  <c r="Q140" i="52" s="1"/>
  <c r="H140" i="52"/>
  <c r="G140" i="52"/>
  <c r="Z139" i="52"/>
  <c r="Y139" i="52"/>
  <c r="Q139" i="52"/>
  <c r="P139" i="52"/>
  <c r="H139" i="52"/>
  <c r="G139" i="52"/>
  <c r="Z138" i="52"/>
  <c r="Y138" i="52"/>
  <c r="P138" i="52"/>
  <c r="Q138" i="52" s="1"/>
  <c r="G138" i="52"/>
  <c r="H138" i="52" s="1"/>
  <c r="Y137" i="52"/>
  <c r="Z137" i="52" s="1"/>
  <c r="Q137" i="52"/>
  <c r="P137" i="52"/>
  <c r="G137" i="52"/>
  <c r="H137" i="52" s="1"/>
  <c r="Z136" i="52"/>
  <c r="Y136" i="52"/>
  <c r="Q136" i="52"/>
  <c r="P136" i="52"/>
  <c r="G136" i="52"/>
  <c r="H136" i="52" s="1"/>
  <c r="Y135" i="52"/>
  <c r="Z135" i="52" s="1"/>
  <c r="P135" i="52"/>
  <c r="Q135" i="52" s="1"/>
  <c r="G135" i="52"/>
  <c r="H135" i="52" s="1"/>
  <c r="Y134" i="52"/>
  <c r="Z134" i="52" s="1"/>
  <c r="Q134" i="52"/>
  <c r="P134" i="52"/>
  <c r="H134" i="52"/>
  <c r="G134" i="52"/>
  <c r="Z133" i="52"/>
  <c r="Y133" i="52"/>
  <c r="P133" i="52"/>
  <c r="Q133" i="52" s="1"/>
  <c r="G133" i="52"/>
  <c r="H133" i="52" s="1"/>
  <c r="Y132" i="52"/>
  <c r="Z132" i="52" s="1"/>
  <c r="Q132" i="52"/>
  <c r="P132" i="52"/>
  <c r="G132" i="52"/>
  <c r="H132" i="52" s="1"/>
  <c r="Y131" i="52"/>
  <c r="Z131" i="52" s="1"/>
  <c r="P131" i="52"/>
  <c r="Q131" i="52" s="1"/>
  <c r="G131" i="52"/>
  <c r="H131" i="52" s="1"/>
  <c r="Y130" i="52"/>
  <c r="Z130" i="52" s="1"/>
  <c r="Q130" i="52"/>
  <c r="P130" i="52"/>
  <c r="G130" i="52"/>
  <c r="H130" i="52" s="1"/>
  <c r="Z129" i="52"/>
  <c r="Y129" i="52"/>
  <c r="P129" i="52"/>
  <c r="Q129" i="52" s="1"/>
  <c r="G129" i="52"/>
  <c r="H129" i="52" s="1"/>
  <c r="Y128" i="52"/>
  <c r="Z128" i="52" s="1"/>
  <c r="P128" i="52"/>
  <c r="Q128" i="52" s="1"/>
  <c r="G128" i="52"/>
  <c r="H128" i="52" s="1"/>
  <c r="Z127" i="52"/>
  <c r="Y127" i="52"/>
  <c r="P127" i="52"/>
  <c r="Q127" i="52" s="1"/>
  <c r="H127" i="52"/>
  <c r="G127" i="52"/>
  <c r="Y126" i="52"/>
  <c r="Z126" i="52" s="1"/>
  <c r="P126" i="52"/>
  <c r="Q126" i="52" s="1"/>
  <c r="G126" i="52"/>
  <c r="H126" i="52" s="1"/>
  <c r="Y125" i="52"/>
  <c r="Z125" i="52" s="1"/>
  <c r="P125" i="52"/>
  <c r="Q125" i="52" s="1"/>
  <c r="H125" i="52"/>
  <c r="G125" i="52"/>
  <c r="Y124" i="52"/>
  <c r="Z124" i="52" s="1"/>
  <c r="Q124" i="52"/>
  <c r="P124" i="52"/>
  <c r="G124" i="52"/>
  <c r="H124" i="52" s="1"/>
  <c r="Y123" i="52"/>
  <c r="Z123" i="52" s="1"/>
  <c r="P123" i="52"/>
  <c r="Q123" i="52" s="1"/>
  <c r="G123" i="52"/>
  <c r="H123" i="52" s="1"/>
  <c r="Y122" i="52"/>
  <c r="Z122" i="52" s="1"/>
  <c r="Q122" i="52"/>
  <c r="P122" i="52"/>
  <c r="G122" i="52"/>
  <c r="H122" i="52" s="1"/>
  <c r="Z121" i="52"/>
  <c r="Y121" i="52"/>
  <c r="P121" i="52"/>
  <c r="Q121" i="52" s="1"/>
  <c r="H121" i="52"/>
  <c r="G121" i="52"/>
  <c r="Y120" i="52"/>
  <c r="Z120" i="52" s="1"/>
  <c r="P120" i="52"/>
  <c r="Q120" i="52" s="1"/>
  <c r="G120" i="52"/>
  <c r="H120" i="52" s="1"/>
  <c r="Z119" i="52"/>
  <c r="Y119" i="52"/>
  <c r="P119" i="52"/>
  <c r="Q119" i="52" s="1"/>
  <c r="H119" i="52"/>
  <c r="G119" i="52"/>
  <c r="Y118" i="52"/>
  <c r="Z118" i="52" s="1"/>
  <c r="Q118" i="52"/>
  <c r="P118" i="52"/>
  <c r="G118" i="52"/>
  <c r="H118" i="52" s="1"/>
  <c r="Y117" i="52"/>
  <c r="Z117" i="52" s="1"/>
  <c r="P117" i="52"/>
  <c r="Q117" i="52" s="1"/>
  <c r="H117" i="52"/>
  <c r="G117" i="52"/>
  <c r="Y116" i="52"/>
  <c r="Z116" i="52" s="1"/>
  <c r="Q116" i="52"/>
  <c r="P116" i="52"/>
  <c r="G116" i="52"/>
  <c r="H116" i="52" s="1"/>
  <c r="Z115" i="52"/>
  <c r="Y115" i="52"/>
  <c r="P115" i="52"/>
  <c r="Q115" i="52" s="1"/>
  <c r="G115" i="52"/>
  <c r="H115" i="52" s="1"/>
  <c r="Y114" i="52"/>
  <c r="Z114" i="52" s="1"/>
  <c r="Q114" i="52"/>
  <c r="P114" i="52"/>
  <c r="G114" i="52"/>
  <c r="H114" i="52" s="1"/>
  <c r="Z113" i="52"/>
  <c r="Y113" i="52"/>
  <c r="P113" i="52"/>
  <c r="Q113" i="52" s="1"/>
  <c r="H113" i="52"/>
  <c r="G113" i="52"/>
  <c r="Y112" i="52"/>
  <c r="Z112" i="52" s="1"/>
  <c r="P112" i="52"/>
  <c r="Q112" i="52" s="1"/>
  <c r="G112" i="52"/>
  <c r="H112" i="52" s="1"/>
  <c r="Z111" i="52"/>
  <c r="Y111" i="52"/>
  <c r="P111" i="52"/>
  <c r="Q111" i="52" s="1"/>
  <c r="H111" i="52"/>
  <c r="G111" i="52"/>
  <c r="Y110" i="52"/>
  <c r="Z110" i="52" s="1"/>
  <c r="Q110" i="52"/>
  <c r="P110" i="52"/>
  <c r="G110" i="52"/>
  <c r="H110" i="52" s="1"/>
  <c r="Y109" i="52"/>
  <c r="Z109" i="52" s="1"/>
  <c r="P109" i="52"/>
  <c r="Q109" i="52" s="1"/>
  <c r="H109" i="52"/>
  <c r="G109" i="52"/>
  <c r="Y108" i="52"/>
  <c r="Z108" i="52" s="1"/>
  <c r="Q108" i="52"/>
  <c r="P108" i="52"/>
  <c r="G108" i="52"/>
  <c r="H108" i="52" s="1"/>
  <c r="Z107" i="52"/>
  <c r="Y107" i="52"/>
  <c r="P107" i="52"/>
  <c r="Q107" i="52" s="1"/>
  <c r="G107" i="52"/>
  <c r="H107" i="52" s="1"/>
  <c r="Y106" i="52"/>
  <c r="Z106" i="52" s="1"/>
  <c r="Q106" i="52"/>
  <c r="P106" i="52"/>
  <c r="G106" i="52"/>
  <c r="H106" i="52" s="1"/>
  <c r="Z105" i="52"/>
  <c r="Y105" i="52"/>
  <c r="P105" i="52"/>
  <c r="Q105" i="52" s="1"/>
  <c r="H105" i="52"/>
  <c r="G105" i="52"/>
  <c r="Y104" i="52"/>
  <c r="Z104" i="52" s="1"/>
  <c r="P104" i="52"/>
  <c r="Q104" i="52" s="1"/>
  <c r="G104" i="52"/>
  <c r="H104" i="52" s="1"/>
  <c r="Z103" i="52"/>
  <c r="Y103" i="52"/>
  <c r="P103" i="52"/>
  <c r="Q103" i="52" s="1"/>
  <c r="H103" i="52"/>
  <c r="G103" i="52"/>
  <c r="Y102" i="52"/>
  <c r="Z102" i="52" s="1"/>
  <c r="Q102" i="52"/>
  <c r="P102" i="52"/>
  <c r="G102" i="52"/>
  <c r="H102" i="52" s="1"/>
  <c r="Y101" i="52"/>
  <c r="Z101" i="52" s="1"/>
  <c r="P101" i="52"/>
  <c r="Q101" i="52" s="1"/>
  <c r="H101" i="52"/>
  <c r="G101" i="52"/>
  <c r="Y100" i="52"/>
  <c r="Z100" i="52" s="1"/>
  <c r="Q100" i="52"/>
  <c r="P100" i="52"/>
  <c r="G100" i="52"/>
  <c r="H100" i="52" s="1"/>
  <c r="Z99" i="52"/>
  <c r="Y99" i="52"/>
  <c r="P99" i="52"/>
  <c r="Q99" i="52" s="1"/>
  <c r="G99" i="52"/>
  <c r="H99" i="52" s="1"/>
  <c r="Y98" i="52"/>
  <c r="Z98" i="52" s="1"/>
  <c r="Q98" i="52"/>
  <c r="P98" i="52"/>
  <c r="G98" i="52"/>
  <c r="H98" i="52" s="1"/>
  <c r="Z97" i="52"/>
  <c r="Y97" i="52"/>
  <c r="P97" i="52"/>
  <c r="Q97" i="52" s="1"/>
  <c r="G97" i="52"/>
  <c r="H97" i="52" s="1"/>
  <c r="Z96" i="52"/>
  <c r="Y96" i="52"/>
  <c r="P96" i="52"/>
  <c r="Q96" i="52" s="1"/>
  <c r="H96" i="52"/>
  <c r="G96" i="52"/>
  <c r="Z95" i="52"/>
  <c r="Y95" i="52"/>
  <c r="P95" i="52"/>
  <c r="Q95" i="52" s="1"/>
  <c r="H95" i="52"/>
  <c r="G95" i="52"/>
  <c r="Y94" i="52"/>
  <c r="Z94" i="52" s="1"/>
  <c r="Q94" i="52"/>
  <c r="P94" i="52"/>
  <c r="G94" i="52"/>
  <c r="H94" i="52" s="1"/>
  <c r="Y93" i="52"/>
  <c r="Z93" i="52" s="1"/>
  <c r="P93" i="52"/>
  <c r="Q93" i="52" s="1"/>
  <c r="H93" i="52"/>
  <c r="G93" i="52"/>
  <c r="Z92" i="52"/>
  <c r="Y92" i="52"/>
  <c r="P92" i="52"/>
  <c r="Q92" i="52" s="1"/>
  <c r="G92" i="52"/>
  <c r="H92" i="52" s="1"/>
  <c r="Z91" i="52"/>
  <c r="Y91" i="52"/>
  <c r="P91" i="52"/>
  <c r="Q91" i="52" s="1"/>
  <c r="G91" i="52"/>
  <c r="H91" i="52" s="1"/>
  <c r="Y90" i="52"/>
  <c r="Z90" i="52" s="1"/>
  <c r="Q90" i="52"/>
  <c r="P90" i="52"/>
  <c r="H90" i="52"/>
  <c r="G90" i="52"/>
  <c r="Y89" i="52"/>
  <c r="Z89" i="52" s="1"/>
  <c r="P89" i="52"/>
  <c r="Q89" i="52" s="1"/>
  <c r="H89" i="52"/>
  <c r="G89" i="52"/>
  <c r="Y88" i="52"/>
  <c r="Z88" i="52" s="1"/>
  <c r="P88" i="52"/>
  <c r="Q88" i="52" s="1"/>
  <c r="G88" i="52"/>
  <c r="H88" i="52" s="1"/>
  <c r="Z87" i="52"/>
  <c r="Y87" i="52"/>
  <c r="Q87" i="52"/>
  <c r="P87" i="52"/>
  <c r="G87" i="52"/>
  <c r="H87" i="52" s="1"/>
  <c r="Y86" i="52"/>
  <c r="Z86" i="52" s="1"/>
  <c r="Q86" i="52"/>
  <c r="P86" i="52"/>
  <c r="G86" i="52"/>
  <c r="H86" i="52" s="1"/>
  <c r="Y85" i="52"/>
  <c r="Z85" i="52" s="1"/>
  <c r="P85" i="52"/>
  <c r="Q85" i="52" s="1"/>
  <c r="H85" i="52"/>
  <c r="G85" i="52"/>
  <c r="Z84" i="52"/>
  <c r="Y84" i="52"/>
  <c r="P84" i="52"/>
  <c r="Q84" i="52" s="1"/>
  <c r="G84" i="52"/>
  <c r="H84" i="52" s="1"/>
  <c r="Z83" i="52"/>
  <c r="Y83" i="52"/>
  <c r="P83" i="52"/>
  <c r="Q83" i="52" s="1"/>
  <c r="G83" i="52"/>
  <c r="H83" i="52" s="1"/>
  <c r="Y82" i="52"/>
  <c r="Z82" i="52" s="1"/>
  <c r="Q82" i="52"/>
  <c r="P82" i="52"/>
  <c r="H82" i="52"/>
  <c r="G82" i="52"/>
  <c r="Y81" i="52"/>
  <c r="Z81" i="52" s="1"/>
  <c r="P81" i="52"/>
  <c r="Q81" i="52" s="1"/>
  <c r="H81" i="52"/>
  <c r="G81" i="52"/>
  <c r="Y80" i="52"/>
  <c r="Z80" i="52" s="1"/>
  <c r="Q80" i="52"/>
  <c r="P80" i="52"/>
  <c r="H80" i="52"/>
  <c r="G80" i="52"/>
  <c r="Z79" i="52"/>
  <c r="Y79" i="52"/>
  <c r="P79" i="52"/>
  <c r="Q79" i="52" s="1"/>
  <c r="G79" i="52"/>
  <c r="H79" i="52" s="1"/>
  <c r="Z78" i="52"/>
  <c r="Y78" i="52"/>
  <c r="Q78" i="52"/>
  <c r="P78" i="52"/>
  <c r="G78" i="52"/>
  <c r="H78" i="52" s="1"/>
  <c r="Z77" i="52"/>
  <c r="Y77" i="52"/>
  <c r="Q77" i="52"/>
  <c r="P77" i="52"/>
  <c r="H77" i="52"/>
  <c r="G77" i="52"/>
  <c r="Y76" i="52"/>
  <c r="Z76" i="52" s="1"/>
  <c r="P76" i="52"/>
  <c r="Q76" i="52" s="1"/>
  <c r="H76" i="52"/>
  <c r="G76" i="52"/>
  <c r="Z75" i="52"/>
  <c r="Y75" i="52"/>
  <c r="P75" i="52"/>
  <c r="Q75" i="52" s="1"/>
  <c r="H75" i="52"/>
  <c r="G75" i="52"/>
  <c r="Z74" i="52"/>
  <c r="Y74" i="52"/>
  <c r="Q74" i="52"/>
  <c r="P74" i="52"/>
  <c r="G74" i="52"/>
  <c r="H74" i="52" s="1"/>
  <c r="Y73" i="52"/>
  <c r="Z73" i="52" s="1"/>
  <c r="Q73" i="52"/>
  <c r="P73" i="52"/>
  <c r="H73" i="52"/>
  <c r="G73" i="52"/>
  <c r="Y72" i="52"/>
  <c r="Z72" i="52" s="1"/>
  <c r="Q72" i="52"/>
  <c r="P72" i="52"/>
  <c r="H72" i="52"/>
  <c r="G72" i="52"/>
  <c r="Z71" i="52"/>
  <c r="Y71" i="52"/>
  <c r="P71" i="52"/>
  <c r="Q71" i="52" s="1"/>
  <c r="G71" i="52"/>
  <c r="H71" i="52" s="1"/>
  <c r="Z70" i="52"/>
  <c r="Y70" i="52"/>
  <c r="Q70" i="52"/>
  <c r="P70" i="52"/>
  <c r="G70" i="52"/>
  <c r="H70" i="52" s="1"/>
  <c r="Z69" i="52"/>
  <c r="Y69" i="52"/>
  <c r="Q69" i="52"/>
  <c r="P69" i="52"/>
  <c r="H69" i="52"/>
  <c r="G69" i="52"/>
  <c r="Y68" i="52"/>
  <c r="Z68" i="52" s="1"/>
  <c r="P68" i="52"/>
  <c r="Q68" i="52" s="1"/>
  <c r="H68" i="52"/>
  <c r="G68" i="52"/>
  <c r="Z67" i="52"/>
  <c r="Y67" i="52"/>
  <c r="P67" i="52"/>
  <c r="Q67" i="52" s="1"/>
  <c r="H67" i="52"/>
  <c r="G67" i="52"/>
  <c r="Z66" i="52"/>
  <c r="Y66" i="52"/>
  <c r="Q66" i="52"/>
  <c r="P66" i="52"/>
  <c r="G66" i="52"/>
  <c r="H66" i="52" s="1"/>
  <c r="Y65" i="52"/>
  <c r="Z65" i="52" s="1"/>
  <c r="Q65" i="52"/>
  <c r="P65" i="52"/>
  <c r="H65" i="52"/>
  <c r="G65" i="52"/>
  <c r="Y64" i="52"/>
  <c r="Z64" i="52" s="1"/>
  <c r="Q64" i="52"/>
  <c r="P64" i="52"/>
  <c r="H64" i="52"/>
  <c r="G64" i="52"/>
  <c r="Z63" i="52"/>
  <c r="Y63" i="52"/>
  <c r="P63" i="52"/>
  <c r="Q63" i="52" s="1"/>
  <c r="G63" i="52"/>
  <c r="H63" i="52" s="1"/>
  <c r="Z62" i="52"/>
  <c r="Y62" i="52"/>
  <c r="Q62" i="52"/>
  <c r="P62" i="52"/>
  <c r="G62" i="52"/>
  <c r="H62" i="52" s="1"/>
  <c r="Z61" i="52"/>
  <c r="Y61" i="52"/>
  <c r="Q61" i="52"/>
  <c r="P61" i="52"/>
  <c r="H61" i="52"/>
  <c r="G61" i="52"/>
  <c r="Y60" i="52"/>
  <c r="Z60" i="52" s="1"/>
  <c r="P60" i="52"/>
  <c r="Q60" i="52" s="1"/>
  <c r="H60" i="52"/>
  <c r="G60" i="52"/>
  <c r="Z59" i="52"/>
  <c r="Y59" i="52"/>
  <c r="P59" i="52"/>
  <c r="Q59" i="52" s="1"/>
  <c r="H59" i="52"/>
  <c r="G59" i="52"/>
  <c r="Z58" i="52"/>
  <c r="Y58" i="52"/>
  <c r="Q58" i="52"/>
  <c r="P58" i="52"/>
  <c r="G58" i="52"/>
  <c r="H58" i="52" s="1"/>
  <c r="Y57" i="52"/>
  <c r="Z57" i="52" s="1"/>
  <c r="Q57" i="52"/>
  <c r="P57" i="52"/>
  <c r="H57" i="52"/>
  <c r="G57" i="52"/>
  <c r="Y56" i="52"/>
  <c r="Z56" i="52" s="1"/>
  <c r="Q56" i="52"/>
  <c r="P56" i="52"/>
  <c r="H56" i="52"/>
  <c r="G56" i="52"/>
  <c r="Z55" i="52"/>
  <c r="Y55" i="52"/>
  <c r="P55" i="52"/>
  <c r="Q55" i="52" s="1"/>
  <c r="G55" i="52"/>
  <c r="H55" i="52" s="1"/>
  <c r="Z54" i="52"/>
  <c r="Y54" i="52"/>
  <c r="Q54" i="52"/>
  <c r="P54" i="52"/>
  <c r="G54" i="52"/>
  <c r="H54" i="52" s="1"/>
  <c r="Z53" i="52"/>
  <c r="Y53" i="52"/>
  <c r="Q53" i="52"/>
  <c r="P53" i="52"/>
  <c r="H53" i="52"/>
  <c r="G53" i="52"/>
  <c r="Y52" i="52"/>
  <c r="Z52" i="52" s="1"/>
  <c r="P52" i="52"/>
  <c r="Q52" i="52" s="1"/>
  <c r="H52" i="52"/>
  <c r="G52" i="52"/>
  <c r="Z51" i="52"/>
  <c r="Y51" i="52"/>
  <c r="P51" i="52"/>
  <c r="Q51" i="52" s="1"/>
  <c r="H51" i="52"/>
  <c r="G51" i="52"/>
  <c r="Z50" i="52"/>
  <c r="Y50" i="52"/>
  <c r="Q50" i="52"/>
  <c r="P50" i="52"/>
  <c r="G50" i="52"/>
  <c r="H50" i="52" s="1"/>
  <c r="Y49" i="52"/>
  <c r="Z49" i="52" s="1"/>
  <c r="Q49" i="52"/>
  <c r="P49" i="52"/>
  <c r="H49" i="52"/>
  <c r="G49" i="52"/>
  <c r="Y48" i="52"/>
  <c r="Z48" i="52" s="1"/>
  <c r="Q48" i="52"/>
  <c r="P48" i="52"/>
  <c r="H48" i="52"/>
  <c r="G48" i="52"/>
  <c r="Z47" i="52"/>
  <c r="Y47" i="52"/>
  <c r="P47" i="52"/>
  <c r="Q47" i="52" s="1"/>
  <c r="G47" i="52"/>
  <c r="H47" i="52" s="1"/>
  <c r="Z46" i="52"/>
  <c r="Y46" i="52"/>
  <c r="Q46" i="52"/>
  <c r="P46" i="52"/>
  <c r="G46" i="52"/>
  <c r="H46" i="52" s="1"/>
  <c r="Z45" i="52"/>
  <c r="Y45" i="52"/>
  <c r="Q45" i="52"/>
  <c r="P45" i="52"/>
  <c r="H45" i="52"/>
  <c r="G45" i="52"/>
  <c r="Y44" i="52"/>
  <c r="Z44" i="52" s="1"/>
  <c r="P44" i="52"/>
  <c r="Q44" i="52" s="1"/>
  <c r="H44" i="52"/>
  <c r="G44" i="52"/>
  <c r="Z43" i="52"/>
  <c r="Y43" i="52"/>
  <c r="P43" i="52"/>
  <c r="Q43" i="52" s="1"/>
  <c r="H43" i="52"/>
  <c r="G43" i="52"/>
  <c r="Z42" i="52"/>
  <c r="Y42" i="52"/>
  <c r="Q42" i="52"/>
  <c r="P42" i="52"/>
  <c r="G42" i="52"/>
  <c r="H42" i="52" s="1"/>
  <c r="Y41" i="52"/>
  <c r="Z41" i="52" s="1"/>
  <c r="Q41" i="52"/>
  <c r="P41" i="52"/>
  <c r="H41" i="52"/>
  <c r="G41" i="52"/>
  <c r="Y40" i="52"/>
  <c r="Z40" i="52" s="1"/>
  <c r="Q40" i="52"/>
  <c r="P40" i="52"/>
  <c r="H40" i="52"/>
  <c r="G40" i="52"/>
  <c r="Z39" i="52"/>
  <c r="Y39" i="52"/>
  <c r="P39" i="52"/>
  <c r="Q39" i="52" s="1"/>
  <c r="G39" i="52"/>
  <c r="H39" i="52" s="1"/>
  <c r="Z38" i="52"/>
  <c r="Y38" i="52"/>
  <c r="Q38" i="52"/>
  <c r="P38" i="52"/>
  <c r="G38" i="52"/>
  <c r="H38" i="52" s="1"/>
  <c r="Z37" i="52"/>
  <c r="Y37" i="52"/>
  <c r="Q37" i="52"/>
  <c r="P37" i="52"/>
  <c r="H37" i="52"/>
  <c r="G37" i="52"/>
  <c r="Y36" i="52"/>
  <c r="Z36" i="52" s="1"/>
  <c r="P36" i="52"/>
  <c r="Q36" i="52" s="1"/>
  <c r="H36" i="52"/>
  <c r="G36" i="52"/>
  <c r="Z35" i="52"/>
  <c r="Y35" i="52"/>
  <c r="P35" i="52"/>
  <c r="Q35" i="52" s="1"/>
  <c r="H35" i="52"/>
  <c r="G35" i="52"/>
  <c r="Z34" i="52"/>
  <c r="Y34" i="52"/>
  <c r="Q34" i="52"/>
  <c r="P34" i="52"/>
  <c r="G34" i="52"/>
  <c r="H34" i="52" s="1"/>
  <c r="AB33" i="52"/>
  <c r="Z33" i="52"/>
  <c r="Y33" i="52"/>
  <c r="S33" i="52"/>
  <c r="T33" i="52" s="1"/>
  <c r="P33" i="52"/>
  <c r="Q33" i="52" s="1"/>
  <c r="J33" i="52"/>
  <c r="G33" i="52"/>
  <c r="H33" i="52" s="1"/>
  <c r="C33" i="52"/>
  <c r="AB32" i="52"/>
  <c r="Z32" i="52"/>
  <c r="Y32" i="52"/>
  <c r="S32" i="52"/>
  <c r="P32" i="52"/>
  <c r="Q32" i="52" s="1"/>
  <c r="J32" i="52"/>
  <c r="G32" i="52"/>
  <c r="H32" i="52" s="1"/>
  <c r="C32" i="52"/>
  <c r="AB31" i="52"/>
  <c r="Z31" i="52"/>
  <c r="Y31" i="52"/>
  <c r="S31" i="52"/>
  <c r="P31" i="52"/>
  <c r="Q31" i="52" s="1"/>
  <c r="J31" i="52"/>
  <c r="G31" i="52"/>
  <c r="H31" i="52" s="1"/>
  <c r="C31" i="52"/>
  <c r="AB30" i="52"/>
  <c r="Z30" i="52"/>
  <c r="Y30" i="52"/>
  <c r="S30" i="52"/>
  <c r="P30" i="52"/>
  <c r="Q30" i="52" s="1"/>
  <c r="J30" i="52"/>
  <c r="K30" i="52" s="1"/>
  <c r="G30" i="52"/>
  <c r="H30" i="52" s="1"/>
  <c r="C30" i="52"/>
  <c r="AB29" i="52"/>
  <c r="Z29" i="52"/>
  <c r="Y29" i="52"/>
  <c r="S29" i="52"/>
  <c r="T29" i="52" s="1"/>
  <c r="P29" i="52"/>
  <c r="Q29" i="52" s="1"/>
  <c r="J29" i="52"/>
  <c r="K29" i="52" s="1"/>
  <c r="G29" i="52"/>
  <c r="H29" i="52" s="1"/>
  <c r="C29" i="52"/>
  <c r="AB28" i="52"/>
  <c r="Z28" i="52"/>
  <c r="Y28" i="52"/>
  <c r="S28" i="52"/>
  <c r="P28" i="52"/>
  <c r="Q28" i="52" s="1"/>
  <c r="J28" i="52"/>
  <c r="K28" i="52" s="1"/>
  <c r="G28" i="52"/>
  <c r="H28" i="52" s="1"/>
  <c r="C28" i="52"/>
  <c r="AB27" i="52"/>
  <c r="Z27" i="52"/>
  <c r="Y27" i="52"/>
  <c r="S27" i="52"/>
  <c r="T27" i="52" s="1"/>
  <c r="P27" i="52"/>
  <c r="Q27" i="52" s="1"/>
  <c r="J27" i="52"/>
  <c r="G27" i="52"/>
  <c r="H27" i="52" s="1"/>
  <c r="C27" i="52"/>
  <c r="AB26" i="52"/>
  <c r="Y26" i="52"/>
  <c r="Z26" i="52" s="1"/>
  <c r="S26" i="52"/>
  <c r="P26" i="52"/>
  <c r="Q26" i="52" s="1"/>
  <c r="J26" i="52"/>
  <c r="G26" i="52"/>
  <c r="H26" i="52" s="1"/>
  <c r="C26" i="52"/>
  <c r="AB25" i="52"/>
  <c r="AC25" i="52" s="1"/>
  <c r="Z25" i="52"/>
  <c r="Y25" i="52"/>
  <c r="S25" i="52"/>
  <c r="P25" i="52"/>
  <c r="Q25" i="52" s="1"/>
  <c r="J25" i="52"/>
  <c r="G25" i="52"/>
  <c r="H25" i="52" s="1"/>
  <c r="C25" i="52"/>
  <c r="AB24" i="52"/>
  <c r="AC24" i="52" s="1"/>
  <c r="Z24" i="52"/>
  <c r="Y24" i="52"/>
  <c r="S24" i="52"/>
  <c r="T24" i="52" s="1"/>
  <c r="P24" i="52"/>
  <c r="Q24" i="52" s="1"/>
  <c r="J24" i="52"/>
  <c r="K24" i="52" s="1"/>
  <c r="G24" i="52"/>
  <c r="H24" i="52" s="1"/>
  <c r="C24" i="52"/>
  <c r="AB23" i="52"/>
  <c r="Z23" i="52"/>
  <c r="Y23" i="52"/>
  <c r="S23" i="52"/>
  <c r="T23" i="52" s="1"/>
  <c r="P23" i="52"/>
  <c r="Q23" i="52" s="1"/>
  <c r="J23" i="52"/>
  <c r="G23" i="52"/>
  <c r="H23" i="52" s="1"/>
  <c r="C23" i="52"/>
  <c r="AB22" i="52"/>
  <c r="Y22" i="52"/>
  <c r="Z22" i="52" s="1"/>
  <c r="S22" i="52"/>
  <c r="P22" i="52"/>
  <c r="Q22" i="52" s="1"/>
  <c r="J22" i="52"/>
  <c r="G22" i="52"/>
  <c r="H22" i="52" s="1"/>
  <c r="C22" i="52"/>
  <c r="AB21" i="52"/>
  <c r="AC21" i="52" s="1"/>
  <c r="Z21" i="52"/>
  <c r="Y21" i="52"/>
  <c r="S21" i="52"/>
  <c r="P21" i="52"/>
  <c r="Q21" i="52" s="1"/>
  <c r="J21" i="52"/>
  <c r="G21" i="52"/>
  <c r="H21" i="52" s="1"/>
  <c r="C21" i="52"/>
  <c r="AB20" i="52"/>
  <c r="AC20" i="52" s="1"/>
  <c r="Y20" i="52"/>
  <c r="Z20" i="52" s="1"/>
  <c r="S20" i="52"/>
  <c r="T20" i="52" s="1"/>
  <c r="P20" i="52"/>
  <c r="Q20" i="52" s="1"/>
  <c r="J20" i="52"/>
  <c r="K20" i="52" s="1"/>
  <c r="G20" i="52"/>
  <c r="H20" i="52" s="1"/>
  <c r="C20" i="52"/>
  <c r="AB19" i="52"/>
  <c r="AC19" i="52" s="1"/>
  <c r="Y19" i="52"/>
  <c r="Z19" i="52" s="1"/>
  <c r="S19" i="52"/>
  <c r="P19" i="52"/>
  <c r="Q19" i="52" s="1"/>
  <c r="J19" i="52"/>
  <c r="G19" i="52"/>
  <c r="H19" i="52" s="1"/>
  <c r="C19" i="52"/>
  <c r="AC18" i="52"/>
  <c r="AB18" i="52"/>
  <c r="Y18" i="52"/>
  <c r="Z18" i="52" s="1"/>
  <c r="S18" i="52"/>
  <c r="T18" i="52" s="1"/>
  <c r="P18" i="52"/>
  <c r="Q18" i="52" s="1"/>
  <c r="J18" i="52"/>
  <c r="K18" i="52" s="1"/>
  <c r="G18" i="52"/>
  <c r="H18" i="52" s="1"/>
  <c r="C18" i="52"/>
  <c r="AB17" i="52"/>
  <c r="Y17" i="52"/>
  <c r="Z17" i="52" s="1"/>
  <c r="S17" i="52"/>
  <c r="P17" i="52"/>
  <c r="Q17" i="52" s="1"/>
  <c r="J17" i="52"/>
  <c r="G17" i="52"/>
  <c r="H17" i="52" s="1"/>
  <c r="C17" i="52"/>
  <c r="AC17" i="52" s="1"/>
  <c r="AC16" i="52"/>
  <c r="AB16" i="52"/>
  <c r="Y16" i="52"/>
  <c r="Z16" i="52" s="1"/>
  <c r="S16" i="52"/>
  <c r="T16" i="52" s="1"/>
  <c r="P16" i="52"/>
  <c r="Q16" i="52" s="1"/>
  <c r="J16" i="52"/>
  <c r="K16" i="52" s="1"/>
  <c r="G16" i="52"/>
  <c r="H16" i="52" s="1"/>
  <c r="C16" i="52"/>
  <c r="AB15" i="52"/>
  <c r="AC15" i="52" s="1"/>
  <c r="Y15" i="52"/>
  <c r="Z15" i="52" s="1"/>
  <c r="S15" i="52"/>
  <c r="T15" i="52" s="1"/>
  <c r="P15" i="52"/>
  <c r="Q15" i="52" s="1"/>
  <c r="J15" i="52"/>
  <c r="G15" i="52"/>
  <c r="H15" i="52" s="1"/>
  <c r="C15" i="52"/>
  <c r="AC14" i="52"/>
  <c r="AB14" i="52"/>
  <c r="Y14" i="52"/>
  <c r="Z14" i="52" s="1"/>
  <c r="S14" i="52"/>
  <c r="T14" i="52" s="1"/>
  <c r="P14" i="52"/>
  <c r="Q14" i="52" s="1"/>
  <c r="J14" i="52"/>
  <c r="K14" i="52" s="1"/>
  <c r="G14" i="52"/>
  <c r="H14" i="52" s="1"/>
  <c r="C14" i="52"/>
  <c r="AB13" i="52"/>
  <c r="AC13" i="52" s="1"/>
  <c r="Y13" i="52"/>
  <c r="Z13" i="52" s="1"/>
  <c r="S13" i="52"/>
  <c r="T13" i="52" s="1"/>
  <c r="P13" i="52"/>
  <c r="Q13" i="52" s="1"/>
  <c r="J13" i="52"/>
  <c r="G13" i="52"/>
  <c r="H13" i="52" s="1"/>
  <c r="C13" i="52"/>
  <c r="AC12" i="52"/>
  <c r="AB12" i="52"/>
  <c r="Y12" i="52"/>
  <c r="Z12" i="52" s="1"/>
  <c r="S12" i="52"/>
  <c r="T12" i="52" s="1"/>
  <c r="P12" i="52"/>
  <c r="Q12" i="52" s="1"/>
  <c r="J12" i="52"/>
  <c r="K12" i="52" s="1"/>
  <c r="G12" i="52"/>
  <c r="H12" i="52" s="1"/>
  <c r="C12" i="52"/>
  <c r="AB11" i="52"/>
  <c r="AC11" i="52" s="1"/>
  <c r="Y11" i="52"/>
  <c r="Z11" i="52" s="1"/>
  <c r="S11" i="52"/>
  <c r="T11" i="52" s="1"/>
  <c r="P11" i="52"/>
  <c r="Q11" i="52" s="1"/>
  <c r="J11" i="52"/>
  <c r="G11" i="52"/>
  <c r="H11" i="52" s="1"/>
  <c r="C11" i="52"/>
  <c r="AC10" i="52"/>
  <c r="AB10" i="52"/>
  <c r="Y10" i="52"/>
  <c r="Z10" i="52" s="1"/>
  <c r="S10" i="52"/>
  <c r="T10" i="52" s="1"/>
  <c r="P10" i="52"/>
  <c r="Q10" i="52" s="1"/>
  <c r="J10" i="52"/>
  <c r="K10" i="52" s="1"/>
  <c r="G10" i="52"/>
  <c r="H10" i="52" s="1"/>
  <c r="C10" i="52"/>
  <c r="AD9" i="52"/>
  <c r="Z9" i="52"/>
  <c r="Y9" i="52"/>
  <c r="U9" i="52"/>
  <c r="S9" i="52"/>
  <c r="T9" i="52" s="1"/>
  <c r="Q9" i="52"/>
  <c r="P9" i="52"/>
  <c r="L9" i="52"/>
  <c r="J9" i="52"/>
  <c r="K9" i="52" s="1"/>
  <c r="G9" i="52"/>
  <c r="H9" i="52" s="1"/>
  <c r="C9" i="52"/>
  <c r="AC8" i="52"/>
  <c r="AB8" i="52"/>
  <c r="Y8" i="52"/>
  <c r="Z8" i="52" s="1"/>
  <c r="AA8" i="52" s="1"/>
  <c r="T8" i="52"/>
  <c r="S8" i="52"/>
  <c r="Q8" i="52"/>
  <c r="P8" i="52"/>
  <c r="J8" i="52"/>
  <c r="K8" i="52" s="1"/>
  <c r="G8" i="52"/>
  <c r="H8" i="52" s="1"/>
  <c r="C8" i="52"/>
  <c r="AC7" i="52"/>
  <c r="AB7" i="52"/>
  <c r="Y7" i="52"/>
  <c r="Z7" i="52" s="1"/>
  <c r="S7" i="52"/>
  <c r="T7" i="52" s="1"/>
  <c r="Q7" i="52"/>
  <c r="P7" i="52"/>
  <c r="J7" i="52"/>
  <c r="K7" i="52" s="1"/>
  <c r="G7" i="52"/>
  <c r="H7" i="52" s="1"/>
  <c r="I7" i="52" s="1"/>
  <c r="C7" i="52"/>
  <c r="AB6" i="52"/>
  <c r="AC6" i="52" s="1"/>
  <c r="Z6" i="52"/>
  <c r="Y6" i="52"/>
  <c r="S6" i="52"/>
  <c r="T6" i="52" s="1"/>
  <c r="P6" i="52"/>
  <c r="Q6" i="52" s="1"/>
  <c r="J6" i="52"/>
  <c r="K6" i="52" s="1"/>
  <c r="G6" i="52"/>
  <c r="H6" i="52" s="1"/>
  <c r="I6" i="52" s="1"/>
  <c r="C6" i="52"/>
  <c r="Y5" i="52"/>
  <c r="Z5" i="52" s="1"/>
  <c r="P5" i="52"/>
  <c r="Q5" i="52" s="1"/>
  <c r="J5" i="52"/>
  <c r="K5" i="52" s="1"/>
  <c r="G5" i="52"/>
  <c r="H5" i="52" s="1"/>
  <c r="C5" i="52"/>
  <c r="Z4" i="52"/>
  <c r="Y4" i="52"/>
  <c r="Q4" i="52"/>
  <c r="R4" i="52" s="1"/>
  <c r="P4" i="52"/>
  <c r="J4" i="52"/>
  <c r="K4" i="52" s="1"/>
  <c r="G4" i="52"/>
  <c r="H4" i="52" s="1"/>
  <c r="C4" i="52"/>
  <c r="Z3" i="52"/>
  <c r="Y3" i="52"/>
  <c r="P3" i="52"/>
  <c r="Q3" i="52" s="1"/>
  <c r="H3" i="52"/>
  <c r="I72" i="52" s="1"/>
  <c r="G3" i="52"/>
  <c r="C3" i="52"/>
  <c r="R5" i="52" l="1"/>
  <c r="AA6" i="52"/>
  <c r="AA7" i="52"/>
  <c r="R16" i="52"/>
  <c r="R17" i="52"/>
  <c r="AA20" i="52"/>
  <c r="AB5" i="52"/>
  <c r="AC5" i="52" s="1"/>
  <c r="R260" i="52"/>
  <c r="R259" i="52"/>
  <c r="R228" i="52"/>
  <c r="R227" i="52"/>
  <c r="R203" i="52"/>
  <c r="R171" i="52"/>
  <c r="R235" i="52"/>
  <c r="R244" i="52"/>
  <c r="R243" i="52"/>
  <c r="R251" i="52"/>
  <c r="R207" i="52"/>
  <c r="R174" i="52"/>
  <c r="R222" i="52"/>
  <c r="R208" i="52"/>
  <c r="R175" i="52"/>
  <c r="R223" i="52"/>
  <c r="R176" i="52"/>
  <c r="R149" i="52"/>
  <c r="R219" i="52"/>
  <c r="R213" i="52"/>
  <c r="R178" i="52"/>
  <c r="R163" i="52"/>
  <c r="R206" i="52"/>
  <c r="R197" i="52"/>
  <c r="R183" i="52"/>
  <c r="R164" i="52"/>
  <c r="R154" i="52"/>
  <c r="R210" i="52"/>
  <c r="R141" i="52"/>
  <c r="R132" i="52"/>
  <c r="R124" i="52"/>
  <c r="R116" i="52"/>
  <c r="R108" i="52"/>
  <c r="R100" i="52"/>
  <c r="R73" i="52"/>
  <c r="R65" i="52"/>
  <c r="R57" i="52"/>
  <c r="R49" i="52"/>
  <c r="R41" i="52"/>
  <c r="R82" i="52"/>
  <c r="R81" i="52"/>
  <c r="R80" i="52"/>
  <c r="R72" i="52"/>
  <c r="R64" i="52"/>
  <c r="R56" i="52"/>
  <c r="R48" i="52"/>
  <c r="R40" i="52"/>
  <c r="R216" i="52"/>
  <c r="R152" i="52"/>
  <c r="R195" i="52"/>
  <c r="R186" i="52"/>
  <c r="R98" i="52"/>
  <c r="R90" i="52"/>
  <c r="R89" i="52"/>
  <c r="R32" i="52"/>
  <c r="R3" i="52"/>
  <c r="R7" i="52"/>
  <c r="R61" i="52"/>
  <c r="R30" i="52"/>
  <c r="R9" i="52"/>
  <c r="S3" i="52"/>
  <c r="R133" i="52"/>
  <c r="R53" i="52"/>
  <c r="R97" i="52"/>
  <c r="R77" i="52"/>
  <c r="R45" i="52"/>
  <c r="R27" i="52"/>
  <c r="R23" i="52"/>
  <c r="R220" i="52"/>
  <c r="R69" i="52"/>
  <c r="R37" i="52"/>
  <c r="R26" i="52"/>
  <c r="R22" i="52"/>
  <c r="AA5" i="52"/>
  <c r="AA3" i="52"/>
  <c r="R14" i="52"/>
  <c r="R15" i="52"/>
  <c r="AA18" i="52"/>
  <c r="AA19" i="52"/>
  <c r="R12" i="52"/>
  <c r="R13" i="52"/>
  <c r="AA16" i="52"/>
  <c r="AA17" i="52"/>
  <c r="I23" i="52"/>
  <c r="I25" i="52"/>
  <c r="AA14" i="52"/>
  <c r="AA15" i="52"/>
  <c r="I21" i="52"/>
  <c r="R28" i="52"/>
  <c r="R29" i="52"/>
  <c r="R31" i="52"/>
  <c r="R33" i="52"/>
  <c r="I8" i="52"/>
  <c r="AA13" i="52"/>
  <c r="R24" i="52"/>
  <c r="R25" i="52"/>
  <c r="AA4" i="52"/>
  <c r="AA12" i="52"/>
  <c r="AA66" i="52"/>
  <c r="R6" i="52"/>
  <c r="AA10" i="52"/>
  <c r="AA11" i="52"/>
  <c r="AB4" i="52"/>
  <c r="AC4" i="52" s="1"/>
  <c r="I19" i="52"/>
  <c r="R21" i="52"/>
  <c r="R10" i="52"/>
  <c r="I5" i="52"/>
  <c r="I9" i="52"/>
  <c r="AA9" i="52"/>
  <c r="I17" i="52"/>
  <c r="R20" i="52"/>
  <c r="S5" i="52"/>
  <c r="T5" i="52" s="1"/>
  <c r="AA26" i="52"/>
  <c r="S4" i="52"/>
  <c r="T4" i="52" s="1"/>
  <c r="R11" i="52"/>
  <c r="I4" i="52"/>
  <c r="R8" i="52"/>
  <c r="R18" i="52"/>
  <c r="R19" i="52"/>
  <c r="AA22" i="52"/>
  <c r="I10" i="52"/>
  <c r="I12" i="52"/>
  <c r="I14" i="52"/>
  <c r="I16" i="52"/>
  <c r="I18" i="52"/>
  <c r="I20" i="52"/>
  <c r="K23" i="52"/>
  <c r="K27" i="52"/>
  <c r="I28" i="52"/>
  <c r="AC29" i="52"/>
  <c r="AA30" i="52"/>
  <c r="T32" i="52"/>
  <c r="I39" i="52"/>
  <c r="I48" i="52"/>
  <c r="AA49" i="52"/>
  <c r="AA58" i="52"/>
  <c r="R60" i="52"/>
  <c r="I71" i="52"/>
  <c r="I80" i="52"/>
  <c r="AA83" i="52"/>
  <c r="AA89" i="52"/>
  <c r="R93" i="52"/>
  <c r="I112" i="52"/>
  <c r="I116" i="52"/>
  <c r="I118" i="52"/>
  <c r="I124" i="52"/>
  <c r="I126" i="52"/>
  <c r="I128" i="52"/>
  <c r="AA137" i="52"/>
  <c r="AA154" i="52"/>
  <c r="T17" i="52"/>
  <c r="T19" i="52"/>
  <c r="AA21" i="52"/>
  <c r="T22" i="52"/>
  <c r="I24" i="52"/>
  <c r="AA25" i="52"/>
  <c r="T26" i="52"/>
  <c r="I29" i="52"/>
  <c r="AC30" i="52"/>
  <c r="AA31" i="52"/>
  <c r="R39" i="52"/>
  <c r="AA40" i="52"/>
  <c r="R42" i="52"/>
  <c r="AA43" i="52"/>
  <c r="I50" i="52"/>
  <c r="R51" i="52"/>
  <c r="I53" i="52"/>
  <c r="R54" i="52"/>
  <c r="AA60" i="52"/>
  <c r="I62" i="52"/>
  <c r="AA63" i="52"/>
  <c r="I65" i="52"/>
  <c r="R71" i="52"/>
  <c r="AA72" i="52"/>
  <c r="R74" i="52"/>
  <c r="AA75" i="52"/>
  <c r="I82" i="52"/>
  <c r="I86" i="52"/>
  <c r="AA91" i="52"/>
  <c r="I97" i="52"/>
  <c r="AA98" i="52"/>
  <c r="AA102" i="52"/>
  <c r="AA104" i="52"/>
  <c r="I120" i="52"/>
  <c r="R126" i="52"/>
  <c r="R136" i="52"/>
  <c r="AA186" i="52"/>
  <c r="I30" i="52"/>
  <c r="AC31" i="52"/>
  <c r="AA32" i="52"/>
  <c r="AA34" i="52"/>
  <c r="R36" i="52"/>
  <c r="I47" i="52"/>
  <c r="I56" i="52"/>
  <c r="AA57" i="52"/>
  <c r="R68" i="52"/>
  <c r="I79" i="52"/>
  <c r="R84" i="52"/>
  <c r="I88" i="52"/>
  <c r="I94" i="52"/>
  <c r="AA95" i="52"/>
  <c r="AA106" i="52"/>
  <c r="AA110" i="52"/>
  <c r="AA112" i="52"/>
  <c r="AA126" i="52"/>
  <c r="AA128" i="52"/>
  <c r="AA130" i="52"/>
  <c r="I185" i="52"/>
  <c r="I250" i="52"/>
  <c r="AA259" i="52"/>
  <c r="I263" i="52"/>
  <c r="I3" i="52"/>
  <c r="J3" i="52"/>
  <c r="I31" i="52"/>
  <c r="AC32" i="52"/>
  <c r="AA33" i="52"/>
  <c r="AA36" i="52"/>
  <c r="I38" i="52"/>
  <c r="AA39" i="52"/>
  <c r="I41" i="52"/>
  <c r="R47" i="52"/>
  <c r="AA48" i="52"/>
  <c r="R50" i="52"/>
  <c r="AA51" i="52"/>
  <c r="I58" i="52"/>
  <c r="R59" i="52"/>
  <c r="I61" i="52"/>
  <c r="R62" i="52"/>
  <c r="AA68" i="52"/>
  <c r="I70" i="52"/>
  <c r="AA71" i="52"/>
  <c r="I73" i="52"/>
  <c r="R79" i="52"/>
  <c r="AA80" i="52"/>
  <c r="R86" i="52"/>
  <c r="R92" i="52"/>
  <c r="R99" i="52"/>
  <c r="AA114" i="52"/>
  <c r="AA118" i="52"/>
  <c r="AA120" i="52"/>
  <c r="I129" i="52"/>
  <c r="AA134" i="52"/>
  <c r="R153" i="52"/>
  <c r="AA261" i="52"/>
  <c r="AA249" i="52"/>
  <c r="AA248" i="52"/>
  <c r="AA192" i="52"/>
  <c r="AA160" i="52"/>
  <c r="AA256" i="52"/>
  <c r="AA216" i="52"/>
  <c r="AA232" i="52"/>
  <c r="AA228" i="52"/>
  <c r="AA218" i="52"/>
  <c r="AA199" i="52"/>
  <c r="AA184" i="52"/>
  <c r="AA243" i="52"/>
  <c r="AA204" i="52"/>
  <c r="AA185" i="52"/>
  <c r="AA167" i="52"/>
  <c r="AA152" i="52"/>
  <c r="AA244" i="52"/>
  <c r="AA195" i="52"/>
  <c r="AA240" i="52"/>
  <c r="AA196" i="52"/>
  <c r="AA225" i="52"/>
  <c r="AA207" i="52"/>
  <c r="AA175" i="52"/>
  <c r="AA148" i="52"/>
  <c r="AA143" i="52"/>
  <c r="AA224" i="52"/>
  <c r="AA197" i="52"/>
  <c r="AA129" i="52"/>
  <c r="AA121" i="52"/>
  <c r="AA113" i="52"/>
  <c r="AA105" i="52"/>
  <c r="AA96" i="52"/>
  <c r="AA78" i="52"/>
  <c r="AA70" i="52"/>
  <c r="AA62" i="52"/>
  <c r="AA54" i="52"/>
  <c r="AA46" i="52"/>
  <c r="AA38" i="52"/>
  <c r="AA237" i="52"/>
  <c r="AA234" i="52"/>
  <c r="AA227" i="52"/>
  <c r="AA203" i="52"/>
  <c r="AA163" i="52"/>
  <c r="AA136" i="52"/>
  <c r="AA97" i="52"/>
  <c r="AA87" i="52"/>
  <c r="AA86" i="52"/>
  <c r="AA77" i="52"/>
  <c r="AA69" i="52"/>
  <c r="AA61" i="52"/>
  <c r="AA53" i="52"/>
  <c r="AA45" i="52"/>
  <c r="AA37" i="52"/>
  <c r="AA205" i="52"/>
  <c r="AA241" i="52"/>
  <c r="AA164" i="52"/>
  <c r="AA165" i="52"/>
  <c r="I11" i="52"/>
  <c r="I13" i="52"/>
  <c r="I15" i="52"/>
  <c r="K21" i="52"/>
  <c r="AC22" i="52"/>
  <c r="K25" i="52"/>
  <c r="AC26" i="52"/>
  <c r="T28" i="52"/>
  <c r="K31" i="52"/>
  <c r="I32" i="52"/>
  <c r="AC33" i="52"/>
  <c r="AA42" i="52"/>
  <c r="R44" i="52"/>
  <c r="I55" i="52"/>
  <c r="I64" i="52"/>
  <c r="AA65" i="52"/>
  <c r="AA74" i="52"/>
  <c r="R76" i="52"/>
  <c r="AA82" i="52"/>
  <c r="AA88" i="52"/>
  <c r="R101" i="52"/>
  <c r="R105" i="52"/>
  <c r="R107" i="52"/>
  <c r="AA122" i="52"/>
  <c r="R129" i="52"/>
  <c r="R131" i="52"/>
  <c r="I175" i="52"/>
  <c r="AA206" i="52"/>
  <c r="K11" i="52"/>
  <c r="K19" i="52"/>
  <c r="I22" i="52"/>
  <c r="AA23" i="52"/>
  <c r="I26" i="52"/>
  <c r="AA27" i="52"/>
  <c r="K32" i="52"/>
  <c r="I33" i="52"/>
  <c r="I34" i="52"/>
  <c r="R35" i="52"/>
  <c r="I37" i="52"/>
  <c r="R38" i="52"/>
  <c r="AA44" i="52"/>
  <c r="I46" i="52"/>
  <c r="AA47" i="52"/>
  <c r="I49" i="52"/>
  <c r="R55" i="52"/>
  <c r="AB9" i="52"/>
  <c r="AC9" i="52" s="1"/>
  <c r="AA56" i="52"/>
  <c r="R58" i="52"/>
  <c r="AA59" i="52"/>
  <c r="I66" i="52"/>
  <c r="R67" i="52"/>
  <c r="I69" i="52"/>
  <c r="R70" i="52"/>
  <c r="AA76" i="52"/>
  <c r="I78" i="52"/>
  <c r="AA79" i="52"/>
  <c r="I81" i="52"/>
  <c r="I87" i="52"/>
  <c r="AA90" i="52"/>
  <c r="AA92" i="52"/>
  <c r="AA94" i="52"/>
  <c r="I96" i="52"/>
  <c r="R109" i="52"/>
  <c r="R113" i="52"/>
  <c r="R115" i="52"/>
  <c r="AA131" i="52"/>
  <c r="I145" i="52"/>
  <c r="AA146" i="52"/>
  <c r="K15" i="52"/>
  <c r="AB3" i="52"/>
  <c r="K22" i="52"/>
  <c r="AC23" i="52"/>
  <c r="K26" i="52"/>
  <c r="AC27" i="52"/>
  <c r="AA28" i="52"/>
  <c r="T30" i="52"/>
  <c r="K33" i="52"/>
  <c r="I40" i="52"/>
  <c r="AA41" i="52"/>
  <c r="AA50" i="52"/>
  <c r="R52" i="52"/>
  <c r="I63" i="52"/>
  <c r="AA73" i="52"/>
  <c r="R83" i="52"/>
  <c r="I89" i="52"/>
  <c r="I100" i="52"/>
  <c r="I102" i="52"/>
  <c r="R117" i="52"/>
  <c r="R121" i="52"/>
  <c r="R123" i="52"/>
  <c r="R125" i="52"/>
  <c r="I132" i="52"/>
  <c r="AA135" i="52"/>
  <c r="I182" i="52"/>
  <c r="I214" i="52"/>
  <c r="I223" i="52"/>
  <c r="I222" i="52"/>
  <c r="I230" i="52"/>
  <c r="I238" i="52"/>
  <c r="I254" i="52"/>
  <c r="I155" i="52"/>
  <c r="I197" i="52"/>
  <c r="I163" i="52"/>
  <c r="I161" i="52"/>
  <c r="I206" i="52"/>
  <c r="I165" i="52"/>
  <c r="I262" i="52"/>
  <c r="I189" i="52"/>
  <c r="I174" i="52"/>
  <c r="I247" i="52"/>
  <c r="I186" i="52"/>
  <c r="I153" i="52"/>
  <c r="I240" i="52"/>
  <c r="I187" i="52"/>
  <c r="I154" i="52"/>
  <c r="I157" i="52"/>
  <c r="I134" i="52"/>
  <c r="I249" i="52"/>
  <c r="I127" i="52"/>
  <c r="I119" i="52"/>
  <c r="I111" i="52"/>
  <c r="I103" i="52"/>
  <c r="I76" i="52"/>
  <c r="I68" i="52"/>
  <c r="I60" i="52"/>
  <c r="I52" i="52"/>
  <c r="I44" i="52"/>
  <c r="I36" i="52"/>
  <c r="I194" i="52"/>
  <c r="I162" i="52"/>
  <c r="I149" i="52"/>
  <c r="I93" i="52"/>
  <c r="I92" i="52"/>
  <c r="I75" i="52"/>
  <c r="I67" i="52"/>
  <c r="I59" i="52"/>
  <c r="I51" i="52"/>
  <c r="I43" i="52"/>
  <c r="I35" i="52"/>
  <c r="I144" i="52"/>
  <c r="I138" i="52"/>
  <c r="I85" i="52"/>
  <c r="I84" i="52"/>
  <c r="I246" i="52"/>
  <c r="I208" i="52"/>
  <c r="I176" i="52"/>
  <c r="K13" i="52"/>
  <c r="K17" i="52"/>
  <c r="T21" i="52"/>
  <c r="AA24" i="52"/>
  <c r="T25" i="52"/>
  <c r="I27" i="52"/>
  <c r="AC28" i="52"/>
  <c r="AA29" i="52"/>
  <c r="T31" i="52"/>
  <c r="R34" i="52"/>
  <c r="AA35" i="52"/>
  <c r="I42" i="52"/>
  <c r="R43" i="52"/>
  <c r="I45" i="52"/>
  <c r="R46" i="52"/>
  <c r="AA52" i="52"/>
  <c r="I54" i="52"/>
  <c r="AA55" i="52"/>
  <c r="I57" i="52"/>
  <c r="R63" i="52"/>
  <c r="AA64" i="52"/>
  <c r="R66" i="52"/>
  <c r="AA67" i="52"/>
  <c r="I74" i="52"/>
  <c r="R75" i="52"/>
  <c r="I77" i="52"/>
  <c r="R78" i="52"/>
  <c r="AA81" i="52"/>
  <c r="R85" i="52"/>
  <c r="R87" i="52"/>
  <c r="R91" i="52"/>
  <c r="I95" i="52"/>
  <c r="I104" i="52"/>
  <c r="I108" i="52"/>
  <c r="I110" i="52"/>
  <c r="AA123" i="52"/>
  <c r="I139" i="52"/>
  <c r="AA140" i="52"/>
  <c r="I133" i="52"/>
  <c r="I136" i="52"/>
  <c r="I140" i="52"/>
  <c r="AA141" i="52"/>
  <c r="R143" i="52"/>
  <c r="AA147" i="52"/>
  <c r="R151" i="52"/>
  <c r="I167" i="52"/>
  <c r="AA172" i="52"/>
  <c r="R177" i="52"/>
  <c r="I195" i="52"/>
  <c r="R196" i="52"/>
  <c r="I243" i="52"/>
  <c r="I83" i="52"/>
  <c r="R88" i="52"/>
  <c r="AA93" i="52"/>
  <c r="AA99" i="52"/>
  <c r="I101" i="52"/>
  <c r="R102" i="52"/>
  <c r="AA103" i="52"/>
  <c r="I105" i="52"/>
  <c r="R106" i="52"/>
  <c r="AA107" i="52"/>
  <c r="I109" i="52"/>
  <c r="R110" i="52"/>
  <c r="AA111" i="52"/>
  <c r="I113" i="52"/>
  <c r="R114" i="52"/>
  <c r="AA115" i="52"/>
  <c r="I117" i="52"/>
  <c r="R118" i="52"/>
  <c r="AA119" i="52"/>
  <c r="I121" i="52"/>
  <c r="R122" i="52"/>
  <c r="I125" i="52"/>
  <c r="AA127" i="52"/>
  <c r="R130" i="52"/>
  <c r="R134" i="52"/>
  <c r="R140" i="52"/>
  <c r="I148" i="52"/>
  <c r="I193" i="52"/>
  <c r="I216" i="52"/>
  <c r="I219" i="52"/>
  <c r="R96" i="52"/>
  <c r="I141" i="52"/>
  <c r="AA153" i="52"/>
  <c r="AA173" i="52"/>
  <c r="I207" i="52"/>
  <c r="R95" i="52"/>
  <c r="AA133" i="52"/>
  <c r="I135" i="52"/>
  <c r="R145" i="52"/>
  <c r="I147" i="52"/>
  <c r="I184" i="52"/>
  <c r="AA217" i="52"/>
  <c r="R229" i="52"/>
  <c r="I231" i="52"/>
  <c r="I236" i="52"/>
  <c r="AA85" i="52"/>
  <c r="I91" i="52"/>
  <c r="I99" i="52"/>
  <c r="AA101" i="52"/>
  <c r="R104" i="52"/>
  <c r="I107" i="52"/>
  <c r="AA109" i="52"/>
  <c r="R112" i="52"/>
  <c r="I115" i="52"/>
  <c r="AA117" i="52"/>
  <c r="R120" i="52"/>
  <c r="I123" i="52"/>
  <c r="AA125" i="52"/>
  <c r="R128" i="52"/>
  <c r="I131" i="52"/>
  <c r="R135" i="52"/>
  <c r="R138" i="52"/>
  <c r="R150" i="52"/>
  <c r="R165" i="52"/>
  <c r="AA171" i="52"/>
  <c r="R184" i="52"/>
  <c r="I190" i="52"/>
  <c r="I192" i="52"/>
  <c r="I202" i="52"/>
  <c r="I215" i="52"/>
  <c r="I226" i="52"/>
  <c r="R231" i="52"/>
  <c r="I233" i="52"/>
  <c r="I239" i="52"/>
  <c r="AA250" i="52"/>
  <c r="R252" i="52"/>
  <c r="R254" i="52"/>
  <c r="AA84" i="52"/>
  <c r="I90" i="52"/>
  <c r="R94" i="52"/>
  <c r="I98" i="52"/>
  <c r="I137" i="52"/>
  <c r="AA142" i="52"/>
  <c r="R144" i="52"/>
  <c r="I146" i="52"/>
  <c r="AA150" i="52"/>
  <c r="R158" i="52"/>
  <c r="R160" i="52"/>
  <c r="R162" i="52"/>
  <c r="I172" i="52"/>
  <c r="R187" i="52"/>
  <c r="AA188" i="52"/>
  <c r="R190" i="52"/>
  <c r="R192" i="52"/>
  <c r="R200" i="52"/>
  <c r="R202" i="52"/>
  <c r="I204" i="52"/>
  <c r="I209" i="52"/>
  <c r="I212" i="52"/>
  <c r="AA213" i="52"/>
  <c r="I228" i="52"/>
  <c r="R247" i="52"/>
  <c r="AA252" i="52"/>
  <c r="AA254" i="52"/>
  <c r="AA258" i="52"/>
  <c r="AA100" i="52"/>
  <c r="R103" i="52"/>
  <c r="I106" i="52"/>
  <c r="AA108" i="52"/>
  <c r="R111" i="52"/>
  <c r="I114" i="52"/>
  <c r="AA116" i="52"/>
  <c r="R119" i="52"/>
  <c r="I122" i="52"/>
  <c r="AA124" i="52"/>
  <c r="R127" i="52"/>
  <c r="I130" i="52"/>
  <c r="AA132" i="52"/>
  <c r="AA138" i="52"/>
  <c r="I143" i="52"/>
  <c r="R146" i="52"/>
  <c r="AA155" i="52"/>
  <c r="AA158" i="52"/>
  <c r="AA162" i="52"/>
  <c r="R168" i="52"/>
  <c r="R170" i="52"/>
  <c r="R172" i="52"/>
  <c r="AA178" i="52"/>
  <c r="R180" i="52"/>
  <c r="R182" i="52"/>
  <c r="I199" i="52"/>
  <c r="AA221" i="52"/>
  <c r="R249" i="52"/>
  <c r="R137" i="52"/>
  <c r="AA139" i="52"/>
  <c r="AA144" i="52"/>
  <c r="AA151" i="52"/>
  <c r="AA161" i="52"/>
  <c r="AA166" i="52"/>
  <c r="I168" i="52"/>
  <c r="AA169" i="52"/>
  <c r="AA179" i="52"/>
  <c r="AA181" i="52"/>
  <c r="R188" i="52"/>
  <c r="AA189" i="52"/>
  <c r="AA191" i="52"/>
  <c r="R193" i="52"/>
  <c r="R205" i="52"/>
  <c r="AA208" i="52"/>
  <c r="I210" i="52"/>
  <c r="R211" i="52"/>
  <c r="AA214" i="52"/>
  <c r="R217" i="52"/>
  <c r="I220" i="52"/>
  <c r="AA222" i="52"/>
  <c r="R224" i="52"/>
  <c r="AA230" i="52"/>
  <c r="R232" i="52"/>
  <c r="R237" i="52"/>
  <c r="I244" i="52"/>
  <c r="AA245" i="52"/>
  <c r="I252" i="52"/>
  <c r="I256" i="52"/>
  <c r="AA257" i="52"/>
  <c r="R261" i="52"/>
  <c r="R142" i="52"/>
  <c r="R147" i="52"/>
  <c r="I150" i="52"/>
  <c r="I152" i="52"/>
  <c r="R155" i="52"/>
  <c r="AA156" i="52"/>
  <c r="I158" i="52"/>
  <c r="I160" i="52"/>
  <c r="I170" i="52"/>
  <c r="AA174" i="52"/>
  <c r="I177" i="52"/>
  <c r="I180" i="52"/>
  <c r="AA183" i="52"/>
  <c r="AA193" i="52"/>
  <c r="AA198" i="52"/>
  <c r="I200" i="52"/>
  <c r="AA201" i="52"/>
  <c r="AA211" i="52"/>
  <c r="AA235" i="52"/>
  <c r="AA238" i="52"/>
  <c r="R240" i="52"/>
  <c r="R256" i="52"/>
  <c r="I258" i="52"/>
  <c r="I166" i="52"/>
  <c r="R167" i="52"/>
  <c r="AA168" i="52"/>
  <c r="AA170" i="52"/>
  <c r="AA180" i="52"/>
  <c r="R185" i="52"/>
  <c r="AA187" i="52"/>
  <c r="AA190" i="52"/>
  <c r="R194" i="52"/>
  <c r="R204" i="52"/>
  <c r="R209" i="52"/>
  <c r="AA210" i="52"/>
  <c r="R212" i="52"/>
  <c r="R215" i="52"/>
  <c r="I218" i="52"/>
  <c r="I225" i="52"/>
  <c r="AA229" i="52"/>
  <c r="AA231" i="52"/>
  <c r="R233" i="52"/>
  <c r="R236" i="52"/>
  <c r="R246" i="52"/>
  <c r="I251" i="52"/>
  <c r="I253" i="52"/>
  <c r="I257" i="52"/>
  <c r="AA145" i="52"/>
  <c r="I151" i="52"/>
  <c r="I156" i="52"/>
  <c r="R157" i="52"/>
  <c r="I159" i="52"/>
  <c r="I169" i="52"/>
  <c r="I171" i="52"/>
  <c r="AA177" i="52"/>
  <c r="I179" i="52"/>
  <c r="I181" i="52"/>
  <c r="AA182" i="52"/>
  <c r="AA194" i="52"/>
  <c r="I198" i="52"/>
  <c r="R199" i="52"/>
  <c r="AA200" i="52"/>
  <c r="AA202" i="52"/>
  <c r="AA212" i="52"/>
  <c r="AA215" i="52"/>
  <c r="AA220" i="52"/>
  <c r="AA226" i="52"/>
  <c r="I235" i="52"/>
  <c r="R239" i="52"/>
  <c r="I242" i="52"/>
  <c r="I248" i="52"/>
  <c r="I255" i="52"/>
  <c r="I259" i="52"/>
  <c r="R262" i="52"/>
  <c r="R139" i="52"/>
  <c r="R148" i="52"/>
  <c r="R159" i="52"/>
  <c r="I164" i="52"/>
  <c r="R166" i="52"/>
  <c r="R169" i="52"/>
  <c r="I173" i="52"/>
  <c r="I183" i="52"/>
  <c r="I188" i="52"/>
  <c r="R189" i="52"/>
  <c r="I191" i="52"/>
  <c r="I201" i="52"/>
  <c r="I203" i="52"/>
  <c r="AA209" i="52"/>
  <c r="I211" i="52"/>
  <c r="I213" i="52"/>
  <c r="I217" i="52"/>
  <c r="AA219" i="52"/>
  <c r="I227" i="52"/>
  <c r="I232" i="52"/>
  <c r="AA233" i="52"/>
  <c r="AA236" i="52"/>
  <c r="I241" i="52"/>
  <c r="R248" i="52"/>
  <c r="R253" i="52"/>
  <c r="R255" i="52"/>
  <c r="AA260" i="52"/>
  <c r="I142" i="52"/>
  <c r="AA149" i="52"/>
  <c r="R156" i="52"/>
  <c r="AA157" i="52"/>
  <c r="AA159" i="52"/>
  <c r="R161" i="52"/>
  <c r="R173" i="52"/>
  <c r="AA176" i="52"/>
  <c r="I178" i="52"/>
  <c r="R179" i="52"/>
  <c r="R181" i="52"/>
  <c r="R191" i="52"/>
  <c r="I196" i="52"/>
  <c r="R198" i="52"/>
  <c r="R201" i="52"/>
  <c r="I205" i="52"/>
  <c r="R214" i="52"/>
  <c r="R221" i="52"/>
  <c r="I224" i="52"/>
  <c r="R230" i="52"/>
  <c r="I234" i="52"/>
  <c r="I237" i="52"/>
  <c r="R238" i="52"/>
  <c r="AA242" i="52"/>
  <c r="R245" i="52"/>
  <c r="AA251" i="52"/>
  <c r="AA253" i="52"/>
  <c r="I261" i="52"/>
  <c r="AA223" i="52"/>
  <c r="I245" i="52"/>
  <c r="R257" i="52"/>
  <c r="I229" i="52"/>
  <c r="R250" i="52"/>
  <c r="R263" i="52"/>
  <c r="I221" i="52"/>
  <c r="R242" i="52"/>
  <c r="AA255" i="52"/>
  <c r="I260" i="52"/>
  <c r="AA263" i="52"/>
  <c r="R234" i="52"/>
  <c r="R241" i="52"/>
  <c r="I264" i="52"/>
  <c r="R226" i="52"/>
  <c r="AA247" i="52"/>
  <c r="R264" i="52"/>
  <c r="R218" i="52"/>
  <c r="R225" i="52"/>
  <c r="AA239" i="52"/>
  <c r="AA246" i="52"/>
  <c r="R258" i="52"/>
  <c r="AA262" i="52"/>
  <c r="AA264" i="52"/>
  <c r="L5" i="52" l="1"/>
  <c r="K3" i="52"/>
  <c r="L3" i="52" s="1"/>
  <c r="U5" i="52"/>
  <c r="T3" i="52"/>
  <c r="U3" i="52" s="1"/>
  <c r="AC3" i="52"/>
  <c r="AD3" i="52" s="1"/>
  <c r="AD5" i="52"/>
  <c r="U7" i="52" l="1"/>
  <c r="AD7" i="52"/>
  <c r="L7" i="52"/>
</calcChain>
</file>

<file path=xl/sharedStrings.xml><?xml version="1.0" encoding="utf-8"?>
<sst xmlns="http://schemas.openxmlformats.org/spreadsheetml/2006/main" count="867" uniqueCount="279">
  <si>
    <t>pH</t>
  </si>
  <si>
    <t>SED 005</t>
  </si>
  <si>
    <t>255 nm nominal</t>
  </si>
  <si>
    <t>265 nm nominal</t>
  </si>
  <si>
    <t>285 nm nominal</t>
  </si>
  <si>
    <t>λ
[nm]</t>
  </si>
  <si>
    <t>Sensor Responsivity
[A cm2 W-1]</t>
  </si>
  <si>
    <t>Radiometer readout, relative to 355 nm peak
[-]</t>
  </si>
  <si>
    <t>Spectral flux
[W nm-1]</t>
  </si>
  <si>
    <t>Measurement Bandwidth
[nm]</t>
  </si>
  <si>
    <t>Radiant power
[W]</t>
  </si>
  <si>
    <t>Normalized (for plotting only)
[-]</t>
  </si>
  <si>
    <t>Radiant Power, interpolated
[W]</t>
  </si>
  <si>
    <t>Weighted radiant power
[-]</t>
  </si>
  <si>
    <t>Sum of weighted values</t>
  </si>
  <si>
    <t>Sum of non-weighted</t>
  </si>
  <si>
    <t>Sensor Factor</t>
  </si>
  <si>
    <t>Peak wavelength [nm]</t>
  </si>
  <si>
    <t>Result</t>
  </si>
  <si>
    <t>Sample Name</t>
  </si>
  <si>
    <t>Analysis</t>
  </si>
  <si>
    <t>A</t>
  </si>
  <si>
    <t>B</t>
  </si>
  <si>
    <t>Name</t>
  </si>
  <si>
    <t>S/N</t>
  </si>
  <si>
    <t>Lot #</t>
  </si>
  <si>
    <t>Exp</t>
  </si>
  <si>
    <t>Influent</t>
  </si>
  <si>
    <r>
      <t>8.66 @ 10.3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</si>
  <si>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8.59 @ 10.5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</si>
  <si>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 xml:space="preserve">ExTech </t>
  </si>
  <si>
    <t>Model 407227</t>
  </si>
  <si>
    <t>None</t>
  </si>
  <si>
    <t>Temp</t>
  </si>
  <si>
    <r>
      <t>9.8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</si>
  <si>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9.9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</si>
  <si>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Hardness</t>
  </si>
  <si>
    <r>
      <t>120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/L</t>
    </r>
  </si>
  <si>
    <r>
      <t>140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/L</t>
    </r>
  </si>
  <si>
    <t>Hach Kit HA-71A</t>
  </si>
  <si>
    <t>Buffer Solution Hardness 1</t>
  </si>
  <si>
    <t>A8274</t>
  </si>
  <si>
    <t>ManVer Hardness Indicator</t>
  </si>
  <si>
    <t>A8208</t>
  </si>
  <si>
    <t>Titrant Solution Hardness 3 EDTA</t>
  </si>
  <si>
    <t>A8262</t>
  </si>
  <si>
    <t>Turbidity</t>
  </si>
  <si>
    <t>0.21 NTU</t>
  </si>
  <si>
    <t>0.29 NTU</t>
  </si>
  <si>
    <t>Hach 2100Q</t>
  </si>
  <si>
    <t>17120C063300</t>
  </si>
  <si>
    <t>% UVT*</t>
  </si>
  <si>
    <t>80.1% @ 255nm</t>
  </si>
  <si>
    <t>Hach DR6000</t>
  </si>
  <si>
    <t>86.4% @ 265nm</t>
  </si>
  <si>
    <t>86.6% @ 265nm</t>
  </si>
  <si>
    <t>112.0% @ 280nm</t>
  </si>
  <si>
    <t>111.9% @ 280nm</t>
  </si>
  <si>
    <t>Free Cl</t>
  </si>
  <si>
    <t>0.93 ml/L</t>
  </si>
  <si>
    <t>DR900</t>
  </si>
  <si>
    <t>160820001039</t>
  </si>
  <si>
    <t>DPD Free Chlorine Reagent</t>
  </si>
  <si>
    <t>A0295</t>
  </si>
  <si>
    <t>Total Cl</t>
  </si>
  <si>
    <t>1.04 mg/L</t>
  </si>
  <si>
    <t>DPD Total Chlorine Reagent</t>
  </si>
  <si>
    <t>Ferrous Iron</t>
  </si>
  <si>
    <t>0.00mg/L</t>
  </si>
  <si>
    <t>Ferrous Iron Reagent</t>
  </si>
  <si>
    <t>A1012</t>
  </si>
  <si>
    <t>Grab</t>
  </si>
  <si>
    <t>0.09mg/L</t>
  </si>
  <si>
    <t>0.10mg/L</t>
  </si>
  <si>
    <t>Total Iron</t>
  </si>
  <si>
    <t>0.05mg/L</t>
  </si>
  <si>
    <t>FerroVer Iron Reagent</t>
  </si>
  <si>
    <t>A1033</t>
  </si>
  <si>
    <r>
      <t>8.67 @ 11.6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</si>
  <si>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8.72 @ 11.4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</si>
  <si>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Thermo Scientific Orion 5 Star Series</t>
  </si>
  <si>
    <t>B31380</t>
  </si>
  <si>
    <r>
      <t>15.1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</si>
  <si>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15.0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</si>
  <si>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NIST Fisher Thermometer</t>
  </si>
  <si>
    <t>0.35 NTU</t>
  </si>
  <si>
    <t>0.31 NTU</t>
  </si>
  <si>
    <t>81.0% @ 255nm</t>
  </si>
  <si>
    <t>82.2% @ 255nm</t>
  </si>
  <si>
    <t>89.0% @ 265nm</t>
  </si>
  <si>
    <t>88.9% @ 265nm</t>
  </si>
  <si>
    <t>93.3% @ 280nm</t>
  </si>
  <si>
    <t>93.4% @ 280nm</t>
  </si>
  <si>
    <t>0.92 ml/L</t>
  </si>
  <si>
    <t>A1035</t>
  </si>
  <si>
    <t>1.05 mg/L</t>
  </si>
  <si>
    <t>0.01mg/L</t>
  </si>
  <si>
    <t>0.04mg/L</t>
  </si>
  <si>
    <t>0.03mg/L</t>
  </si>
  <si>
    <t>Detection Limit</t>
  </si>
  <si>
    <r>
      <t>8.9 @ 25.0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</si>
  <si>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9.03 @ 25.0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</si>
  <si>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 xml:space="preserve"> -2.000 - 19.999</t>
  </si>
  <si>
    <r>
      <t>19.9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</si>
  <si>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19.8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</si>
  <si>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 -50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- 300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</si>
  <si>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1 - 20 mg/L CaCO</t>
    </r>
    <r>
      <rPr>
        <vertAlign val="subscript"/>
        <sz val="11"/>
        <rFont val="Calibri"/>
        <family val="2"/>
        <scheme val="minor"/>
      </rPr>
      <t>3</t>
    </r>
  </si>
  <si>
    <t>0.63 NTU</t>
  </si>
  <si>
    <t>0.66 NTU</t>
  </si>
  <si>
    <t xml:space="preserve">0-1000 NTU </t>
  </si>
  <si>
    <t>82.9% @ 255nm</t>
  </si>
  <si>
    <t>88.3% @ 265nm</t>
  </si>
  <si>
    <t>89.5% @ 265nm</t>
  </si>
  <si>
    <t>93.0% @ 280nm</t>
  </si>
  <si>
    <t>94.8% @ 280nm</t>
  </si>
  <si>
    <t>0.73 ml/L</t>
  </si>
  <si>
    <r>
      <t>0.02 - 2.00 mg/L Cl</t>
    </r>
    <r>
      <rPr>
        <vertAlign val="subscript"/>
        <sz val="11"/>
        <rFont val="Calibri"/>
        <family val="2"/>
        <scheme val="minor"/>
      </rPr>
      <t>2</t>
    </r>
  </si>
  <si>
    <t>0.86 mg/L</t>
  </si>
  <si>
    <t>0.84 mg/L</t>
  </si>
  <si>
    <t>0.00 mg/L</t>
  </si>
  <si>
    <r>
      <t>0.02 - 3.00 mg/L Fe</t>
    </r>
    <r>
      <rPr>
        <vertAlign val="superscript"/>
        <sz val="11"/>
        <rFont val="Calibri"/>
        <family val="2"/>
        <scheme val="minor"/>
      </rPr>
      <t>2+</t>
    </r>
  </si>
  <si>
    <t>0.02 - 3.00 mg/L Fe</t>
  </si>
  <si>
    <t>SS6-Influent</t>
  </si>
  <si>
    <r>
      <t>9.08 @ 25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</si>
  <si>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9.06 @ 25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</si>
  <si>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17.0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</si>
  <si>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17.1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</si>
  <si>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0.22 NTU</t>
  </si>
  <si>
    <t>0.23 NTU</t>
  </si>
  <si>
    <t>128.8% @ 255nm</t>
  </si>
  <si>
    <t>119.5% @ 265nm</t>
  </si>
  <si>
    <t>119.1% @ 265nm</t>
  </si>
  <si>
    <t>110.7% @ 280nm</t>
  </si>
  <si>
    <t>0.91 ml/L</t>
  </si>
  <si>
    <t>1.07 mg/L</t>
  </si>
  <si>
    <t>1.03 mg/L</t>
  </si>
  <si>
    <t>0.01 mg/L</t>
  </si>
  <si>
    <t>Instrument</t>
  </si>
  <si>
    <t>Supplies</t>
  </si>
  <si>
    <t>Within each row, compare columns (simple effects within rows)</t>
  </si>
  <si>
    <t>Number of families</t>
  </si>
  <si>
    <t>Number of comparisons per family</t>
  </si>
  <si>
    <t>Alpha</t>
  </si>
  <si>
    <t>Tukey's multiple comparisons test</t>
  </si>
  <si>
    <t>Predicted (LS) mean diff.</t>
  </si>
  <si>
    <t>95.00% CI of diff.</t>
  </si>
  <si>
    <t xml:space="preserve">  0.5</t>
  </si>
  <si>
    <t>sg1 Ph-1 vs. sg1 T&amp;E</t>
  </si>
  <si>
    <t>-1.040 to -0.3063</t>
  </si>
  <si>
    <t>sg1 Ph-1 vs. sg4</t>
  </si>
  <si>
    <t>-0.7404 to -0.006279</t>
  </si>
  <si>
    <t>sg1 Ph-1 vs. sg6</t>
  </si>
  <si>
    <t>-0.6537 to 0.08039</t>
  </si>
  <si>
    <t>sg1 T&amp;E vs. sg4</t>
  </si>
  <si>
    <t>-0.06705 to 0.6671</t>
  </si>
  <si>
    <t>sg1 T&amp;E vs. sg6</t>
  </si>
  <si>
    <t>0.01961 to 0.7537</t>
  </si>
  <si>
    <t>sg4 vs. sg6</t>
  </si>
  <si>
    <t>-0.2804 to 0.4537</t>
  </si>
  <si>
    <t xml:space="preserve">  1</t>
  </si>
  <si>
    <t>-1.947 to -1.126</t>
  </si>
  <si>
    <t>-1.357 to -0.6229</t>
  </si>
  <si>
    <t>-1.490 to -0.7563</t>
  </si>
  <si>
    <t>0.1363 to 0.9570</t>
  </si>
  <si>
    <t>0.002955 to 0.8237</t>
  </si>
  <si>
    <t>-0.5004 to 0.2337</t>
  </si>
  <si>
    <t xml:space="preserve">  2</t>
  </si>
  <si>
    <t>0.1330 to 0.9537</t>
  </si>
  <si>
    <t>-0.5337 to 0.2004</t>
  </si>
  <si>
    <t>-0.6437 to 0.09039</t>
  </si>
  <si>
    <t>-1.120 to -0.2996</t>
  </si>
  <si>
    <t>-1.230 to -0.4096</t>
  </si>
  <si>
    <t>-0.4771 to 0.2571</t>
  </si>
  <si>
    <t xml:space="preserve">  5</t>
  </si>
  <si>
    <t>-0.7871 to -0.05295</t>
  </si>
  <si>
    <t>-0.3871 to 0.3471</t>
  </si>
  <si>
    <t>-0.4971 to 0.2371</t>
  </si>
  <si>
    <t>0.03295 to 0.7671</t>
  </si>
  <si>
    <t>-0.07705 to 0.6571</t>
  </si>
  <si>
    <t xml:space="preserve">  10</t>
  </si>
  <si>
    <t xml:space="preserve">  16</t>
  </si>
  <si>
    <t>-0.6358 to 0.6358</t>
  </si>
  <si>
    <t xml:space="preserve">  34</t>
  </si>
  <si>
    <t>Test details</t>
  </si>
  <si>
    <t>Predicted (LS) mean 1</t>
  </si>
  <si>
    <t>Predicted (LS) mean 2</t>
  </si>
  <si>
    <t>Log Reductions at 280nm</t>
  </si>
  <si>
    <t>Two-way ANOVA</t>
  </si>
  <si>
    <t>Ordinary</t>
  </si>
  <si>
    <t>Source of Variation</t>
  </si>
  <si>
    <t>% of total variation</t>
  </si>
  <si>
    <t>Interaction</t>
  </si>
  <si>
    <t>Row Factor</t>
  </si>
  <si>
    <t>Column Factor</t>
  </si>
  <si>
    <t>ANOVA table</t>
  </si>
  <si>
    <t>SS</t>
  </si>
  <si>
    <t>Residual</t>
  </si>
  <si>
    <t>Data summary</t>
  </si>
  <si>
    <t>Number of columns (Column Factor)</t>
  </si>
  <si>
    <t>Number of rows (Row Factor)</t>
  </si>
  <si>
    <t>Number of values</t>
  </si>
  <si>
    <t>Log Reductions at 265nm</t>
  </si>
  <si>
    <t>SS (Type III)</t>
  </si>
  <si>
    <t>Log Reductions at 255nm</t>
  </si>
  <si>
    <t>-1.391 to -0.6493</t>
  </si>
  <si>
    <t>-0.8407 to -0.09931</t>
  </si>
  <si>
    <t>-0.7074 to 0.03402</t>
  </si>
  <si>
    <t>0.1793 to 0.9207</t>
  </si>
  <si>
    <t>0.3126 to 1.054</t>
  </si>
  <si>
    <t>-0.2374 to 0.5040</t>
  </si>
  <si>
    <t>-1.507 to -0.7660</t>
  </si>
  <si>
    <t>-0.9207 to -0.1793</t>
  </si>
  <si>
    <t>-0.7474 to -0.005978</t>
  </si>
  <si>
    <t>0.2160 to 0.9574</t>
  </si>
  <si>
    <t>0.3893 to 1.131</t>
  </si>
  <si>
    <t>-0.1974 to 0.5440</t>
  </si>
  <si>
    <t>-2.164 to -1.423</t>
  </si>
  <si>
    <t>-0.5640 to 0.1774</t>
  </si>
  <si>
    <t>-0.9140 to -0.1726</t>
  </si>
  <si>
    <t>1.229 to 1.971</t>
  </si>
  <si>
    <t>0.8793 to 1.621</t>
  </si>
  <si>
    <t>-0.7207 to 0.02069</t>
  </si>
  <si>
    <t>-3.964 to -3.223</t>
  </si>
  <si>
    <t>-0.5207 to 0.2207</t>
  </si>
  <si>
    <t>-2.914 to -2.173</t>
  </si>
  <si>
    <t>3.073 to 3.814</t>
  </si>
  <si>
    <t>0.6793 to 1.421</t>
  </si>
  <si>
    <t>-2.764 to -2.023</t>
  </si>
  <si>
    <t>-0.9774 to -0.2360</t>
  </si>
  <si>
    <t>-0.6040 to 0.1374</t>
  </si>
  <si>
    <t>-0.7140 to 0.02736</t>
  </si>
  <si>
    <t>0.002644 to 0.7440</t>
  </si>
  <si>
    <t>-0.1074 to 0.6340</t>
  </si>
  <si>
    <t>-0.4807 to 0.2607</t>
  </si>
  <si>
    <t>-0.6421 to 0.6421</t>
  </si>
  <si>
    <t>Mean Diff.</t>
  </si>
  <si>
    <t>-0.5628 to 0.1095</t>
  </si>
  <si>
    <t>-0.3195 to 0.3528</t>
  </si>
  <si>
    <t>-0.3961 to 0.2761</t>
  </si>
  <si>
    <t>-0.09280 to 0.5795</t>
  </si>
  <si>
    <t>-0.1695 to 0.5028</t>
  </si>
  <si>
    <t>-0.4128 to 0.2595</t>
  </si>
  <si>
    <t>-0.6395 to 0.03280</t>
  </si>
  <si>
    <t>-0.3328 to 0.3395</t>
  </si>
  <si>
    <t>-0.5228 to 0.1495</t>
  </si>
  <si>
    <t>-0.02947 to 0.6428</t>
  </si>
  <si>
    <t>-0.2195 to 0.4528</t>
  </si>
  <si>
    <t>-0.5261 to 0.1461</t>
  </si>
  <si>
    <t>-1.199 to -0.5272</t>
  </si>
  <si>
    <t>-0.4661 to 0.2061</t>
  </si>
  <si>
    <t>-0.8095 to -0.1372</t>
  </si>
  <si>
    <t>0.3972 to 1.069</t>
  </si>
  <si>
    <t>0.05386 to 0.7261</t>
  </si>
  <si>
    <t>-0.6795 to -0.007197</t>
  </si>
  <si>
    <t>-1.049 to -0.3772</t>
  </si>
  <si>
    <t>-0.3028 to 0.3695</t>
  </si>
  <si>
    <t>-1.126 to -0.4539</t>
  </si>
  <si>
    <t>0.4105 to 1.083</t>
  </si>
  <si>
    <t>-1.159 to -0.4872</t>
  </si>
  <si>
    <t>-3.699 to -3.027</t>
  </si>
  <si>
    <t>0.01386 to 0.6861</t>
  </si>
  <si>
    <t>-1.533 to -0.8605</t>
  </si>
  <si>
    <t>3.377 to 4.049</t>
  </si>
  <si>
    <t>1.831 to 2.503</t>
  </si>
  <si>
    <t>-1.883 to -1.211</t>
  </si>
  <si>
    <t>-3.203 to -2.531</t>
  </si>
  <si>
    <t>-0.2728 to 0.3995</t>
  </si>
  <si>
    <t>-2.356 to -1.684</t>
  </si>
  <si>
    <t>2.594 to 3.266</t>
  </si>
  <si>
    <t>0.5105 to 1.183</t>
  </si>
  <si>
    <t>-2.419 to -1.747</t>
  </si>
  <si>
    <t>-0.7828 to -0.1105</t>
  </si>
  <si>
    <t>-0.3828 to 0.2895</t>
  </si>
  <si>
    <t>-0.4928 to 0.1795</t>
  </si>
  <si>
    <t>0.06386 to 0.7361</t>
  </si>
  <si>
    <t>-0.04614 to 0.6261</t>
  </si>
  <si>
    <t>-0.4461 to 0.2261</t>
  </si>
  <si>
    <t>Mean 1</t>
  </si>
  <si>
    <t>Mean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</si>
</sst>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0.0"/>
    <numFmt numFmtId="166" formatCode="0.000"/>
    <numFmt numFmtId="167" formatCode="0.0000000000"/>
    <numFmt numFmtId="168" formatCode="0.000000"/>
    <numFmt numFmtId="169" formatCode="0.000E+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7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8" fontId="0" fillId="0" borderId="3" xfId="0" applyNumberFormat="1" applyBorder="1" applyAlignment="1">
      <alignment vertical="center" wrapText="1"/>
    </xf>
    <xf numFmtId="0" fontId="6" fillId="0" borderId="4" xfId="3" applyFont="1" applyBorder="1" applyAlignment="1">
      <alignment horizontal="center"/>
    </xf>
    <xf numFmtId="169" fontId="6" fillId="0" borderId="0" xfId="3" applyNumberFormat="1" applyFont="1" applyAlignment="1">
      <alignment horizontal="center"/>
    </xf>
    <xf numFmtId="169" fontId="0" fillId="0" borderId="5" xfId="0" applyNumberFormat="1" applyBorder="1" applyAlignment="1">
      <alignment horizontal="center"/>
    </xf>
    <xf numFmtId="165" fontId="0" fillId="2" borderId="4" xfId="0" applyNumberFormat="1" applyFill="1" applyBorder="1"/>
    <xf numFmtId="11" fontId="0" fillId="2" borderId="0" xfId="0" applyNumberFormat="1" applyFill="1"/>
    <xf numFmtId="2" fontId="0" fillId="0" borderId="0" xfId="0" applyNumberFormat="1"/>
    <xf numFmtId="11" fontId="0" fillId="0" borderId="5" xfId="0" applyNumberFormat="1" applyBorder="1"/>
    <xf numFmtId="11" fontId="0" fillId="0" borderId="0" xfId="0" quotePrefix="1" applyNumberFormat="1" applyAlignment="1">
      <alignment wrapText="1"/>
    </xf>
    <xf numFmtId="11" fontId="0" fillId="0" borderId="7" xfId="0" applyNumberFormat="1" applyBorder="1"/>
    <xf numFmtId="169" fontId="0" fillId="0" borderId="0" xfId="0" applyNumberFormat="1"/>
    <xf numFmtId="0" fontId="0" fillId="0" borderId="6" xfId="0" applyBorder="1" applyAlignment="1">
      <alignment wrapText="1"/>
    </xf>
    <xf numFmtId="166" fontId="1" fillId="0" borderId="0" xfId="0" applyNumberFormat="1" applyFont="1"/>
    <xf numFmtId="166" fontId="0" fillId="0" borderId="0" xfId="0" applyNumberFormat="1"/>
    <xf numFmtId="0" fontId="7" fillId="0" borderId="6" xfId="0" applyFont="1" applyBorder="1" applyAlignment="1">
      <alignment wrapText="1"/>
    </xf>
    <xf numFmtId="166" fontId="7" fillId="0" borderId="7" xfId="0" applyNumberFormat="1" applyFont="1" applyBorder="1"/>
    <xf numFmtId="0" fontId="5" fillId="0" borderId="6" xfId="0" applyFont="1" applyBorder="1"/>
    <xf numFmtId="165" fontId="0" fillId="0" borderId="7" xfId="0" applyNumberFormat="1" applyBorder="1"/>
    <xf numFmtId="0" fontId="6" fillId="0" borderId="8" xfId="3" applyFont="1" applyBorder="1" applyAlignment="1">
      <alignment horizontal="center"/>
    </xf>
    <xf numFmtId="169" fontId="6" fillId="0" borderId="9" xfId="3" applyNumberFormat="1" applyFont="1" applyBorder="1" applyAlignment="1">
      <alignment horizontal="center"/>
    </xf>
    <xf numFmtId="169" fontId="0" fillId="0" borderId="10" xfId="0" applyNumberFormat="1" applyBorder="1" applyAlignment="1">
      <alignment horizontal="center"/>
    </xf>
    <xf numFmtId="0" fontId="6" fillId="0" borderId="0" xfId="3" applyFont="1" applyAlignment="1">
      <alignment horizontal="center"/>
    </xf>
    <xf numFmtId="169" fontId="0" fillId="0" borderId="0" xfId="0" applyNumberFormat="1" applyAlignment="1">
      <alignment horizontal="center"/>
    </xf>
    <xf numFmtId="165" fontId="0" fillId="2" borderId="8" xfId="0" applyNumberFormat="1" applyFill="1" applyBorder="1"/>
    <xf numFmtId="11" fontId="0" fillId="2" borderId="9" xfId="0" applyNumberFormat="1" applyFill="1" applyBorder="1"/>
    <xf numFmtId="2" fontId="0" fillId="0" borderId="9" xfId="0" applyNumberFormat="1" applyBorder="1"/>
    <xf numFmtId="11" fontId="0" fillId="0" borderId="9" xfId="0" applyNumberFormat="1" applyBorder="1"/>
    <xf numFmtId="11" fontId="0" fillId="0" borderId="10" xfId="0" applyNumberForma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ill="1"/>
    <xf numFmtId="0" fontId="0" fillId="0" borderId="1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" fontId="0" fillId="0" borderId="11" xfId="0" applyNumberForma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49" fontId="0" fillId="0" borderId="11" xfId="0" applyNumberForma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" fontId="0" fillId="0" borderId="11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" fontId="0" fillId="0" borderId="16" xfId="0" applyNumberForma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</cellXfs>
  <cellStyles count="4">
    <cellStyle name="Normal" xfId="0" builtinId="0"/>
    <cellStyle name="Normal 2" xfId="1" xr:uid="{D16002AE-D9D8-4EAC-A845-2ED8B403C9AC}"/>
    <cellStyle name="Normal 2 2" xfId="3" xr:uid="{217FCB5F-B0A5-4B3C-BEFF-C7CB696947BF}"/>
    <cellStyle name="Normal 3" xfId="2" xr:uid="{020A5F4D-53BD-4102-95F2-D767D4A356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3953723264267"/>
          <c:y val="2.2352265814433697E-2"/>
          <c:w val="0.83461277198073813"/>
          <c:h val="0.831169999999999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'UV Sensor Data'!$A$1</c:f>
              <c:strCache>
                <c:ptCount val="1"/>
                <c:pt idx="0">
                  <c:v>SED 005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'UV Sensor Data'!$A$3:$A$254</c:f>
              <c:numCache>
                <c:formatCode>General</c:formatCode>
                <c:ptCount val="252"/>
                <c:pt idx="0">
                  <c:v>240</c:v>
                </c:pt>
                <c:pt idx="1">
                  <c:v>245</c:v>
                </c:pt>
                <c:pt idx="2">
                  <c:v>250</c:v>
                </c:pt>
                <c:pt idx="3">
                  <c:v>255</c:v>
                </c:pt>
                <c:pt idx="4">
                  <c:v>260</c:v>
                </c:pt>
                <c:pt idx="5">
                  <c:v>265</c:v>
                </c:pt>
                <c:pt idx="6">
                  <c:v>270</c:v>
                </c:pt>
                <c:pt idx="7">
                  <c:v>275</c:v>
                </c:pt>
                <c:pt idx="8">
                  <c:v>280</c:v>
                </c:pt>
                <c:pt idx="9">
                  <c:v>285</c:v>
                </c:pt>
                <c:pt idx="10">
                  <c:v>290</c:v>
                </c:pt>
                <c:pt idx="11">
                  <c:v>295</c:v>
                </c:pt>
                <c:pt idx="12">
                  <c:v>300</c:v>
                </c:pt>
                <c:pt idx="13">
                  <c:v>305</c:v>
                </c:pt>
                <c:pt idx="14">
                  <c:v>310</c:v>
                </c:pt>
                <c:pt idx="15">
                  <c:v>315</c:v>
                </c:pt>
                <c:pt idx="16">
                  <c:v>320</c:v>
                </c:pt>
                <c:pt idx="17">
                  <c:v>325</c:v>
                </c:pt>
                <c:pt idx="18">
                  <c:v>330</c:v>
                </c:pt>
                <c:pt idx="19">
                  <c:v>335</c:v>
                </c:pt>
                <c:pt idx="20">
                  <c:v>340</c:v>
                </c:pt>
                <c:pt idx="21">
                  <c:v>345</c:v>
                </c:pt>
                <c:pt idx="22">
                  <c:v>350</c:v>
                </c:pt>
                <c:pt idx="23">
                  <c:v>355</c:v>
                </c:pt>
                <c:pt idx="24">
                  <c:v>360</c:v>
                </c:pt>
                <c:pt idx="25">
                  <c:v>365</c:v>
                </c:pt>
                <c:pt idx="26">
                  <c:v>370</c:v>
                </c:pt>
                <c:pt idx="27">
                  <c:v>375</c:v>
                </c:pt>
                <c:pt idx="28">
                  <c:v>380</c:v>
                </c:pt>
                <c:pt idx="29">
                  <c:v>385</c:v>
                </c:pt>
                <c:pt idx="30">
                  <c:v>390</c:v>
                </c:pt>
              </c:numCache>
            </c:numRef>
          </c:xVal>
          <c:yVal>
            <c:numRef>
              <c:f>'UV Sensor Data'!$C$3:$C$254</c:f>
              <c:numCache>
                <c:formatCode>0.000E+00</c:formatCode>
                <c:ptCount val="252"/>
                <c:pt idx="0">
                  <c:v>0.45550137153306919</c:v>
                </c:pt>
                <c:pt idx="1">
                  <c:v>0.54815604998476075</c:v>
                </c:pt>
                <c:pt idx="2">
                  <c:v>0.65483084425480031</c:v>
                </c:pt>
                <c:pt idx="3">
                  <c:v>0.76104846083511124</c:v>
                </c:pt>
                <c:pt idx="4">
                  <c:v>0.84715025906735753</c:v>
                </c:pt>
                <c:pt idx="5">
                  <c:v>0.92487046632124359</c:v>
                </c:pt>
                <c:pt idx="6">
                  <c:v>0.97455044193843332</c:v>
                </c:pt>
                <c:pt idx="7">
                  <c:v>0.99984760743675716</c:v>
                </c:pt>
                <c:pt idx="8">
                  <c:v>0.99969521487351409</c:v>
                </c:pt>
                <c:pt idx="9">
                  <c:v>1</c:v>
                </c:pt>
                <c:pt idx="10">
                  <c:v>0.98354160316976535</c:v>
                </c:pt>
                <c:pt idx="11">
                  <c:v>0.96266382200548628</c:v>
                </c:pt>
                <c:pt idx="12">
                  <c:v>0.9356903383114904</c:v>
                </c:pt>
                <c:pt idx="13">
                  <c:v>0.89850655288021941</c:v>
                </c:pt>
                <c:pt idx="14">
                  <c:v>0.84638829625114298</c:v>
                </c:pt>
                <c:pt idx="15">
                  <c:v>0.79244132886315144</c:v>
                </c:pt>
                <c:pt idx="16">
                  <c:v>0.72996037793355684</c:v>
                </c:pt>
                <c:pt idx="17">
                  <c:v>0.65315452605912827</c:v>
                </c:pt>
                <c:pt idx="18">
                  <c:v>0.56827186833282528</c:v>
                </c:pt>
                <c:pt idx="19">
                  <c:v>0.48156049984760746</c:v>
                </c:pt>
                <c:pt idx="20">
                  <c:v>0.39073453215483084</c:v>
                </c:pt>
                <c:pt idx="21">
                  <c:v>0.30402316366961296</c:v>
                </c:pt>
                <c:pt idx="22">
                  <c:v>0.22432185309356903</c:v>
                </c:pt>
                <c:pt idx="23">
                  <c:v>0.14853703139286803</c:v>
                </c:pt>
                <c:pt idx="24">
                  <c:v>8.9515391648887541E-2</c:v>
                </c:pt>
                <c:pt idx="25">
                  <c:v>5.815300213349589E-2</c:v>
                </c:pt>
                <c:pt idx="26">
                  <c:v>3.1514782078634562E-2</c:v>
                </c:pt>
                <c:pt idx="27">
                  <c:v>1.125419079548918E-2</c:v>
                </c:pt>
                <c:pt idx="28">
                  <c:v>5.9555013715330693E-3</c:v>
                </c:pt>
                <c:pt idx="29">
                  <c:v>3.6299908564462057E-3</c:v>
                </c:pt>
                <c:pt idx="30">
                  <c:v>2.7003962206644315E-3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A2-445C-B586-641F0E7B9245}"/>
            </c:ext>
          </c:extLst>
        </c:ser>
        <c:ser>
          <c:idx val="2"/>
          <c:order val="1"/>
          <c:tx>
            <c:v>255 nm nominal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'UV Sensor Data'!$E$3:$E$274</c:f>
              <c:numCache>
                <c:formatCode>0.0</c:formatCode>
                <c:ptCount val="272"/>
                <c:pt idx="0">
                  <c:v>239.92080000000001</c:v>
                </c:pt>
                <c:pt idx="1">
                  <c:v>240.4933</c:v>
                </c:pt>
                <c:pt idx="2">
                  <c:v>241.0658</c:v>
                </c:pt>
                <c:pt idx="3">
                  <c:v>241.63829999999999</c:v>
                </c:pt>
                <c:pt idx="4">
                  <c:v>242.21090000000001</c:v>
                </c:pt>
                <c:pt idx="5">
                  <c:v>242.7834</c:v>
                </c:pt>
                <c:pt idx="6">
                  <c:v>243.35589999999999</c:v>
                </c:pt>
                <c:pt idx="7">
                  <c:v>243.92840000000001</c:v>
                </c:pt>
                <c:pt idx="8">
                  <c:v>244.5009</c:v>
                </c:pt>
                <c:pt idx="9">
                  <c:v>245.0735</c:v>
                </c:pt>
                <c:pt idx="10">
                  <c:v>245.64599999999999</c:v>
                </c:pt>
                <c:pt idx="11">
                  <c:v>246.21860000000001</c:v>
                </c:pt>
                <c:pt idx="12">
                  <c:v>246.7911</c:v>
                </c:pt>
                <c:pt idx="13">
                  <c:v>247.36369999999999</c:v>
                </c:pt>
                <c:pt idx="14">
                  <c:v>247.93620000000001</c:v>
                </c:pt>
                <c:pt idx="15">
                  <c:v>248.50880000000001</c:v>
                </c:pt>
                <c:pt idx="16">
                  <c:v>249.0814</c:v>
                </c:pt>
                <c:pt idx="17">
                  <c:v>249.654</c:v>
                </c:pt>
                <c:pt idx="18">
                  <c:v>250.22649999999999</c:v>
                </c:pt>
                <c:pt idx="19">
                  <c:v>250.79910000000001</c:v>
                </c:pt>
                <c:pt idx="20">
                  <c:v>251.3717</c:v>
                </c:pt>
                <c:pt idx="21">
                  <c:v>251.9443</c:v>
                </c:pt>
                <c:pt idx="22">
                  <c:v>252.51689999999999</c:v>
                </c:pt>
                <c:pt idx="23">
                  <c:v>253.08949999999999</c:v>
                </c:pt>
                <c:pt idx="24">
                  <c:v>253.66220000000001</c:v>
                </c:pt>
                <c:pt idx="25">
                  <c:v>254.23480000000001</c:v>
                </c:pt>
                <c:pt idx="26">
                  <c:v>254.8074</c:v>
                </c:pt>
                <c:pt idx="27">
                  <c:v>255.3801</c:v>
                </c:pt>
                <c:pt idx="28">
                  <c:v>255.95269999999999</c:v>
                </c:pt>
                <c:pt idx="29">
                  <c:v>256.52539999999999</c:v>
                </c:pt>
                <c:pt idx="30">
                  <c:v>257.09800000000001</c:v>
                </c:pt>
                <c:pt idx="31">
                  <c:v>257.67070000000001</c:v>
                </c:pt>
                <c:pt idx="32">
                  <c:v>258.24329999999998</c:v>
                </c:pt>
                <c:pt idx="33">
                  <c:v>258.81599999999997</c:v>
                </c:pt>
                <c:pt idx="34">
                  <c:v>259.38869999999997</c:v>
                </c:pt>
                <c:pt idx="35">
                  <c:v>259.96140000000003</c:v>
                </c:pt>
                <c:pt idx="36">
                  <c:v>260.53410000000002</c:v>
                </c:pt>
                <c:pt idx="37">
                  <c:v>261.10680000000002</c:v>
                </c:pt>
                <c:pt idx="38">
                  <c:v>261.67950000000002</c:v>
                </c:pt>
                <c:pt idx="39">
                  <c:v>262.25220000000002</c:v>
                </c:pt>
                <c:pt idx="40">
                  <c:v>262.82499999999999</c:v>
                </c:pt>
                <c:pt idx="41">
                  <c:v>263.39769999999999</c:v>
                </c:pt>
                <c:pt idx="42">
                  <c:v>263.97039999999998</c:v>
                </c:pt>
                <c:pt idx="43">
                  <c:v>264.54320000000001</c:v>
                </c:pt>
                <c:pt idx="44">
                  <c:v>265.11590000000001</c:v>
                </c:pt>
                <c:pt idx="45">
                  <c:v>265.68869999999998</c:v>
                </c:pt>
                <c:pt idx="46">
                  <c:v>266.26150000000001</c:v>
                </c:pt>
                <c:pt idx="47">
                  <c:v>266.83420000000001</c:v>
                </c:pt>
                <c:pt idx="48">
                  <c:v>267.40699999999998</c:v>
                </c:pt>
                <c:pt idx="49">
                  <c:v>267.97980000000001</c:v>
                </c:pt>
                <c:pt idx="50">
                  <c:v>268.55259999999998</c:v>
                </c:pt>
                <c:pt idx="51">
                  <c:v>269.12540000000001</c:v>
                </c:pt>
                <c:pt idx="52">
                  <c:v>269.69830000000002</c:v>
                </c:pt>
                <c:pt idx="53">
                  <c:v>270.27109999999999</c:v>
                </c:pt>
                <c:pt idx="54">
                  <c:v>270.84390000000002</c:v>
                </c:pt>
                <c:pt idx="55">
                  <c:v>271.41680000000002</c:v>
                </c:pt>
                <c:pt idx="56">
                  <c:v>271.9896</c:v>
                </c:pt>
                <c:pt idx="57">
                  <c:v>272.5625</c:v>
                </c:pt>
                <c:pt idx="58">
                  <c:v>273.13529999999997</c:v>
                </c:pt>
                <c:pt idx="59">
                  <c:v>273.70819999999998</c:v>
                </c:pt>
                <c:pt idx="60">
                  <c:v>274.28109999999998</c:v>
                </c:pt>
                <c:pt idx="61">
                  <c:v>274.85399999999998</c:v>
                </c:pt>
                <c:pt idx="62">
                  <c:v>275.42689999999999</c:v>
                </c:pt>
                <c:pt idx="63">
                  <c:v>275.99979999999999</c:v>
                </c:pt>
                <c:pt idx="64">
                  <c:v>276.5727</c:v>
                </c:pt>
                <c:pt idx="65">
                  <c:v>277.1456</c:v>
                </c:pt>
                <c:pt idx="66">
                  <c:v>277.71859999999998</c:v>
                </c:pt>
                <c:pt idx="67">
                  <c:v>278.29149999999998</c:v>
                </c:pt>
                <c:pt idx="68">
                  <c:v>278.86450000000002</c:v>
                </c:pt>
                <c:pt idx="69">
                  <c:v>279.4375</c:v>
                </c:pt>
                <c:pt idx="70">
                  <c:v>280.0104</c:v>
                </c:pt>
                <c:pt idx="71">
                  <c:v>280.58339999999998</c:v>
                </c:pt>
                <c:pt idx="72">
                  <c:v>281.15640000000002</c:v>
                </c:pt>
                <c:pt idx="73">
                  <c:v>281.7294</c:v>
                </c:pt>
                <c:pt idx="74">
                  <c:v>282.30239999999998</c:v>
                </c:pt>
                <c:pt idx="75">
                  <c:v>282.87540000000001</c:v>
                </c:pt>
                <c:pt idx="76">
                  <c:v>283.44850000000002</c:v>
                </c:pt>
                <c:pt idx="77">
                  <c:v>284.0215</c:v>
                </c:pt>
                <c:pt idx="78">
                  <c:v>284.59460000000001</c:v>
                </c:pt>
                <c:pt idx="79">
                  <c:v>285.16759999999999</c:v>
                </c:pt>
                <c:pt idx="80">
                  <c:v>285.7407</c:v>
                </c:pt>
                <c:pt idx="81">
                  <c:v>286.31380000000001</c:v>
                </c:pt>
                <c:pt idx="82">
                  <c:v>286.88690000000003</c:v>
                </c:pt>
                <c:pt idx="83">
                  <c:v>287.45999999999998</c:v>
                </c:pt>
                <c:pt idx="84">
                  <c:v>288.03309999999999</c:v>
                </c:pt>
                <c:pt idx="85">
                  <c:v>288.6062</c:v>
                </c:pt>
                <c:pt idx="86">
                  <c:v>289.17930000000001</c:v>
                </c:pt>
                <c:pt idx="87">
                  <c:v>289.7525</c:v>
                </c:pt>
                <c:pt idx="88">
                  <c:v>290.32560000000001</c:v>
                </c:pt>
                <c:pt idx="89">
                  <c:v>290.89879999999999</c:v>
                </c:pt>
                <c:pt idx="90">
                  <c:v>291.47199999999998</c:v>
                </c:pt>
                <c:pt idx="91">
                  <c:v>292.04520000000002</c:v>
                </c:pt>
                <c:pt idx="92">
                  <c:v>292.61840000000001</c:v>
                </c:pt>
                <c:pt idx="93">
                  <c:v>293.19159999999999</c:v>
                </c:pt>
                <c:pt idx="94">
                  <c:v>293.76479999999998</c:v>
                </c:pt>
                <c:pt idx="95">
                  <c:v>294.33800000000002</c:v>
                </c:pt>
                <c:pt idx="96">
                  <c:v>294.91129999999998</c:v>
                </c:pt>
                <c:pt idx="97">
                  <c:v>295.48450000000003</c:v>
                </c:pt>
                <c:pt idx="98">
                  <c:v>296.05779999999999</c:v>
                </c:pt>
                <c:pt idx="99">
                  <c:v>296.63099999999997</c:v>
                </c:pt>
                <c:pt idx="100">
                  <c:v>297.20429999999999</c:v>
                </c:pt>
                <c:pt idx="101">
                  <c:v>297.77760000000001</c:v>
                </c:pt>
                <c:pt idx="102">
                  <c:v>298.35090000000002</c:v>
                </c:pt>
                <c:pt idx="103">
                  <c:v>298.92430000000002</c:v>
                </c:pt>
                <c:pt idx="104">
                  <c:v>299.49759999999998</c:v>
                </c:pt>
                <c:pt idx="105">
                  <c:v>300.07089999999999</c:v>
                </c:pt>
                <c:pt idx="106">
                  <c:v>300.64429999999999</c:v>
                </c:pt>
                <c:pt idx="107">
                  <c:v>301.21769999999998</c:v>
                </c:pt>
                <c:pt idx="108">
                  <c:v>301.791</c:v>
                </c:pt>
                <c:pt idx="109">
                  <c:v>302.36439999999999</c:v>
                </c:pt>
                <c:pt idx="110">
                  <c:v>302.93779999999998</c:v>
                </c:pt>
                <c:pt idx="111">
                  <c:v>303.51119999999997</c:v>
                </c:pt>
                <c:pt idx="112">
                  <c:v>304.0847</c:v>
                </c:pt>
                <c:pt idx="113">
                  <c:v>304.65809999999999</c:v>
                </c:pt>
                <c:pt idx="114">
                  <c:v>305.23160000000001</c:v>
                </c:pt>
                <c:pt idx="115">
                  <c:v>305.80500000000001</c:v>
                </c:pt>
                <c:pt idx="116">
                  <c:v>306.37849999999997</c:v>
                </c:pt>
                <c:pt idx="117">
                  <c:v>306.952</c:v>
                </c:pt>
                <c:pt idx="118">
                  <c:v>307.52550000000002</c:v>
                </c:pt>
                <c:pt idx="119">
                  <c:v>308.09899999999999</c:v>
                </c:pt>
                <c:pt idx="120">
                  <c:v>308.67250000000001</c:v>
                </c:pt>
                <c:pt idx="121">
                  <c:v>309.24610000000001</c:v>
                </c:pt>
                <c:pt idx="122">
                  <c:v>309.81959999999998</c:v>
                </c:pt>
                <c:pt idx="123">
                  <c:v>310.39319999999998</c:v>
                </c:pt>
                <c:pt idx="124">
                  <c:v>310.96679999999998</c:v>
                </c:pt>
                <c:pt idx="125">
                  <c:v>311.54039999999998</c:v>
                </c:pt>
                <c:pt idx="126">
                  <c:v>312.11399999999998</c:v>
                </c:pt>
                <c:pt idx="127">
                  <c:v>312.68759999999997</c:v>
                </c:pt>
                <c:pt idx="128">
                  <c:v>313.26119999999997</c:v>
                </c:pt>
                <c:pt idx="129">
                  <c:v>313.8349</c:v>
                </c:pt>
                <c:pt idx="130">
                  <c:v>314.40859999999998</c:v>
                </c:pt>
                <c:pt idx="131">
                  <c:v>314.98219999999998</c:v>
                </c:pt>
                <c:pt idx="132">
                  <c:v>315.55590000000001</c:v>
                </c:pt>
                <c:pt idx="133">
                  <c:v>316.12959999999998</c:v>
                </c:pt>
                <c:pt idx="134">
                  <c:v>316.70330000000001</c:v>
                </c:pt>
                <c:pt idx="135">
                  <c:v>317.27710000000002</c:v>
                </c:pt>
                <c:pt idx="136">
                  <c:v>317.85079999999999</c:v>
                </c:pt>
                <c:pt idx="137">
                  <c:v>318.4246</c:v>
                </c:pt>
                <c:pt idx="138">
                  <c:v>318.99829999999997</c:v>
                </c:pt>
                <c:pt idx="139">
                  <c:v>319.57209999999998</c:v>
                </c:pt>
                <c:pt idx="140">
                  <c:v>320.14589999999998</c:v>
                </c:pt>
                <c:pt idx="141">
                  <c:v>320.71969999999999</c:v>
                </c:pt>
                <c:pt idx="142">
                  <c:v>321.29360000000003</c:v>
                </c:pt>
                <c:pt idx="143">
                  <c:v>321.86739999999998</c:v>
                </c:pt>
                <c:pt idx="144">
                  <c:v>322.44130000000001</c:v>
                </c:pt>
                <c:pt idx="145">
                  <c:v>323.01510000000002</c:v>
                </c:pt>
                <c:pt idx="146">
                  <c:v>323.589</c:v>
                </c:pt>
                <c:pt idx="147">
                  <c:v>324.16289999999998</c:v>
                </c:pt>
                <c:pt idx="148">
                  <c:v>324.73680000000002</c:v>
                </c:pt>
                <c:pt idx="149">
                  <c:v>325.31079999999997</c:v>
                </c:pt>
                <c:pt idx="150">
                  <c:v>325.88470000000001</c:v>
                </c:pt>
                <c:pt idx="151">
                  <c:v>326.45870000000002</c:v>
                </c:pt>
                <c:pt idx="152">
                  <c:v>327.0326</c:v>
                </c:pt>
                <c:pt idx="153">
                  <c:v>327.60660000000001</c:v>
                </c:pt>
                <c:pt idx="154">
                  <c:v>328.18060000000003</c:v>
                </c:pt>
                <c:pt idx="155">
                  <c:v>328.75470000000001</c:v>
                </c:pt>
                <c:pt idx="156">
                  <c:v>329.32870000000003</c:v>
                </c:pt>
                <c:pt idx="157">
                  <c:v>329.90269999999998</c:v>
                </c:pt>
                <c:pt idx="158">
                  <c:v>330.47680000000003</c:v>
                </c:pt>
                <c:pt idx="159">
                  <c:v>331.05090000000001</c:v>
                </c:pt>
                <c:pt idx="160">
                  <c:v>331.625</c:v>
                </c:pt>
                <c:pt idx="161">
                  <c:v>332.19909999999999</c:v>
                </c:pt>
                <c:pt idx="162">
                  <c:v>332.77319999999997</c:v>
                </c:pt>
                <c:pt idx="163">
                  <c:v>333.34739999999999</c:v>
                </c:pt>
                <c:pt idx="164">
                  <c:v>333.92149999999998</c:v>
                </c:pt>
                <c:pt idx="165">
                  <c:v>334.4957</c:v>
                </c:pt>
                <c:pt idx="166">
                  <c:v>335.06990000000002</c:v>
                </c:pt>
                <c:pt idx="167">
                  <c:v>335.64409999999998</c:v>
                </c:pt>
                <c:pt idx="168">
                  <c:v>336.2183</c:v>
                </c:pt>
                <c:pt idx="169">
                  <c:v>336.79259999999999</c:v>
                </c:pt>
                <c:pt idx="170">
                  <c:v>337.36680000000001</c:v>
                </c:pt>
                <c:pt idx="171">
                  <c:v>337.94110000000001</c:v>
                </c:pt>
                <c:pt idx="172">
                  <c:v>338.5154</c:v>
                </c:pt>
                <c:pt idx="173">
                  <c:v>339.08969999999999</c:v>
                </c:pt>
                <c:pt idx="174">
                  <c:v>339.66399999999999</c:v>
                </c:pt>
                <c:pt idx="175">
                  <c:v>340.23840000000001</c:v>
                </c:pt>
                <c:pt idx="176">
                  <c:v>340.81270000000001</c:v>
                </c:pt>
                <c:pt idx="177">
                  <c:v>341.38709999999998</c:v>
                </c:pt>
                <c:pt idx="178">
                  <c:v>341.9615</c:v>
                </c:pt>
                <c:pt idx="179">
                  <c:v>342.53590000000003</c:v>
                </c:pt>
                <c:pt idx="180">
                  <c:v>343.1103</c:v>
                </c:pt>
                <c:pt idx="181">
                  <c:v>343.6848</c:v>
                </c:pt>
                <c:pt idx="182">
                  <c:v>344.25920000000002</c:v>
                </c:pt>
                <c:pt idx="183">
                  <c:v>344.83370000000002</c:v>
                </c:pt>
                <c:pt idx="184">
                  <c:v>345.40820000000002</c:v>
                </c:pt>
                <c:pt idx="185">
                  <c:v>345.98270000000002</c:v>
                </c:pt>
                <c:pt idx="186">
                  <c:v>346.55720000000002</c:v>
                </c:pt>
                <c:pt idx="187">
                  <c:v>347.1318</c:v>
                </c:pt>
                <c:pt idx="188">
                  <c:v>347.7063</c:v>
                </c:pt>
                <c:pt idx="189">
                  <c:v>348.28089999999997</c:v>
                </c:pt>
                <c:pt idx="190">
                  <c:v>348.85550000000001</c:v>
                </c:pt>
                <c:pt idx="191">
                  <c:v>349.43009999999998</c:v>
                </c:pt>
                <c:pt idx="192">
                  <c:v>350.00479999999999</c:v>
                </c:pt>
                <c:pt idx="193">
                  <c:v>350.57940000000002</c:v>
                </c:pt>
                <c:pt idx="194">
                  <c:v>351.15410000000003</c:v>
                </c:pt>
                <c:pt idx="195">
                  <c:v>351.72879999999998</c:v>
                </c:pt>
                <c:pt idx="196">
                  <c:v>352.30349999999999</c:v>
                </c:pt>
                <c:pt idx="197">
                  <c:v>352.87819999999999</c:v>
                </c:pt>
                <c:pt idx="198">
                  <c:v>353.45299999999997</c:v>
                </c:pt>
                <c:pt idx="199">
                  <c:v>354.02769999999998</c:v>
                </c:pt>
                <c:pt idx="200">
                  <c:v>354.60250000000002</c:v>
                </c:pt>
                <c:pt idx="201">
                  <c:v>355.1773</c:v>
                </c:pt>
                <c:pt idx="202">
                  <c:v>355.75209999999998</c:v>
                </c:pt>
                <c:pt idx="203">
                  <c:v>356.327</c:v>
                </c:pt>
                <c:pt idx="204">
                  <c:v>356.90179999999998</c:v>
                </c:pt>
                <c:pt idx="205">
                  <c:v>357.47669999999999</c:v>
                </c:pt>
                <c:pt idx="206">
                  <c:v>358.05160000000001</c:v>
                </c:pt>
                <c:pt idx="207">
                  <c:v>358.62650000000002</c:v>
                </c:pt>
                <c:pt idx="208">
                  <c:v>359.20139999999998</c:v>
                </c:pt>
                <c:pt idx="209">
                  <c:v>359.77640000000002</c:v>
                </c:pt>
                <c:pt idx="210">
                  <c:v>360.35129999999998</c:v>
                </c:pt>
                <c:pt idx="211">
                  <c:v>360.92630000000003</c:v>
                </c:pt>
                <c:pt idx="212">
                  <c:v>361.50130000000001</c:v>
                </c:pt>
                <c:pt idx="213">
                  <c:v>362.0763</c:v>
                </c:pt>
                <c:pt idx="214">
                  <c:v>362.65140000000002</c:v>
                </c:pt>
                <c:pt idx="215">
                  <c:v>363.22649999999999</c:v>
                </c:pt>
                <c:pt idx="216">
                  <c:v>363.80149999999998</c:v>
                </c:pt>
                <c:pt idx="217">
                  <c:v>364.3766</c:v>
                </c:pt>
                <c:pt idx="218">
                  <c:v>364.95179999999999</c:v>
                </c:pt>
                <c:pt idx="219">
                  <c:v>365.52690000000001</c:v>
                </c:pt>
                <c:pt idx="220">
                  <c:v>366.10210000000001</c:v>
                </c:pt>
                <c:pt idx="221">
                  <c:v>366.6773</c:v>
                </c:pt>
                <c:pt idx="222">
                  <c:v>367.2525</c:v>
                </c:pt>
                <c:pt idx="223">
                  <c:v>367.82769999999999</c:v>
                </c:pt>
                <c:pt idx="224">
                  <c:v>368.40289999999999</c:v>
                </c:pt>
                <c:pt idx="225">
                  <c:v>368.97820000000002</c:v>
                </c:pt>
                <c:pt idx="226">
                  <c:v>369.55349999999999</c:v>
                </c:pt>
                <c:pt idx="227">
                  <c:v>370.12880000000001</c:v>
                </c:pt>
                <c:pt idx="228">
                  <c:v>370.70409999999998</c:v>
                </c:pt>
                <c:pt idx="229">
                  <c:v>371.27940000000001</c:v>
                </c:pt>
                <c:pt idx="230">
                  <c:v>371.85480000000001</c:v>
                </c:pt>
                <c:pt idx="231">
                  <c:v>372.43020000000001</c:v>
                </c:pt>
                <c:pt idx="232">
                  <c:v>373.00560000000002</c:v>
                </c:pt>
                <c:pt idx="233">
                  <c:v>373.58100000000002</c:v>
                </c:pt>
                <c:pt idx="234">
                  <c:v>374.15649999999999</c:v>
                </c:pt>
                <c:pt idx="235">
                  <c:v>374.7319</c:v>
                </c:pt>
                <c:pt idx="236">
                  <c:v>375.30739999999997</c:v>
                </c:pt>
                <c:pt idx="237">
                  <c:v>375.88290000000001</c:v>
                </c:pt>
                <c:pt idx="238">
                  <c:v>376.45850000000002</c:v>
                </c:pt>
                <c:pt idx="239">
                  <c:v>377.03399999999999</c:v>
                </c:pt>
                <c:pt idx="240">
                  <c:v>377.6096</c:v>
                </c:pt>
                <c:pt idx="241">
                  <c:v>378.18520000000001</c:v>
                </c:pt>
                <c:pt idx="242">
                  <c:v>378.76080000000002</c:v>
                </c:pt>
                <c:pt idx="243">
                  <c:v>379.33640000000003</c:v>
                </c:pt>
                <c:pt idx="244">
                  <c:v>379.91210000000001</c:v>
                </c:pt>
                <c:pt idx="245">
                  <c:v>380.48779999999999</c:v>
                </c:pt>
                <c:pt idx="246">
                  <c:v>381.06349999999998</c:v>
                </c:pt>
                <c:pt idx="247">
                  <c:v>381.63920000000002</c:v>
                </c:pt>
                <c:pt idx="248">
                  <c:v>382.2149</c:v>
                </c:pt>
                <c:pt idx="249">
                  <c:v>382.79070000000002</c:v>
                </c:pt>
                <c:pt idx="250">
                  <c:v>383.36649999999997</c:v>
                </c:pt>
                <c:pt idx="251">
                  <c:v>383.94229999999999</c:v>
                </c:pt>
                <c:pt idx="252">
                  <c:v>384.51819999999998</c:v>
                </c:pt>
                <c:pt idx="253">
                  <c:v>385.09399999999999</c:v>
                </c:pt>
                <c:pt idx="254">
                  <c:v>385.66989999999998</c:v>
                </c:pt>
                <c:pt idx="255">
                  <c:v>386.24579999999997</c:v>
                </c:pt>
                <c:pt idx="256">
                  <c:v>386.82170000000002</c:v>
                </c:pt>
                <c:pt idx="257">
                  <c:v>387.39769999999999</c:v>
                </c:pt>
                <c:pt idx="258">
                  <c:v>387.97359999999998</c:v>
                </c:pt>
                <c:pt idx="259">
                  <c:v>388.5496</c:v>
                </c:pt>
                <c:pt idx="260">
                  <c:v>389.12560000000002</c:v>
                </c:pt>
                <c:pt idx="261">
                  <c:v>389.70170000000002</c:v>
                </c:pt>
                <c:pt idx="262">
                  <c:v>390.27769999999998</c:v>
                </c:pt>
              </c:numCache>
            </c:numRef>
          </c:xVal>
          <c:yVal>
            <c:numRef>
              <c:f>'UV Sensor Data'!$I$3:$I$274</c:f>
              <c:numCache>
                <c:formatCode>0.00E+00</c:formatCode>
                <c:ptCount val="272"/>
                <c:pt idx="0">
                  <c:v>1.3173803860654996E-2</c:v>
                </c:pt>
                <c:pt idx="1">
                  <c:v>1.1941109975999478E-2</c:v>
                </c:pt>
                <c:pt idx="2">
                  <c:v>1.5234296419030647E-2</c:v>
                </c:pt>
                <c:pt idx="3">
                  <c:v>1.4944585669532436E-2</c:v>
                </c:pt>
                <c:pt idx="4">
                  <c:v>1.8475258246781902E-2</c:v>
                </c:pt>
                <c:pt idx="5">
                  <c:v>2.3207615900001869E-2</c:v>
                </c:pt>
                <c:pt idx="6">
                  <c:v>3.7661935097516953E-2</c:v>
                </c:pt>
                <c:pt idx="7">
                  <c:v>4.7599461080605046E-2</c:v>
                </c:pt>
                <c:pt idx="8">
                  <c:v>6.6729305036553999E-2</c:v>
                </c:pt>
                <c:pt idx="9">
                  <c:v>8.6358561469799436E-2</c:v>
                </c:pt>
                <c:pt idx="10">
                  <c:v>0.11873972817344397</c:v>
                </c:pt>
                <c:pt idx="11">
                  <c:v>0.15828332743430479</c:v>
                </c:pt>
                <c:pt idx="12">
                  <c:v>0.20303483681063511</c:v>
                </c:pt>
                <c:pt idx="13">
                  <c:v>0.25551542426313273</c:v>
                </c:pt>
                <c:pt idx="14">
                  <c:v>0.31612014400930671</c:v>
                </c:pt>
                <c:pt idx="15">
                  <c:v>0.37902993774930488</c:v>
                </c:pt>
                <c:pt idx="16">
                  <c:v>0.45568212896943028</c:v>
                </c:pt>
                <c:pt idx="17">
                  <c:v>0.53061342050627169</c:v>
                </c:pt>
                <c:pt idx="18">
                  <c:v>0.59931218700961686</c:v>
                </c:pt>
                <c:pt idx="19">
                  <c:v>0.66699856636208099</c:v>
                </c:pt>
                <c:pt idx="20">
                  <c:v>0.73999245186694673</c:v>
                </c:pt>
                <c:pt idx="21">
                  <c:v>0.80159848611530371</c:v>
                </c:pt>
                <c:pt idx="22">
                  <c:v>0.8551388174055492</c:v>
                </c:pt>
                <c:pt idx="23">
                  <c:v>0.89839066147862146</c:v>
                </c:pt>
                <c:pt idx="24">
                  <c:v>0.94164876783400508</c:v>
                </c:pt>
                <c:pt idx="25">
                  <c:v>0.97770347161799986</c:v>
                </c:pt>
                <c:pt idx="26">
                  <c:v>0.99883579766536945</c:v>
                </c:pt>
                <c:pt idx="27">
                  <c:v>1</c:v>
                </c:pt>
                <c:pt idx="28">
                  <c:v>0.99930064850843059</c:v>
                </c:pt>
                <c:pt idx="29">
                  <c:v>0.98016290531779349</c:v>
                </c:pt>
                <c:pt idx="30">
                  <c:v>0.95636627756163206</c:v>
                </c:pt>
                <c:pt idx="31">
                  <c:v>0.93035123216599502</c:v>
                </c:pt>
                <c:pt idx="32">
                  <c:v>0.87806173800257226</c:v>
                </c:pt>
                <c:pt idx="33">
                  <c:v>0.82428571325678757</c:v>
                </c:pt>
                <c:pt idx="34">
                  <c:v>0.77196259780715004</c:v>
                </c:pt>
                <c:pt idx="35">
                  <c:v>0.70705835801270334</c:v>
                </c:pt>
                <c:pt idx="36">
                  <c:v>0.64412368057440816</c:v>
                </c:pt>
                <c:pt idx="37">
                  <c:v>0.58386420427115415</c:v>
                </c:pt>
                <c:pt idx="38">
                  <c:v>0.52910663503454125</c:v>
                </c:pt>
                <c:pt idx="39">
                  <c:v>0.4696622866159163</c:v>
                </c:pt>
                <c:pt idx="40">
                  <c:v>0.41961152459444628</c:v>
                </c:pt>
                <c:pt idx="41">
                  <c:v>0.36644651947512874</c:v>
                </c:pt>
                <c:pt idx="42">
                  <c:v>0.32411158218051805</c:v>
                </c:pt>
                <c:pt idx="43">
                  <c:v>0.28345908881763504</c:v>
                </c:pt>
                <c:pt idx="44">
                  <c:v>0.24367626739995837</c:v>
                </c:pt>
                <c:pt idx="45">
                  <c:v>0.21739129953434191</c:v>
                </c:pt>
                <c:pt idx="46">
                  <c:v>0.18752721625619198</c:v>
                </c:pt>
                <c:pt idx="47">
                  <c:v>0.16429805028456937</c:v>
                </c:pt>
                <c:pt idx="48">
                  <c:v>0.14550549674001906</c:v>
                </c:pt>
                <c:pt idx="49">
                  <c:v>0.12734437250623334</c:v>
                </c:pt>
                <c:pt idx="50">
                  <c:v>0.11013685726914457</c:v>
                </c:pt>
                <c:pt idx="51">
                  <c:v>9.7984507795524492E-2</c:v>
                </c:pt>
                <c:pt idx="52">
                  <c:v>8.5644635354574367E-2</c:v>
                </c:pt>
                <c:pt idx="53">
                  <c:v>7.5628209542570324E-2</c:v>
                </c:pt>
                <c:pt idx="54">
                  <c:v>6.8141870891050685E-2</c:v>
                </c:pt>
                <c:pt idx="55">
                  <c:v>6.0921503080938008E-2</c:v>
                </c:pt>
                <c:pt idx="56">
                  <c:v>5.2775468381858363E-2</c:v>
                </c:pt>
                <c:pt idx="57">
                  <c:v>4.602468085944831E-2</c:v>
                </c:pt>
                <c:pt idx="58">
                  <c:v>4.2828337937385892E-2</c:v>
                </c:pt>
                <c:pt idx="59">
                  <c:v>3.5709694408875996E-2</c:v>
                </c:pt>
                <c:pt idx="60">
                  <c:v>3.4037992154934041E-2</c:v>
                </c:pt>
                <c:pt idx="61">
                  <c:v>3.0610711875739587E-2</c:v>
                </c:pt>
                <c:pt idx="62">
                  <c:v>2.6586335759195778E-2</c:v>
                </c:pt>
                <c:pt idx="63">
                  <c:v>2.4059059115227155E-2</c:v>
                </c:pt>
                <c:pt idx="64">
                  <c:v>2.2498845200873731E-2</c:v>
                </c:pt>
                <c:pt idx="65">
                  <c:v>2.2004154449306725E-2</c:v>
                </c:pt>
                <c:pt idx="66">
                  <c:v>2.0418078834571366E-2</c:v>
                </c:pt>
                <c:pt idx="67">
                  <c:v>1.5751064470900338E-2</c:v>
                </c:pt>
                <c:pt idx="68">
                  <c:v>1.6051475123674441E-2</c:v>
                </c:pt>
                <c:pt idx="69">
                  <c:v>1.4457666098506811E-2</c:v>
                </c:pt>
                <c:pt idx="70">
                  <c:v>1.2953625655770292E-2</c:v>
                </c:pt>
                <c:pt idx="71">
                  <c:v>1.3802630666833191E-2</c:v>
                </c:pt>
                <c:pt idx="72">
                  <c:v>1.3849725581220227E-2</c:v>
                </c:pt>
                <c:pt idx="73">
                  <c:v>1.1740982265193796E-2</c:v>
                </c:pt>
                <c:pt idx="74">
                  <c:v>9.2294196175132775E-3</c:v>
                </c:pt>
                <c:pt idx="75">
                  <c:v>9.4487951826580929E-3</c:v>
                </c:pt>
                <c:pt idx="76">
                  <c:v>8.5887395942793408E-3</c:v>
                </c:pt>
                <c:pt idx="77">
                  <c:v>7.2617225194764748E-3</c:v>
                </c:pt>
                <c:pt idx="78">
                  <c:v>6.8748169136072044E-3</c:v>
                </c:pt>
                <c:pt idx="79">
                  <c:v>8.9363752468074684E-3</c:v>
                </c:pt>
                <c:pt idx="80">
                  <c:v>5.8767181797417982E-3</c:v>
                </c:pt>
                <c:pt idx="81">
                  <c:v>5.8911315724119824E-3</c:v>
                </c:pt>
                <c:pt idx="82">
                  <c:v>4.4179125391847424E-3</c:v>
                </c:pt>
                <c:pt idx="83">
                  <c:v>4.5094188909208096E-3</c:v>
                </c:pt>
                <c:pt idx="84">
                  <c:v>4.5385987420760903E-3</c:v>
                </c:pt>
                <c:pt idx="85">
                  <c:v>5.1545739772418091E-3</c:v>
                </c:pt>
                <c:pt idx="86">
                  <c:v>2.8439232416973426E-3</c:v>
                </c:pt>
                <c:pt idx="87">
                  <c:v>5.3360168592940203E-3</c:v>
                </c:pt>
                <c:pt idx="88">
                  <c:v>2.9900637007074546E-3</c:v>
                </c:pt>
                <c:pt idx="89">
                  <c:v>4.9618764813685861E-3</c:v>
                </c:pt>
                <c:pt idx="90">
                  <c:v>4.6498364744064031E-3</c:v>
                </c:pt>
                <c:pt idx="91">
                  <c:v>3.6525215486787905E-3</c:v>
                </c:pt>
                <c:pt idx="92">
                  <c:v>2.2619265369558804E-3</c:v>
                </c:pt>
                <c:pt idx="93">
                  <c:v>4.7597214189429296E-3</c:v>
                </c:pt>
                <c:pt idx="94">
                  <c:v>4.4748306789957736E-3</c:v>
                </c:pt>
                <c:pt idx="95">
                  <c:v>3.2314185251334287E-3</c:v>
                </c:pt>
                <c:pt idx="96">
                  <c:v>2.5087529284235606E-3</c:v>
                </c:pt>
                <c:pt idx="97">
                  <c:v>3.1969752112706359E-3</c:v>
                </c:pt>
                <c:pt idx="98">
                  <c:v>2.2641804711817991E-3</c:v>
                </c:pt>
                <c:pt idx="99">
                  <c:v>4.2951726443482344E-3</c:v>
                </c:pt>
                <c:pt idx="100">
                  <c:v>3.0223008343014247E-3</c:v>
                </c:pt>
                <c:pt idx="101">
                  <c:v>2.9632559392626227E-3</c:v>
                </c:pt>
                <c:pt idx="102">
                  <c:v>1.7875312850817976E-3</c:v>
                </c:pt>
                <c:pt idx="103">
                  <c:v>3.5248845765974294E-3</c:v>
                </c:pt>
                <c:pt idx="104">
                  <c:v>3.2276283141283169E-3</c:v>
                </c:pt>
                <c:pt idx="105">
                  <c:v>2.511164440742065E-3</c:v>
                </c:pt>
                <c:pt idx="106">
                  <c:v>3.4029672511452732E-3</c:v>
                </c:pt>
                <c:pt idx="107">
                  <c:v>2.8894836568288396E-3</c:v>
                </c:pt>
                <c:pt idx="108">
                  <c:v>2.9862451127447066E-3</c:v>
                </c:pt>
                <c:pt idx="109">
                  <c:v>3.5597897530345139E-3</c:v>
                </c:pt>
                <c:pt idx="110">
                  <c:v>3.1220498796015283E-3</c:v>
                </c:pt>
                <c:pt idx="111">
                  <c:v>3.1439969749486054E-3</c:v>
                </c:pt>
                <c:pt idx="112">
                  <c:v>3.1013746086612131E-3</c:v>
                </c:pt>
                <c:pt idx="113">
                  <c:v>1.3796014169906673E-3</c:v>
                </c:pt>
                <c:pt idx="114">
                  <c:v>3.1636144853217397E-3</c:v>
                </c:pt>
                <c:pt idx="115">
                  <c:v>2.6865598580698368E-3</c:v>
                </c:pt>
                <c:pt idx="116">
                  <c:v>3.1884974841632674E-3</c:v>
                </c:pt>
                <c:pt idx="117">
                  <c:v>2.55045714493454E-3</c:v>
                </c:pt>
                <c:pt idx="118">
                  <c:v>3.2815848678572753E-3</c:v>
                </c:pt>
                <c:pt idx="119">
                  <c:v>3.9213917682859485E-3</c:v>
                </c:pt>
                <c:pt idx="120">
                  <c:v>1.7641690672180912E-3</c:v>
                </c:pt>
                <c:pt idx="121">
                  <c:v>3.6745805845193142E-3</c:v>
                </c:pt>
                <c:pt idx="122">
                  <c:v>2.5831247091960331E-3</c:v>
                </c:pt>
                <c:pt idx="123">
                  <c:v>3.8442917136216879E-3</c:v>
                </c:pt>
                <c:pt idx="124">
                  <c:v>1.811336133295247E-3</c:v>
                </c:pt>
                <c:pt idx="125">
                  <c:v>3.0517781098932328E-3</c:v>
                </c:pt>
                <c:pt idx="126">
                  <c:v>1.8796058817274288E-3</c:v>
                </c:pt>
                <c:pt idx="127">
                  <c:v>2.4753422198183811E-3</c:v>
                </c:pt>
                <c:pt idx="128">
                  <c:v>5.0200091027867988E-3</c:v>
                </c:pt>
                <c:pt idx="129">
                  <c:v>3.5267452686290708E-3</c:v>
                </c:pt>
                <c:pt idx="130">
                  <c:v>2.2422069811510342E-3</c:v>
                </c:pt>
                <c:pt idx="131">
                  <c:v>3.0505473569701026E-3</c:v>
                </c:pt>
                <c:pt idx="132">
                  <c:v>2.455711105320447E-3</c:v>
                </c:pt>
                <c:pt idx="133">
                  <c:v>3.4451016790780003E-3</c:v>
                </c:pt>
                <c:pt idx="134">
                  <c:v>1.8849752447917631E-3</c:v>
                </c:pt>
                <c:pt idx="135">
                  <c:v>2.3637120208084149E-3</c:v>
                </c:pt>
                <c:pt idx="136">
                  <c:v>3.6626173422014329E-3</c:v>
                </c:pt>
                <c:pt idx="137">
                  <c:v>1.8638026160715513E-3</c:v>
                </c:pt>
                <c:pt idx="138">
                  <c:v>3.6071231400468654E-3</c:v>
                </c:pt>
                <c:pt idx="139">
                  <c:v>2.2657082082380032E-3</c:v>
                </c:pt>
                <c:pt idx="140">
                  <c:v>2.1454360324262506E-3</c:v>
                </c:pt>
                <c:pt idx="141">
                  <c:v>2.5643871327502943E-3</c:v>
                </c:pt>
                <c:pt idx="142">
                  <c:v>2.6647890455810752E-3</c:v>
                </c:pt>
                <c:pt idx="143">
                  <c:v>2.5491854346806984E-3</c:v>
                </c:pt>
                <c:pt idx="144">
                  <c:v>1.6232585315296541E-3</c:v>
                </c:pt>
                <c:pt idx="145">
                  <c:v>2.6023185927757631E-3</c:v>
                </c:pt>
                <c:pt idx="146">
                  <c:v>2.9943507286248768E-3</c:v>
                </c:pt>
                <c:pt idx="147">
                  <c:v>2.34810788127154E-3</c:v>
                </c:pt>
                <c:pt idx="148">
                  <c:v>2.3659295312042253E-3</c:v>
                </c:pt>
                <c:pt idx="149">
                  <c:v>2.3148670520912028E-3</c:v>
                </c:pt>
                <c:pt idx="150">
                  <c:v>1.6546094377484267E-3</c:v>
                </c:pt>
                <c:pt idx="151">
                  <c:v>3.0350872004605103E-3</c:v>
                </c:pt>
                <c:pt idx="152">
                  <c:v>1.691249626426757E-3</c:v>
                </c:pt>
                <c:pt idx="153">
                  <c:v>9.1405639899969353E-4</c:v>
                </c:pt>
                <c:pt idx="154">
                  <c:v>1.3761624270534276E-3</c:v>
                </c:pt>
                <c:pt idx="155">
                  <c:v>1.3310719150267753E-3</c:v>
                </c:pt>
                <c:pt idx="156">
                  <c:v>1.7223532952528914E-3</c:v>
                </c:pt>
                <c:pt idx="157">
                  <c:v>1.4254551459679157E-3</c:v>
                </c:pt>
                <c:pt idx="158">
                  <c:v>1.2517072120728885E-3</c:v>
                </c:pt>
                <c:pt idx="159">
                  <c:v>2.2480852350603483E-3</c:v>
                </c:pt>
                <c:pt idx="160">
                  <c:v>1.5268613106540309E-3</c:v>
                </c:pt>
                <c:pt idx="161">
                  <c:v>1.9652208715413952E-3</c:v>
                </c:pt>
                <c:pt idx="162">
                  <c:v>1.6727218332681806E-3</c:v>
                </c:pt>
                <c:pt idx="163">
                  <c:v>2.3289067118386231E-3</c:v>
                </c:pt>
                <c:pt idx="164">
                  <c:v>1.2228471582330146E-3</c:v>
                </c:pt>
                <c:pt idx="165">
                  <c:v>2.1361736673076166E-3</c:v>
                </c:pt>
                <c:pt idx="166">
                  <c:v>2.1537776077563964E-3</c:v>
                </c:pt>
                <c:pt idx="167">
                  <c:v>1.7893531511801912E-3</c:v>
                </c:pt>
                <c:pt idx="168">
                  <c:v>1.358566099333646E-3</c:v>
                </c:pt>
                <c:pt idx="169">
                  <c:v>2.1442883864274871E-3</c:v>
                </c:pt>
                <c:pt idx="170">
                  <c:v>2.3401961006144865E-3</c:v>
                </c:pt>
                <c:pt idx="171">
                  <c:v>1.8515348808976516E-3</c:v>
                </c:pt>
                <c:pt idx="172">
                  <c:v>2.1703028614209943E-3</c:v>
                </c:pt>
                <c:pt idx="173">
                  <c:v>2.5268967685333856E-3</c:v>
                </c:pt>
                <c:pt idx="174">
                  <c:v>2.1962177642954085E-3</c:v>
                </c:pt>
                <c:pt idx="175">
                  <c:v>2.3718036230631527E-3</c:v>
                </c:pt>
                <c:pt idx="176">
                  <c:v>1.8655685285930417E-3</c:v>
                </c:pt>
                <c:pt idx="177">
                  <c:v>2.6928839315431548E-3</c:v>
                </c:pt>
                <c:pt idx="178">
                  <c:v>2.1898311984593207E-3</c:v>
                </c:pt>
                <c:pt idx="179">
                  <c:v>1.6186757787848482E-3</c:v>
                </c:pt>
                <c:pt idx="180">
                  <c:v>2.4836526549661731E-3</c:v>
                </c:pt>
                <c:pt idx="181">
                  <c:v>2.3336625674683317E-3</c:v>
                </c:pt>
                <c:pt idx="182">
                  <c:v>1.9950763387229266E-3</c:v>
                </c:pt>
                <c:pt idx="183">
                  <c:v>1.9540631448916228E-3</c:v>
                </c:pt>
                <c:pt idx="184">
                  <c:v>1.7646386351120146E-3</c:v>
                </c:pt>
                <c:pt idx="185">
                  <c:v>2.1684770748051502E-3</c:v>
                </c:pt>
                <c:pt idx="186">
                  <c:v>3.1133826568925087E-3</c:v>
                </c:pt>
                <c:pt idx="187">
                  <c:v>2.6033275846936476E-3</c:v>
                </c:pt>
                <c:pt idx="188">
                  <c:v>1.3284480861328633E-3</c:v>
                </c:pt>
                <c:pt idx="189">
                  <c:v>2.5539955509819253E-3</c:v>
                </c:pt>
                <c:pt idx="190">
                  <c:v>2.0815897699083537E-3</c:v>
                </c:pt>
                <c:pt idx="191">
                  <c:v>2.346074437873462E-3</c:v>
                </c:pt>
                <c:pt idx="192">
                  <c:v>2.1316836592523663E-3</c:v>
                </c:pt>
                <c:pt idx="193">
                  <c:v>1.943604949478935E-3</c:v>
                </c:pt>
                <c:pt idx="194">
                  <c:v>2.0595343286150653E-3</c:v>
                </c:pt>
                <c:pt idx="195">
                  <c:v>2.5647075272842179E-3</c:v>
                </c:pt>
                <c:pt idx="196">
                  <c:v>1.576481019059146E-3</c:v>
                </c:pt>
                <c:pt idx="197">
                  <c:v>3.0066795971988533E-3</c:v>
                </c:pt>
                <c:pt idx="198">
                  <c:v>2.1854169009462069E-3</c:v>
                </c:pt>
                <c:pt idx="199">
                  <c:v>2.2071200642609307E-3</c:v>
                </c:pt>
                <c:pt idx="200">
                  <c:v>2.2796761292387903E-3</c:v>
                </c:pt>
                <c:pt idx="201">
                  <c:v>2.2781971861992687E-3</c:v>
                </c:pt>
                <c:pt idx="202">
                  <c:v>3.3491391012929173E-3</c:v>
                </c:pt>
                <c:pt idx="203">
                  <c:v>2.2643962581862021E-3</c:v>
                </c:pt>
                <c:pt idx="204">
                  <c:v>3.3253072983217033E-3</c:v>
                </c:pt>
                <c:pt idx="205">
                  <c:v>2.1211732823813493E-3</c:v>
                </c:pt>
                <c:pt idx="206">
                  <c:v>1.9456734543014781E-3</c:v>
                </c:pt>
                <c:pt idx="207">
                  <c:v>3.0395483532030137E-3</c:v>
                </c:pt>
                <c:pt idx="208">
                  <c:v>2.8539798173622039E-3</c:v>
                </c:pt>
                <c:pt idx="209">
                  <c:v>3.1113205538725462E-3</c:v>
                </c:pt>
                <c:pt idx="210">
                  <c:v>2.9069856333837664E-3</c:v>
                </c:pt>
                <c:pt idx="211">
                  <c:v>2.7548959753521374E-3</c:v>
                </c:pt>
                <c:pt idx="212">
                  <c:v>2.0167841433488191E-3</c:v>
                </c:pt>
                <c:pt idx="213">
                  <c:v>2.5027306153848792E-3</c:v>
                </c:pt>
                <c:pt idx="214">
                  <c:v>3.5678219486780611E-3</c:v>
                </c:pt>
                <c:pt idx="215">
                  <c:v>3.5776604687764012E-3</c:v>
                </c:pt>
                <c:pt idx="216">
                  <c:v>2.9099085923035796E-3</c:v>
                </c:pt>
                <c:pt idx="217">
                  <c:v>3.1628217424555282E-3</c:v>
                </c:pt>
                <c:pt idx="218">
                  <c:v>3.6920221433948994E-3</c:v>
                </c:pt>
                <c:pt idx="219">
                  <c:v>2.5046456786168721E-3</c:v>
                </c:pt>
                <c:pt idx="220">
                  <c:v>3.7938983824151061E-3</c:v>
                </c:pt>
                <c:pt idx="221">
                  <c:v>3.4901080269070088E-3</c:v>
                </c:pt>
                <c:pt idx="222">
                  <c:v>3.281202651381954E-3</c:v>
                </c:pt>
                <c:pt idx="223">
                  <c:v>2.9291985527497848E-3</c:v>
                </c:pt>
                <c:pt idx="224">
                  <c:v>3.3067121285063395E-3</c:v>
                </c:pt>
                <c:pt idx="225">
                  <c:v>3.1596854336048805E-3</c:v>
                </c:pt>
                <c:pt idx="226">
                  <c:v>3.0699334885042639E-3</c:v>
                </c:pt>
                <c:pt idx="227">
                  <c:v>3.4591713084876565E-3</c:v>
                </c:pt>
                <c:pt idx="228">
                  <c:v>2.9770751462329177E-3</c:v>
                </c:pt>
                <c:pt idx="229">
                  <c:v>3.618954479611879E-3</c:v>
                </c:pt>
                <c:pt idx="230">
                  <c:v>3.880877256770309E-3</c:v>
                </c:pt>
                <c:pt idx="231">
                  <c:v>3.0718016349003743E-3</c:v>
                </c:pt>
                <c:pt idx="232">
                  <c:v>4.0167067096416459E-3</c:v>
                </c:pt>
                <c:pt idx="233">
                  <c:v>4.2580206999496594E-3</c:v>
                </c:pt>
                <c:pt idx="234">
                  <c:v>3.4161552560778375E-3</c:v>
                </c:pt>
                <c:pt idx="235">
                  <c:v>3.8467432591758155E-3</c:v>
                </c:pt>
                <c:pt idx="236">
                  <c:v>3.4820844996350047E-3</c:v>
                </c:pt>
                <c:pt idx="237">
                  <c:v>3.3979147067308541E-3</c:v>
                </c:pt>
                <c:pt idx="238">
                  <c:v>3.4120977135108921E-3</c:v>
                </c:pt>
                <c:pt idx="239">
                  <c:v>3.6774450844782106E-3</c:v>
                </c:pt>
                <c:pt idx="240">
                  <c:v>3.8352304677675792E-3</c:v>
                </c:pt>
                <c:pt idx="241">
                  <c:v>2.9782312685364613E-3</c:v>
                </c:pt>
                <c:pt idx="242">
                  <c:v>3.7189822862581465E-3</c:v>
                </c:pt>
                <c:pt idx="243">
                  <c:v>2.7194799629410818E-3</c:v>
                </c:pt>
                <c:pt idx="244">
                  <c:v>3.7748313571180471E-3</c:v>
                </c:pt>
                <c:pt idx="245">
                  <c:v>3.0848568764032746E-3</c:v>
                </c:pt>
                <c:pt idx="246">
                  <c:v>3.7631899154080602E-3</c:v>
                </c:pt>
                <c:pt idx="247">
                  <c:v>3.6111418380178353E-3</c:v>
                </c:pt>
                <c:pt idx="248">
                  <c:v>3.3172644574686137E-3</c:v>
                </c:pt>
                <c:pt idx="249">
                  <c:v>4.3730387971456109E-3</c:v>
                </c:pt>
                <c:pt idx="250">
                  <c:v>3.2981676328326277E-3</c:v>
                </c:pt>
                <c:pt idx="251">
                  <c:v>3.1320715969615311E-3</c:v>
                </c:pt>
                <c:pt idx="252">
                  <c:v>3.6603718244859044E-3</c:v>
                </c:pt>
                <c:pt idx="253">
                  <c:v>3.9577232995212496E-3</c:v>
                </c:pt>
                <c:pt idx="254">
                  <c:v>3.5780860035538784E-3</c:v>
                </c:pt>
                <c:pt idx="255">
                  <c:v>3.6655732387587173E-3</c:v>
                </c:pt>
                <c:pt idx="256">
                  <c:v>3.2731457244252523E-3</c:v>
                </c:pt>
                <c:pt idx="257">
                  <c:v>3.4479266676427449E-3</c:v>
                </c:pt>
                <c:pt idx="258">
                  <c:v>3.3757309090341383E-3</c:v>
                </c:pt>
                <c:pt idx="259">
                  <c:v>3.1107613623740579E-3</c:v>
                </c:pt>
                <c:pt idx="260">
                  <c:v>3.5724630571026855E-3</c:v>
                </c:pt>
                <c:pt idx="261">
                  <c:v>3.5965533638125128E-3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A2-445C-B586-641F0E7B9245}"/>
            </c:ext>
          </c:extLst>
        </c:ser>
        <c:ser>
          <c:idx val="1"/>
          <c:order val="2"/>
          <c:tx>
            <c:strRef>
              <c:f>'UV Sensor Data'!$N$1:$R$1</c:f>
              <c:strCache>
                <c:ptCount val="1"/>
                <c:pt idx="0">
                  <c:v>265 nm nominal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'UV Sensor Data'!$N$3:$N$274</c:f>
              <c:numCache>
                <c:formatCode>0.0</c:formatCode>
                <c:ptCount val="272"/>
                <c:pt idx="0">
                  <c:v>239.92080000000001</c:v>
                </c:pt>
                <c:pt idx="1">
                  <c:v>240.4933</c:v>
                </c:pt>
                <c:pt idx="2">
                  <c:v>241.0658</c:v>
                </c:pt>
                <c:pt idx="3">
                  <c:v>241.63829999999999</c:v>
                </c:pt>
                <c:pt idx="4">
                  <c:v>242.21090000000001</c:v>
                </c:pt>
                <c:pt idx="5">
                  <c:v>242.7834</c:v>
                </c:pt>
                <c:pt idx="6">
                  <c:v>243.35589999999999</c:v>
                </c:pt>
                <c:pt idx="7">
                  <c:v>243.92840000000001</c:v>
                </c:pt>
                <c:pt idx="8">
                  <c:v>244.5009</c:v>
                </c:pt>
                <c:pt idx="9">
                  <c:v>245.0735</c:v>
                </c:pt>
                <c:pt idx="10">
                  <c:v>245.64599999999999</c:v>
                </c:pt>
                <c:pt idx="11">
                  <c:v>246.21860000000001</c:v>
                </c:pt>
                <c:pt idx="12">
                  <c:v>246.7911</c:v>
                </c:pt>
                <c:pt idx="13">
                  <c:v>247.36369999999999</c:v>
                </c:pt>
                <c:pt idx="14">
                  <c:v>247.93620000000001</c:v>
                </c:pt>
                <c:pt idx="15">
                  <c:v>248.50880000000001</c:v>
                </c:pt>
                <c:pt idx="16">
                  <c:v>249.0814</c:v>
                </c:pt>
                <c:pt idx="17">
                  <c:v>249.654</c:v>
                </c:pt>
                <c:pt idx="18">
                  <c:v>250.22649999999999</c:v>
                </c:pt>
                <c:pt idx="19">
                  <c:v>250.79910000000001</c:v>
                </c:pt>
                <c:pt idx="20">
                  <c:v>251.3717</c:v>
                </c:pt>
                <c:pt idx="21">
                  <c:v>251.9443</c:v>
                </c:pt>
                <c:pt idx="22">
                  <c:v>252.51689999999999</c:v>
                </c:pt>
                <c:pt idx="23">
                  <c:v>253.08949999999999</c:v>
                </c:pt>
                <c:pt idx="24">
                  <c:v>253.66220000000001</c:v>
                </c:pt>
                <c:pt idx="25">
                  <c:v>254.23480000000001</c:v>
                </c:pt>
                <c:pt idx="26">
                  <c:v>254.8074</c:v>
                </c:pt>
                <c:pt idx="27">
                  <c:v>255.3801</c:v>
                </c:pt>
                <c:pt idx="28">
                  <c:v>255.95269999999999</c:v>
                </c:pt>
                <c:pt idx="29">
                  <c:v>256.52539999999999</c:v>
                </c:pt>
                <c:pt idx="30">
                  <c:v>257.09800000000001</c:v>
                </c:pt>
                <c:pt idx="31">
                  <c:v>257.67070000000001</c:v>
                </c:pt>
                <c:pt idx="32">
                  <c:v>258.24329999999998</c:v>
                </c:pt>
                <c:pt idx="33">
                  <c:v>258.81599999999997</c:v>
                </c:pt>
                <c:pt idx="34">
                  <c:v>259.38869999999997</c:v>
                </c:pt>
                <c:pt idx="35">
                  <c:v>259.96140000000003</c:v>
                </c:pt>
                <c:pt idx="36">
                  <c:v>260.53410000000002</c:v>
                </c:pt>
                <c:pt idx="37">
                  <c:v>261.10680000000002</c:v>
                </c:pt>
                <c:pt idx="38">
                  <c:v>261.67950000000002</c:v>
                </c:pt>
                <c:pt idx="39">
                  <c:v>262.25220000000002</c:v>
                </c:pt>
                <c:pt idx="40">
                  <c:v>262.82499999999999</c:v>
                </c:pt>
                <c:pt idx="41">
                  <c:v>263.39769999999999</c:v>
                </c:pt>
                <c:pt idx="42">
                  <c:v>263.97039999999998</c:v>
                </c:pt>
                <c:pt idx="43">
                  <c:v>264.54320000000001</c:v>
                </c:pt>
                <c:pt idx="44">
                  <c:v>265.11590000000001</c:v>
                </c:pt>
                <c:pt idx="45">
                  <c:v>265.68869999999998</c:v>
                </c:pt>
                <c:pt idx="46">
                  <c:v>266.26150000000001</c:v>
                </c:pt>
                <c:pt idx="47">
                  <c:v>266.83420000000001</c:v>
                </c:pt>
                <c:pt idx="48">
                  <c:v>267.40699999999998</c:v>
                </c:pt>
                <c:pt idx="49">
                  <c:v>267.97980000000001</c:v>
                </c:pt>
                <c:pt idx="50">
                  <c:v>268.55259999999998</c:v>
                </c:pt>
                <c:pt idx="51">
                  <c:v>269.12540000000001</c:v>
                </c:pt>
                <c:pt idx="52">
                  <c:v>269.69830000000002</c:v>
                </c:pt>
                <c:pt idx="53">
                  <c:v>270.27109999999999</c:v>
                </c:pt>
                <c:pt idx="54">
                  <c:v>270.84390000000002</c:v>
                </c:pt>
                <c:pt idx="55">
                  <c:v>271.41680000000002</c:v>
                </c:pt>
                <c:pt idx="56">
                  <c:v>271.9896</c:v>
                </c:pt>
                <c:pt idx="57">
                  <c:v>272.5625</c:v>
                </c:pt>
                <c:pt idx="58">
                  <c:v>273.13529999999997</c:v>
                </c:pt>
                <c:pt idx="59">
                  <c:v>273.70819999999998</c:v>
                </c:pt>
                <c:pt idx="60">
                  <c:v>274.28109999999998</c:v>
                </c:pt>
                <c:pt idx="61">
                  <c:v>274.85399999999998</c:v>
                </c:pt>
                <c:pt idx="62">
                  <c:v>275.42689999999999</c:v>
                </c:pt>
                <c:pt idx="63">
                  <c:v>275.99979999999999</c:v>
                </c:pt>
                <c:pt idx="64">
                  <c:v>276.5727</c:v>
                </c:pt>
                <c:pt idx="65">
                  <c:v>277.1456</c:v>
                </c:pt>
                <c:pt idx="66">
                  <c:v>277.71859999999998</c:v>
                </c:pt>
                <c:pt idx="67">
                  <c:v>278.29149999999998</c:v>
                </c:pt>
                <c:pt idx="68">
                  <c:v>278.86450000000002</c:v>
                </c:pt>
                <c:pt idx="69">
                  <c:v>279.4375</c:v>
                </c:pt>
                <c:pt idx="70">
                  <c:v>280.0104</c:v>
                </c:pt>
                <c:pt idx="71">
                  <c:v>280.58339999999998</c:v>
                </c:pt>
                <c:pt idx="72">
                  <c:v>281.15640000000002</c:v>
                </c:pt>
                <c:pt idx="73">
                  <c:v>281.7294</c:v>
                </c:pt>
                <c:pt idx="74">
                  <c:v>282.30239999999998</c:v>
                </c:pt>
                <c:pt idx="75">
                  <c:v>282.87540000000001</c:v>
                </c:pt>
                <c:pt idx="76">
                  <c:v>283.44850000000002</c:v>
                </c:pt>
                <c:pt idx="77">
                  <c:v>284.0215</c:v>
                </c:pt>
                <c:pt idx="78">
                  <c:v>284.59460000000001</c:v>
                </c:pt>
                <c:pt idx="79">
                  <c:v>285.16759999999999</c:v>
                </c:pt>
                <c:pt idx="80">
                  <c:v>285.7407</c:v>
                </c:pt>
                <c:pt idx="81">
                  <c:v>286.31380000000001</c:v>
                </c:pt>
                <c:pt idx="82">
                  <c:v>286.88690000000003</c:v>
                </c:pt>
                <c:pt idx="83">
                  <c:v>287.45999999999998</c:v>
                </c:pt>
                <c:pt idx="84">
                  <c:v>288.03309999999999</c:v>
                </c:pt>
                <c:pt idx="85">
                  <c:v>288.6062</c:v>
                </c:pt>
                <c:pt idx="86">
                  <c:v>289.17930000000001</c:v>
                </c:pt>
                <c:pt idx="87">
                  <c:v>289.7525</c:v>
                </c:pt>
                <c:pt idx="88">
                  <c:v>290.32560000000001</c:v>
                </c:pt>
                <c:pt idx="89">
                  <c:v>290.89879999999999</c:v>
                </c:pt>
                <c:pt idx="90">
                  <c:v>291.47199999999998</c:v>
                </c:pt>
                <c:pt idx="91">
                  <c:v>292.04520000000002</c:v>
                </c:pt>
                <c:pt idx="92">
                  <c:v>292.61840000000001</c:v>
                </c:pt>
                <c:pt idx="93">
                  <c:v>293.19159999999999</c:v>
                </c:pt>
                <c:pt idx="94">
                  <c:v>293.76479999999998</c:v>
                </c:pt>
                <c:pt idx="95">
                  <c:v>294.33800000000002</c:v>
                </c:pt>
                <c:pt idx="96">
                  <c:v>294.91129999999998</c:v>
                </c:pt>
                <c:pt idx="97">
                  <c:v>295.48450000000003</c:v>
                </c:pt>
                <c:pt idx="98">
                  <c:v>296.05779999999999</c:v>
                </c:pt>
                <c:pt idx="99">
                  <c:v>296.63099999999997</c:v>
                </c:pt>
                <c:pt idx="100">
                  <c:v>297.20429999999999</c:v>
                </c:pt>
                <c:pt idx="101">
                  <c:v>297.77760000000001</c:v>
                </c:pt>
                <c:pt idx="102">
                  <c:v>298.35090000000002</c:v>
                </c:pt>
                <c:pt idx="103">
                  <c:v>298.92430000000002</c:v>
                </c:pt>
                <c:pt idx="104">
                  <c:v>299.49759999999998</c:v>
                </c:pt>
                <c:pt idx="105">
                  <c:v>300.07089999999999</c:v>
                </c:pt>
                <c:pt idx="106">
                  <c:v>300.64429999999999</c:v>
                </c:pt>
                <c:pt idx="107">
                  <c:v>301.21769999999998</c:v>
                </c:pt>
                <c:pt idx="108">
                  <c:v>301.791</c:v>
                </c:pt>
                <c:pt idx="109">
                  <c:v>302.36439999999999</c:v>
                </c:pt>
                <c:pt idx="110">
                  <c:v>302.93779999999998</c:v>
                </c:pt>
                <c:pt idx="111">
                  <c:v>303.51119999999997</c:v>
                </c:pt>
                <c:pt idx="112">
                  <c:v>304.0847</c:v>
                </c:pt>
                <c:pt idx="113">
                  <c:v>304.65809999999999</c:v>
                </c:pt>
                <c:pt idx="114">
                  <c:v>305.23160000000001</c:v>
                </c:pt>
                <c:pt idx="115">
                  <c:v>305.80500000000001</c:v>
                </c:pt>
                <c:pt idx="116">
                  <c:v>306.37849999999997</c:v>
                </c:pt>
                <c:pt idx="117">
                  <c:v>306.952</c:v>
                </c:pt>
                <c:pt idx="118">
                  <c:v>307.52550000000002</c:v>
                </c:pt>
                <c:pt idx="119">
                  <c:v>308.09899999999999</c:v>
                </c:pt>
                <c:pt idx="120">
                  <c:v>308.67250000000001</c:v>
                </c:pt>
                <c:pt idx="121">
                  <c:v>309.24610000000001</c:v>
                </c:pt>
                <c:pt idx="122">
                  <c:v>309.81959999999998</c:v>
                </c:pt>
                <c:pt idx="123">
                  <c:v>310.39319999999998</c:v>
                </c:pt>
                <c:pt idx="124">
                  <c:v>310.96679999999998</c:v>
                </c:pt>
                <c:pt idx="125">
                  <c:v>311.54039999999998</c:v>
                </c:pt>
                <c:pt idx="126">
                  <c:v>312.11399999999998</c:v>
                </c:pt>
                <c:pt idx="127">
                  <c:v>312.68759999999997</c:v>
                </c:pt>
                <c:pt idx="128">
                  <c:v>313.26119999999997</c:v>
                </c:pt>
                <c:pt idx="129">
                  <c:v>313.8349</c:v>
                </c:pt>
                <c:pt idx="130">
                  <c:v>314.40859999999998</c:v>
                </c:pt>
                <c:pt idx="131">
                  <c:v>314.98219999999998</c:v>
                </c:pt>
                <c:pt idx="132">
                  <c:v>315.55590000000001</c:v>
                </c:pt>
                <c:pt idx="133">
                  <c:v>316.12959999999998</c:v>
                </c:pt>
                <c:pt idx="134">
                  <c:v>316.70330000000001</c:v>
                </c:pt>
                <c:pt idx="135">
                  <c:v>317.27710000000002</c:v>
                </c:pt>
                <c:pt idx="136">
                  <c:v>317.85079999999999</c:v>
                </c:pt>
                <c:pt idx="137">
                  <c:v>318.4246</c:v>
                </c:pt>
                <c:pt idx="138">
                  <c:v>318.99829999999997</c:v>
                </c:pt>
                <c:pt idx="139">
                  <c:v>319.57209999999998</c:v>
                </c:pt>
                <c:pt idx="140">
                  <c:v>320.14589999999998</c:v>
                </c:pt>
                <c:pt idx="141">
                  <c:v>320.71969999999999</c:v>
                </c:pt>
                <c:pt idx="142">
                  <c:v>321.29360000000003</c:v>
                </c:pt>
                <c:pt idx="143">
                  <c:v>321.86739999999998</c:v>
                </c:pt>
                <c:pt idx="144">
                  <c:v>322.44130000000001</c:v>
                </c:pt>
                <c:pt idx="145">
                  <c:v>323.01510000000002</c:v>
                </c:pt>
                <c:pt idx="146">
                  <c:v>323.589</c:v>
                </c:pt>
                <c:pt idx="147">
                  <c:v>324.16289999999998</c:v>
                </c:pt>
                <c:pt idx="148">
                  <c:v>324.73680000000002</c:v>
                </c:pt>
                <c:pt idx="149">
                  <c:v>325.31079999999997</c:v>
                </c:pt>
                <c:pt idx="150">
                  <c:v>325.88470000000001</c:v>
                </c:pt>
                <c:pt idx="151">
                  <c:v>326.45870000000002</c:v>
                </c:pt>
                <c:pt idx="152">
                  <c:v>327.0326</c:v>
                </c:pt>
                <c:pt idx="153">
                  <c:v>327.60660000000001</c:v>
                </c:pt>
                <c:pt idx="154">
                  <c:v>328.18060000000003</c:v>
                </c:pt>
                <c:pt idx="155">
                  <c:v>328.75470000000001</c:v>
                </c:pt>
                <c:pt idx="156">
                  <c:v>329.32870000000003</c:v>
                </c:pt>
                <c:pt idx="157">
                  <c:v>329.90269999999998</c:v>
                </c:pt>
                <c:pt idx="158">
                  <c:v>330.47680000000003</c:v>
                </c:pt>
                <c:pt idx="159">
                  <c:v>331.05090000000001</c:v>
                </c:pt>
                <c:pt idx="160">
                  <c:v>331.625</c:v>
                </c:pt>
                <c:pt idx="161">
                  <c:v>332.19909999999999</c:v>
                </c:pt>
                <c:pt idx="162">
                  <c:v>332.77319999999997</c:v>
                </c:pt>
                <c:pt idx="163">
                  <c:v>333.34739999999999</c:v>
                </c:pt>
                <c:pt idx="164">
                  <c:v>333.92149999999998</c:v>
                </c:pt>
                <c:pt idx="165">
                  <c:v>334.4957</c:v>
                </c:pt>
                <c:pt idx="166">
                  <c:v>335.06990000000002</c:v>
                </c:pt>
                <c:pt idx="167">
                  <c:v>335.64409999999998</c:v>
                </c:pt>
                <c:pt idx="168">
                  <c:v>336.2183</c:v>
                </c:pt>
                <c:pt idx="169">
                  <c:v>336.79259999999999</c:v>
                </c:pt>
                <c:pt idx="170">
                  <c:v>337.36680000000001</c:v>
                </c:pt>
                <c:pt idx="171">
                  <c:v>337.94110000000001</c:v>
                </c:pt>
                <c:pt idx="172">
                  <c:v>338.5154</c:v>
                </c:pt>
                <c:pt idx="173">
                  <c:v>339.08969999999999</c:v>
                </c:pt>
                <c:pt idx="174">
                  <c:v>339.66399999999999</c:v>
                </c:pt>
                <c:pt idx="175">
                  <c:v>340.23840000000001</c:v>
                </c:pt>
                <c:pt idx="176">
                  <c:v>340.81270000000001</c:v>
                </c:pt>
                <c:pt idx="177">
                  <c:v>341.38709999999998</c:v>
                </c:pt>
                <c:pt idx="178">
                  <c:v>341.9615</c:v>
                </c:pt>
                <c:pt idx="179">
                  <c:v>342.53590000000003</c:v>
                </c:pt>
                <c:pt idx="180">
                  <c:v>343.1103</c:v>
                </c:pt>
                <c:pt idx="181">
                  <c:v>343.6848</c:v>
                </c:pt>
                <c:pt idx="182">
                  <c:v>344.25920000000002</c:v>
                </c:pt>
                <c:pt idx="183">
                  <c:v>344.83370000000002</c:v>
                </c:pt>
                <c:pt idx="184">
                  <c:v>345.40820000000002</c:v>
                </c:pt>
                <c:pt idx="185">
                  <c:v>345.98270000000002</c:v>
                </c:pt>
                <c:pt idx="186">
                  <c:v>346.55720000000002</c:v>
                </c:pt>
                <c:pt idx="187">
                  <c:v>347.1318</c:v>
                </c:pt>
                <c:pt idx="188">
                  <c:v>347.7063</c:v>
                </c:pt>
                <c:pt idx="189">
                  <c:v>348.28089999999997</c:v>
                </c:pt>
                <c:pt idx="190">
                  <c:v>348.85550000000001</c:v>
                </c:pt>
                <c:pt idx="191">
                  <c:v>349.43009999999998</c:v>
                </c:pt>
                <c:pt idx="192">
                  <c:v>350.00479999999999</c:v>
                </c:pt>
                <c:pt idx="193">
                  <c:v>350.57940000000002</c:v>
                </c:pt>
                <c:pt idx="194">
                  <c:v>351.15410000000003</c:v>
                </c:pt>
                <c:pt idx="195">
                  <c:v>351.72879999999998</c:v>
                </c:pt>
                <c:pt idx="196">
                  <c:v>352.30349999999999</c:v>
                </c:pt>
                <c:pt idx="197">
                  <c:v>352.87819999999999</c:v>
                </c:pt>
                <c:pt idx="198">
                  <c:v>353.45299999999997</c:v>
                </c:pt>
                <c:pt idx="199">
                  <c:v>354.02769999999998</c:v>
                </c:pt>
                <c:pt idx="200">
                  <c:v>354.60250000000002</c:v>
                </c:pt>
                <c:pt idx="201">
                  <c:v>355.1773</c:v>
                </c:pt>
                <c:pt idx="202">
                  <c:v>355.75209999999998</c:v>
                </c:pt>
                <c:pt idx="203">
                  <c:v>356.327</c:v>
                </c:pt>
                <c:pt idx="204">
                  <c:v>356.90179999999998</c:v>
                </c:pt>
                <c:pt idx="205">
                  <c:v>357.47669999999999</c:v>
                </c:pt>
                <c:pt idx="206">
                  <c:v>358.05160000000001</c:v>
                </c:pt>
                <c:pt idx="207">
                  <c:v>358.62650000000002</c:v>
                </c:pt>
                <c:pt idx="208">
                  <c:v>359.20139999999998</c:v>
                </c:pt>
                <c:pt idx="209">
                  <c:v>359.77640000000002</c:v>
                </c:pt>
                <c:pt idx="210">
                  <c:v>360.35129999999998</c:v>
                </c:pt>
                <c:pt idx="211">
                  <c:v>360.92630000000003</c:v>
                </c:pt>
                <c:pt idx="212">
                  <c:v>361.50130000000001</c:v>
                </c:pt>
                <c:pt idx="213">
                  <c:v>362.0763</c:v>
                </c:pt>
                <c:pt idx="214">
                  <c:v>362.65140000000002</c:v>
                </c:pt>
                <c:pt idx="215">
                  <c:v>363.22649999999999</c:v>
                </c:pt>
                <c:pt idx="216">
                  <c:v>363.80149999999998</c:v>
                </c:pt>
                <c:pt idx="217">
                  <c:v>364.3766</c:v>
                </c:pt>
                <c:pt idx="218">
                  <c:v>364.95179999999999</c:v>
                </c:pt>
                <c:pt idx="219">
                  <c:v>365.52690000000001</c:v>
                </c:pt>
                <c:pt idx="220">
                  <c:v>366.10210000000001</c:v>
                </c:pt>
                <c:pt idx="221">
                  <c:v>366.6773</c:v>
                </c:pt>
                <c:pt idx="222">
                  <c:v>367.2525</c:v>
                </c:pt>
                <c:pt idx="223">
                  <c:v>367.82769999999999</c:v>
                </c:pt>
                <c:pt idx="224">
                  <c:v>368.40289999999999</c:v>
                </c:pt>
                <c:pt idx="225">
                  <c:v>368.97820000000002</c:v>
                </c:pt>
                <c:pt idx="226">
                  <c:v>369.55349999999999</c:v>
                </c:pt>
                <c:pt idx="227">
                  <c:v>370.12880000000001</c:v>
                </c:pt>
                <c:pt idx="228">
                  <c:v>370.70409999999998</c:v>
                </c:pt>
                <c:pt idx="229">
                  <c:v>371.27940000000001</c:v>
                </c:pt>
                <c:pt idx="230">
                  <c:v>371.85480000000001</c:v>
                </c:pt>
                <c:pt idx="231">
                  <c:v>372.43020000000001</c:v>
                </c:pt>
                <c:pt idx="232">
                  <c:v>373.00560000000002</c:v>
                </c:pt>
                <c:pt idx="233">
                  <c:v>373.58100000000002</c:v>
                </c:pt>
                <c:pt idx="234">
                  <c:v>374.15649999999999</c:v>
                </c:pt>
                <c:pt idx="235">
                  <c:v>374.7319</c:v>
                </c:pt>
                <c:pt idx="236">
                  <c:v>375.30739999999997</c:v>
                </c:pt>
                <c:pt idx="237">
                  <c:v>375.88290000000001</c:v>
                </c:pt>
                <c:pt idx="238">
                  <c:v>376.45850000000002</c:v>
                </c:pt>
                <c:pt idx="239">
                  <c:v>377.03399999999999</c:v>
                </c:pt>
                <c:pt idx="240">
                  <c:v>377.6096</c:v>
                </c:pt>
                <c:pt idx="241">
                  <c:v>378.18520000000001</c:v>
                </c:pt>
                <c:pt idx="242">
                  <c:v>378.76080000000002</c:v>
                </c:pt>
                <c:pt idx="243">
                  <c:v>379.33640000000003</c:v>
                </c:pt>
                <c:pt idx="244">
                  <c:v>379.91210000000001</c:v>
                </c:pt>
                <c:pt idx="245">
                  <c:v>380.48779999999999</c:v>
                </c:pt>
                <c:pt idx="246">
                  <c:v>381.06349999999998</c:v>
                </c:pt>
                <c:pt idx="247">
                  <c:v>381.63920000000002</c:v>
                </c:pt>
                <c:pt idx="248">
                  <c:v>382.2149</c:v>
                </c:pt>
                <c:pt idx="249">
                  <c:v>382.79070000000002</c:v>
                </c:pt>
                <c:pt idx="250">
                  <c:v>383.36649999999997</c:v>
                </c:pt>
                <c:pt idx="251">
                  <c:v>383.94229999999999</c:v>
                </c:pt>
                <c:pt idx="252">
                  <c:v>384.51819999999998</c:v>
                </c:pt>
                <c:pt idx="253">
                  <c:v>385.09399999999999</c:v>
                </c:pt>
                <c:pt idx="254">
                  <c:v>385.66989999999998</c:v>
                </c:pt>
                <c:pt idx="255">
                  <c:v>386.24579999999997</c:v>
                </c:pt>
                <c:pt idx="256">
                  <c:v>386.82170000000002</c:v>
                </c:pt>
                <c:pt idx="257">
                  <c:v>387.39769999999999</c:v>
                </c:pt>
                <c:pt idx="258">
                  <c:v>387.97359999999998</c:v>
                </c:pt>
                <c:pt idx="259">
                  <c:v>388.5496</c:v>
                </c:pt>
                <c:pt idx="260">
                  <c:v>389.12560000000002</c:v>
                </c:pt>
                <c:pt idx="261">
                  <c:v>389.70170000000002</c:v>
                </c:pt>
                <c:pt idx="262">
                  <c:v>390.27769999999998</c:v>
                </c:pt>
                <c:pt idx="263">
                  <c:v>390.85379999999998</c:v>
                </c:pt>
                <c:pt idx="264">
                  <c:v>391.42989999999998</c:v>
                </c:pt>
                <c:pt idx="265">
                  <c:v>392.00599999999997</c:v>
                </c:pt>
              </c:numCache>
            </c:numRef>
          </c:xVal>
          <c:yVal>
            <c:numRef>
              <c:f>'UV Sensor Data'!$R$3:$R$274</c:f>
              <c:numCache>
                <c:formatCode>0.00E+00</c:formatCode>
                <c:ptCount val="272"/>
                <c:pt idx="0">
                  <c:v>9.1638256204022751E-3</c:v>
                </c:pt>
                <c:pt idx="1">
                  <c:v>9.838027226420392E-3</c:v>
                </c:pt>
                <c:pt idx="2">
                  <c:v>9.038730225986091E-3</c:v>
                </c:pt>
                <c:pt idx="3">
                  <c:v>9.0483068115102122E-3</c:v>
                </c:pt>
                <c:pt idx="4">
                  <c:v>8.9456122304649409E-3</c:v>
                </c:pt>
                <c:pt idx="5">
                  <c:v>8.8044703511641551E-3</c:v>
                </c:pt>
                <c:pt idx="6">
                  <c:v>8.515894490969813E-3</c:v>
                </c:pt>
                <c:pt idx="7">
                  <c:v>8.4659717102964511E-3</c:v>
                </c:pt>
                <c:pt idx="8">
                  <c:v>8.6398806104038394E-3</c:v>
                </c:pt>
                <c:pt idx="9">
                  <c:v>8.0029878132643877E-3</c:v>
                </c:pt>
                <c:pt idx="10">
                  <c:v>8.0564209487782035E-3</c:v>
                </c:pt>
                <c:pt idx="11">
                  <c:v>8.2458778055121158E-3</c:v>
                </c:pt>
                <c:pt idx="12">
                  <c:v>8.00968914504392E-3</c:v>
                </c:pt>
                <c:pt idx="13">
                  <c:v>7.8101581008005782E-3</c:v>
                </c:pt>
                <c:pt idx="14">
                  <c:v>8.0294381029374397E-3</c:v>
                </c:pt>
                <c:pt idx="15">
                  <c:v>7.8475453521501745E-3</c:v>
                </c:pt>
                <c:pt idx="16">
                  <c:v>8.1241880584141841E-3</c:v>
                </c:pt>
                <c:pt idx="17">
                  <c:v>8.2778755552671574E-3</c:v>
                </c:pt>
                <c:pt idx="18">
                  <c:v>8.0479444297723059E-3</c:v>
                </c:pt>
                <c:pt idx="19">
                  <c:v>8.5772554008727644E-3</c:v>
                </c:pt>
                <c:pt idx="20">
                  <c:v>8.4729984271818479E-3</c:v>
                </c:pt>
                <c:pt idx="21">
                  <c:v>8.5982488229907738E-3</c:v>
                </c:pt>
                <c:pt idx="22">
                  <c:v>8.6938953867640688E-3</c:v>
                </c:pt>
                <c:pt idx="23">
                  <c:v>8.9806871574421819E-3</c:v>
                </c:pt>
                <c:pt idx="24">
                  <c:v>9.5017068329842878E-3</c:v>
                </c:pt>
                <c:pt idx="25">
                  <c:v>1.0058911660011239E-2</c:v>
                </c:pt>
                <c:pt idx="26">
                  <c:v>1.0926010747517588E-2</c:v>
                </c:pt>
                <c:pt idx="27">
                  <c:v>1.3146625190184119E-2</c:v>
                </c:pt>
                <c:pt idx="28">
                  <c:v>1.6150011994256756E-2</c:v>
                </c:pt>
                <c:pt idx="29">
                  <c:v>2.1545615052688882E-2</c:v>
                </c:pt>
                <c:pt idx="30">
                  <c:v>3.0055529107490108E-2</c:v>
                </c:pt>
                <c:pt idx="31">
                  <c:v>4.289863303839854E-2</c:v>
                </c:pt>
                <c:pt idx="32">
                  <c:v>6.0117450005169611E-2</c:v>
                </c:pt>
                <c:pt idx="33">
                  <c:v>8.421474947272968E-2</c:v>
                </c:pt>
                <c:pt idx="34">
                  <c:v>0.11616006609445306</c:v>
                </c:pt>
                <c:pt idx="35">
                  <c:v>0.15622810416391922</c:v>
                </c:pt>
                <c:pt idx="36">
                  <c:v>0.20431809541307994</c:v>
                </c:pt>
                <c:pt idx="37">
                  <c:v>0.26069061681702249</c:v>
                </c:pt>
                <c:pt idx="38">
                  <c:v>0.32788884638285143</c:v>
                </c:pt>
                <c:pt idx="39">
                  <c:v>0.39592245842361901</c:v>
                </c:pt>
                <c:pt idx="40">
                  <c:v>0.47606730670967667</c:v>
                </c:pt>
                <c:pt idx="41">
                  <c:v>0.55087393051596589</c:v>
                </c:pt>
                <c:pt idx="42">
                  <c:v>0.63252037155626539</c:v>
                </c:pt>
                <c:pt idx="43">
                  <c:v>0.70692225895343286</c:v>
                </c:pt>
                <c:pt idx="44">
                  <c:v>0.77563268387409157</c:v>
                </c:pt>
                <c:pt idx="45">
                  <c:v>0.84667229054744042</c:v>
                </c:pt>
                <c:pt idx="46">
                  <c:v>0.89812787314930431</c:v>
                </c:pt>
                <c:pt idx="47">
                  <c:v>0.94528443666335227</c:v>
                </c:pt>
                <c:pt idx="48">
                  <c:v>0.97431070461306213</c:v>
                </c:pt>
                <c:pt idx="49">
                  <c:v>1</c:v>
                </c:pt>
                <c:pt idx="50">
                  <c:v>0.9926919149314033</c:v>
                </c:pt>
                <c:pt idx="51">
                  <c:v>0.9976051664723139</c:v>
                </c:pt>
                <c:pt idx="52">
                  <c:v>0.97613190741764744</c:v>
                </c:pt>
                <c:pt idx="53">
                  <c:v>0.94088265328775034</c:v>
                </c:pt>
                <c:pt idx="54">
                  <c:v>0.90500728716606793</c:v>
                </c:pt>
                <c:pt idx="55">
                  <c:v>0.85695887189927122</c:v>
                </c:pt>
                <c:pt idx="56">
                  <c:v>0.79988334007792139</c:v>
                </c:pt>
                <c:pt idx="57">
                  <c:v>0.74347385227191332</c:v>
                </c:pt>
                <c:pt idx="58">
                  <c:v>0.67914732127020982</c:v>
                </c:pt>
                <c:pt idx="59">
                  <c:v>0.61027834876800402</c:v>
                </c:pt>
                <c:pt idx="60">
                  <c:v>0.56195041747517505</c:v>
                </c:pt>
                <c:pt idx="61">
                  <c:v>0.49585088083144097</c:v>
                </c:pt>
                <c:pt idx="62">
                  <c:v>0.4487974249848164</c:v>
                </c:pt>
                <c:pt idx="63">
                  <c:v>0.39021462906508947</c:v>
                </c:pt>
                <c:pt idx="64">
                  <c:v>0.35248749144884256</c:v>
                </c:pt>
                <c:pt idx="65">
                  <c:v>0.31313974408406836</c:v>
                </c:pt>
                <c:pt idx="66">
                  <c:v>0.27811880974959469</c:v>
                </c:pt>
                <c:pt idx="67">
                  <c:v>0.24652948909055178</c:v>
                </c:pt>
                <c:pt idx="68">
                  <c:v>0.21644725770082079</c:v>
                </c:pt>
                <c:pt idx="69">
                  <c:v>0.19107431010311435</c:v>
                </c:pt>
                <c:pt idx="70">
                  <c:v>0.16870020670365984</c:v>
                </c:pt>
                <c:pt idx="71">
                  <c:v>0.14936350445739438</c:v>
                </c:pt>
                <c:pt idx="72">
                  <c:v>0.131397370304522</c:v>
                </c:pt>
                <c:pt idx="73">
                  <c:v>0.11482141191734789</c:v>
                </c:pt>
                <c:pt idx="74">
                  <c:v>0.10172577854617755</c:v>
                </c:pt>
                <c:pt idx="75">
                  <c:v>8.9179783973778778E-2</c:v>
                </c:pt>
                <c:pt idx="76">
                  <c:v>7.9465027656706155E-2</c:v>
                </c:pt>
                <c:pt idx="77">
                  <c:v>7.0149593086656567E-2</c:v>
                </c:pt>
                <c:pt idx="78">
                  <c:v>6.1707424984503094E-2</c:v>
                </c:pt>
                <c:pt idx="79">
                  <c:v>5.4568493818670696E-2</c:v>
                </c:pt>
                <c:pt idx="80">
                  <c:v>4.9393169198612717E-2</c:v>
                </c:pt>
                <c:pt idx="81">
                  <c:v>4.404614429520539E-2</c:v>
                </c:pt>
                <c:pt idx="82">
                  <c:v>3.9167730365693196E-2</c:v>
                </c:pt>
                <c:pt idx="83">
                  <c:v>3.5158350134386632E-2</c:v>
                </c:pt>
                <c:pt idx="84">
                  <c:v>3.1456860950581908E-2</c:v>
                </c:pt>
                <c:pt idx="85">
                  <c:v>2.7958204045362429E-2</c:v>
                </c:pt>
                <c:pt idx="86">
                  <c:v>2.54613591922297E-2</c:v>
                </c:pt>
                <c:pt idx="87">
                  <c:v>2.3104772046954006E-2</c:v>
                </c:pt>
                <c:pt idx="88">
                  <c:v>2.0849298905687125E-2</c:v>
                </c:pt>
                <c:pt idx="89">
                  <c:v>1.8826439738694922E-2</c:v>
                </c:pt>
                <c:pt idx="90">
                  <c:v>1.7072562975352468E-2</c:v>
                </c:pt>
                <c:pt idx="91">
                  <c:v>1.5964388327314196E-2</c:v>
                </c:pt>
                <c:pt idx="92">
                  <c:v>1.4610915297757312E-2</c:v>
                </c:pt>
                <c:pt idx="93">
                  <c:v>1.3303338523971543E-2</c:v>
                </c:pt>
                <c:pt idx="94">
                  <c:v>1.2018820953230706E-2</c:v>
                </c:pt>
                <c:pt idx="95">
                  <c:v>1.1458224357466261E-2</c:v>
                </c:pt>
                <c:pt idx="96">
                  <c:v>1.0840237129884869E-2</c:v>
                </c:pt>
                <c:pt idx="97">
                  <c:v>9.5688932590509077E-3</c:v>
                </c:pt>
                <c:pt idx="98">
                  <c:v>8.8238249651128257E-3</c:v>
                </c:pt>
                <c:pt idx="99">
                  <c:v>8.8116056318097782E-3</c:v>
                </c:pt>
                <c:pt idx="100">
                  <c:v>7.9728549983792939E-3</c:v>
                </c:pt>
                <c:pt idx="101">
                  <c:v>7.354902744358122E-3</c:v>
                </c:pt>
                <c:pt idx="102">
                  <c:v>6.9385922571514594E-3</c:v>
                </c:pt>
                <c:pt idx="103">
                  <c:v>6.5688373920436563E-3</c:v>
                </c:pt>
                <c:pt idx="104">
                  <c:v>6.5177387494272038E-3</c:v>
                </c:pt>
                <c:pt idx="105">
                  <c:v>6.2692559562639947E-3</c:v>
                </c:pt>
                <c:pt idx="106">
                  <c:v>5.8229469558987489E-3</c:v>
                </c:pt>
                <c:pt idx="107">
                  <c:v>5.7092462140501347E-3</c:v>
                </c:pt>
                <c:pt idx="108">
                  <c:v>5.4913930471322432E-3</c:v>
                </c:pt>
                <c:pt idx="109">
                  <c:v>4.9814146067197604E-3</c:v>
                </c:pt>
                <c:pt idx="110">
                  <c:v>4.9655475396099625E-3</c:v>
                </c:pt>
                <c:pt idx="111">
                  <c:v>4.5694026119049097E-3</c:v>
                </c:pt>
                <c:pt idx="112">
                  <c:v>4.8373882962159474E-3</c:v>
                </c:pt>
                <c:pt idx="113">
                  <c:v>4.4726361772150555E-3</c:v>
                </c:pt>
                <c:pt idx="114">
                  <c:v>4.8260536885696851E-3</c:v>
                </c:pt>
                <c:pt idx="115">
                  <c:v>4.226746310397757E-3</c:v>
                </c:pt>
                <c:pt idx="116">
                  <c:v>4.0663894327325366E-3</c:v>
                </c:pt>
                <c:pt idx="117">
                  <c:v>4.2396062291819121E-3</c:v>
                </c:pt>
                <c:pt idx="118">
                  <c:v>4.2027677650803251E-3</c:v>
                </c:pt>
                <c:pt idx="119">
                  <c:v>3.8651848276696071E-3</c:v>
                </c:pt>
                <c:pt idx="120">
                  <c:v>3.9208843522029234E-3</c:v>
                </c:pt>
                <c:pt idx="121">
                  <c:v>3.3425096086600195E-3</c:v>
                </c:pt>
                <c:pt idx="122">
                  <c:v>3.5783639088700766E-3</c:v>
                </c:pt>
                <c:pt idx="123">
                  <c:v>3.5573745596369777E-3</c:v>
                </c:pt>
                <c:pt idx="124">
                  <c:v>3.2953343596378213E-3</c:v>
                </c:pt>
                <c:pt idx="125">
                  <c:v>3.3507817582870483E-3</c:v>
                </c:pt>
                <c:pt idx="126">
                  <c:v>3.2638114620014633E-3</c:v>
                </c:pt>
                <c:pt idx="127">
                  <c:v>3.2714231969455318E-3</c:v>
                </c:pt>
                <c:pt idx="128">
                  <c:v>3.4168419407616933E-3</c:v>
                </c:pt>
                <c:pt idx="129">
                  <c:v>3.0347034592447721E-3</c:v>
                </c:pt>
                <c:pt idx="130">
                  <c:v>3.0855114089457622E-3</c:v>
                </c:pt>
                <c:pt idx="131">
                  <c:v>3.0309040109558513E-3</c:v>
                </c:pt>
                <c:pt idx="132">
                  <c:v>2.9036227190293693E-3</c:v>
                </c:pt>
                <c:pt idx="133">
                  <c:v>2.8647258423233229E-3</c:v>
                </c:pt>
                <c:pt idx="134">
                  <c:v>2.8469507299274327E-3</c:v>
                </c:pt>
                <c:pt idx="135">
                  <c:v>2.666529451768308E-3</c:v>
                </c:pt>
                <c:pt idx="136">
                  <c:v>2.6859551251395631E-3</c:v>
                </c:pt>
                <c:pt idx="137">
                  <c:v>2.8184704157630251E-3</c:v>
                </c:pt>
                <c:pt idx="138">
                  <c:v>2.7791076330228748E-3</c:v>
                </c:pt>
                <c:pt idx="139">
                  <c:v>2.583341572376564E-3</c:v>
                </c:pt>
                <c:pt idx="140">
                  <c:v>2.6156893825108108E-3</c:v>
                </c:pt>
                <c:pt idx="141">
                  <c:v>2.4550270857512891E-3</c:v>
                </c:pt>
                <c:pt idx="142">
                  <c:v>2.5932055933605199E-3</c:v>
                </c:pt>
                <c:pt idx="143">
                  <c:v>2.5593292851695385E-3</c:v>
                </c:pt>
                <c:pt idx="144">
                  <c:v>2.5948780581557911E-3</c:v>
                </c:pt>
                <c:pt idx="145">
                  <c:v>2.5487118025471814E-3</c:v>
                </c:pt>
                <c:pt idx="146">
                  <c:v>2.4927234841503158E-3</c:v>
                </c:pt>
                <c:pt idx="147">
                  <c:v>2.4825009868869341E-3</c:v>
                </c:pt>
                <c:pt idx="148">
                  <c:v>2.4559531704338288E-3</c:v>
                </c:pt>
                <c:pt idx="149">
                  <c:v>2.4261327313736458E-3</c:v>
                </c:pt>
                <c:pt idx="150">
                  <c:v>2.3004001864358361E-3</c:v>
                </c:pt>
                <c:pt idx="151">
                  <c:v>2.2162952482837361E-3</c:v>
                </c:pt>
                <c:pt idx="152">
                  <c:v>2.3944037486230527E-3</c:v>
                </c:pt>
                <c:pt idx="153">
                  <c:v>2.3563980965950358E-3</c:v>
                </c:pt>
                <c:pt idx="154">
                  <c:v>2.3006675000843283E-3</c:v>
                </c:pt>
                <c:pt idx="155">
                  <c:v>2.342044283193314E-3</c:v>
                </c:pt>
                <c:pt idx="156">
                  <c:v>2.1902913892861693E-3</c:v>
                </c:pt>
                <c:pt idx="157">
                  <c:v>2.1577064650796399E-3</c:v>
                </c:pt>
                <c:pt idx="158">
                  <c:v>2.3434631214659632E-3</c:v>
                </c:pt>
                <c:pt idx="159">
                  <c:v>2.3218985063870839E-3</c:v>
                </c:pt>
                <c:pt idx="160">
                  <c:v>1.9888929677595387E-3</c:v>
                </c:pt>
                <c:pt idx="161">
                  <c:v>2.1277947207658356E-3</c:v>
                </c:pt>
                <c:pt idx="162">
                  <c:v>1.9071037211155048E-3</c:v>
                </c:pt>
                <c:pt idx="163">
                  <c:v>2.1362221217628144E-3</c:v>
                </c:pt>
                <c:pt idx="164">
                  <c:v>1.9457284826720964E-3</c:v>
                </c:pt>
                <c:pt idx="165">
                  <c:v>2.0275381735790519E-3</c:v>
                </c:pt>
                <c:pt idx="166">
                  <c:v>2.0587468858648647E-3</c:v>
                </c:pt>
                <c:pt idx="167">
                  <c:v>1.8219131724937828E-3</c:v>
                </c:pt>
                <c:pt idx="168">
                  <c:v>1.8414343019035712E-3</c:v>
                </c:pt>
                <c:pt idx="169">
                  <c:v>2.0810750550740754E-3</c:v>
                </c:pt>
                <c:pt idx="170">
                  <c:v>2.0647571569143543E-3</c:v>
                </c:pt>
                <c:pt idx="171">
                  <c:v>1.9306386448042815E-3</c:v>
                </c:pt>
                <c:pt idx="172">
                  <c:v>1.8568411353310369E-3</c:v>
                </c:pt>
                <c:pt idx="173">
                  <c:v>1.8241357244189885E-3</c:v>
                </c:pt>
                <c:pt idx="174">
                  <c:v>1.9002309425411978E-3</c:v>
                </c:pt>
                <c:pt idx="175">
                  <c:v>1.7530771694707378E-3</c:v>
                </c:pt>
                <c:pt idx="176">
                  <c:v>1.7281286081985868E-3</c:v>
                </c:pt>
                <c:pt idx="177">
                  <c:v>1.7846586245667563E-3</c:v>
                </c:pt>
                <c:pt idx="178">
                  <c:v>1.6885867258720987E-3</c:v>
                </c:pt>
                <c:pt idx="179">
                  <c:v>1.4624896288511437E-3</c:v>
                </c:pt>
                <c:pt idx="180">
                  <c:v>1.6881415043888857E-3</c:v>
                </c:pt>
                <c:pt idx="181">
                  <c:v>1.7382165169397658E-3</c:v>
                </c:pt>
                <c:pt idx="182">
                  <c:v>1.8511279670787569E-3</c:v>
                </c:pt>
                <c:pt idx="183">
                  <c:v>1.651229883381778E-3</c:v>
                </c:pt>
                <c:pt idx="184">
                  <c:v>1.5823540491011409E-3</c:v>
                </c:pt>
                <c:pt idx="185">
                  <c:v>1.5653878029894691E-3</c:v>
                </c:pt>
                <c:pt idx="186">
                  <c:v>1.7098966497964324E-3</c:v>
                </c:pt>
                <c:pt idx="187">
                  <c:v>1.6790073781964771E-3</c:v>
                </c:pt>
                <c:pt idx="188">
                  <c:v>1.5201698982535694E-3</c:v>
                </c:pt>
                <c:pt idx="189">
                  <c:v>1.4482075895354217E-3</c:v>
                </c:pt>
                <c:pt idx="190">
                  <c:v>1.7330362683881022E-3</c:v>
                </c:pt>
                <c:pt idx="191">
                  <c:v>1.434547717996874E-3</c:v>
                </c:pt>
                <c:pt idx="192">
                  <c:v>1.7421801940760316E-3</c:v>
                </c:pt>
                <c:pt idx="193">
                  <c:v>1.4899006287366076E-3</c:v>
                </c:pt>
                <c:pt idx="194">
                  <c:v>1.7396233632807206E-3</c:v>
                </c:pt>
                <c:pt idx="195">
                  <c:v>1.7814345506405303E-3</c:v>
                </c:pt>
                <c:pt idx="196">
                  <c:v>1.7500783874373669E-3</c:v>
                </c:pt>
                <c:pt idx="197">
                  <c:v>1.7483506288388561E-3</c:v>
                </c:pt>
                <c:pt idx="198">
                  <c:v>1.7130445891809475E-3</c:v>
                </c:pt>
                <c:pt idx="199">
                  <c:v>1.838930111277382E-3</c:v>
                </c:pt>
                <c:pt idx="200">
                  <c:v>1.6831953500295567E-3</c:v>
                </c:pt>
                <c:pt idx="201">
                  <c:v>1.7055080349893787E-3</c:v>
                </c:pt>
                <c:pt idx="202">
                  <c:v>1.701677365899331E-3</c:v>
                </c:pt>
                <c:pt idx="203">
                  <c:v>1.7749752084585319E-3</c:v>
                </c:pt>
                <c:pt idx="204">
                  <c:v>1.6531938507086522E-3</c:v>
                </c:pt>
                <c:pt idx="205">
                  <c:v>1.7683428269910457E-3</c:v>
                </c:pt>
                <c:pt idx="206">
                  <c:v>1.681193247027223E-3</c:v>
                </c:pt>
                <c:pt idx="207">
                  <c:v>1.8664278811702094E-3</c:v>
                </c:pt>
                <c:pt idx="208">
                  <c:v>2.1434502257406899E-3</c:v>
                </c:pt>
                <c:pt idx="209">
                  <c:v>1.8759623763399411E-3</c:v>
                </c:pt>
                <c:pt idx="210">
                  <c:v>2.0453299015165639E-3</c:v>
                </c:pt>
                <c:pt idx="211">
                  <c:v>2.0502588896093633E-3</c:v>
                </c:pt>
                <c:pt idx="212">
                  <c:v>2.1086405901155339E-3</c:v>
                </c:pt>
                <c:pt idx="213">
                  <c:v>2.1223207942991738E-3</c:v>
                </c:pt>
                <c:pt idx="214">
                  <c:v>2.1153372920840116E-3</c:v>
                </c:pt>
                <c:pt idx="215">
                  <c:v>2.078576399215163E-3</c:v>
                </c:pt>
                <c:pt idx="216">
                  <c:v>2.2353590925799889E-3</c:v>
                </c:pt>
                <c:pt idx="217">
                  <c:v>2.0347311288188086E-3</c:v>
                </c:pt>
                <c:pt idx="218">
                  <c:v>2.1084506221387355E-3</c:v>
                </c:pt>
                <c:pt idx="219">
                  <c:v>2.0856740805705507E-3</c:v>
                </c:pt>
                <c:pt idx="220">
                  <c:v>2.2360893098228108E-3</c:v>
                </c:pt>
                <c:pt idx="221">
                  <c:v>1.9957623082747992E-3</c:v>
                </c:pt>
                <c:pt idx="222">
                  <c:v>2.1871304243433619E-3</c:v>
                </c:pt>
                <c:pt idx="223">
                  <c:v>2.1035289252426303E-3</c:v>
                </c:pt>
                <c:pt idx="224">
                  <c:v>2.4062568152710619E-3</c:v>
                </c:pt>
                <c:pt idx="225">
                  <c:v>2.498068575059327E-3</c:v>
                </c:pt>
                <c:pt idx="226">
                  <c:v>2.4831299738107462E-3</c:v>
                </c:pt>
                <c:pt idx="227">
                  <c:v>2.4687889166121087E-3</c:v>
                </c:pt>
                <c:pt idx="228">
                  <c:v>2.7043996436479346E-3</c:v>
                </c:pt>
                <c:pt idx="229">
                  <c:v>2.6893736902743382E-3</c:v>
                </c:pt>
                <c:pt idx="230">
                  <c:v>2.6902853355737955E-3</c:v>
                </c:pt>
                <c:pt idx="231">
                  <c:v>2.6256501594149489E-3</c:v>
                </c:pt>
                <c:pt idx="232">
                  <c:v>2.8442198145930079E-3</c:v>
                </c:pt>
                <c:pt idx="233">
                  <c:v>2.8620277445438815E-3</c:v>
                </c:pt>
                <c:pt idx="234">
                  <c:v>2.929844375253096E-3</c:v>
                </c:pt>
                <c:pt idx="235">
                  <c:v>2.9327971909285434E-3</c:v>
                </c:pt>
                <c:pt idx="236">
                  <c:v>2.9673067631734583E-3</c:v>
                </c:pt>
                <c:pt idx="237">
                  <c:v>3.0003902354037906E-3</c:v>
                </c:pt>
                <c:pt idx="238">
                  <c:v>2.9523473382391803E-3</c:v>
                </c:pt>
                <c:pt idx="239">
                  <c:v>2.9982399265139343E-3</c:v>
                </c:pt>
                <c:pt idx="240">
                  <c:v>3.1008318653533225E-3</c:v>
                </c:pt>
                <c:pt idx="241">
                  <c:v>3.2348318398052619E-3</c:v>
                </c:pt>
                <c:pt idx="242">
                  <c:v>3.2006112962863712E-3</c:v>
                </c:pt>
                <c:pt idx="243">
                  <c:v>3.2484720549936638E-3</c:v>
                </c:pt>
                <c:pt idx="244">
                  <c:v>3.2342202257182678E-3</c:v>
                </c:pt>
                <c:pt idx="245">
                  <c:v>3.4510474860334141E-3</c:v>
                </c:pt>
                <c:pt idx="246">
                  <c:v>3.5580956265501588E-3</c:v>
                </c:pt>
                <c:pt idx="247">
                  <c:v>3.4826679422301932E-3</c:v>
                </c:pt>
                <c:pt idx="248">
                  <c:v>3.4823634777001286E-3</c:v>
                </c:pt>
                <c:pt idx="249">
                  <c:v>3.5075971068183444E-3</c:v>
                </c:pt>
                <c:pt idx="250">
                  <c:v>3.5837921670137923E-3</c:v>
                </c:pt>
                <c:pt idx="251">
                  <c:v>3.4728449923132681E-3</c:v>
                </c:pt>
                <c:pt idx="252">
                  <c:v>3.4988228366248687E-3</c:v>
                </c:pt>
                <c:pt idx="253">
                  <c:v>3.7510891299167418E-3</c:v>
                </c:pt>
                <c:pt idx="254">
                  <c:v>3.697611025241168E-3</c:v>
                </c:pt>
                <c:pt idx="255">
                  <c:v>3.5951369404014426E-3</c:v>
                </c:pt>
                <c:pt idx="256">
                  <c:v>3.6799051208857713E-3</c:v>
                </c:pt>
                <c:pt idx="257">
                  <c:v>3.6659808997697198E-3</c:v>
                </c:pt>
                <c:pt idx="258">
                  <c:v>3.7356020053492507E-3</c:v>
                </c:pt>
                <c:pt idx="259">
                  <c:v>3.7298989462542071E-3</c:v>
                </c:pt>
                <c:pt idx="260">
                  <c:v>3.8227306097033081E-3</c:v>
                </c:pt>
                <c:pt idx="261">
                  <c:v>3.7747129524889071E-3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A2-445C-B586-641F0E7B9245}"/>
            </c:ext>
          </c:extLst>
        </c:ser>
        <c:ser>
          <c:idx val="3"/>
          <c:order val="3"/>
          <c:tx>
            <c:strRef>
              <c:f>'UV Sensor Data'!$W$1:$AA$1</c:f>
              <c:strCache>
                <c:ptCount val="1"/>
                <c:pt idx="0">
                  <c:v>285 nm nominal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'UV Sensor Data'!$W$3:$W$265</c:f>
              <c:numCache>
                <c:formatCode>0.0</c:formatCode>
                <c:ptCount val="263"/>
                <c:pt idx="0">
                  <c:v>239.92080000000001</c:v>
                </c:pt>
                <c:pt idx="1">
                  <c:v>240.4933</c:v>
                </c:pt>
                <c:pt idx="2">
                  <c:v>241.0658</c:v>
                </c:pt>
                <c:pt idx="3">
                  <c:v>241.63829999999999</c:v>
                </c:pt>
                <c:pt idx="4">
                  <c:v>242.21090000000001</c:v>
                </c:pt>
                <c:pt idx="5">
                  <c:v>242.7834</c:v>
                </c:pt>
                <c:pt idx="6">
                  <c:v>243.35589999999999</c:v>
                </c:pt>
                <c:pt idx="7">
                  <c:v>243.92840000000001</c:v>
                </c:pt>
                <c:pt idx="8">
                  <c:v>244.5009</c:v>
                </c:pt>
                <c:pt idx="9">
                  <c:v>245.0735</c:v>
                </c:pt>
                <c:pt idx="10">
                  <c:v>245.64599999999999</c:v>
                </c:pt>
                <c:pt idx="11">
                  <c:v>246.21860000000001</c:v>
                </c:pt>
                <c:pt idx="12">
                  <c:v>246.7911</c:v>
                </c:pt>
                <c:pt idx="13">
                  <c:v>247.36369999999999</c:v>
                </c:pt>
                <c:pt idx="14">
                  <c:v>247.93620000000001</c:v>
                </c:pt>
                <c:pt idx="15">
                  <c:v>248.50880000000001</c:v>
                </c:pt>
                <c:pt idx="16">
                  <c:v>249.0814</c:v>
                </c:pt>
                <c:pt idx="17">
                  <c:v>249.654</c:v>
                </c:pt>
                <c:pt idx="18">
                  <c:v>250.22649999999999</c:v>
                </c:pt>
                <c:pt idx="19">
                  <c:v>250.79910000000001</c:v>
                </c:pt>
                <c:pt idx="20">
                  <c:v>251.3717</c:v>
                </c:pt>
                <c:pt idx="21">
                  <c:v>251.9443</c:v>
                </c:pt>
                <c:pt idx="22">
                  <c:v>252.51689999999999</c:v>
                </c:pt>
                <c:pt idx="23">
                  <c:v>253.08949999999999</c:v>
                </c:pt>
                <c:pt idx="24">
                  <c:v>253.66220000000001</c:v>
                </c:pt>
                <c:pt idx="25">
                  <c:v>254.23480000000001</c:v>
                </c:pt>
                <c:pt idx="26">
                  <c:v>254.8074</c:v>
                </c:pt>
                <c:pt idx="27">
                  <c:v>255.3801</c:v>
                </c:pt>
                <c:pt idx="28">
                  <c:v>255.95269999999999</c:v>
                </c:pt>
                <c:pt idx="29">
                  <c:v>256.52539999999999</c:v>
                </c:pt>
                <c:pt idx="30">
                  <c:v>257.09800000000001</c:v>
                </c:pt>
                <c:pt idx="31">
                  <c:v>257.67070000000001</c:v>
                </c:pt>
                <c:pt idx="32">
                  <c:v>258.24329999999998</c:v>
                </c:pt>
                <c:pt idx="33">
                  <c:v>258.81599999999997</c:v>
                </c:pt>
                <c:pt idx="34">
                  <c:v>259.38869999999997</c:v>
                </c:pt>
                <c:pt idx="35">
                  <c:v>259.96140000000003</c:v>
                </c:pt>
                <c:pt idx="36">
                  <c:v>260.53410000000002</c:v>
                </c:pt>
                <c:pt idx="37">
                  <c:v>261.10680000000002</c:v>
                </c:pt>
                <c:pt idx="38">
                  <c:v>261.67950000000002</c:v>
                </c:pt>
                <c:pt idx="39">
                  <c:v>262.25220000000002</c:v>
                </c:pt>
                <c:pt idx="40">
                  <c:v>262.82499999999999</c:v>
                </c:pt>
                <c:pt idx="41">
                  <c:v>263.39769999999999</c:v>
                </c:pt>
                <c:pt idx="42">
                  <c:v>263.97039999999998</c:v>
                </c:pt>
                <c:pt idx="43">
                  <c:v>264.54320000000001</c:v>
                </c:pt>
                <c:pt idx="44">
                  <c:v>265.11590000000001</c:v>
                </c:pt>
                <c:pt idx="45">
                  <c:v>265.68869999999998</c:v>
                </c:pt>
                <c:pt idx="46">
                  <c:v>266.26150000000001</c:v>
                </c:pt>
                <c:pt idx="47">
                  <c:v>266.83420000000001</c:v>
                </c:pt>
                <c:pt idx="48">
                  <c:v>267.40699999999998</c:v>
                </c:pt>
                <c:pt idx="49">
                  <c:v>267.97980000000001</c:v>
                </c:pt>
                <c:pt idx="50">
                  <c:v>268.55259999999998</c:v>
                </c:pt>
                <c:pt idx="51">
                  <c:v>269.12540000000001</c:v>
                </c:pt>
                <c:pt idx="52">
                  <c:v>269.69830000000002</c:v>
                </c:pt>
                <c:pt idx="53">
                  <c:v>270.27109999999999</c:v>
                </c:pt>
                <c:pt idx="54">
                  <c:v>270.84390000000002</c:v>
                </c:pt>
                <c:pt idx="55">
                  <c:v>271.41680000000002</c:v>
                </c:pt>
                <c:pt idx="56">
                  <c:v>271.9896</c:v>
                </c:pt>
                <c:pt idx="57">
                  <c:v>272.5625</c:v>
                </c:pt>
                <c:pt idx="58">
                  <c:v>273.13529999999997</c:v>
                </c:pt>
                <c:pt idx="59">
                  <c:v>273.70819999999998</c:v>
                </c:pt>
                <c:pt idx="60">
                  <c:v>274.28109999999998</c:v>
                </c:pt>
                <c:pt idx="61">
                  <c:v>274.85399999999998</c:v>
                </c:pt>
                <c:pt idx="62">
                  <c:v>275.42689999999999</c:v>
                </c:pt>
                <c:pt idx="63">
                  <c:v>275.99979999999999</c:v>
                </c:pt>
                <c:pt idx="64">
                  <c:v>276.5727</c:v>
                </c:pt>
                <c:pt idx="65">
                  <c:v>277.1456</c:v>
                </c:pt>
                <c:pt idx="66">
                  <c:v>277.71859999999998</c:v>
                </c:pt>
                <c:pt idx="67">
                  <c:v>278.29149999999998</c:v>
                </c:pt>
                <c:pt idx="68">
                  <c:v>278.86450000000002</c:v>
                </c:pt>
                <c:pt idx="69">
                  <c:v>279.4375</c:v>
                </c:pt>
                <c:pt idx="70">
                  <c:v>280.0104</c:v>
                </c:pt>
                <c:pt idx="71">
                  <c:v>280.58339999999998</c:v>
                </c:pt>
                <c:pt idx="72">
                  <c:v>281.15640000000002</c:v>
                </c:pt>
                <c:pt idx="73">
                  <c:v>281.7294</c:v>
                </c:pt>
                <c:pt idx="74">
                  <c:v>282.30239999999998</c:v>
                </c:pt>
                <c:pt idx="75">
                  <c:v>282.87540000000001</c:v>
                </c:pt>
                <c:pt idx="76">
                  <c:v>283.44850000000002</c:v>
                </c:pt>
                <c:pt idx="77">
                  <c:v>284.0215</c:v>
                </c:pt>
                <c:pt idx="78">
                  <c:v>284.59460000000001</c:v>
                </c:pt>
                <c:pt idx="79">
                  <c:v>285.16759999999999</c:v>
                </c:pt>
                <c:pt idx="80">
                  <c:v>285.7407</c:v>
                </c:pt>
                <c:pt idx="81">
                  <c:v>286.31380000000001</c:v>
                </c:pt>
                <c:pt idx="82">
                  <c:v>286.88690000000003</c:v>
                </c:pt>
                <c:pt idx="83">
                  <c:v>287.45999999999998</c:v>
                </c:pt>
                <c:pt idx="84">
                  <c:v>288.03309999999999</c:v>
                </c:pt>
                <c:pt idx="85">
                  <c:v>288.6062</c:v>
                </c:pt>
                <c:pt idx="86">
                  <c:v>289.17930000000001</c:v>
                </c:pt>
                <c:pt idx="87">
                  <c:v>289.7525</c:v>
                </c:pt>
                <c:pt idx="88">
                  <c:v>290.32560000000001</c:v>
                </c:pt>
                <c:pt idx="89">
                  <c:v>290.89879999999999</c:v>
                </c:pt>
                <c:pt idx="90">
                  <c:v>291.47199999999998</c:v>
                </c:pt>
                <c:pt idx="91">
                  <c:v>292.04520000000002</c:v>
                </c:pt>
                <c:pt idx="92">
                  <c:v>292.61840000000001</c:v>
                </c:pt>
                <c:pt idx="93">
                  <c:v>293.19159999999999</c:v>
                </c:pt>
                <c:pt idx="94">
                  <c:v>293.76479999999998</c:v>
                </c:pt>
                <c:pt idx="95">
                  <c:v>294.33800000000002</c:v>
                </c:pt>
                <c:pt idx="96">
                  <c:v>294.91129999999998</c:v>
                </c:pt>
                <c:pt idx="97">
                  <c:v>295.48450000000003</c:v>
                </c:pt>
                <c:pt idx="98">
                  <c:v>296.05779999999999</c:v>
                </c:pt>
                <c:pt idx="99">
                  <c:v>296.63099999999997</c:v>
                </c:pt>
                <c:pt idx="100">
                  <c:v>297.20429999999999</c:v>
                </c:pt>
                <c:pt idx="101">
                  <c:v>297.77760000000001</c:v>
                </c:pt>
                <c:pt idx="102">
                  <c:v>298.35090000000002</c:v>
                </c:pt>
                <c:pt idx="103">
                  <c:v>298.92430000000002</c:v>
                </c:pt>
                <c:pt idx="104">
                  <c:v>299.49759999999998</c:v>
                </c:pt>
                <c:pt idx="105">
                  <c:v>300.07089999999999</c:v>
                </c:pt>
                <c:pt idx="106">
                  <c:v>300.64429999999999</c:v>
                </c:pt>
                <c:pt idx="107">
                  <c:v>301.21769999999998</c:v>
                </c:pt>
                <c:pt idx="108">
                  <c:v>301.791</c:v>
                </c:pt>
                <c:pt idx="109">
                  <c:v>302.36439999999999</c:v>
                </c:pt>
                <c:pt idx="110">
                  <c:v>302.93779999999998</c:v>
                </c:pt>
                <c:pt idx="111">
                  <c:v>303.51119999999997</c:v>
                </c:pt>
                <c:pt idx="112">
                  <c:v>304.0847</c:v>
                </c:pt>
                <c:pt idx="113">
                  <c:v>304.65809999999999</c:v>
                </c:pt>
                <c:pt idx="114">
                  <c:v>305.23160000000001</c:v>
                </c:pt>
                <c:pt idx="115">
                  <c:v>305.80500000000001</c:v>
                </c:pt>
                <c:pt idx="116">
                  <c:v>306.37849999999997</c:v>
                </c:pt>
                <c:pt idx="117">
                  <c:v>306.952</c:v>
                </c:pt>
                <c:pt idx="118">
                  <c:v>307.52550000000002</c:v>
                </c:pt>
                <c:pt idx="119">
                  <c:v>308.09899999999999</c:v>
                </c:pt>
                <c:pt idx="120">
                  <c:v>308.67250000000001</c:v>
                </c:pt>
                <c:pt idx="121">
                  <c:v>309.24610000000001</c:v>
                </c:pt>
                <c:pt idx="122">
                  <c:v>309.81959999999998</c:v>
                </c:pt>
                <c:pt idx="123">
                  <c:v>310.39319999999998</c:v>
                </c:pt>
                <c:pt idx="124">
                  <c:v>310.96679999999998</c:v>
                </c:pt>
                <c:pt idx="125">
                  <c:v>311.54039999999998</c:v>
                </c:pt>
                <c:pt idx="126">
                  <c:v>312.11399999999998</c:v>
                </c:pt>
                <c:pt idx="127">
                  <c:v>312.68759999999997</c:v>
                </c:pt>
                <c:pt idx="128">
                  <c:v>313.26119999999997</c:v>
                </c:pt>
                <c:pt idx="129">
                  <c:v>313.8349</c:v>
                </c:pt>
                <c:pt idx="130">
                  <c:v>314.40859999999998</c:v>
                </c:pt>
                <c:pt idx="131">
                  <c:v>314.98219999999998</c:v>
                </c:pt>
                <c:pt idx="132">
                  <c:v>315.55590000000001</c:v>
                </c:pt>
                <c:pt idx="133">
                  <c:v>316.12959999999998</c:v>
                </c:pt>
                <c:pt idx="134">
                  <c:v>316.70330000000001</c:v>
                </c:pt>
                <c:pt idx="135">
                  <c:v>317.27710000000002</c:v>
                </c:pt>
                <c:pt idx="136">
                  <c:v>317.85079999999999</c:v>
                </c:pt>
                <c:pt idx="137">
                  <c:v>318.4246</c:v>
                </c:pt>
                <c:pt idx="138">
                  <c:v>318.99829999999997</c:v>
                </c:pt>
                <c:pt idx="139">
                  <c:v>319.57209999999998</c:v>
                </c:pt>
                <c:pt idx="140">
                  <c:v>320.14589999999998</c:v>
                </c:pt>
                <c:pt idx="141">
                  <c:v>320.71969999999999</c:v>
                </c:pt>
                <c:pt idx="142">
                  <c:v>321.29360000000003</c:v>
                </c:pt>
                <c:pt idx="143">
                  <c:v>321.86739999999998</c:v>
                </c:pt>
                <c:pt idx="144">
                  <c:v>322.44130000000001</c:v>
                </c:pt>
                <c:pt idx="145">
                  <c:v>323.01510000000002</c:v>
                </c:pt>
                <c:pt idx="146">
                  <c:v>323.589</c:v>
                </c:pt>
                <c:pt idx="147">
                  <c:v>324.16289999999998</c:v>
                </c:pt>
                <c:pt idx="148">
                  <c:v>324.73680000000002</c:v>
                </c:pt>
                <c:pt idx="149">
                  <c:v>325.31079999999997</c:v>
                </c:pt>
                <c:pt idx="150">
                  <c:v>325.88470000000001</c:v>
                </c:pt>
                <c:pt idx="151">
                  <c:v>326.45870000000002</c:v>
                </c:pt>
                <c:pt idx="152">
                  <c:v>327.0326</c:v>
                </c:pt>
                <c:pt idx="153">
                  <c:v>327.60660000000001</c:v>
                </c:pt>
                <c:pt idx="154">
                  <c:v>328.18060000000003</c:v>
                </c:pt>
                <c:pt idx="155">
                  <c:v>328.75470000000001</c:v>
                </c:pt>
                <c:pt idx="156">
                  <c:v>329.32870000000003</c:v>
                </c:pt>
                <c:pt idx="157">
                  <c:v>329.90269999999998</c:v>
                </c:pt>
                <c:pt idx="158">
                  <c:v>330.47680000000003</c:v>
                </c:pt>
                <c:pt idx="159">
                  <c:v>331.05090000000001</c:v>
                </c:pt>
                <c:pt idx="160">
                  <c:v>331.625</c:v>
                </c:pt>
                <c:pt idx="161">
                  <c:v>332.19909999999999</c:v>
                </c:pt>
                <c:pt idx="162">
                  <c:v>332.77319999999997</c:v>
                </c:pt>
                <c:pt idx="163">
                  <c:v>333.34739999999999</c:v>
                </c:pt>
                <c:pt idx="164">
                  <c:v>333.92149999999998</c:v>
                </c:pt>
                <c:pt idx="165">
                  <c:v>334.4957</c:v>
                </c:pt>
                <c:pt idx="166">
                  <c:v>335.06990000000002</c:v>
                </c:pt>
                <c:pt idx="167">
                  <c:v>335.64409999999998</c:v>
                </c:pt>
                <c:pt idx="168">
                  <c:v>336.2183</c:v>
                </c:pt>
                <c:pt idx="169">
                  <c:v>336.79259999999999</c:v>
                </c:pt>
                <c:pt idx="170">
                  <c:v>337.36680000000001</c:v>
                </c:pt>
                <c:pt idx="171">
                  <c:v>337.94110000000001</c:v>
                </c:pt>
                <c:pt idx="172">
                  <c:v>338.5154</c:v>
                </c:pt>
                <c:pt idx="173">
                  <c:v>339.08969999999999</c:v>
                </c:pt>
                <c:pt idx="174">
                  <c:v>339.66399999999999</c:v>
                </c:pt>
                <c:pt idx="175">
                  <c:v>340.23840000000001</c:v>
                </c:pt>
                <c:pt idx="176">
                  <c:v>340.81270000000001</c:v>
                </c:pt>
                <c:pt idx="177">
                  <c:v>341.38709999999998</c:v>
                </c:pt>
                <c:pt idx="178">
                  <c:v>341.9615</c:v>
                </c:pt>
                <c:pt idx="179">
                  <c:v>342.53590000000003</c:v>
                </c:pt>
                <c:pt idx="180">
                  <c:v>343.1103</c:v>
                </c:pt>
                <c:pt idx="181">
                  <c:v>343.6848</c:v>
                </c:pt>
                <c:pt idx="182">
                  <c:v>344.25920000000002</c:v>
                </c:pt>
                <c:pt idx="183">
                  <c:v>344.83370000000002</c:v>
                </c:pt>
                <c:pt idx="184">
                  <c:v>345.40820000000002</c:v>
                </c:pt>
                <c:pt idx="185">
                  <c:v>345.98270000000002</c:v>
                </c:pt>
                <c:pt idx="186">
                  <c:v>346.55720000000002</c:v>
                </c:pt>
                <c:pt idx="187">
                  <c:v>347.1318</c:v>
                </c:pt>
                <c:pt idx="188">
                  <c:v>347.7063</c:v>
                </c:pt>
                <c:pt idx="189">
                  <c:v>348.28089999999997</c:v>
                </c:pt>
                <c:pt idx="190">
                  <c:v>348.85550000000001</c:v>
                </c:pt>
                <c:pt idx="191">
                  <c:v>349.43009999999998</c:v>
                </c:pt>
                <c:pt idx="192">
                  <c:v>350.00479999999999</c:v>
                </c:pt>
                <c:pt idx="193">
                  <c:v>350.57940000000002</c:v>
                </c:pt>
                <c:pt idx="194">
                  <c:v>351.15410000000003</c:v>
                </c:pt>
                <c:pt idx="195">
                  <c:v>351.72879999999998</c:v>
                </c:pt>
                <c:pt idx="196">
                  <c:v>352.30349999999999</c:v>
                </c:pt>
                <c:pt idx="197">
                  <c:v>352.87819999999999</c:v>
                </c:pt>
                <c:pt idx="198">
                  <c:v>353.45299999999997</c:v>
                </c:pt>
                <c:pt idx="199">
                  <c:v>354.02769999999998</c:v>
                </c:pt>
                <c:pt idx="200">
                  <c:v>354.60250000000002</c:v>
                </c:pt>
                <c:pt idx="201">
                  <c:v>355.1773</c:v>
                </c:pt>
                <c:pt idx="202">
                  <c:v>355.75209999999998</c:v>
                </c:pt>
                <c:pt idx="203">
                  <c:v>356.327</c:v>
                </c:pt>
                <c:pt idx="204">
                  <c:v>356.90179999999998</c:v>
                </c:pt>
                <c:pt idx="205">
                  <c:v>357.47669999999999</c:v>
                </c:pt>
                <c:pt idx="206">
                  <c:v>358.05160000000001</c:v>
                </c:pt>
                <c:pt idx="207">
                  <c:v>358.62650000000002</c:v>
                </c:pt>
                <c:pt idx="208">
                  <c:v>359.20139999999998</c:v>
                </c:pt>
                <c:pt idx="209">
                  <c:v>359.77640000000002</c:v>
                </c:pt>
                <c:pt idx="210">
                  <c:v>360.35129999999998</c:v>
                </c:pt>
                <c:pt idx="211">
                  <c:v>360.92630000000003</c:v>
                </c:pt>
                <c:pt idx="212">
                  <c:v>361.50130000000001</c:v>
                </c:pt>
                <c:pt idx="213">
                  <c:v>362.0763</c:v>
                </c:pt>
                <c:pt idx="214">
                  <c:v>362.65140000000002</c:v>
                </c:pt>
                <c:pt idx="215">
                  <c:v>363.22649999999999</c:v>
                </c:pt>
                <c:pt idx="216">
                  <c:v>363.80149999999998</c:v>
                </c:pt>
                <c:pt idx="217">
                  <c:v>364.3766</c:v>
                </c:pt>
                <c:pt idx="218">
                  <c:v>364.95179999999999</c:v>
                </c:pt>
                <c:pt idx="219">
                  <c:v>365.52690000000001</c:v>
                </c:pt>
                <c:pt idx="220">
                  <c:v>366.10210000000001</c:v>
                </c:pt>
                <c:pt idx="221">
                  <c:v>366.6773</c:v>
                </c:pt>
                <c:pt idx="222">
                  <c:v>367.2525</c:v>
                </c:pt>
                <c:pt idx="223">
                  <c:v>367.82769999999999</c:v>
                </c:pt>
                <c:pt idx="224">
                  <c:v>368.40289999999999</c:v>
                </c:pt>
                <c:pt idx="225">
                  <c:v>368.97820000000002</c:v>
                </c:pt>
                <c:pt idx="226">
                  <c:v>369.55349999999999</c:v>
                </c:pt>
                <c:pt idx="227">
                  <c:v>370.12880000000001</c:v>
                </c:pt>
                <c:pt idx="228">
                  <c:v>370.70409999999998</c:v>
                </c:pt>
                <c:pt idx="229">
                  <c:v>371.27940000000001</c:v>
                </c:pt>
                <c:pt idx="230">
                  <c:v>371.85480000000001</c:v>
                </c:pt>
                <c:pt idx="231">
                  <c:v>372.43020000000001</c:v>
                </c:pt>
                <c:pt idx="232">
                  <c:v>373.00560000000002</c:v>
                </c:pt>
                <c:pt idx="233">
                  <c:v>373.58100000000002</c:v>
                </c:pt>
                <c:pt idx="234">
                  <c:v>374.15649999999999</c:v>
                </c:pt>
                <c:pt idx="235">
                  <c:v>374.7319</c:v>
                </c:pt>
                <c:pt idx="236">
                  <c:v>375.30739999999997</c:v>
                </c:pt>
                <c:pt idx="237">
                  <c:v>375.88290000000001</c:v>
                </c:pt>
                <c:pt idx="238">
                  <c:v>376.45850000000002</c:v>
                </c:pt>
                <c:pt idx="239">
                  <c:v>377.03399999999999</c:v>
                </c:pt>
                <c:pt idx="240">
                  <c:v>377.6096</c:v>
                </c:pt>
                <c:pt idx="241">
                  <c:v>378.18520000000001</c:v>
                </c:pt>
                <c:pt idx="242">
                  <c:v>378.76080000000002</c:v>
                </c:pt>
                <c:pt idx="243">
                  <c:v>379.33640000000003</c:v>
                </c:pt>
                <c:pt idx="244">
                  <c:v>379.91210000000001</c:v>
                </c:pt>
                <c:pt idx="245">
                  <c:v>380.48779999999999</c:v>
                </c:pt>
                <c:pt idx="246">
                  <c:v>381.06349999999998</c:v>
                </c:pt>
                <c:pt idx="247">
                  <c:v>381.63920000000002</c:v>
                </c:pt>
                <c:pt idx="248">
                  <c:v>382.2149</c:v>
                </c:pt>
                <c:pt idx="249">
                  <c:v>382.79070000000002</c:v>
                </c:pt>
                <c:pt idx="250">
                  <c:v>383.36649999999997</c:v>
                </c:pt>
                <c:pt idx="251">
                  <c:v>383.94229999999999</c:v>
                </c:pt>
                <c:pt idx="252">
                  <c:v>384.51819999999998</c:v>
                </c:pt>
                <c:pt idx="253">
                  <c:v>385.09399999999999</c:v>
                </c:pt>
                <c:pt idx="254">
                  <c:v>385.66989999999998</c:v>
                </c:pt>
                <c:pt idx="255">
                  <c:v>386.24579999999997</c:v>
                </c:pt>
                <c:pt idx="256">
                  <c:v>386.82170000000002</c:v>
                </c:pt>
                <c:pt idx="257">
                  <c:v>387.39769999999999</c:v>
                </c:pt>
                <c:pt idx="258">
                  <c:v>387.97359999999998</c:v>
                </c:pt>
                <c:pt idx="259">
                  <c:v>388.5496</c:v>
                </c:pt>
                <c:pt idx="260">
                  <c:v>389.12560000000002</c:v>
                </c:pt>
                <c:pt idx="261">
                  <c:v>389.70170000000002</c:v>
                </c:pt>
                <c:pt idx="262">
                  <c:v>390.27769999999998</c:v>
                </c:pt>
              </c:numCache>
            </c:numRef>
          </c:xVal>
          <c:yVal>
            <c:numRef>
              <c:f>'UV Sensor Data'!$AA$3:$AA$265</c:f>
              <c:numCache>
                <c:formatCode>0.00E+00</c:formatCode>
                <c:ptCount val="263"/>
                <c:pt idx="0">
                  <c:v>8.9207620880592427E-3</c:v>
                </c:pt>
                <c:pt idx="1">
                  <c:v>8.8477832838147613E-3</c:v>
                </c:pt>
                <c:pt idx="2">
                  <c:v>8.836854900634376E-3</c:v>
                </c:pt>
                <c:pt idx="3">
                  <c:v>8.8103033342943702E-3</c:v>
                </c:pt>
                <c:pt idx="4">
                  <c:v>8.8232777320263224E-3</c:v>
                </c:pt>
                <c:pt idx="5">
                  <c:v>8.9828627930950249E-3</c:v>
                </c:pt>
                <c:pt idx="6">
                  <c:v>9.0850733462148735E-3</c:v>
                </c:pt>
                <c:pt idx="7">
                  <c:v>9.1202888877209964E-3</c:v>
                </c:pt>
                <c:pt idx="8">
                  <c:v>9.0331645976614739E-3</c:v>
                </c:pt>
                <c:pt idx="9">
                  <c:v>9.2246794479037952E-3</c:v>
                </c:pt>
                <c:pt idx="10">
                  <c:v>8.9752324031376288E-3</c:v>
                </c:pt>
                <c:pt idx="11">
                  <c:v>9.1981607176560252E-3</c:v>
                </c:pt>
                <c:pt idx="12">
                  <c:v>9.2990056488643572E-3</c:v>
                </c:pt>
                <c:pt idx="13">
                  <c:v>9.2056704465758137E-3</c:v>
                </c:pt>
                <c:pt idx="14">
                  <c:v>9.1727483314006774E-3</c:v>
                </c:pt>
                <c:pt idx="15">
                  <c:v>9.2026688799277494E-3</c:v>
                </c:pt>
                <c:pt idx="16">
                  <c:v>9.2176896493958143E-3</c:v>
                </c:pt>
                <c:pt idx="17">
                  <c:v>9.378293635004066E-3</c:v>
                </c:pt>
                <c:pt idx="18">
                  <c:v>9.4053990628241557E-3</c:v>
                </c:pt>
                <c:pt idx="19">
                  <c:v>9.1954937802267173E-3</c:v>
                </c:pt>
                <c:pt idx="20">
                  <c:v>9.3044278873732206E-3</c:v>
                </c:pt>
                <c:pt idx="21">
                  <c:v>9.2464738694590532E-3</c:v>
                </c:pt>
                <c:pt idx="22">
                  <c:v>9.263388999362264E-3</c:v>
                </c:pt>
                <c:pt idx="23">
                  <c:v>9.2815504032312968E-3</c:v>
                </c:pt>
                <c:pt idx="24">
                  <c:v>9.1140441395754189E-3</c:v>
                </c:pt>
                <c:pt idx="25">
                  <c:v>9.1427702088235207E-3</c:v>
                </c:pt>
                <c:pt idx="26">
                  <c:v>9.3130028855269737E-3</c:v>
                </c:pt>
                <c:pt idx="27">
                  <c:v>9.2466106521091728E-3</c:v>
                </c:pt>
                <c:pt idx="28">
                  <c:v>9.1140106081441744E-3</c:v>
                </c:pt>
                <c:pt idx="29">
                  <c:v>9.1763958355554221E-3</c:v>
                </c:pt>
                <c:pt idx="30">
                  <c:v>9.3391741674376076E-3</c:v>
                </c:pt>
                <c:pt idx="31">
                  <c:v>9.5387700105782798E-3</c:v>
                </c:pt>
                <c:pt idx="32">
                  <c:v>9.3573985001960194E-3</c:v>
                </c:pt>
                <c:pt idx="33">
                  <c:v>9.3970986151557002E-3</c:v>
                </c:pt>
                <c:pt idx="34">
                  <c:v>9.4131783401821909E-3</c:v>
                </c:pt>
                <c:pt idx="35">
                  <c:v>9.4737246249256418E-3</c:v>
                </c:pt>
                <c:pt idx="36">
                  <c:v>9.4251165719007289E-3</c:v>
                </c:pt>
                <c:pt idx="37">
                  <c:v>9.5941465072368441E-3</c:v>
                </c:pt>
                <c:pt idx="38">
                  <c:v>9.7614158887379936E-3</c:v>
                </c:pt>
                <c:pt idx="39">
                  <c:v>9.9395965188082882E-3</c:v>
                </c:pt>
                <c:pt idx="40">
                  <c:v>1.0089592032694843E-2</c:v>
                </c:pt>
                <c:pt idx="41">
                  <c:v>1.010224234400803E-2</c:v>
                </c:pt>
                <c:pt idx="42">
                  <c:v>1.0520059873610032E-2</c:v>
                </c:pt>
                <c:pt idx="43">
                  <c:v>1.0975211157391238E-2</c:v>
                </c:pt>
                <c:pt idx="44">
                  <c:v>1.156749640568437E-2</c:v>
                </c:pt>
                <c:pt idx="45">
                  <c:v>1.2696664872774347E-2</c:v>
                </c:pt>
                <c:pt idx="46">
                  <c:v>1.4600239686902994E-2</c:v>
                </c:pt>
                <c:pt idx="47">
                  <c:v>1.732821287702033E-2</c:v>
                </c:pt>
                <c:pt idx="48">
                  <c:v>2.1794095814640434E-2</c:v>
                </c:pt>
                <c:pt idx="49">
                  <c:v>2.8737423266690772E-2</c:v>
                </c:pt>
                <c:pt idx="50">
                  <c:v>3.7989659067407373E-2</c:v>
                </c:pt>
                <c:pt idx="51">
                  <c:v>5.2421557729881711E-2</c:v>
                </c:pt>
                <c:pt idx="52">
                  <c:v>7.1442028678324082E-2</c:v>
                </c:pt>
                <c:pt idx="53">
                  <c:v>9.6087850482543161E-2</c:v>
                </c:pt>
                <c:pt idx="54">
                  <c:v>0.12918000669755841</c:v>
                </c:pt>
                <c:pt idx="55">
                  <c:v>0.17023479990204149</c:v>
                </c:pt>
                <c:pt idx="56">
                  <c:v>0.21957005313762754</c:v>
                </c:pt>
                <c:pt idx="57">
                  <c:v>0.27882904493029009</c:v>
                </c:pt>
                <c:pt idx="58">
                  <c:v>0.34337779021442116</c:v>
                </c:pt>
                <c:pt idx="59">
                  <c:v>0.41026172358295709</c:v>
                </c:pt>
                <c:pt idx="60">
                  <c:v>0.49676697359549782</c:v>
                </c:pt>
                <c:pt idx="61">
                  <c:v>0.56810101357268294</c:v>
                </c:pt>
                <c:pt idx="62">
                  <c:v>0.65443685593308765</c:v>
                </c:pt>
                <c:pt idx="63">
                  <c:v>0.71564501476229703</c:v>
                </c:pt>
                <c:pt idx="64">
                  <c:v>0.80038574150704411</c:v>
                </c:pt>
                <c:pt idx="65">
                  <c:v>0.86324422160454795</c:v>
                </c:pt>
                <c:pt idx="66">
                  <c:v>0.91942201787155098</c:v>
                </c:pt>
                <c:pt idx="67">
                  <c:v>0.96303403713543312</c:v>
                </c:pt>
                <c:pt idx="68">
                  <c:v>0.98873832894619007</c:v>
                </c:pt>
                <c:pt idx="69">
                  <c:v>0.99968967177338319</c:v>
                </c:pt>
                <c:pt idx="70">
                  <c:v>1</c:v>
                </c:pt>
                <c:pt idx="71">
                  <c:v>0.98604075415896442</c:v>
                </c:pt>
                <c:pt idx="72">
                  <c:v>0.9583973229749444</c:v>
                </c:pt>
                <c:pt idx="73">
                  <c:v>0.91583335064810245</c:v>
                </c:pt>
                <c:pt idx="74">
                  <c:v>0.87167230668115303</c:v>
                </c:pt>
                <c:pt idx="75">
                  <c:v>0.8133562137223288</c:v>
                </c:pt>
                <c:pt idx="76">
                  <c:v>0.7650556806341785</c:v>
                </c:pt>
                <c:pt idx="77">
                  <c:v>0.71291815011050275</c:v>
                </c:pt>
                <c:pt idx="78">
                  <c:v>0.64485884185900855</c:v>
                </c:pt>
                <c:pt idx="79">
                  <c:v>0.59239247377635984</c:v>
                </c:pt>
                <c:pt idx="80">
                  <c:v>0.54669316113863731</c:v>
                </c:pt>
                <c:pt idx="81">
                  <c:v>0.49923574767470547</c:v>
                </c:pt>
                <c:pt idx="82">
                  <c:v>0.45478007769423889</c:v>
                </c:pt>
                <c:pt idx="83">
                  <c:v>0.40859953778589031</c:v>
                </c:pt>
                <c:pt idx="84">
                  <c:v>0.3697396277369549</c:v>
                </c:pt>
                <c:pt idx="85">
                  <c:v>0.33577412000288709</c:v>
                </c:pt>
                <c:pt idx="86">
                  <c:v>0.30203966382501318</c:v>
                </c:pt>
                <c:pt idx="87">
                  <c:v>0.2731254354678897</c:v>
                </c:pt>
                <c:pt idx="88">
                  <c:v>0.24560565454647915</c:v>
                </c:pt>
                <c:pt idx="89">
                  <c:v>0.22165425335193206</c:v>
                </c:pt>
                <c:pt idx="90">
                  <c:v>0.19624322439786127</c:v>
                </c:pt>
                <c:pt idx="91">
                  <c:v>0.18040454448314566</c:v>
                </c:pt>
                <c:pt idx="92">
                  <c:v>0.1619450480370794</c:v>
                </c:pt>
                <c:pt idx="93">
                  <c:v>0.14510365449140017</c:v>
                </c:pt>
                <c:pt idx="94">
                  <c:v>0.13091278129509173</c:v>
                </c:pt>
                <c:pt idx="95">
                  <c:v>0.11645130539552663</c:v>
                </c:pt>
                <c:pt idx="96">
                  <c:v>0.10574743165827896</c:v>
                </c:pt>
                <c:pt idx="97">
                  <c:v>9.42361142258136E-2</c:v>
                </c:pt>
                <c:pt idx="98">
                  <c:v>8.5182708436757681E-2</c:v>
                </c:pt>
                <c:pt idx="99">
                  <c:v>7.637685605665763E-2</c:v>
                </c:pt>
                <c:pt idx="100">
                  <c:v>6.8886107528304777E-2</c:v>
                </c:pt>
                <c:pt idx="101">
                  <c:v>6.2421966212860745E-2</c:v>
                </c:pt>
                <c:pt idx="102">
                  <c:v>5.580894354312927E-2</c:v>
                </c:pt>
                <c:pt idx="103">
                  <c:v>5.0171630737996353E-2</c:v>
                </c:pt>
                <c:pt idx="104">
                  <c:v>4.5203166851980267E-2</c:v>
                </c:pt>
                <c:pt idx="105">
                  <c:v>4.1166500679813818E-2</c:v>
                </c:pt>
                <c:pt idx="106">
                  <c:v>3.7051570718908584E-2</c:v>
                </c:pt>
                <c:pt idx="107">
                  <c:v>3.409480625541652E-2</c:v>
                </c:pt>
                <c:pt idx="108">
                  <c:v>3.0683009132935615E-2</c:v>
                </c:pt>
                <c:pt idx="109">
                  <c:v>2.8058917614567642E-2</c:v>
                </c:pt>
                <c:pt idx="110">
                  <c:v>2.5518271095608284E-2</c:v>
                </c:pt>
                <c:pt idx="111">
                  <c:v>2.3508486035854165E-2</c:v>
                </c:pt>
                <c:pt idx="112">
                  <c:v>2.1308101682067582E-2</c:v>
                </c:pt>
                <c:pt idx="113">
                  <c:v>1.9115272440132093E-2</c:v>
                </c:pt>
                <c:pt idx="114">
                  <c:v>1.7777513968365612E-2</c:v>
                </c:pt>
                <c:pt idx="115">
                  <c:v>1.6331515927478363E-2</c:v>
                </c:pt>
                <c:pt idx="116">
                  <c:v>1.509925046599093E-2</c:v>
                </c:pt>
                <c:pt idx="117">
                  <c:v>1.4084779124962362E-2</c:v>
                </c:pt>
                <c:pt idx="118">
                  <c:v>1.3042737616568325E-2</c:v>
                </c:pt>
                <c:pt idx="119">
                  <c:v>1.2156949444039833E-2</c:v>
                </c:pt>
                <c:pt idx="120">
                  <c:v>1.1431064040913284E-2</c:v>
                </c:pt>
                <c:pt idx="121">
                  <c:v>1.0560143579883522E-2</c:v>
                </c:pt>
                <c:pt idx="122">
                  <c:v>9.6771664160485975E-3</c:v>
                </c:pt>
                <c:pt idx="123">
                  <c:v>9.2328135807868885E-3</c:v>
                </c:pt>
                <c:pt idx="124">
                  <c:v>8.606650056251398E-3</c:v>
                </c:pt>
                <c:pt idx="125">
                  <c:v>8.0399692116468399E-3</c:v>
                </c:pt>
                <c:pt idx="126">
                  <c:v>7.6628873101309922E-3</c:v>
                </c:pt>
                <c:pt idx="127">
                  <c:v>7.0787411953039123E-3</c:v>
                </c:pt>
                <c:pt idx="128">
                  <c:v>6.8463109184740602E-3</c:v>
                </c:pt>
                <c:pt idx="129">
                  <c:v>6.4517038187811588E-3</c:v>
                </c:pt>
                <c:pt idx="130">
                  <c:v>6.1222283882309634E-3</c:v>
                </c:pt>
                <c:pt idx="131">
                  <c:v>5.7102808016148126E-3</c:v>
                </c:pt>
                <c:pt idx="132">
                  <c:v>5.4616366725706742E-3</c:v>
                </c:pt>
                <c:pt idx="133">
                  <c:v>5.203391149235596E-3</c:v>
                </c:pt>
                <c:pt idx="134">
                  <c:v>5.0316323605789698E-3</c:v>
                </c:pt>
                <c:pt idx="135">
                  <c:v>4.7261285772922526E-3</c:v>
                </c:pt>
                <c:pt idx="136">
                  <c:v>4.4932422050767366E-3</c:v>
                </c:pt>
                <c:pt idx="137">
                  <c:v>4.4089502391377973E-3</c:v>
                </c:pt>
                <c:pt idx="138">
                  <c:v>4.2987558795205306E-3</c:v>
                </c:pt>
                <c:pt idx="139">
                  <c:v>4.0745059280256103E-3</c:v>
                </c:pt>
                <c:pt idx="140">
                  <c:v>3.9932305055995756E-3</c:v>
                </c:pt>
                <c:pt idx="141">
                  <c:v>3.9149841003320524E-3</c:v>
                </c:pt>
                <c:pt idx="142">
                  <c:v>3.7651541341621698E-3</c:v>
                </c:pt>
                <c:pt idx="143">
                  <c:v>3.5992121543619877E-3</c:v>
                </c:pt>
                <c:pt idx="144">
                  <c:v>3.5137966410176114E-3</c:v>
                </c:pt>
                <c:pt idx="145">
                  <c:v>3.48673047422002E-3</c:v>
                </c:pt>
                <c:pt idx="146">
                  <c:v>3.3038554672287002E-3</c:v>
                </c:pt>
                <c:pt idx="147">
                  <c:v>3.3351245703942488E-3</c:v>
                </c:pt>
                <c:pt idx="148">
                  <c:v>3.2230146783742935E-3</c:v>
                </c:pt>
                <c:pt idx="149">
                  <c:v>3.091004212879445E-3</c:v>
                </c:pt>
                <c:pt idx="150">
                  <c:v>3.0691425000984366E-3</c:v>
                </c:pt>
                <c:pt idx="151">
                  <c:v>2.9620016233168236E-3</c:v>
                </c:pt>
                <c:pt idx="152">
                  <c:v>2.9655808276384124E-3</c:v>
                </c:pt>
                <c:pt idx="153">
                  <c:v>2.9108860411046706E-3</c:v>
                </c:pt>
                <c:pt idx="154">
                  <c:v>2.794013683128321E-3</c:v>
                </c:pt>
                <c:pt idx="155">
                  <c:v>2.7844674753132004E-3</c:v>
                </c:pt>
                <c:pt idx="156">
                  <c:v>2.7202978139381677E-3</c:v>
                </c:pt>
                <c:pt idx="157">
                  <c:v>2.6640474418707038E-3</c:v>
                </c:pt>
                <c:pt idx="158">
                  <c:v>2.4795072932339815E-3</c:v>
                </c:pt>
                <c:pt idx="159">
                  <c:v>2.5035429731463063E-3</c:v>
                </c:pt>
                <c:pt idx="160">
                  <c:v>2.4079381148651865E-3</c:v>
                </c:pt>
                <c:pt idx="161">
                  <c:v>2.4397391682878097E-3</c:v>
                </c:pt>
                <c:pt idx="162">
                  <c:v>2.270964425205984E-3</c:v>
                </c:pt>
                <c:pt idx="163">
                  <c:v>2.2939600012922747E-3</c:v>
                </c:pt>
                <c:pt idx="164">
                  <c:v>2.3643419289774347E-3</c:v>
                </c:pt>
                <c:pt idx="165">
                  <c:v>2.2262429455144153E-3</c:v>
                </c:pt>
                <c:pt idx="166">
                  <c:v>2.2200396512699686E-3</c:v>
                </c:pt>
                <c:pt idx="167">
                  <c:v>2.0984786196146872E-3</c:v>
                </c:pt>
                <c:pt idx="168">
                  <c:v>2.1146669067841285E-3</c:v>
                </c:pt>
                <c:pt idx="169">
                  <c:v>2.1445596373692193E-3</c:v>
                </c:pt>
                <c:pt idx="170">
                  <c:v>2.1034193045561043E-3</c:v>
                </c:pt>
                <c:pt idx="171">
                  <c:v>2.0327817835159986E-3</c:v>
                </c:pt>
                <c:pt idx="172">
                  <c:v>2.002264331307678E-3</c:v>
                </c:pt>
                <c:pt idx="173">
                  <c:v>1.990242304680158E-3</c:v>
                </c:pt>
                <c:pt idx="174">
                  <c:v>2.0344553409564503E-3</c:v>
                </c:pt>
                <c:pt idx="175">
                  <c:v>1.8844107493279744E-3</c:v>
                </c:pt>
                <c:pt idx="176">
                  <c:v>1.8994437948188427E-3</c:v>
                </c:pt>
                <c:pt idx="177">
                  <c:v>1.8808918843084997E-3</c:v>
                </c:pt>
                <c:pt idx="178">
                  <c:v>1.7610206575988461E-3</c:v>
                </c:pt>
                <c:pt idx="179">
                  <c:v>1.7713630824621833E-3</c:v>
                </c:pt>
                <c:pt idx="180">
                  <c:v>1.775789152307626E-3</c:v>
                </c:pt>
                <c:pt idx="181">
                  <c:v>1.7143010275483996E-3</c:v>
                </c:pt>
                <c:pt idx="182">
                  <c:v>1.6794011348547303E-3</c:v>
                </c:pt>
                <c:pt idx="183">
                  <c:v>1.7237516328708169E-3</c:v>
                </c:pt>
                <c:pt idx="184">
                  <c:v>1.6682191212241411E-3</c:v>
                </c:pt>
                <c:pt idx="185">
                  <c:v>1.5580203216858789E-3</c:v>
                </c:pt>
                <c:pt idx="186">
                  <c:v>1.5867925732855012E-3</c:v>
                </c:pt>
                <c:pt idx="187">
                  <c:v>1.5583308615882202E-3</c:v>
                </c:pt>
                <c:pt idx="188">
                  <c:v>1.497750478310095E-3</c:v>
                </c:pt>
                <c:pt idx="189">
                  <c:v>1.4438846575237684E-3</c:v>
                </c:pt>
                <c:pt idx="190">
                  <c:v>1.4823483222636854E-3</c:v>
                </c:pt>
                <c:pt idx="191">
                  <c:v>1.3658985777206705E-3</c:v>
                </c:pt>
                <c:pt idx="192">
                  <c:v>1.4333336181490406E-3</c:v>
                </c:pt>
                <c:pt idx="193">
                  <c:v>1.3950012005771021E-3</c:v>
                </c:pt>
                <c:pt idx="194">
                  <c:v>1.3508153729798065E-3</c:v>
                </c:pt>
                <c:pt idx="195">
                  <c:v>1.3088503092518933E-3</c:v>
                </c:pt>
                <c:pt idx="196">
                  <c:v>1.399303773866408E-3</c:v>
                </c:pt>
                <c:pt idx="197">
                  <c:v>1.2826700019907555E-3</c:v>
                </c:pt>
                <c:pt idx="198">
                  <c:v>1.3365271322136666E-3</c:v>
                </c:pt>
                <c:pt idx="199">
                  <c:v>1.2606347860853932E-3</c:v>
                </c:pt>
                <c:pt idx="200">
                  <c:v>1.2761107054245747E-3</c:v>
                </c:pt>
                <c:pt idx="201">
                  <c:v>1.2896140237861095E-3</c:v>
                </c:pt>
                <c:pt idx="202">
                  <c:v>1.237113546775335E-3</c:v>
                </c:pt>
                <c:pt idx="203">
                  <c:v>1.3356455184891185E-3</c:v>
                </c:pt>
                <c:pt idx="204">
                  <c:v>1.2583817767957823E-3</c:v>
                </c:pt>
                <c:pt idx="205">
                  <c:v>1.2133960347047335E-3</c:v>
                </c:pt>
                <c:pt idx="206">
                  <c:v>1.2422554784185251E-3</c:v>
                </c:pt>
                <c:pt idx="207">
                  <c:v>1.1861961857361179E-3</c:v>
                </c:pt>
                <c:pt idx="208">
                  <c:v>1.2361453894315416E-3</c:v>
                </c:pt>
                <c:pt idx="209">
                  <c:v>1.208013990289736E-3</c:v>
                </c:pt>
                <c:pt idx="210">
                  <c:v>1.1455094957389025E-3</c:v>
                </c:pt>
                <c:pt idx="211">
                  <c:v>1.1906818509445367E-3</c:v>
                </c:pt>
                <c:pt idx="212">
                  <c:v>1.1531762295166651E-3</c:v>
                </c:pt>
                <c:pt idx="213">
                  <c:v>1.0816023660286224E-3</c:v>
                </c:pt>
                <c:pt idx="214">
                  <c:v>1.1228201863688917E-3</c:v>
                </c:pt>
                <c:pt idx="215">
                  <c:v>1.110336335349994E-3</c:v>
                </c:pt>
                <c:pt idx="216">
                  <c:v>1.0595741680675549E-3</c:v>
                </c:pt>
                <c:pt idx="217">
                  <c:v>1.0486784236496075E-3</c:v>
                </c:pt>
                <c:pt idx="218">
                  <c:v>1.0500962597927693E-3</c:v>
                </c:pt>
                <c:pt idx="219">
                  <c:v>9.772831331105172E-4</c:v>
                </c:pt>
                <c:pt idx="220">
                  <c:v>1.0048701051290515E-3</c:v>
                </c:pt>
                <c:pt idx="221">
                  <c:v>9.7412463626205881E-4</c:v>
                </c:pt>
                <c:pt idx="222">
                  <c:v>9.7635766971320814E-4</c:v>
                </c:pt>
                <c:pt idx="223">
                  <c:v>9.6532048929176594E-4</c:v>
                </c:pt>
                <c:pt idx="224">
                  <c:v>9.9258375725448872E-4</c:v>
                </c:pt>
                <c:pt idx="225">
                  <c:v>9.3650772959790287E-4</c:v>
                </c:pt>
                <c:pt idx="226">
                  <c:v>9.928384643818147E-4</c:v>
                </c:pt>
                <c:pt idx="227">
                  <c:v>9.5455869493336464E-4</c:v>
                </c:pt>
                <c:pt idx="228">
                  <c:v>9.6904393351552101E-4</c:v>
                </c:pt>
                <c:pt idx="229">
                  <c:v>9.8360791386962738E-4</c:v>
                </c:pt>
                <c:pt idx="230">
                  <c:v>1.0186644785369911E-3</c:v>
                </c:pt>
                <c:pt idx="231">
                  <c:v>9.3097143650141059E-4</c:v>
                </c:pt>
                <c:pt idx="232">
                  <c:v>9.6490816365167023E-4</c:v>
                </c:pt>
                <c:pt idx="233">
                  <c:v>9.5248596839420249E-4</c:v>
                </c:pt>
                <c:pt idx="234">
                  <c:v>9.9856777634628555E-4</c:v>
                </c:pt>
                <c:pt idx="235">
                  <c:v>9.2342706873211082E-4</c:v>
                </c:pt>
                <c:pt idx="236">
                  <c:v>9.613184952868138E-4</c:v>
                </c:pt>
                <c:pt idx="237">
                  <c:v>9.8158063306186521E-4</c:v>
                </c:pt>
                <c:pt idx="238">
                  <c:v>9.9470558100500563E-4</c:v>
                </c:pt>
                <c:pt idx="239">
                  <c:v>9.8042805065160486E-4</c:v>
                </c:pt>
                <c:pt idx="240">
                  <c:v>9.968243558048913E-4</c:v>
                </c:pt>
                <c:pt idx="241">
                  <c:v>1.0170064114876298E-3</c:v>
                </c:pt>
                <c:pt idx="242">
                  <c:v>9.5986268017951527E-4</c:v>
                </c:pt>
                <c:pt idx="243">
                  <c:v>1.0046264999999958E-3</c:v>
                </c:pt>
                <c:pt idx="244">
                  <c:v>9.9049318685873189E-4</c:v>
                </c:pt>
                <c:pt idx="245">
                  <c:v>1.020879401853396E-3</c:v>
                </c:pt>
                <c:pt idx="246">
                  <c:v>9.7858849213350242E-4</c:v>
                </c:pt>
                <c:pt idx="247">
                  <c:v>9.7768674901046342E-4</c:v>
                </c:pt>
                <c:pt idx="248">
                  <c:v>9.7331312410314156E-4</c:v>
                </c:pt>
                <c:pt idx="249">
                  <c:v>9.4559047875598034E-4</c:v>
                </c:pt>
                <c:pt idx="250">
                  <c:v>1.0043454549041131E-3</c:v>
                </c:pt>
                <c:pt idx="251">
                  <c:v>9.2837315608972201E-4</c:v>
                </c:pt>
                <c:pt idx="252">
                  <c:v>9.7153154249201451E-4</c:v>
                </c:pt>
                <c:pt idx="253">
                  <c:v>9.8331457942961442E-4</c:v>
                </c:pt>
                <c:pt idx="254">
                  <c:v>9.4485601657317403E-4</c:v>
                </c:pt>
                <c:pt idx="255">
                  <c:v>9.5975933702935573E-4</c:v>
                </c:pt>
                <c:pt idx="256">
                  <c:v>9.7676569933086697E-4</c:v>
                </c:pt>
                <c:pt idx="257">
                  <c:v>8.6482342874758076E-4</c:v>
                </c:pt>
                <c:pt idx="258">
                  <c:v>9.4147284054577225E-4</c:v>
                </c:pt>
                <c:pt idx="259">
                  <c:v>9.8513399142200766E-4</c:v>
                </c:pt>
                <c:pt idx="260">
                  <c:v>9.7139168088188619E-4</c:v>
                </c:pt>
                <c:pt idx="261">
                  <c:v>9.1707036899597719E-4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A2-445C-B586-641F0E7B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06968"/>
        <c:axId val="548208280"/>
      </c:scatterChart>
      <c:valAx>
        <c:axId val="548206968"/>
        <c:scaling>
          <c:orientation val="minMax"/>
          <c:max val="300"/>
          <c:min val="2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-Light" panose="020B0500000000000000" pitchFamily="34" charset="0"/>
                    <a:ea typeface="+mn-ea"/>
                    <a:cs typeface="+mn-cs"/>
                  </a:defRPr>
                </a:pPr>
                <a:r>
                  <a:rPr lang="en-GB"/>
                  <a:t>Wavelength [nm]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-Light" panose="020B0500000000000000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-Light" panose="020B0500000000000000" pitchFamily="34" charset="0"/>
                <a:ea typeface="+mn-ea"/>
                <a:cs typeface="+mn-cs"/>
              </a:defRPr>
            </a:pPr>
            <a:endParaRPr lang="en-US"/>
          </a:p>
        </c:txPr>
        <c:crossAx val="548208280"/>
        <c:crosses val="autoZero"/>
        <c:crossBetween val="midCat"/>
        <c:majorUnit val="10"/>
        <c:minorUnit val="5"/>
      </c:valAx>
      <c:valAx>
        <c:axId val="548208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-Light" panose="020B0500000000000000" pitchFamily="34" charset="0"/>
                    <a:ea typeface="+mn-ea"/>
                    <a:cs typeface="+mn-cs"/>
                  </a:defRPr>
                </a:pPr>
                <a:r>
                  <a:rPr lang="en-GB"/>
                  <a:t>Relative value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-Light" panose="020B0500000000000000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-Light" panose="020B0500000000000000" pitchFamily="34" charset="0"/>
                <a:ea typeface="+mn-ea"/>
                <a:cs typeface="+mn-cs"/>
              </a:defRPr>
            </a:pPr>
            <a:endParaRPr lang="en-US"/>
          </a:p>
        </c:txPr>
        <c:crossAx val="548206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17911364229463"/>
          <c:y val="2.9453520314278857E-2"/>
          <c:w val="0.55069633131896156"/>
          <c:h val="0.1023747023821904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-Light" panose="020B0500000000000000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Helvetica-Light" panose="020B0500000000000000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</xdr:colOff>
      <xdr:row>10</xdr:row>
      <xdr:rowOff>147637</xdr:rowOff>
    </xdr:from>
    <xdr:to>
      <xdr:col>11</xdr:col>
      <xdr:colOff>347895</xdr:colOff>
      <xdr:row>30</xdr:row>
      <xdr:rowOff>95752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6B0C59-95FE-4605-986C-B2BC948B2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/Manuscripts/2022%2001%20UV%20Leg%20Manuscript/2021%2001-14%20PearlLab%20Beam%20Correction%20Factors_OL-Beam%20metawater%2025%20mL%20sample%20USE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5nm"/>
      <sheetName val="265nm"/>
      <sheetName val="280nm"/>
      <sheetName val="Exposure"/>
      <sheetName val="Exposure (2)"/>
      <sheetName val="Exposure (3)"/>
      <sheetName val="Plates"/>
      <sheetName val="Sensor Calibration_SED 005"/>
      <sheetName val="PetriFactor back-end_W1"/>
      <sheetName val="PetriFactor back-end_W2"/>
      <sheetName val="PetriFactor back-end_W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SED 005</v>
          </cell>
          <cell r="N1" t="str">
            <v>265 nm nominal</v>
          </cell>
          <cell r="W1" t="str">
            <v>285 nm nominal</v>
          </cell>
        </row>
        <row r="3">
          <cell r="A3">
            <v>240</v>
          </cell>
          <cell r="C3">
            <v>0.45550137153306919</v>
          </cell>
          <cell r="E3">
            <v>239.92080000000001</v>
          </cell>
          <cell r="I3">
            <v>1.3173803860654996E-2</v>
          </cell>
          <cell r="N3">
            <v>239.92080000000001</v>
          </cell>
          <cell r="R3">
            <v>9.1638256204022751E-3</v>
          </cell>
          <cell r="W3">
            <v>239.92080000000001</v>
          </cell>
          <cell r="AA3">
            <v>8.9207620880592427E-3</v>
          </cell>
        </row>
        <row r="4">
          <cell r="A4">
            <v>245</v>
          </cell>
          <cell r="C4">
            <v>0.54815604998476075</v>
          </cell>
          <cell r="E4">
            <v>240.4933</v>
          </cell>
          <cell r="I4">
            <v>1.1941109975999478E-2</v>
          </cell>
          <cell r="N4">
            <v>240.4933</v>
          </cell>
          <cell r="R4">
            <v>9.838027226420392E-3</v>
          </cell>
          <cell r="W4">
            <v>240.4933</v>
          </cell>
          <cell r="AA4">
            <v>8.8477832838147613E-3</v>
          </cell>
        </row>
        <row r="5">
          <cell r="A5">
            <v>250</v>
          </cell>
          <cell r="C5">
            <v>0.65483084425480031</v>
          </cell>
          <cell r="E5">
            <v>241.0658</v>
          </cell>
          <cell r="I5">
            <v>1.5234296419030647E-2</v>
          </cell>
          <cell r="N5">
            <v>241.0658</v>
          </cell>
          <cell r="R5">
            <v>9.038730225986091E-3</v>
          </cell>
          <cell r="W5">
            <v>241.0658</v>
          </cell>
          <cell r="AA5">
            <v>8.836854900634376E-3</v>
          </cell>
        </row>
        <row r="6">
          <cell r="A6">
            <v>255</v>
          </cell>
          <cell r="C6">
            <v>0.76104846083511124</v>
          </cell>
          <cell r="E6">
            <v>241.63829999999999</v>
          </cell>
          <cell r="I6">
            <v>1.4944585669532436E-2</v>
          </cell>
          <cell r="N6">
            <v>241.63829999999999</v>
          </cell>
          <cell r="R6">
            <v>9.0483068115102122E-3</v>
          </cell>
          <cell r="W6">
            <v>241.63829999999999</v>
          </cell>
          <cell r="AA6">
            <v>8.8103033342943702E-3</v>
          </cell>
        </row>
        <row r="7">
          <cell r="A7">
            <v>260</v>
          </cell>
          <cell r="C7">
            <v>0.84715025906735753</v>
          </cell>
          <cell r="E7">
            <v>242.21090000000001</v>
          </cell>
          <cell r="I7">
            <v>1.8475258246781902E-2</v>
          </cell>
          <cell r="N7">
            <v>242.21090000000001</v>
          </cell>
          <cell r="R7">
            <v>8.9456122304649409E-3</v>
          </cell>
          <cell r="W7">
            <v>242.21090000000001</v>
          </cell>
          <cell r="AA7">
            <v>8.8232777320263224E-3</v>
          </cell>
        </row>
        <row r="8">
          <cell r="A8">
            <v>265</v>
          </cell>
          <cell r="C8">
            <v>0.92487046632124359</v>
          </cell>
          <cell r="E8">
            <v>242.7834</v>
          </cell>
          <cell r="I8">
            <v>2.3207615900001869E-2</v>
          </cell>
          <cell r="N8">
            <v>242.7834</v>
          </cell>
          <cell r="R8">
            <v>8.8044703511641551E-3</v>
          </cell>
          <cell r="W8">
            <v>242.7834</v>
          </cell>
          <cell r="AA8">
            <v>8.9828627930950249E-3</v>
          </cell>
        </row>
        <row r="9">
          <cell r="A9">
            <v>270</v>
          </cell>
          <cell r="C9">
            <v>0.97455044193843332</v>
          </cell>
          <cell r="E9">
            <v>243.35589999999999</v>
          </cell>
          <cell r="I9">
            <v>3.7661935097516953E-2</v>
          </cell>
          <cell r="N9">
            <v>243.35589999999999</v>
          </cell>
          <cell r="R9">
            <v>8.515894490969813E-3</v>
          </cell>
          <cell r="W9">
            <v>243.35589999999999</v>
          </cell>
          <cell r="AA9">
            <v>9.0850733462148735E-3</v>
          </cell>
        </row>
        <row r="10">
          <cell r="A10">
            <v>275</v>
          </cell>
          <cell r="C10">
            <v>0.99984760743675716</v>
          </cell>
          <cell r="E10">
            <v>243.92840000000001</v>
          </cell>
          <cell r="I10">
            <v>4.7599461080605046E-2</v>
          </cell>
          <cell r="N10">
            <v>243.92840000000001</v>
          </cell>
          <cell r="R10">
            <v>8.4659717102964511E-3</v>
          </cell>
          <cell r="W10">
            <v>243.92840000000001</v>
          </cell>
          <cell r="AA10">
            <v>9.1202888877209964E-3</v>
          </cell>
        </row>
        <row r="11">
          <cell r="A11">
            <v>280</v>
          </cell>
          <cell r="C11">
            <v>0.99969521487351409</v>
          </cell>
          <cell r="E11">
            <v>244.5009</v>
          </cell>
          <cell r="I11">
            <v>6.6729305036553999E-2</v>
          </cell>
          <cell r="N11">
            <v>244.5009</v>
          </cell>
          <cell r="R11">
            <v>8.6398806104038394E-3</v>
          </cell>
          <cell r="W11">
            <v>244.5009</v>
          </cell>
          <cell r="AA11">
            <v>9.0331645976614739E-3</v>
          </cell>
        </row>
        <row r="12">
          <cell r="A12">
            <v>285</v>
          </cell>
          <cell r="C12">
            <v>1</v>
          </cell>
          <cell r="E12">
            <v>245.0735</v>
          </cell>
          <cell r="I12">
            <v>8.6358561469799436E-2</v>
          </cell>
          <cell r="N12">
            <v>245.0735</v>
          </cell>
          <cell r="R12">
            <v>8.0029878132643877E-3</v>
          </cell>
          <cell r="W12">
            <v>245.0735</v>
          </cell>
          <cell r="AA12">
            <v>9.2246794479037952E-3</v>
          </cell>
        </row>
        <row r="13">
          <cell r="A13">
            <v>290</v>
          </cell>
          <cell r="C13">
            <v>0.98354160316976535</v>
          </cell>
          <cell r="E13">
            <v>245.64599999999999</v>
          </cell>
          <cell r="I13">
            <v>0.11873972817344397</v>
          </cell>
          <cell r="N13">
            <v>245.64599999999999</v>
          </cell>
          <cell r="R13">
            <v>8.0564209487782035E-3</v>
          </cell>
          <cell r="W13">
            <v>245.64599999999999</v>
          </cell>
          <cell r="AA13">
            <v>8.9752324031376288E-3</v>
          </cell>
        </row>
        <row r="14">
          <cell r="A14">
            <v>295</v>
          </cell>
          <cell r="C14">
            <v>0.96266382200548628</v>
          </cell>
          <cell r="E14">
            <v>246.21860000000001</v>
          </cell>
          <cell r="I14">
            <v>0.15828332743430479</v>
          </cell>
          <cell r="N14">
            <v>246.21860000000001</v>
          </cell>
          <cell r="R14">
            <v>8.2458778055121158E-3</v>
          </cell>
          <cell r="W14">
            <v>246.21860000000001</v>
          </cell>
          <cell r="AA14">
            <v>9.1981607176560252E-3</v>
          </cell>
        </row>
        <row r="15">
          <cell r="A15">
            <v>300</v>
          </cell>
          <cell r="C15">
            <v>0.9356903383114904</v>
          </cell>
          <cell r="E15">
            <v>246.7911</v>
          </cell>
          <cell r="I15">
            <v>0.20303483681063511</v>
          </cell>
          <cell r="N15">
            <v>246.7911</v>
          </cell>
          <cell r="R15">
            <v>8.00968914504392E-3</v>
          </cell>
          <cell r="W15">
            <v>246.7911</v>
          </cell>
          <cell r="AA15">
            <v>9.2990056488643572E-3</v>
          </cell>
        </row>
        <row r="16">
          <cell r="A16">
            <v>305</v>
          </cell>
          <cell r="C16">
            <v>0.89850655288021941</v>
          </cell>
          <cell r="E16">
            <v>247.36369999999999</v>
          </cell>
          <cell r="I16">
            <v>0.25551542426313273</v>
          </cell>
          <cell r="N16">
            <v>247.36369999999999</v>
          </cell>
          <cell r="R16">
            <v>7.8101581008005782E-3</v>
          </cell>
          <cell r="W16">
            <v>247.36369999999999</v>
          </cell>
          <cell r="AA16">
            <v>9.2056704465758137E-3</v>
          </cell>
        </row>
        <row r="17">
          <cell r="A17">
            <v>310</v>
          </cell>
          <cell r="C17">
            <v>0.84638829625114298</v>
          </cell>
          <cell r="E17">
            <v>247.93620000000001</v>
          </cell>
          <cell r="I17">
            <v>0.31612014400930671</v>
          </cell>
          <cell r="N17">
            <v>247.93620000000001</v>
          </cell>
          <cell r="R17">
            <v>8.0294381029374397E-3</v>
          </cell>
          <cell r="W17">
            <v>247.93620000000001</v>
          </cell>
          <cell r="AA17">
            <v>9.1727483314006774E-3</v>
          </cell>
        </row>
        <row r="18">
          <cell r="A18">
            <v>315</v>
          </cell>
          <cell r="C18">
            <v>0.79244132886315144</v>
          </cell>
          <cell r="E18">
            <v>248.50880000000001</v>
          </cell>
          <cell r="I18">
            <v>0.37902993774930488</v>
          </cell>
          <cell r="N18">
            <v>248.50880000000001</v>
          </cell>
          <cell r="R18">
            <v>7.8475453521501745E-3</v>
          </cell>
          <cell r="W18">
            <v>248.50880000000001</v>
          </cell>
          <cell r="AA18">
            <v>9.2026688799277494E-3</v>
          </cell>
        </row>
        <row r="19">
          <cell r="A19">
            <v>320</v>
          </cell>
          <cell r="C19">
            <v>0.72996037793355684</v>
          </cell>
          <cell r="E19">
            <v>249.0814</v>
          </cell>
          <cell r="I19">
            <v>0.45568212896943028</v>
          </cell>
          <cell r="N19">
            <v>249.0814</v>
          </cell>
          <cell r="R19">
            <v>8.1241880584141841E-3</v>
          </cell>
          <cell r="W19">
            <v>249.0814</v>
          </cell>
          <cell r="AA19">
            <v>9.2176896493958143E-3</v>
          </cell>
        </row>
        <row r="20">
          <cell r="A20">
            <v>325</v>
          </cell>
          <cell r="C20">
            <v>0.65315452605912827</v>
          </cell>
          <cell r="E20">
            <v>249.654</v>
          </cell>
          <cell r="I20">
            <v>0.53061342050627169</v>
          </cell>
          <cell r="N20">
            <v>249.654</v>
          </cell>
          <cell r="R20">
            <v>8.2778755552671574E-3</v>
          </cell>
          <cell r="W20">
            <v>249.654</v>
          </cell>
          <cell r="AA20">
            <v>9.378293635004066E-3</v>
          </cell>
        </row>
        <row r="21">
          <cell r="A21">
            <v>330</v>
          </cell>
          <cell r="C21">
            <v>0.56827186833282528</v>
          </cell>
          <cell r="E21">
            <v>250.22649999999999</v>
          </cell>
          <cell r="I21">
            <v>0.59931218700961686</v>
          </cell>
          <cell r="N21">
            <v>250.22649999999999</v>
          </cell>
          <cell r="R21">
            <v>8.0479444297723059E-3</v>
          </cell>
          <cell r="W21">
            <v>250.22649999999999</v>
          </cell>
          <cell r="AA21">
            <v>9.4053990628241557E-3</v>
          </cell>
        </row>
        <row r="22">
          <cell r="A22">
            <v>335</v>
          </cell>
          <cell r="C22">
            <v>0.48156049984760746</v>
          </cell>
          <cell r="E22">
            <v>250.79910000000001</v>
          </cell>
          <cell r="I22">
            <v>0.66699856636208099</v>
          </cell>
          <cell r="N22">
            <v>250.79910000000001</v>
          </cell>
          <cell r="R22">
            <v>8.5772554008727644E-3</v>
          </cell>
          <cell r="W22">
            <v>250.79910000000001</v>
          </cell>
          <cell r="AA22">
            <v>9.1954937802267173E-3</v>
          </cell>
        </row>
        <row r="23">
          <cell r="A23">
            <v>340</v>
          </cell>
          <cell r="C23">
            <v>0.39073453215483084</v>
          </cell>
          <cell r="E23">
            <v>251.3717</v>
          </cell>
          <cell r="I23">
            <v>0.73999245186694673</v>
          </cell>
          <cell r="N23">
            <v>251.3717</v>
          </cell>
          <cell r="R23">
            <v>8.4729984271818479E-3</v>
          </cell>
          <cell r="W23">
            <v>251.3717</v>
          </cell>
          <cell r="AA23">
            <v>9.3044278873732206E-3</v>
          </cell>
        </row>
        <row r="24">
          <cell r="A24">
            <v>345</v>
          </cell>
          <cell r="C24">
            <v>0.30402316366961296</v>
          </cell>
          <cell r="E24">
            <v>251.9443</v>
          </cell>
          <cell r="I24">
            <v>0.80159848611530371</v>
          </cell>
          <cell r="N24">
            <v>251.9443</v>
          </cell>
          <cell r="R24">
            <v>8.5982488229907738E-3</v>
          </cell>
          <cell r="W24">
            <v>251.9443</v>
          </cell>
          <cell r="AA24">
            <v>9.2464738694590532E-3</v>
          </cell>
        </row>
        <row r="25">
          <cell r="A25">
            <v>350</v>
          </cell>
          <cell r="C25">
            <v>0.22432185309356903</v>
          </cell>
          <cell r="E25">
            <v>252.51689999999999</v>
          </cell>
          <cell r="I25">
            <v>0.8551388174055492</v>
          </cell>
          <cell r="N25">
            <v>252.51689999999999</v>
          </cell>
          <cell r="R25">
            <v>8.6938953867640688E-3</v>
          </cell>
          <cell r="W25">
            <v>252.51689999999999</v>
          </cell>
          <cell r="AA25">
            <v>9.263388999362264E-3</v>
          </cell>
        </row>
        <row r="26">
          <cell r="A26">
            <v>355</v>
          </cell>
          <cell r="C26">
            <v>0.14853703139286803</v>
          </cell>
          <cell r="E26">
            <v>253.08949999999999</v>
          </cell>
          <cell r="I26">
            <v>0.89839066147862146</v>
          </cell>
          <cell r="N26">
            <v>253.08949999999999</v>
          </cell>
          <cell r="R26">
            <v>8.9806871574421819E-3</v>
          </cell>
          <cell r="W26">
            <v>253.08949999999999</v>
          </cell>
          <cell r="AA26">
            <v>9.2815504032312968E-3</v>
          </cell>
        </row>
        <row r="27">
          <cell r="A27">
            <v>360</v>
          </cell>
          <cell r="C27">
            <v>8.9515391648887541E-2</v>
          </cell>
          <cell r="E27">
            <v>253.66220000000001</v>
          </cell>
          <cell r="I27">
            <v>0.94164876783400508</v>
          </cell>
          <cell r="N27">
            <v>253.66220000000001</v>
          </cell>
          <cell r="R27">
            <v>9.5017068329842878E-3</v>
          </cell>
          <cell r="W27">
            <v>253.66220000000001</v>
          </cell>
          <cell r="AA27">
            <v>9.1140441395754189E-3</v>
          </cell>
        </row>
        <row r="28">
          <cell r="A28">
            <v>365</v>
          </cell>
          <cell r="C28">
            <v>5.815300213349589E-2</v>
          </cell>
          <cell r="E28">
            <v>254.23480000000001</v>
          </cell>
          <cell r="I28">
            <v>0.97770347161799986</v>
          </cell>
          <cell r="N28">
            <v>254.23480000000001</v>
          </cell>
          <cell r="R28">
            <v>1.0058911660011239E-2</v>
          </cell>
          <cell r="W28">
            <v>254.23480000000001</v>
          </cell>
          <cell r="AA28">
            <v>9.1427702088235207E-3</v>
          </cell>
        </row>
        <row r="29">
          <cell r="A29">
            <v>370</v>
          </cell>
          <cell r="C29">
            <v>3.1514782078634562E-2</v>
          </cell>
          <cell r="E29">
            <v>254.8074</v>
          </cell>
          <cell r="I29">
            <v>0.99883579766536945</v>
          </cell>
          <cell r="N29">
            <v>254.8074</v>
          </cell>
          <cell r="R29">
            <v>1.0926010747517588E-2</v>
          </cell>
          <cell r="W29">
            <v>254.8074</v>
          </cell>
          <cell r="AA29">
            <v>9.3130028855269737E-3</v>
          </cell>
        </row>
        <row r="30">
          <cell r="A30">
            <v>375</v>
          </cell>
          <cell r="C30">
            <v>1.125419079548918E-2</v>
          </cell>
          <cell r="E30">
            <v>255.3801</v>
          </cell>
          <cell r="I30">
            <v>1</v>
          </cell>
          <cell r="N30">
            <v>255.3801</v>
          </cell>
          <cell r="R30">
            <v>1.3146625190184119E-2</v>
          </cell>
          <cell r="W30">
            <v>255.3801</v>
          </cell>
          <cell r="AA30">
            <v>9.2466106521091728E-3</v>
          </cell>
        </row>
        <row r="31">
          <cell r="A31">
            <v>380</v>
          </cell>
          <cell r="C31">
            <v>5.9555013715330693E-3</v>
          </cell>
          <cell r="E31">
            <v>255.95269999999999</v>
          </cell>
          <cell r="I31">
            <v>0.99930064850843059</v>
          </cell>
          <cell r="N31">
            <v>255.95269999999999</v>
          </cell>
          <cell r="R31">
            <v>1.6150011994256756E-2</v>
          </cell>
          <cell r="W31">
            <v>255.95269999999999</v>
          </cell>
          <cell r="AA31">
            <v>9.1140106081441744E-3</v>
          </cell>
        </row>
        <row r="32">
          <cell r="A32">
            <v>385</v>
          </cell>
          <cell r="C32">
            <v>3.6299908564462057E-3</v>
          </cell>
          <cell r="E32">
            <v>256.52539999999999</v>
          </cell>
          <cell r="I32">
            <v>0.98016290531779349</v>
          </cell>
          <cell r="N32">
            <v>256.52539999999999</v>
          </cell>
          <cell r="R32">
            <v>2.1545615052688882E-2</v>
          </cell>
          <cell r="W32">
            <v>256.52539999999999</v>
          </cell>
          <cell r="AA32">
            <v>9.1763958355554221E-3</v>
          </cell>
        </row>
        <row r="33">
          <cell r="A33">
            <v>390</v>
          </cell>
          <cell r="C33">
            <v>2.7003962206644315E-3</v>
          </cell>
          <cell r="E33">
            <v>257.09800000000001</v>
          </cell>
          <cell r="I33">
            <v>0.95636627756163206</v>
          </cell>
          <cell r="N33">
            <v>257.09800000000001</v>
          </cell>
          <cell r="R33">
            <v>3.0055529107490108E-2</v>
          </cell>
          <cell r="W33">
            <v>257.09800000000001</v>
          </cell>
          <cell r="AA33">
            <v>9.3391741674376076E-3</v>
          </cell>
        </row>
        <row r="34">
          <cell r="E34">
            <v>257.67070000000001</v>
          </cell>
          <cell r="I34">
            <v>0.93035123216599502</v>
          </cell>
          <cell r="N34">
            <v>257.67070000000001</v>
          </cell>
          <cell r="R34">
            <v>4.289863303839854E-2</v>
          </cell>
          <cell r="W34">
            <v>257.67070000000001</v>
          </cell>
          <cell r="AA34">
            <v>9.5387700105782798E-3</v>
          </cell>
        </row>
        <row r="35">
          <cell r="E35">
            <v>258.24329999999998</v>
          </cell>
          <cell r="I35">
            <v>0.87806173800257226</v>
          </cell>
          <cell r="N35">
            <v>258.24329999999998</v>
          </cell>
          <cell r="R35">
            <v>6.0117450005169611E-2</v>
          </cell>
          <cell r="W35">
            <v>258.24329999999998</v>
          </cell>
          <cell r="AA35">
            <v>9.3573985001960194E-3</v>
          </cell>
        </row>
        <row r="36">
          <cell r="E36">
            <v>258.81599999999997</v>
          </cell>
          <cell r="I36">
            <v>0.82428571325678757</v>
          </cell>
          <cell r="N36">
            <v>258.81599999999997</v>
          </cell>
          <cell r="R36">
            <v>8.421474947272968E-2</v>
          </cell>
          <cell r="W36">
            <v>258.81599999999997</v>
          </cell>
          <cell r="AA36">
            <v>9.3970986151557002E-3</v>
          </cell>
        </row>
        <row r="37">
          <cell r="E37">
            <v>259.38869999999997</v>
          </cell>
          <cell r="I37">
            <v>0.77196259780715004</v>
          </cell>
          <cell r="N37">
            <v>259.38869999999997</v>
          </cell>
          <cell r="R37">
            <v>0.11616006609445306</v>
          </cell>
          <cell r="W37">
            <v>259.38869999999997</v>
          </cell>
          <cell r="AA37">
            <v>9.4131783401821909E-3</v>
          </cell>
        </row>
        <row r="38">
          <cell r="E38">
            <v>259.96140000000003</v>
          </cell>
          <cell r="I38">
            <v>0.70705835801270334</v>
          </cell>
          <cell r="N38">
            <v>259.96140000000003</v>
          </cell>
          <cell r="R38">
            <v>0.15622810416391922</v>
          </cell>
          <cell r="W38">
            <v>259.96140000000003</v>
          </cell>
          <cell r="AA38">
            <v>9.4737246249256418E-3</v>
          </cell>
        </row>
        <row r="39">
          <cell r="E39">
            <v>260.53410000000002</v>
          </cell>
          <cell r="I39">
            <v>0.64412368057440816</v>
          </cell>
          <cell r="N39">
            <v>260.53410000000002</v>
          </cell>
          <cell r="R39">
            <v>0.20431809541307994</v>
          </cell>
          <cell r="W39">
            <v>260.53410000000002</v>
          </cell>
          <cell r="AA39">
            <v>9.4251165719007289E-3</v>
          </cell>
        </row>
        <row r="40">
          <cell r="E40">
            <v>261.10680000000002</v>
          </cell>
          <cell r="I40">
            <v>0.58386420427115415</v>
          </cell>
          <cell r="N40">
            <v>261.10680000000002</v>
          </cell>
          <cell r="R40">
            <v>0.26069061681702249</v>
          </cell>
          <cell r="W40">
            <v>261.10680000000002</v>
          </cell>
          <cell r="AA40">
            <v>9.5941465072368441E-3</v>
          </cell>
        </row>
        <row r="41">
          <cell r="E41">
            <v>261.67950000000002</v>
          </cell>
          <cell r="I41">
            <v>0.52910663503454125</v>
          </cell>
          <cell r="N41">
            <v>261.67950000000002</v>
          </cell>
          <cell r="R41">
            <v>0.32788884638285143</v>
          </cell>
          <cell r="W41">
            <v>261.67950000000002</v>
          </cell>
          <cell r="AA41">
            <v>9.7614158887379936E-3</v>
          </cell>
        </row>
        <row r="42">
          <cell r="E42">
            <v>262.25220000000002</v>
          </cell>
          <cell r="I42">
            <v>0.4696622866159163</v>
          </cell>
          <cell r="N42">
            <v>262.25220000000002</v>
          </cell>
          <cell r="R42">
            <v>0.39592245842361901</v>
          </cell>
          <cell r="W42">
            <v>262.25220000000002</v>
          </cell>
          <cell r="AA42">
            <v>9.9395965188082882E-3</v>
          </cell>
        </row>
        <row r="43">
          <cell r="E43">
            <v>262.82499999999999</v>
          </cell>
          <cell r="I43">
            <v>0.41961152459444628</v>
          </cell>
          <cell r="N43">
            <v>262.82499999999999</v>
          </cell>
          <cell r="R43">
            <v>0.47606730670967667</v>
          </cell>
          <cell r="W43">
            <v>262.82499999999999</v>
          </cell>
          <cell r="AA43">
            <v>1.0089592032694843E-2</v>
          </cell>
        </row>
        <row r="44">
          <cell r="E44">
            <v>263.39769999999999</v>
          </cell>
          <cell r="I44">
            <v>0.36644651947512874</v>
          </cell>
          <cell r="N44">
            <v>263.39769999999999</v>
          </cell>
          <cell r="R44">
            <v>0.55087393051596589</v>
          </cell>
          <cell r="W44">
            <v>263.39769999999999</v>
          </cell>
          <cell r="AA44">
            <v>1.010224234400803E-2</v>
          </cell>
        </row>
        <row r="45">
          <cell r="E45">
            <v>263.97039999999998</v>
          </cell>
          <cell r="I45">
            <v>0.32411158218051805</v>
          </cell>
          <cell r="N45">
            <v>263.97039999999998</v>
          </cell>
          <cell r="R45">
            <v>0.63252037155626539</v>
          </cell>
          <cell r="W45">
            <v>263.97039999999998</v>
          </cell>
          <cell r="AA45">
            <v>1.0520059873610032E-2</v>
          </cell>
        </row>
        <row r="46">
          <cell r="E46">
            <v>264.54320000000001</v>
          </cell>
          <cell r="I46">
            <v>0.28345908881763504</v>
          </cell>
          <cell r="N46">
            <v>264.54320000000001</v>
          </cell>
          <cell r="R46">
            <v>0.70692225895343286</v>
          </cell>
          <cell r="W46">
            <v>264.54320000000001</v>
          </cell>
          <cell r="AA46">
            <v>1.0975211157391238E-2</v>
          </cell>
        </row>
        <row r="47">
          <cell r="E47">
            <v>265.11590000000001</v>
          </cell>
          <cell r="I47">
            <v>0.24367626739995837</v>
          </cell>
          <cell r="N47">
            <v>265.11590000000001</v>
          </cell>
          <cell r="R47">
            <v>0.77563268387409157</v>
          </cell>
          <cell r="W47">
            <v>265.11590000000001</v>
          </cell>
          <cell r="AA47">
            <v>1.156749640568437E-2</v>
          </cell>
        </row>
        <row r="48">
          <cell r="E48">
            <v>265.68869999999998</v>
          </cell>
          <cell r="I48">
            <v>0.21739129953434191</v>
          </cell>
          <cell r="N48">
            <v>265.68869999999998</v>
          </cell>
          <cell r="R48">
            <v>0.84667229054744042</v>
          </cell>
          <cell r="W48">
            <v>265.68869999999998</v>
          </cell>
          <cell r="AA48">
            <v>1.2696664872774347E-2</v>
          </cell>
        </row>
        <row r="49">
          <cell r="E49">
            <v>266.26150000000001</v>
          </cell>
          <cell r="I49">
            <v>0.18752721625619198</v>
          </cell>
          <cell r="N49">
            <v>266.26150000000001</v>
          </cell>
          <cell r="R49">
            <v>0.89812787314930431</v>
          </cell>
          <cell r="W49">
            <v>266.26150000000001</v>
          </cell>
          <cell r="AA49">
            <v>1.4600239686902994E-2</v>
          </cell>
        </row>
        <row r="50">
          <cell r="E50">
            <v>266.83420000000001</v>
          </cell>
          <cell r="I50">
            <v>0.16429805028456937</v>
          </cell>
          <cell r="N50">
            <v>266.83420000000001</v>
          </cell>
          <cell r="R50">
            <v>0.94528443666335227</v>
          </cell>
          <cell r="W50">
            <v>266.83420000000001</v>
          </cell>
          <cell r="AA50">
            <v>1.732821287702033E-2</v>
          </cell>
        </row>
        <row r="51">
          <cell r="E51">
            <v>267.40699999999998</v>
          </cell>
          <cell r="I51">
            <v>0.14550549674001906</v>
          </cell>
          <cell r="N51">
            <v>267.40699999999998</v>
          </cell>
          <cell r="R51">
            <v>0.97431070461306213</v>
          </cell>
          <cell r="W51">
            <v>267.40699999999998</v>
          </cell>
          <cell r="AA51">
            <v>2.1794095814640434E-2</v>
          </cell>
        </row>
        <row r="52">
          <cell r="E52">
            <v>267.97980000000001</v>
          </cell>
          <cell r="I52">
            <v>0.12734437250623334</v>
          </cell>
          <cell r="N52">
            <v>267.97980000000001</v>
          </cell>
          <cell r="R52">
            <v>1</v>
          </cell>
          <cell r="W52">
            <v>267.97980000000001</v>
          </cell>
          <cell r="AA52">
            <v>2.8737423266690772E-2</v>
          </cell>
        </row>
        <row r="53">
          <cell r="E53">
            <v>268.55259999999998</v>
          </cell>
          <cell r="I53">
            <v>0.11013685726914457</v>
          </cell>
          <cell r="N53">
            <v>268.55259999999998</v>
          </cell>
          <cell r="R53">
            <v>0.9926919149314033</v>
          </cell>
          <cell r="W53">
            <v>268.55259999999998</v>
          </cell>
          <cell r="AA53">
            <v>3.7989659067407373E-2</v>
          </cell>
        </row>
        <row r="54">
          <cell r="E54">
            <v>269.12540000000001</v>
          </cell>
          <cell r="I54">
            <v>9.7984507795524492E-2</v>
          </cell>
          <cell r="N54">
            <v>269.12540000000001</v>
          </cell>
          <cell r="R54">
            <v>0.9976051664723139</v>
          </cell>
          <cell r="W54">
            <v>269.12540000000001</v>
          </cell>
          <cell r="AA54">
            <v>5.2421557729881711E-2</v>
          </cell>
        </row>
        <row r="55">
          <cell r="E55">
            <v>269.69830000000002</v>
          </cell>
          <cell r="I55">
            <v>8.5644635354574367E-2</v>
          </cell>
          <cell r="N55">
            <v>269.69830000000002</v>
          </cell>
          <cell r="R55">
            <v>0.97613190741764744</v>
          </cell>
          <cell r="W55">
            <v>269.69830000000002</v>
          </cell>
          <cell r="AA55">
            <v>7.1442028678324082E-2</v>
          </cell>
        </row>
        <row r="56">
          <cell r="E56">
            <v>270.27109999999999</v>
          </cell>
          <cell r="I56">
            <v>7.5628209542570324E-2</v>
          </cell>
          <cell r="N56">
            <v>270.27109999999999</v>
          </cell>
          <cell r="R56">
            <v>0.94088265328775034</v>
          </cell>
          <cell r="W56">
            <v>270.27109999999999</v>
          </cell>
          <cell r="AA56">
            <v>9.6087850482543161E-2</v>
          </cell>
        </row>
        <row r="57">
          <cell r="E57">
            <v>270.84390000000002</v>
          </cell>
          <cell r="I57">
            <v>6.8141870891050685E-2</v>
          </cell>
          <cell r="N57">
            <v>270.84390000000002</v>
          </cell>
          <cell r="R57">
            <v>0.90500728716606793</v>
          </cell>
          <cell r="W57">
            <v>270.84390000000002</v>
          </cell>
          <cell r="AA57">
            <v>0.12918000669755841</v>
          </cell>
        </row>
        <row r="58">
          <cell r="E58">
            <v>271.41680000000002</v>
          </cell>
          <cell r="I58">
            <v>6.0921503080938008E-2</v>
          </cell>
          <cell r="N58">
            <v>271.41680000000002</v>
          </cell>
          <cell r="R58">
            <v>0.85695887189927122</v>
          </cell>
          <cell r="W58">
            <v>271.41680000000002</v>
          </cell>
          <cell r="AA58">
            <v>0.17023479990204149</v>
          </cell>
        </row>
        <row r="59">
          <cell r="E59">
            <v>271.9896</v>
          </cell>
          <cell r="I59">
            <v>5.2775468381858363E-2</v>
          </cell>
          <cell r="N59">
            <v>271.9896</v>
          </cell>
          <cell r="R59">
            <v>0.79988334007792139</v>
          </cell>
          <cell r="W59">
            <v>271.9896</v>
          </cell>
          <cell r="AA59">
            <v>0.21957005313762754</v>
          </cell>
        </row>
        <row r="60">
          <cell r="E60">
            <v>272.5625</v>
          </cell>
          <cell r="I60">
            <v>4.602468085944831E-2</v>
          </cell>
          <cell r="N60">
            <v>272.5625</v>
          </cell>
          <cell r="R60">
            <v>0.74347385227191332</v>
          </cell>
          <cell r="W60">
            <v>272.5625</v>
          </cell>
          <cell r="AA60">
            <v>0.27882904493029009</v>
          </cell>
        </row>
        <row r="61">
          <cell r="E61">
            <v>273.13529999999997</v>
          </cell>
          <cell r="I61">
            <v>4.2828337937385892E-2</v>
          </cell>
          <cell r="N61">
            <v>273.13529999999997</v>
          </cell>
          <cell r="R61">
            <v>0.67914732127020982</v>
          </cell>
          <cell r="W61">
            <v>273.13529999999997</v>
          </cell>
          <cell r="AA61">
            <v>0.34337779021442116</v>
          </cell>
        </row>
        <row r="62">
          <cell r="E62">
            <v>273.70819999999998</v>
          </cell>
          <cell r="I62">
            <v>3.5709694408875996E-2</v>
          </cell>
          <cell r="N62">
            <v>273.70819999999998</v>
          </cell>
          <cell r="R62">
            <v>0.61027834876800402</v>
          </cell>
          <cell r="W62">
            <v>273.70819999999998</v>
          </cell>
          <cell r="AA62">
            <v>0.41026172358295709</v>
          </cell>
        </row>
        <row r="63">
          <cell r="E63">
            <v>274.28109999999998</v>
          </cell>
          <cell r="I63">
            <v>3.4037992154934041E-2</v>
          </cell>
          <cell r="N63">
            <v>274.28109999999998</v>
          </cell>
          <cell r="R63">
            <v>0.56195041747517505</v>
          </cell>
          <cell r="W63">
            <v>274.28109999999998</v>
          </cell>
          <cell r="AA63">
            <v>0.49676697359549782</v>
          </cell>
        </row>
        <row r="64">
          <cell r="E64">
            <v>274.85399999999998</v>
          </cell>
          <cell r="I64">
            <v>3.0610711875739587E-2</v>
          </cell>
          <cell r="N64">
            <v>274.85399999999998</v>
          </cell>
          <cell r="R64">
            <v>0.49585088083144097</v>
          </cell>
          <cell r="W64">
            <v>274.85399999999998</v>
          </cell>
          <cell r="AA64">
            <v>0.56810101357268294</v>
          </cell>
        </row>
        <row r="65">
          <cell r="E65">
            <v>275.42689999999999</v>
          </cell>
          <cell r="I65">
            <v>2.6586335759195778E-2</v>
          </cell>
          <cell r="N65">
            <v>275.42689999999999</v>
          </cell>
          <cell r="R65">
            <v>0.4487974249848164</v>
          </cell>
          <cell r="W65">
            <v>275.42689999999999</v>
          </cell>
          <cell r="AA65">
            <v>0.65443685593308765</v>
          </cell>
        </row>
        <row r="66">
          <cell r="E66">
            <v>275.99979999999999</v>
          </cell>
          <cell r="I66">
            <v>2.4059059115227155E-2</v>
          </cell>
          <cell r="N66">
            <v>275.99979999999999</v>
          </cell>
          <cell r="R66">
            <v>0.39021462906508947</v>
          </cell>
          <cell r="W66">
            <v>275.99979999999999</v>
          </cell>
          <cell r="AA66">
            <v>0.71564501476229703</v>
          </cell>
        </row>
        <row r="67">
          <cell r="E67">
            <v>276.5727</v>
          </cell>
          <cell r="I67">
            <v>2.2498845200873731E-2</v>
          </cell>
          <cell r="N67">
            <v>276.5727</v>
          </cell>
          <cell r="R67">
            <v>0.35248749144884256</v>
          </cell>
          <cell r="W67">
            <v>276.5727</v>
          </cell>
          <cell r="AA67">
            <v>0.80038574150704411</v>
          </cell>
        </row>
        <row r="68">
          <cell r="E68">
            <v>277.1456</v>
          </cell>
          <cell r="I68">
            <v>2.2004154449306725E-2</v>
          </cell>
          <cell r="N68">
            <v>277.1456</v>
          </cell>
          <cell r="R68">
            <v>0.31313974408406836</v>
          </cell>
          <cell r="W68">
            <v>277.1456</v>
          </cell>
          <cell r="AA68">
            <v>0.86324422160454795</v>
          </cell>
        </row>
        <row r="69">
          <cell r="E69">
            <v>277.71859999999998</v>
          </cell>
          <cell r="I69">
            <v>2.0418078834571366E-2</v>
          </cell>
          <cell r="N69">
            <v>277.71859999999998</v>
          </cell>
          <cell r="R69">
            <v>0.27811880974959469</v>
          </cell>
          <cell r="W69">
            <v>277.71859999999998</v>
          </cell>
          <cell r="AA69">
            <v>0.91942201787155098</v>
          </cell>
        </row>
        <row r="70">
          <cell r="E70">
            <v>278.29149999999998</v>
          </cell>
          <cell r="I70">
            <v>1.5751064470900338E-2</v>
          </cell>
          <cell r="N70">
            <v>278.29149999999998</v>
          </cell>
          <cell r="R70">
            <v>0.24652948909055178</v>
          </cell>
          <cell r="W70">
            <v>278.29149999999998</v>
          </cell>
          <cell r="AA70">
            <v>0.96303403713543312</v>
          </cell>
        </row>
        <row r="71">
          <cell r="E71">
            <v>278.86450000000002</v>
          </cell>
          <cell r="I71">
            <v>1.6051475123674441E-2</v>
          </cell>
          <cell r="N71">
            <v>278.86450000000002</v>
          </cell>
          <cell r="R71">
            <v>0.21644725770082079</v>
          </cell>
          <cell r="W71">
            <v>278.86450000000002</v>
          </cell>
          <cell r="AA71">
            <v>0.98873832894619007</v>
          </cell>
        </row>
        <row r="72">
          <cell r="E72">
            <v>279.4375</v>
          </cell>
          <cell r="I72">
            <v>1.4457666098506811E-2</v>
          </cell>
          <cell r="N72">
            <v>279.4375</v>
          </cell>
          <cell r="R72">
            <v>0.19107431010311435</v>
          </cell>
          <cell r="W72">
            <v>279.4375</v>
          </cell>
          <cell r="AA72">
            <v>0.99968967177338319</v>
          </cell>
        </row>
        <row r="73">
          <cell r="E73">
            <v>280.0104</v>
          </cell>
          <cell r="I73">
            <v>1.2953625655770292E-2</v>
          </cell>
          <cell r="N73">
            <v>280.0104</v>
          </cell>
          <cell r="R73">
            <v>0.16870020670365984</v>
          </cell>
          <cell r="W73">
            <v>280.0104</v>
          </cell>
          <cell r="AA73">
            <v>1</v>
          </cell>
        </row>
        <row r="74">
          <cell r="E74">
            <v>280.58339999999998</v>
          </cell>
          <cell r="I74">
            <v>1.3802630666833191E-2</v>
          </cell>
          <cell r="N74">
            <v>280.58339999999998</v>
          </cell>
          <cell r="R74">
            <v>0.14936350445739438</v>
          </cell>
          <cell r="W74">
            <v>280.58339999999998</v>
          </cell>
          <cell r="AA74">
            <v>0.98604075415896442</v>
          </cell>
        </row>
        <row r="75">
          <cell r="E75">
            <v>281.15640000000002</v>
          </cell>
          <cell r="I75">
            <v>1.3849725581220227E-2</v>
          </cell>
          <cell r="N75">
            <v>281.15640000000002</v>
          </cell>
          <cell r="R75">
            <v>0.131397370304522</v>
          </cell>
          <cell r="W75">
            <v>281.15640000000002</v>
          </cell>
          <cell r="AA75">
            <v>0.9583973229749444</v>
          </cell>
        </row>
        <row r="76">
          <cell r="E76">
            <v>281.7294</v>
          </cell>
          <cell r="I76">
            <v>1.1740982265193796E-2</v>
          </cell>
          <cell r="N76">
            <v>281.7294</v>
          </cell>
          <cell r="R76">
            <v>0.11482141191734789</v>
          </cell>
          <cell r="W76">
            <v>281.7294</v>
          </cell>
          <cell r="AA76">
            <v>0.91583335064810245</v>
          </cell>
        </row>
        <row r="77">
          <cell r="E77">
            <v>282.30239999999998</v>
          </cell>
          <cell r="I77">
            <v>9.2294196175132775E-3</v>
          </cell>
          <cell r="N77">
            <v>282.30239999999998</v>
          </cell>
          <cell r="R77">
            <v>0.10172577854617755</v>
          </cell>
          <cell r="W77">
            <v>282.30239999999998</v>
          </cell>
          <cell r="AA77">
            <v>0.87167230668115303</v>
          </cell>
        </row>
        <row r="78">
          <cell r="E78">
            <v>282.87540000000001</v>
          </cell>
          <cell r="I78">
            <v>9.4487951826580929E-3</v>
          </cell>
          <cell r="N78">
            <v>282.87540000000001</v>
          </cell>
          <cell r="R78">
            <v>8.9179783973778778E-2</v>
          </cell>
          <cell r="W78">
            <v>282.87540000000001</v>
          </cell>
          <cell r="AA78">
            <v>0.8133562137223288</v>
          </cell>
        </row>
        <row r="79">
          <cell r="E79">
            <v>283.44850000000002</v>
          </cell>
          <cell r="I79">
            <v>8.5887395942793408E-3</v>
          </cell>
          <cell r="N79">
            <v>283.44850000000002</v>
          </cell>
          <cell r="R79">
            <v>7.9465027656706155E-2</v>
          </cell>
          <cell r="W79">
            <v>283.44850000000002</v>
          </cell>
          <cell r="AA79">
            <v>0.7650556806341785</v>
          </cell>
        </row>
        <row r="80">
          <cell r="E80">
            <v>284.0215</v>
          </cell>
          <cell r="I80">
            <v>7.2617225194764748E-3</v>
          </cell>
          <cell r="N80">
            <v>284.0215</v>
          </cell>
          <cell r="R80">
            <v>7.0149593086656567E-2</v>
          </cell>
          <cell r="W80">
            <v>284.0215</v>
          </cell>
          <cell r="AA80">
            <v>0.71291815011050275</v>
          </cell>
        </row>
        <row r="81">
          <cell r="E81">
            <v>284.59460000000001</v>
          </cell>
          <cell r="I81">
            <v>6.8748169136072044E-3</v>
          </cell>
          <cell r="N81">
            <v>284.59460000000001</v>
          </cell>
          <cell r="R81">
            <v>6.1707424984503094E-2</v>
          </cell>
          <cell r="W81">
            <v>284.59460000000001</v>
          </cell>
          <cell r="AA81">
            <v>0.64485884185900855</v>
          </cell>
        </row>
        <row r="82">
          <cell r="E82">
            <v>285.16759999999999</v>
          </cell>
          <cell r="I82">
            <v>8.9363752468074684E-3</v>
          </cell>
          <cell r="N82">
            <v>285.16759999999999</v>
          </cell>
          <cell r="R82">
            <v>5.4568493818670696E-2</v>
          </cell>
          <cell r="W82">
            <v>285.16759999999999</v>
          </cell>
          <cell r="AA82">
            <v>0.59239247377635984</v>
          </cell>
        </row>
        <row r="83">
          <cell r="E83">
            <v>285.7407</v>
          </cell>
          <cell r="I83">
            <v>5.8767181797417982E-3</v>
          </cell>
          <cell r="N83">
            <v>285.7407</v>
          </cell>
          <cell r="R83">
            <v>4.9393169198612717E-2</v>
          </cell>
          <cell r="W83">
            <v>285.7407</v>
          </cell>
          <cell r="AA83">
            <v>0.54669316113863731</v>
          </cell>
        </row>
        <row r="84">
          <cell r="E84">
            <v>286.31380000000001</v>
          </cell>
          <cell r="I84">
            <v>5.8911315724119824E-3</v>
          </cell>
          <cell r="N84">
            <v>286.31380000000001</v>
          </cell>
          <cell r="R84">
            <v>4.404614429520539E-2</v>
          </cell>
          <cell r="W84">
            <v>286.31380000000001</v>
          </cell>
          <cell r="AA84">
            <v>0.49923574767470547</v>
          </cell>
        </row>
        <row r="85">
          <cell r="E85">
            <v>286.88690000000003</v>
          </cell>
          <cell r="I85">
            <v>4.4179125391847424E-3</v>
          </cell>
          <cell r="N85">
            <v>286.88690000000003</v>
          </cell>
          <cell r="R85">
            <v>3.9167730365693196E-2</v>
          </cell>
          <cell r="W85">
            <v>286.88690000000003</v>
          </cell>
          <cell r="AA85">
            <v>0.45478007769423889</v>
          </cell>
        </row>
        <row r="86">
          <cell r="E86">
            <v>287.45999999999998</v>
          </cell>
          <cell r="I86">
            <v>4.5094188909208096E-3</v>
          </cell>
          <cell r="N86">
            <v>287.45999999999998</v>
          </cell>
          <cell r="R86">
            <v>3.5158350134386632E-2</v>
          </cell>
          <cell r="W86">
            <v>287.45999999999998</v>
          </cell>
          <cell r="AA86">
            <v>0.40859953778589031</v>
          </cell>
        </row>
        <row r="87">
          <cell r="E87">
            <v>288.03309999999999</v>
          </cell>
          <cell r="I87">
            <v>4.5385987420760903E-3</v>
          </cell>
          <cell r="N87">
            <v>288.03309999999999</v>
          </cell>
          <cell r="R87">
            <v>3.1456860950581908E-2</v>
          </cell>
          <cell r="W87">
            <v>288.03309999999999</v>
          </cell>
          <cell r="AA87">
            <v>0.3697396277369549</v>
          </cell>
        </row>
        <row r="88">
          <cell r="E88">
            <v>288.6062</v>
          </cell>
          <cell r="I88">
            <v>5.1545739772418091E-3</v>
          </cell>
          <cell r="N88">
            <v>288.6062</v>
          </cell>
          <cell r="R88">
            <v>2.7958204045362429E-2</v>
          </cell>
          <cell r="W88">
            <v>288.6062</v>
          </cell>
          <cell r="AA88">
            <v>0.33577412000288709</v>
          </cell>
        </row>
        <row r="89">
          <cell r="E89">
            <v>289.17930000000001</v>
          </cell>
          <cell r="I89">
            <v>2.8439232416973426E-3</v>
          </cell>
          <cell r="N89">
            <v>289.17930000000001</v>
          </cell>
          <cell r="R89">
            <v>2.54613591922297E-2</v>
          </cell>
          <cell r="W89">
            <v>289.17930000000001</v>
          </cell>
          <cell r="AA89">
            <v>0.30203966382501318</v>
          </cell>
        </row>
        <row r="90">
          <cell r="E90">
            <v>289.7525</v>
          </cell>
          <cell r="I90">
            <v>5.3360168592940203E-3</v>
          </cell>
          <cell r="N90">
            <v>289.7525</v>
          </cell>
          <cell r="R90">
            <v>2.3104772046954006E-2</v>
          </cell>
          <cell r="W90">
            <v>289.7525</v>
          </cell>
          <cell r="AA90">
            <v>0.2731254354678897</v>
          </cell>
        </row>
        <row r="91">
          <cell r="E91">
            <v>290.32560000000001</v>
          </cell>
          <cell r="I91">
            <v>2.9900637007074546E-3</v>
          </cell>
          <cell r="N91">
            <v>290.32560000000001</v>
          </cell>
          <cell r="R91">
            <v>2.0849298905687125E-2</v>
          </cell>
          <cell r="W91">
            <v>290.32560000000001</v>
          </cell>
          <cell r="AA91">
            <v>0.24560565454647915</v>
          </cell>
        </row>
        <row r="92">
          <cell r="E92">
            <v>290.89879999999999</v>
          </cell>
          <cell r="I92">
            <v>4.9618764813685861E-3</v>
          </cell>
          <cell r="N92">
            <v>290.89879999999999</v>
          </cell>
          <cell r="R92">
            <v>1.8826439738694922E-2</v>
          </cell>
          <cell r="W92">
            <v>290.89879999999999</v>
          </cell>
          <cell r="AA92">
            <v>0.22165425335193206</v>
          </cell>
        </row>
        <row r="93">
          <cell r="E93">
            <v>291.47199999999998</v>
          </cell>
          <cell r="I93">
            <v>4.6498364744064031E-3</v>
          </cell>
          <cell r="N93">
            <v>291.47199999999998</v>
          </cell>
          <cell r="R93">
            <v>1.7072562975352468E-2</v>
          </cell>
          <cell r="W93">
            <v>291.47199999999998</v>
          </cell>
          <cell r="AA93">
            <v>0.19624322439786127</v>
          </cell>
        </row>
        <row r="94">
          <cell r="E94">
            <v>292.04520000000002</v>
          </cell>
          <cell r="I94">
            <v>3.6525215486787905E-3</v>
          </cell>
          <cell r="N94">
            <v>292.04520000000002</v>
          </cell>
          <cell r="R94">
            <v>1.5964388327314196E-2</v>
          </cell>
          <cell r="W94">
            <v>292.04520000000002</v>
          </cell>
          <cell r="AA94">
            <v>0.18040454448314566</v>
          </cell>
        </row>
        <row r="95">
          <cell r="E95">
            <v>292.61840000000001</v>
          </cell>
          <cell r="I95">
            <v>2.2619265369558804E-3</v>
          </cell>
          <cell r="N95">
            <v>292.61840000000001</v>
          </cell>
          <cell r="R95">
            <v>1.4610915297757312E-2</v>
          </cell>
          <cell r="W95">
            <v>292.61840000000001</v>
          </cell>
          <cell r="AA95">
            <v>0.1619450480370794</v>
          </cell>
        </row>
        <row r="96">
          <cell r="E96">
            <v>293.19159999999999</v>
          </cell>
          <cell r="I96">
            <v>4.7597214189429296E-3</v>
          </cell>
          <cell r="N96">
            <v>293.19159999999999</v>
          </cell>
          <cell r="R96">
            <v>1.3303338523971543E-2</v>
          </cell>
          <cell r="W96">
            <v>293.19159999999999</v>
          </cell>
          <cell r="AA96">
            <v>0.14510365449140017</v>
          </cell>
        </row>
        <row r="97">
          <cell r="E97">
            <v>293.76479999999998</v>
          </cell>
          <cell r="I97">
            <v>4.4748306789957736E-3</v>
          </cell>
          <cell r="N97">
            <v>293.76479999999998</v>
          </cell>
          <cell r="R97">
            <v>1.2018820953230706E-2</v>
          </cell>
          <cell r="W97">
            <v>293.76479999999998</v>
          </cell>
          <cell r="AA97">
            <v>0.13091278129509173</v>
          </cell>
        </row>
        <row r="98">
          <cell r="E98">
            <v>294.33800000000002</v>
          </cell>
          <cell r="I98">
            <v>3.2314185251334287E-3</v>
          </cell>
          <cell r="N98">
            <v>294.33800000000002</v>
          </cell>
          <cell r="R98">
            <v>1.1458224357466261E-2</v>
          </cell>
          <cell r="W98">
            <v>294.33800000000002</v>
          </cell>
          <cell r="AA98">
            <v>0.11645130539552663</v>
          </cell>
        </row>
        <row r="99">
          <cell r="E99">
            <v>294.91129999999998</v>
          </cell>
          <cell r="I99">
            <v>2.5087529284235606E-3</v>
          </cell>
          <cell r="N99">
            <v>294.91129999999998</v>
          </cell>
          <cell r="R99">
            <v>1.0840237129884869E-2</v>
          </cell>
          <cell r="W99">
            <v>294.91129999999998</v>
          </cell>
          <cell r="AA99">
            <v>0.10574743165827896</v>
          </cell>
        </row>
        <row r="100">
          <cell r="E100">
            <v>295.48450000000003</v>
          </cell>
          <cell r="I100">
            <v>3.1969752112706359E-3</v>
          </cell>
          <cell r="N100">
            <v>295.48450000000003</v>
          </cell>
          <cell r="R100">
            <v>9.5688932590509077E-3</v>
          </cell>
          <cell r="W100">
            <v>295.48450000000003</v>
          </cell>
          <cell r="AA100">
            <v>9.42361142258136E-2</v>
          </cell>
        </row>
        <row r="101">
          <cell r="E101">
            <v>296.05779999999999</v>
          </cell>
          <cell r="I101">
            <v>2.2641804711817991E-3</v>
          </cell>
          <cell r="N101">
            <v>296.05779999999999</v>
          </cell>
          <cell r="R101">
            <v>8.8238249651128257E-3</v>
          </cell>
          <cell r="W101">
            <v>296.05779999999999</v>
          </cell>
          <cell r="AA101">
            <v>8.5182708436757681E-2</v>
          </cell>
        </row>
        <row r="102">
          <cell r="E102">
            <v>296.63099999999997</v>
          </cell>
          <cell r="I102">
            <v>4.2951726443482344E-3</v>
          </cell>
          <cell r="N102">
            <v>296.63099999999997</v>
          </cell>
          <cell r="R102">
            <v>8.8116056318097782E-3</v>
          </cell>
          <cell r="W102">
            <v>296.63099999999997</v>
          </cell>
          <cell r="AA102">
            <v>7.637685605665763E-2</v>
          </cell>
        </row>
        <row r="103">
          <cell r="E103">
            <v>297.20429999999999</v>
          </cell>
          <cell r="I103">
            <v>3.0223008343014247E-3</v>
          </cell>
          <cell r="N103">
            <v>297.20429999999999</v>
          </cell>
          <cell r="R103">
            <v>7.9728549983792939E-3</v>
          </cell>
          <cell r="W103">
            <v>297.20429999999999</v>
          </cell>
          <cell r="AA103">
            <v>6.8886107528304777E-2</v>
          </cell>
        </row>
        <row r="104">
          <cell r="E104">
            <v>297.77760000000001</v>
          </cell>
          <cell r="I104">
            <v>2.9632559392626227E-3</v>
          </cell>
          <cell r="N104">
            <v>297.77760000000001</v>
          </cell>
          <cell r="R104">
            <v>7.354902744358122E-3</v>
          </cell>
          <cell r="W104">
            <v>297.77760000000001</v>
          </cell>
          <cell r="AA104">
            <v>6.2421966212860745E-2</v>
          </cell>
        </row>
        <row r="105">
          <cell r="E105">
            <v>298.35090000000002</v>
          </cell>
          <cell r="I105">
            <v>1.7875312850817976E-3</v>
          </cell>
          <cell r="N105">
            <v>298.35090000000002</v>
          </cell>
          <cell r="R105">
            <v>6.9385922571514594E-3</v>
          </cell>
          <cell r="W105">
            <v>298.35090000000002</v>
          </cell>
          <cell r="AA105">
            <v>5.580894354312927E-2</v>
          </cell>
        </row>
        <row r="106">
          <cell r="E106">
            <v>298.92430000000002</v>
          </cell>
          <cell r="I106">
            <v>3.5248845765974294E-3</v>
          </cell>
          <cell r="N106">
            <v>298.92430000000002</v>
          </cell>
          <cell r="R106">
            <v>6.5688373920436563E-3</v>
          </cell>
          <cell r="W106">
            <v>298.92430000000002</v>
          </cell>
          <cell r="AA106">
            <v>5.0171630737996353E-2</v>
          </cell>
        </row>
        <row r="107">
          <cell r="E107">
            <v>299.49759999999998</v>
          </cell>
          <cell r="I107">
            <v>3.2276283141283169E-3</v>
          </cell>
          <cell r="N107">
            <v>299.49759999999998</v>
          </cell>
          <cell r="R107">
            <v>6.5177387494272038E-3</v>
          </cell>
          <cell r="W107">
            <v>299.49759999999998</v>
          </cell>
          <cell r="AA107">
            <v>4.5203166851980267E-2</v>
          </cell>
        </row>
        <row r="108">
          <cell r="E108">
            <v>300.07089999999999</v>
          </cell>
          <cell r="I108">
            <v>2.511164440742065E-3</v>
          </cell>
          <cell r="N108">
            <v>300.07089999999999</v>
          </cell>
          <cell r="R108">
            <v>6.2692559562639947E-3</v>
          </cell>
          <cell r="W108">
            <v>300.07089999999999</v>
          </cell>
          <cell r="AA108">
            <v>4.1166500679813818E-2</v>
          </cell>
        </row>
        <row r="109">
          <cell r="E109">
            <v>300.64429999999999</v>
          </cell>
          <cell r="I109">
            <v>3.4029672511452732E-3</v>
          </cell>
          <cell r="N109">
            <v>300.64429999999999</v>
          </cell>
          <cell r="R109">
            <v>5.8229469558987489E-3</v>
          </cell>
          <cell r="W109">
            <v>300.64429999999999</v>
          </cell>
          <cell r="AA109">
            <v>3.7051570718908584E-2</v>
          </cell>
        </row>
        <row r="110">
          <cell r="E110">
            <v>301.21769999999998</v>
          </cell>
          <cell r="I110">
            <v>2.8894836568288396E-3</v>
          </cell>
          <cell r="N110">
            <v>301.21769999999998</v>
          </cell>
          <cell r="R110">
            <v>5.7092462140501347E-3</v>
          </cell>
          <cell r="W110">
            <v>301.21769999999998</v>
          </cell>
          <cell r="AA110">
            <v>3.409480625541652E-2</v>
          </cell>
        </row>
        <row r="111">
          <cell r="E111">
            <v>301.791</v>
          </cell>
          <cell r="I111">
            <v>2.9862451127447066E-3</v>
          </cell>
          <cell r="N111">
            <v>301.791</v>
          </cell>
          <cell r="R111">
            <v>5.4913930471322432E-3</v>
          </cell>
          <cell r="W111">
            <v>301.791</v>
          </cell>
          <cell r="AA111">
            <v>3.0683009132935615E-2</v>
          </cell>
        </row>
        <row r="112">
          <cell r="E112">
            <v>302.36439999999999</v>
          </cell>
          <cell r="I112">
            <v>3.5597897530345139E-3</v>
          </cell>
          <cell r="N112">
            <v>302.36439999999999</v>
          </cell>
          <cell r="R112">
            <v>4.9814146067197604E-3</v>
          </cell>
          <cell r="W112">
            <v>302.36439999999999</v>
          </cell>
          <cell r="AA112">
            <v>2.8058917614567642E-2</v>
          </cell>
        </row>
        <row r="113">
          <cell r="E113">
            <v>302.93779999999998</v>
          </cell>
          <cell r="I113">
            <v>3.1220498796015283E-3</v>
          </cell>
          <cell r="N113">
            <v>302.93779999999998</v>
          </cell>
          <cell r="R113">
            <v>4.9655475396099625E-3</v>
          </cell>
          <cell r="W113">
            <v>302.93779999999998</v>
          </cell>
          <cell r="AA113">
            <v>2.5518271095608284E-2</v>
          </cell>
        </row>
        <row r="114">
          <cell r="E114">
            <v>303.51119999999997</v>
          </cell>
          <cell r="I114">
            <v>3.1439969749486054E-3</v>
          </cell>
          <cell r="N114">
            <v>303.51119999999997</v>
          </cell>
          <cell r="R114">
            <v>4.5694026119049097E-3</v>
          </cell>
          <cell r="W114">
            <v>303.51119999999997</v>
          </cell>
          <cell r="AA114">
            <v>2.3508486035854165E-2</v>
          </cell>
        </row>
        <row r="115">
          <cell r="E115">
            <v>304.0847</v>
          </cell>
          <cell r="I115">
            <v>3.1013746086612131E-3</v>
          </cell>
          <cell r="N115">
            <v>304.0847</v>
          </cell>
          <cell r="R115">
            <v>4.8373882962159474E-3</v>
          </cell>
          <cell r="W115">
            <v>304.0847</v>
          </cell>
          <cell r="AA115">
            <v>2.1308101682067582E-2</v>
          </cell>
        </row>
        <row r="116">
          <cell r="E116">
            <v>304.65809999999999</v>
          </cell>
          <cell r="I116">
            <v>1.3796014169906673E-3</v>
          </cell>
          <cell r="N116">
            <v>304.65809999999999</v>
          </cell>
          <cell r="R116">
            <v>4.4726361772150555E-3</v>
          </cell>
          <cell r="W116">
            <v>304.65809999999999</v>
          </cell>
          <cell r="AA116">
            <v>1.9115272440132093E-2</v>
          </cell>
        </row>
        <row r="117">
          <cell r="E117">
            <v>305.23160000000001</v>
          </cell>
          <cell r="I117">
            <v>3.1636144853217397E-3</v>
          </cell>
          <cell r="N117">
            <v>305.23160000000001</v>
          </cell>
          <cell r="R117">
            <v>4.8260536885696851E-3</v>
          </cell>
          <cell r="W117">
            <v>305.23160000000001</v>
          </cell>
          <cell r="AA117">
            <v>1.7777513968365612E-2</v>
          </cell>
        </row>
        <row r="118">
          <cell r="E118">
            <v>305.80500000000001</v>
          </cell>
          <cell r="I118">
            <v>2.6865598580698368E-3</v>
          </cell>
          <cell r="N118">
            <v>305.80500000000001</v>
          </cell>
          <cell r="R118">
            <v>4.226746310397757E-3</v>
          </cell>
          <cell r="W118">
            <v>305.80500000000001</v>
          </cell>
          <cell r="AA118">
            <v>1.6331515927478363E-2</v>
          </cell>
        </row>
        <row r="119">
          <cell r="E119">
            <v>306.37849999999997</v>
          </cell>
          <cell r="I119">
            <v>3.1884974841632674E-3</v>
          </cell>
          <cell r="N119">
            <v>306.37849999999997</v>
          </cell>
          <cell r="R119">
            <v>4.0663894327325366E-3</v>
          </cell>
          <cell r="W119">
            <v>306.37849999999997</v>
          </cell>
          <cell r="AA119">
            <v>1.509925046599093E-2</v>
          </cell>
        </row>
        <row r="120">
          <cell r="E120">
            <v>306.952</v>
          </cell>
          <cell r="I120">
            <v>2.55045714493454E-3</v>
          </cell>
          <cell r="N120">
            <v>306.952</v>
          </cell>
          <cell r="R120">
            <v>4.2396062291819121E-3</v>
          </cell>
          <cell r="W120">
            <v>306.952</v>
          </cell>
          <cell r="AA120">
            <v>1.4084779124962362E-2</v>
          </cell>
        </row>
        <row r="121">
          <cell r="E121">
            <v>307.52550000000002</v>
          </cell>
          <cell r="I121">
            <v>3.2815848678572753E-3</v>
          </cell>
          <cell r="N121">
            <v>307.52550000000002</v>
          </cell>
          <cell r="R121">
            <v>4.2027677650803251E-3</v>
          </cell>
          <cell r="W121">
            <v>307.52550000000002</v>
          </cell>
          <cell r="AA121">
            <v>1.3042737616568325E-2</v>
          </cell>
        </row>
        <row r="122">
          <cell r="E122">
            <v>308.09899999999999</v>
          </cell>
          <cell r="I122">
            <v>3.9213917682859485E-3</v>
          </cell>
          <cell r="N122">
            <v>308.09899999999999</v>
          </cell>
          <cell r="R122">
            <v>3.8651848276696071E-3</v>
          </cell>
          <cell r="W122">
            <v>308.09899999999999</v>
          </cell>
          <cell r="AA122">
            <v>1.2156949444039833E-2</v>
          </cell>
        </row>
        <row r="123">
          <cell r="E123">
            <v>308.67250000000001</v>
          </cell>
          <cell r="I123">
            <v>1.7641690672180912E-3</v>
          </cell>
          <cell r="N123">
            <v>308.67250000000001</v>
          </cell>
          <cell r="R123">
            <v>3.9208843522029234E-3</v>
          </cell>
          <cell r="W123">
            <v>308.67250000000001</v>
          </cell>
          <cell r="AA123">
            <v>1.1431064040913284E-2</v>
          </cell>
        </row>
        <row r="124">
          <cell r="E124">
            <v>309.24610000000001</v>
          </cell>
          <cell r="I124">
            <v>3.6745805845193142E-3</v>
          </cell>
          <cell r="N124">
            <v>309.24610000000001</v>
          </cell>
          <cell r="R124">
            <v>3.3425096086600195E-3</v>
          </cell>
          <cell r="W124">
            <v>309.24610000000001</v>
          </cell>
          <cell r="AA124">
            <v>1.0560143579883522E-2</v>
          </cell>
        </row>
        <row r="125">
          <cell r="E125">
            <v>309.81959999999998</v>
          </cell>
          <cell r="I125">
            <v>2.5831247091960331E-3</v>
          </cell>
          <cell r="N125">
            <v>309.81959999999998</v>
          </cell>
          <cell r="R125">
            <v>3.5783639088700766E-3</v>
          </cell>
          <cell r="W125">
            <v>309.81959999999998</v>
          </cell>
          <cell r="AA125">
            <v>9.6771664160485975E-3</v>
          </cell>
        </row>
        <row r="126">
          <cell r="E126">
            <v>310.39319999999998</v>
          </cell>
          <cell r="I126">
            <v>3.8442917136216879E-3</v>
          </cell>
          <cell r="N126">
            <v>310.39319999999998</v>
          </cell>
          <cell r="R126">
            <v>3.5573745596369777E-3</v>
          </cell>
          <cell r="W126">
            <v>310.39319999999998</v>
          </cell>
          <cell r="AA126">
            <v>9.2328135807868885E-3</v>
          </cell>
        </row>
        <row r="127">
          <cell r="E127">
            <v>310.96679999999998</v>
          </cell>
          <cell r="I127">
            <v>1.811336133295247E-3</v>
          </cell>
          <cell r="N127">
            <v>310.96679999999998</v>
          </cell>
          <cell r="R127">
            <v>3.2953343596378213E-3</v>
          </cell>
          <cell r="W127">
            <v>310.96679999999998</v>
          </cell>
          <cell r="AA127">
            <v>8.606650056251398E-3</v>
          </cell>
        </row>
        <row r="128">
          <cell r="E128">
            <v>311.54039999999998</v>
          </cell>
          <cell r="I128">
            <v>3.0517781098932328E-3</v>
          </cell>
          <cell r="N128">
            <v>311.54039999999998</v>
          </cell>
          <cell r="R128">
            <v>3.3507817582870483E-3</v>
          </cell>
          <cell r="W128">
            <v>311.54039999999998</v>
          </cell>
          <cell r="AA128">
            <v>8.0399692116468399E-3</v>
          </cell>
        </row>
        <row r="129">
          <cell r="E129">
            <v>312.11399999999998</v>
          </cell>
          <cell r="I129">
            <v>1.8796058817274288E-3</v>
          </cell>
          <cell r="N129">
            <v>312.11399999999998</v>
          </cell>
          <cell r="R129">
            <v>3.2638114620014633E-3</v>
          </cell>
          <cell r="W129">
            <v>312.11399999999998</v>
          </cell>
          <cell r="AA129">
            <v>7.6628873101309922E-3</v>
          </cell>
        </row>
        <row r="130">
          <cell r="E130">
            <v>312.68759999999997</v>
          </cell>
          <cell r="I130">
            <v>2.4753422198183811E-3</v>
          </cell>
          <cell r="N130">
            <v>312.68759999999997</v>
          </cell>
          <cell r="R130">
            <v>3.2714231969455318E-3</v>
          </cell>
          <cell r="W130">
            <v>312.68759999999997</v>
          </cell>
          <cell r="AA130">
            <v>7.0787411953039123E-3</v>
          </cell>
        </row>
        <row r="131">
          <cell r="E131">
            <v>313.26119999999997</v>
          </cell>
          <cell r="I131">
            <v>5.0200091027867988E-3</v>
          </cell>
          <cell r="N131">
            <v>313.26119999999997</v>
          </cell>
          <cell r="R131">
            <v>3.4168419407616933E-3</v>
          </cell>
          <cell r="W131">
            <v>313.26119999999997</v>
          </cell>
          <cell r="AA131">
            <v>6.8463109184740602E-3</v>
          </cell>
        </row>
        <row r="132">
          <cell r="E132">
            <v>313.8349</v>
          </cell>
          <cell r="I132">
            <v>3.5267452686290708E-3</v>
          </cell>
          <cell r="N132">
            <v>313.8349</v>
          </cell>
          <cell r="R132">
            <v>3.0347034592447721E-3</v>
          </cell>
          <cell r="W132">
            <v>313.8349</v>
          </cell>
          <cell r="AA132">
            <v>6.4517038187811588E-3</v>
          </cell>
        </row>
        <row r="133">
          <cell r="E133">
            <v>314.40859999999998</v>
          </cell>
          <cell r="I133">
            <v>2.2422069811510342E-3</v>
          </cell>
          <cell r="N133">
            <v>314.40859999999998</v>
          </cell>
          <cell r="R133">
            <v>3.0855114089457622E-3</v>
          </cell>
          <cell r="W133">
            <v>314.40859999999998</v>
          </cell>
          <cell r="AA133">
            <v>6.1222283882309634E-3</v>
          </cell>
        </row>
        <row r="134">
          <cell r="E134">
            <v>314.98219999999998</v>
          </cell>
          <cell r="I134">
            <v>3.0505473569701026E-3</v>
          </cell>
          <cell r="N134">
            <v>314.98219999999998</v>
          </cell>
          <cell r="R134">
            <v>3.0309040109558513E-3</v>
          </cell>
          <cell r="W134">
            <v>314.98219999999998</v>
          </cell>
          <cell r="AA134">
            <v>5.7102808016148126E-3</v>
          </cell>
        </row>
        <row r="135">
          <cell r="E135">
            <v>315.55590000000001</v>
          </cell>
          <cell r="I135">
            <v>2.455711105320447E-3</v>
          </cell>
          <cell r="N135">
            <v>315.55590000000001</v>
          </cell>
          <cell r="R135">
            <v>2.9036227190293693E-3</v>
          </cell>
          <cell r="W135">
            <v>315.55590000000001</v>
          </cell>
          <cell r="AA135">
            <v>5.4616366725706742E-3</v>
          </cell>
        </row>
        <row r="136">
          <cell r="E136">
            <v>316.12959999999998</v>
          </cell>
          <cell r="I136">
            <v>3.4451016790780003E-3</v>
          </cell>
          <cell r="N136">
            <v>316.12959999999998</v>
          </cell>
          <cell r="R136">
            <v>2.8647258423233229E-3</v>
          </cell>
          <cell r="W136">
            <v>316.12959999999998</v>
          </cell>
          <cell r="AA136">
            <v>5.203391149235596E-3</v>
          </cell>
        </row>
        <row r="137">
          <cell r="E137">
            <v>316.70330000000001</v>
          </cell>
          <cell r="I137">
            <v>1.8849752447917631E-3</v>
          </cell>
          <cell r="N137">
            <v>316.70330000000001</v>
          </cell>
          <cell r="R137">
            <v>2.8469507299274327E-3</v>
          </cell>
          <cell r="W137">
            <v>316.70330000000001</v>
          </cell>
          <cell r="AA137">
            <v>5.0316323605789698E-3</v>
          </cell>
        </row>
        <row r="138">
          <cell r="E138">
            <v>317.27710000000002</v>
          </cell>
          <cell r="I138">
            <v>2.3637120208084149E-3</v>
          </cell>
          <cell r="N138">
            <v>317.27710000000002</v>
          </cell>
          <cell r="R138">
            <v>2.666529451768308E-3</v>
          </cell>
          <cell r="W138">
            <v>317.27710000000002</v>
          </cell>
          <cell r="AA138">
            <v>4.7261285772922526E-3</v>
          </cell>
        </row>
        <row r="139">
          <cell r="E139">
            <v>317.85079999999999</v>
          </cell>
          <cell r="I139">
            <v>3.6626173422014329E-3</v>
          </cell>
          <cell r="N139">
            <v>317.85079999999999</v>
          </cell>
          <cell r="R139">
            <v>2.6859551251395631E-3</v>
          </cell>
          <cell r="W139">
            <v>317.85079999999999</v>
          </cell>
          <cell r="AA139">
            <v>4.4932422050767366E-3</v>
          </cell>
        </row>
        <row r="140">
          <cell r="E140">
            <v>318.4246</v>
          </cell>
          <cell r="I140">
            <v>1.8638026160715513E-3</v>
          </cell>
          <cell r="N140">
            <v>318.4246</v>
          </cell>
          <cell r="R140">
            <v>2.8184704157630251E-3</v>
          </cell>
          <cell r="W140">
            <v>318.4246</v>
          </cell>
          <cell r="AA140">
            <v>4.4089502391377973E-3</v>
          </cell>
        </row>
        <row r="141">
          <cell r="E141">
            <v>318.99829999999997</v>
          </cell>
          <cell r="I141">
            <v>3.6071231400468654E-3</v>
          </cell>
          <cell r="N141">
            <v>318.99829999999997</v>
          </cell>
          <cell r="R141">
            <v>2.7791076330228748E-3</v>
          </cell>
          <cell r="W141">
            <v>318.99829999999997</v>
          </cell>
          <cell r="AA141">
            <v>4.2987558795205306E-3</v>
          </cell>
        </row>
        <row r="142">
          <cell r="E142">
            <v>319.57209999999998</v>
          </cell>
          <cell r="I142">
            <v>2.2657082082380032E-3</v>
          </cell>
          <cell r="N142">
            <v>319.57209999999998</v>
          </cell>
          <cell r="R142">
            <v>2.583341572376564E-3</v>
          </cell>
          <cell r="W142">
            <v>319.57209999999998</v>
          </cell>
          <cell r="AA142">
            <v>4.0745059280256103E-3</v>
          </cell>
        </row>
        <row r="143">
          <cell r="E143">
            <v>320.14589999999998</v>
          </cell>
          <cell r="I143">
            <v>2.1454360324262506E-3</v>
          </cell>
          <cell r="N143">
            <v>320.14589999999998</v>
          </cell>
          <cell r="R143">
            <v>2.6156893825108108E-3</v>
          </cell>
          <cell r="W143">
            <v>320.14589999999998</v>
          </cell>
          <cell r="AA143">
            <v>3.9932305055995756E-3</v>
          </cell>
        </row>
        <row r="144">
          <cell r="E144">
            <v>320.71969999999999</v>
          </cell>
          <cell r="I144">
            <v>2.5643871327502943E-3</v>
          </cell>
          <cell r="N144">
            <v>320.71969999999999</v>
          </cell>
          <cell r="R144">
            <v>2.4550270857512891E-3</v>
          </cell>
          <cell r="W144">
            <v>320.71969999999999</v>
          </cell>
          <cell r="AA144">
            <v>3.9149841003320524E-3</v>
          </cell>
        </row>
        <row r="145">
          <cell r="E145">
            <v>321.29360000000003</v>
          </cell>
          <cell r="I145">
            <v>2.6647890455810752E-3</v>
          </cell>
          <cell r="N145">
            <v>321.29360000000003</v>
          </cell>
          <cell r="R145">
            <v>2.5932055933605199E-3</v>
          </cell>
          <cell r="W145">
            <v>321.29360000000003</v>
          </cell>
          <cell r="AA145">
            <v>3.7651541341621698E-3</v>
          </cell>
        </row>
        <row r="146">
          <cell r="E146">
            <v>321.86739999999998</v>
          </cell>
          <cell r="I146">
            <v>2.5491854346806984E-3</v>
          </cell>
          <cell r="N146">
            <v>321.86739999999998</v>
          </cell>
          <cell r="R146">
            <v>2.5593292851695385E-3</v>
          </cell>
          <cell r="W146">
            <v>321.86739999999998</v>
          </cell>
          <cell r="AA146">
            <v>3.5992121543619877E-3</v>
          </cell>
        </row>
        <row r="147">
          <cell r="E147">
            <v>322.44130000000001</v>
          </cell>
          <cell r="I147">
            <v>1.6232585315296541E-3</v>
          </cell>
          <cell r="N147">
            <v>322.44130000000001</v>
          </cell>
          <cell r="R147">
            <v>2.5948780581557911E-3</v>
          </cell>
          <cell r="W147">
            <v>322.44130000000001</v>
          </cell>
          <cell r="AA147">
            <v>3.5137966410176114E-3</v>
          </cell>
        </row>
        <row r="148">
          <cell r="E148">
            <v>323.01510000000002</v>
          </cell>
          <cell r="I148">
            <v>2.6023185927757631E-3</v>
          </cell>
          <cell r="N148">
            <v>323.01510000000002</v>
          </cell>
          <cell r="R148">
            <v>2.5487118025471814E-3</v>
          </cell>
          <cell r="W148">
            <v>323.01510000000002</v>
          </cell>
          <cell r="AA148">
            <v>3.48673047422002E-3</v>
          </cell>
        </row>
        <row r="149">
          <cell r="E149">
            <v>323.589</v>
          </cell>
          <cell r="I149">
            <v>2.9943507286248768E-3</v>
          </cell>
          <cell r="N149">
            <v>323.589</v>
          </cell>
          <cell r="R149">
            <v>2.4927234841503158E-3</v>
          </cell>
          <cell r="W149">
            <v>323.589</v>
          </cell>
          <cell r="AA149">
            <v>3.3038554672287002E-3</v>
          </cell>
        </row>
        <row r="150">
          <cell r="E150">
            <v>324.16289999999998</v>
          </cell>
          <cell r="I150">
            <v>2.34810788127154E-3</v>
          </cell>
          <cell r="N150">
            <v>324.16289999999998</v>
          </cell>
          <cell r="R150">
            <v>2.4825009868869341E-3</v>
          </cell>
          <cell r="W150">
            <v>324.16289999999998</v>
          </cell>
          <cell r="AA150">
            <v>3.3351245703942488E-3</v>
          </cell>
        </row>
        <row r="151">
          <cell r="E151">
            <v>324.73680000000002</v>
          </cell>
          <cell r="I151">
            <v>2.3659295312042253E-3</v>
          </cell>
          <cell r="N151">
            <v>324.73680000000002</v>
          </cell>
          <cell r="R151">
            <v>2.4559531704338288E-3</v>
          </cell>
          <cell r="W151">
            <v>324.73680000000002</v>
          </cell>
          <cell r="AA151">
            <v>3.2230146783742935E-3</v>
          </cell>
        </row>
        <row r="152">
          <cell r="E152">
            <v>325.31079999999997</v>
          </cell>
          <cell r="I152">
            <v>2.3148670520912028E-3</v>
          </cell>
          <cell r="N152">
            <v>325.31079999999997</v>
          </cell>
          <cell r="R152">
            <v>2.4261327313736458E-3</v>
          </cell>
          <cell r="W152">
            <v>325.31079999999997</v>
          </cell>
          <cell r="AA152">
            <v>3.091004212879445E-3</v>
          </cell>
        </row>
        <row r="153">
          <cell r="E153">
            <v>325.88470000000001</v>
          </cell>
          <cell r="I153">
            <v>1.6546094377484267E-3</v>
          </cell>
          <cell r="N153">
            <v>325.88470000000001</v>
          </cell>
          <cell r="R153">
            <v>2.3004001864358361E-3</v>
          </cell>
          <cell r="W153">
            <v>325.88470000000001</v>
          </cell>
          <cell r="AA153">
            <v>3.0691425000984366E-3</v>
          </cell>
        </row>
        <row r="154">
          <cell r="E154">
            <v>326.45870000000002</v>
          </cell>
          <cell r="I154">
            <v>3.0350872004605103E-3</v>
          </cell>
          <cell r="N154">
            <v>326.45870000000002</v>
          </cell>
          <cell r="R154">
            <v>2.2162952482837361E-3</v>
          </cell>
          <cell r="W154">
            <v>326.45870000000002</v>
          </cell>
          <cell r="AA154">
            <v>2.9620016233168236E-3</v>
          </cell>
        </row>
        <row r="155">
          <cell r="E155">
            <v>327.0326</v>
          </cell>
          <cell r="I155">
            <v>1.691249626426757E-3</v>
          </cell>
          <cell r="N155">
            <v>327.0326</v>
          </cell>
          <cell r="R155">
            <v>2.3944037486230527E-3</v>
          </cell>
          <cell r="W155">
            <v>327.0326</v>
          </cell>
          <cell r="AA155">
            <v>2.9655808276384124E-3</v>
          </cell>
        </row>
        <row r="156">
          <cell r="E156">
            <v>327.60660000000001</v>
          </cell>
          <cell r="I156">
            <v>9.1405639899969353E-4</v>
          </cell>
          <cell r="N156">
            <v>327.60660000000001</v>
          </cell>
          <cell r="R156">
            <v>2.3563980965950358E-3</v>
          </cell>
          <cell r="W156">
            <v>327.60660000000001</v>
          </cell>
          <cell r="AA156">
            <v>2.9108860411046706E-3</v>
          </cell>
        </row>
        <row r="157">
          <cell r="E157">
            <v>328.18060000000003</v>
          </cell>
          <cell r="I157">
            <v>1.3761624270534276E-3</v>
          </cell>
          <cell r="N157">
            <v>328.18060000000003</v>
          </cell>
          <cell r="R157">
            <v>2.3006675000843283E-3</v>
          </cell>
          <cell r="W157">
            <v>328.18060000000003</v>
          </cell>
          <cell r="AA157">
            <v>2.794013683128321E-3</v>
          </cell>
        </row>
        <row r="158">
          <cell r="E158">
            <v>328.75470000000001</v>
          </cell>
          <cell r="I158">
            <v>1.3310719150267753E-3</v>
          </cell>
          <cell r="N158">
            <v>328.75470000000001</v>
          </cell>
          <cell r="R158">
            <v>2.342044283193314E-3</v>
          </cell>
          <cell r="W158">
            <v>328.75470000000001</v>
          </cell>
          <cell r="AA158">
            <v>2.7844674753132004E-3</v>
          </cell>
        </row>
        <row r="159">
          <cell r="E159">
            <v>329.32870000000003</v>
          </cell>
          <cell r="I159">
            <v>1.7223532952528914E-3</v>
          </cell>
          <cell r="N159">
            <v>329.32870000000003</v>
          </cell>
          <cell r="R159">
            <v>2.1902913892861693E-3</v>
          </cell>
          <cell r="W159">
            <v>329.32870000000003</v>
          </cell>
          <cell r="AA159">
            <v>2.7202978139381677E-3</v>
          </cell>
        </row>
        <row r="160">
          <cell r="E160">
            <v>329.90269999999998</v>
          </cell>
          <cell r="I160">
            <v>1.4254551459679157E-3</v>
          </cell>
          <cell r="N160">
            <v>329.90269999999998</v>
          </cell>
          <cell r="R160">
            <v>2.1577064650796399E-3</v>
          </cell>
          <cell r="W160">
            <v>329.90269999999998</v>
          </cell>
          <cell r="AA160">
            <v>2.6640474418707038E-3</v>
          </cell>
        </row>
        <row r="161">
          <cell r="E161">
            <v>330.47680000000003</v>
          </cell>
          <cell r="I161">
            <v>1.2517072120728885E-3</v>
          </cell>
          <cell r="N161">
            <v>330.47680000000003</v>
          </cell>
          <cell r="R161">
            <v>2.3434631214659632E-3</v>
          </cell>
          <cell r="W161">
            <v>330.47680000000003</v>
          </cell>
          <cell r="AA161">
            <v>2.4795072932339815E-3</v>
          </cell>
        </row>
        <row r="162">
          <cell r="E162">
            <v>331.05090000000001</v>
          </cell>
          <cell r="I162">
            <v>2.2480852350603483E-3</v>
          </cell>
          <cell r="N162">
            <v>331.05090000000001</v>
          </cell>
          <cell r="R162">
            <v>2.3218985063870839E-3</v>
          </cell>
          <cell r="W162">
            <v>331.05090000000001</v>
          </cell>
          <cell r="AA162">
            <v>2.5035429731463063E-3</v>
          </cell>
        </row>
        <row r="163">
          <cell r="E163">
            <v>331.625</v>
          </cell>
          <cell r="I163">
            <v>1.5268613106540309E-3</v>
          </cell>
          <cell r="N163">
            <v>331.625</v>
          </cell>
          <cell r="R163">
            <v>1.9888929677595387E-3</v>
          </cell>
          <cell r="W163">
            <v>331.625</v>
          </cell>
          <cell r="AA163">
            <v>2.4079381148651865E-3</v>
          </cell>
        </row>
        <row r="164">
          <cell r="E164">
            <v>332.19909999999999</v>
          </cell>
          <cell r="I164">
            <v>1.9652208715413952E-3</v>
          </cell>
          <cell r="N164">
            <v>332.19909999999999</v>
          </cell>
          <cell r="R164">
            <v>2.1277947207658356E-3</v>
          </cell>
          <cell r="W164">
            <v>332.19909999999999</v>
          </cell>
          <cell r="AA164">
            <v>2.4397391682878097E-3</v>
          </cell>
        </row>
        <row r="165">
          <cell r="E165">
            <v>332.77319999999997</v>
          </cell>
          <cell r="I165">
            <v>1.6727218332681806E-3</v>
          </cell>
          <cell r="N165">
            <v>332.77319999999997</v>
          </cell>
          <cell r="R165">
            <v>1.9071037211155048E-3</v>
          </cell>
          <cell r="W165">
            <v>332.77319999999997</v>
          </cell>
          <cell r="AA165">
            <v>2.270964425205984E-3</v>
          </cell>
        </row>
        <row r="166">
          <cell r="E166">
            <v>333.34739999999999</v>
          </cell>
          <cell r="I166">
            <v>2.3289067118386231E-3</v>
          </cell>
          <cell r="N166">
            <v>333.34739999999999</v>
          </cell>
          <cell r="R166">
            <v>2.1362221217628144E-3</v>
          </cell>
          <cell r="W166">
            <v>333.34739999999999</v>
          </cell>
          <cell r="AA166">
            <v>2.2939600012922747E-3</v>
          </cell>
        </row>
        <row r="167">
          <cell r="E167">
            <v>333.92149999999998</v>
          </cell>
          <cell r="I167">
            <v>1.2228471582330146E-3</v>
          </cell>
          <cell r="N167">
            <v>333.92149999999998</v>
          </cell>
          <cell r="R167">
            <v>1.9457284826720964E-3</v>
          </cell>
          <cell r="W167">
            <v>333.92149999999998</v>
          </cell>
          <cell r="AA167">
            <v>2.3643419289774347E-3</v>
          </cell>
        </row>
        <row r="168">
          <cell r="E168">
            <v>334.4957</v>
          </cell>
          <cell r="I168">
            <v>2.1361736673076166E-3</v>
          </cell>
          <cell r="N168">
            <v>334.4957</v>
          </cell>
          <cell r="R168">
            <v>2.0275381735790519E-3</v>
          </cell>
          <cell r="W168">
            <v>334.4957</v>
          </cell>
          <cell r="AA168">
            <v>2.2262429455144153E-3</v>
          </cell>
        </row>
        <row r="169">
          <cell r="E169">
            <v>335.06990000000002</v>
          </cell>
          <cell r="I169">
            <v>2.1537776077563964E-3</v>
          </cell>
          <cell r="N169">
            <v>335.06990000000002</v>
          </cell>
          <cell r="R169">
            <v>2.0587468858648647E-3</v>
          </cell>
          <cell r="W169">
            <v>335.06990000000002</v>
          </cell>
          <cell r="AA169">
            <v>2.2200396512699686E-3</v>
          </cell>
        </row>
        <row r="170">
          <cell r="E170">
            <v>335.64409999999998</v>
          </cell>
          <cell r="I170">
            <v>1.7893531511801912E-3</v>
          </cell>
          <cell r="N170">
            <v>335.64409999999998</v>
          </cell>
          <cell r="R170">
            <v>1.8219131724937828E-3</v>
          </cell>
          <cell r="W170">
            <v>335.64409999999998</v>
          </cell>
          <cell r="AA170">
            <v>2.0984786196146872E-3</v>
          </cell>
        </row>
        <row r="171">
          <cell r="E171">
            <v>336.2183</v>
          </cell>
          <cell r="I171">
            <v>1.358566099333646E-3</v>
          </cell>
          <cell r="N171">
            <v>336.2183</v>
          </cell>
          <cell r="R171">
            <v>1.8414343019035712E-3</v>
          </cell>
          <cell r="W171">
            <v>336.2183</v>
          </cell>
          <cell r="AA171">
            <v>2.1146669067841285E-3</v>
          </cell>
        </row>
        <row r="172">
          <cell r="E172">
            <v>336.79259999999999</v>
          </cell>
          <cell r="I172">
            <v>2.1442883864274871E-3</v>
          </cell>
          <cell r="N172">
            <v>336.79259999999999</v>
          </cell>
          <cell r="R172">
            <v>2.0810750550740754E-3</v>
          </cell>
          <cell r="W172">
            <v>336.79259999999999</v>
          </cell>
          <cell r="AA172">
            <v>2.1445596373692193E-3</v>
          </cell>
        </row>
        <row r="173">
          <cell r="E173">
            <v>337.36680000000001</v>
          </cell>
          <cell r="I173">
            <v>2.3401961006144865E-3</v>
          </cell>
          <cell r="N173">
            <v>337.36680000000001</v>
          </cell>
          <cell r="R173">
            <v>2.0647571569143543E-3</v>
          </cell>
          <cell r="W173">
            <v>337.36680000000001</v>
          </cell>
          <cell r="AA173">
            <v>2.1034193045561043E-3</v>
          </cell>
        </row>
        <row r="174">
          <cell r="E174">
            <v>337.94110000000001</v>
          </cell>
          <cell r="I174">
            <v>1.8515348808976516E-3</v>
          </cell>
          <cell r="N174">
            <v>337.94110000000001</v>
          </cell>
          <cell r="R174">
            <v>1.9306386448042815E-3</v>
          </cell>
          <cell r="W174">
            <v>337.94110000000001</v>
          </cell>
          <cell r="AA174">
            <v>2.0327817835159986E-3</v>
          </cell>
        </row>
        <row r="175">
          <cell r="E175">
            <v>338.5154</v>
          </cell>
          <cell r="I175">
            <v>2.1703028614209943E-3</v>
          </cell>
          <cell r="N175">
            <v>338.5154</v>
          </cell>
          <cell r="R175">
            <v>1.8568411353310369E-3</v>
          </cell>
          <cell r="W175">
            <v>338.5154</v>
          </cell>
          <cell r="AA175">
            <v>2.002264331307678E-3</v>
          </cell>
        </row>
        <row r="176">
          <cell r="E176">
            <v>339.08969999999999</v>
          </cell>
          <cell r="I176">
            <v>2.5268967685333856E-3</v>
          </cell>
          <cell r="N176">
            <v>339.08969999999999</v>
          </cell>
          <cell r="R176">
            <v>1.8241357244189885E-3</v>
          </cell>
          <cell r="W176">
            <v>339.08969999999999</v>
          </cell>
          <cell r="AA176">
            <v>1.990242304680158E-3</v>
          </cell>
        </row>
        <row r="177">
          <cell r="E177">
            <v>339.66399999999999</v>
          </cell>
          <cell r="I177">
            <v>2.1962177642954085E-3</v>
          </cell>
          <cell r="N177">
            <v>339.66399999999999</v>
          </cell>
          <cell r="R177">
            <v>1.9002309425411978E-3</v>
          </cell>
          <cell r="W177">
            <v>339.66399999999999</v>
          </cell>
          <cell r="AA177">
            <v>2.0344553409564503E-3</v>
          </cell>
        </row>
        <row r="178">
          <cell r="E178">
            <v>340.23840000000001</v>
          </cell>
          <cell r="I178">
            <v>2.3718036230631527E-3</v>
          </cell>
          <cell r="N178">
            <v>340.23840000000001</v>
          </cell>
          <cell r="R178">
            <v>1.7530771694707378E-3</v>
          </cell>
          <cell r="W178">
            <v>340.23840000000001</v>
          </cell>
          <cell r="AA178">
            <v>1.8844107493279744E-3</v>
          </cell>
        </row>
        <row r="179">
          <cell r="E179">
            <v>340.81270000000001</v>
          </cell>
          <cell r="I179">
            <v>1.8655685285930417E-3</v>
          </cell>
          <cell r="N179">
            <v>340.81270000000001</v>
          </cell>
          <cell r="R179">
            <v>1.7281286081985868E-3</v>
          </cell>
          <cell r="W179">
            <v>340.81270000000001</v>
          </cell>
          <cell r="AA179">
            <v>1.8994437948188427E-3</v>
          </cell>
        </row>
        <row r="180">
          <cell r="E180">
            <v>341.38709999999998</v>
          </cell>
          <cell r="I180">
            <v>2.6928839315431548E-3</v>
          </cell>
          <cell r="N180">
            <v>341.38709999999998</v>
          </cell>
          <cell r="R180">
            <v>1.7846586245667563E-3</v>
          </cell>
          <cell r="W180">
            <v>341.38709999999998</v>
          </cell>
          <cell r="AA180">
            <v>1.8808918843084997E-3</v>
          </cell>
        </row>
        <row r="181">
          <cell r="E181">
            <v>341.9615</v>
          </cell>
          <cell r="I181">
            <v>2.1898311984593207E-3</v>
          </cell>
          <cell r="N181">
            <v>341.9615</v>
          </cell>
          <cell r="R181">
            <v>1.6885867258720987E-3</v>
          </cell>
          <cell r="W181">
            <v>341.9615</v>
          </cell>
          <cell r="AA181">
            <v>1.7610206575988461E-3</v>
          </cell>
        </row>
        <row r="182">
          <cell r="E182">
            <v>342.53590000000003</v>
          </cell>
          <cell r="I182">
            <v>1.6186757787848482E-3</v>
          </cell>
          <cell r="N182">
            <v>342.53590000000003</v>
          </cell>
          <cell r="R182">
            <v>1.4624896288511437E-3</v>
          </cell>
          <cell r="W182">
            <v>342.53590000000003</v>
          </cell>
          <cell r="AA182">
            <v>1.7713630824621833E-3</v>
          </cell>
        </row>
        <row r="183">
          <cell r="E183">
            <v>343.1103</v>
          </cell>
          <cell r="I183">
            <v>2.4836526549661731E-3</v>
          </cell>
          <cell r="N183">
            <v>343.1103</v>
          </cell>
          <cell r="R183">
            <v>1.6881415043888857E-3</v>
          </cell>
          <cell r="W183">
            <v>343.1103</v>
          </cell>
          <cell r="AA183">
            <v>1.775789152307626E-3</v>
          </cell>
        </row>
        <row r="184">
          <cell r="E184">
            <v>343.6848</v>
          </cell>
          <cell r="I184">
            <v>2.3336625674683317E-3</v>
          </cell>
          <cell r="N184">
            <v>343.6848</v>
          </cell>
          <cell r="R184">
            <v>1.7382165169397658E-3</v>
          </cell>
          <cell r="W184">
            <v>343.6848</v>
          </cell>
          <cell r="AA184">
            <v>1.7143010275483996E-3</v>
          </cell>
        </row>
        <row r="185">
          <cell r="E185">
            <v>344.25920000000002</v>
          </cell>
          <cell r="I185">
            <v>1.9950763387229266E-3</v>
          </cell>
          <cell r="N185">
            <v>344.25920000000002</v>
          </cell>
          <cell r="R185">
            <v>1.8511279670787569E-3</v>
          </cell>
          <cell r="W185">
            <v>344.25920000000002</v>
          </cell>
          <cell r="AA185">
            <v>1.6794011348547303E-3</v>
          </cell>
        </row>
        <row r="186">
          <cell r="E186">
            <v>344.83370000000002</v>
          </cell>
          <cell r="I186">
            <v>1.9540631448916228E-3</v>
          </cell>
          <cell r="N186">
            <v>344.83370000000002</v>
          </cell>
          <cell r="R186">
            <v>1.651229883381778E-3</v>
          </cell>
          <cell r="W186">
            <v>344.83370000000002</v>
          </cell>
          <cell r="AA186">
            <v>1.7237516328708169E-3</v>
          </cell>
        </row>
        <row r="187">
          <cell r="E187">
            <v>345.40820000000002</v>
          </cell>
          <cell r="I187">
            <v>1.7646386351120146E-3</v>
          </cell>
          <cell r="N187">
            <v>345.40820000000002</v>
          </cell>
          <cell r="R187">
            <v>1.5823540491011409E-3</v>
          </cell>
          <cell r="W187">
            <v>345.40820000000002</v>
          </cell>
          <cell r="AA187">
            <v>1.6682191212241411E-3</v>
          </cell>
        </row>
        <row r="188">
          <cell r="E188">
            <v>345.98270000000002</v>
          </cell>
          <cell r="I188">
            <v>2.1684770748051502E-3</v>
          </cell>
          <cell r="N188">
            <v>345.98270000000002</v>
          </cell>
          <cell r="R188">
            <v>1.5653878029894691E-3</v>
          </cell>
          <cell r="W188">
            <v>345.98270000000002</v>
          </cell>
          <cell r="AA188">
            <v>1.5580203216858789E-3</v>
          </cell>
        </row>
        <row r="189">
          <cell r="E189">
            <v>346.55720000000002</v>
          </cell>
          <cell r="I189">
            <v>3.1133826568925087E-3</v>
          </cell>
          <cell r="N189">
            <v>346.55720000000002</v>
          </cell>
          <cell r="R189">
            <v>1.7098966497964324E-3</v>
          </cell>
          <cell r="W189">
            <v>346.55720000000002</v>
          </cell>
          <cell r="AA189">
            <v>1.5867925732855012E-3</v>
          </cell>
        </row>
        <row r="190">
          <cell r="E190">
            <v>347.1318</v>
          </cell>
          <cell r="I190">
            <v>2.6033275846936476E-3</v>
          </cell>
          <cell r="N190">
            <v>347.1318</v>
          </cell>
          <cell r="R190">
            <v>1.6790073781964771E-3</v>
          </cell>
          <cell r="W190">
            <v>347.1318</v>
          </cell>
          <cell r="AA190">
            <v>1.5583308615882202E-3</v>
          </cell>
        </row>
        <row r="191">
          <cell r="E191">
            <v>347.7063</v>
          </cell>
          <cell r="I191">
            <v>1.3284480861328633E-3</v>
          </cell>
          <cell r="N191">
            <v>347.7063</v>
          </cell>
          <cell r="R191">
            <v>1.5201698982535694E-3</v>
          </cell>
          <cell r="W191">
            <v>347.7063</v>
          </cell>
          <cell r="AA191">
            <v>1.497750478310095E-3</v>
          </cell>
        </row>
        <row r="192">
          <cell r="E192">
            <v>348.28089999999997</v>
          </cell>
          <cell r="I192">
            <v>2.5539955509819253E-3</v>
          </cell>
          <cell r="N192">
            <v>348.28089999999997</v>
          </cell>
          <cell r="R192">
            <v>1.4482075895354217E-3</v>
          </cell>
          <cell r="W192">
            <v>348.28089999999997</v>
          </cell>
          <cell r="AA192">
            <v>1.4438846575237684E-3</v>
          </cell>
        </row>
        <row r="193">
          <cell r="E193">
            <v>348.85550000000001</v>
          </cell>
          <cell r="I193">
            <v>2.0815897699083537E-3</v>
          </cell>
          <cell r="N193">
            <v>348.85550000000001</v>
          </cell>
          <cell r="R193">
            <v>1.7330362683881022E-3</v>
          </cell>
          <cell r="W193">
            <v>348.85550000000001</v>
          </cell>
          <cell r="AA193">
            <v>1.4823483222636854E-3</v>
          </cell>
        </row>
        <row r="194">
          <cell r="E194">
            <v>349.43009999999998</v>
          </cell>
          <cell r="I194">
            <v>2.346074437873462E-3</v>
          </cell>
          <cell r="N194">
            <v>349.43009999999998</v>
          </cell>
          <cell r="R194">
            <v>1.434547717996874E-3</v>
          </cell>
          <cell r="W194">
            <v>349.43009999999998</v>
          </cell>
          <cell r="AA194">
            <v>1.3658985777206705E-3</v>
          </cell>
        </row>
        <row r="195">
          <cell r="E195">
            <v>350.00479999999999</v>
          </cell>
          <cell r="I195">
            <v>2.1316836592523663E-3</v>
          </cell>
          <cell r="N195">
            <v>350.00479999999999</v>
          </cell>
          <cell r="R195">
            <v>1.7421801940760316E-3</v>
          </cell>
          <cell r="W195">
            <v>350.00479999999999</v>
          </cell>
          <cell r="AA195">
            <v>1.4333336181490406E-3</v>
          </cell>
        </row>
        <row r="196">
          <cell r="E196">
            <v>350.57940000000002</v>
          </cell>
          <cell r="I196">
            <v>1.943604949478935E-3</v>
          </cell>
          <cell r="N196">
            <v>350.57940000000002</v>
          </cell>
          <cell r="R196">
            <v>1.4899006287366076E-3</v>
          </cell>
          <cell r="W196">
            <v>350.57940000000002</v>
          </cell>
          <cell r="AA196">
            <v>1.3950012005771021E-3</v>
          </cell>
        </row>
        <row r="197">
          <cell r="E197">
            <v>351.15410000000003</v>
          </cell>
          <cell r="I197">
            <v>2.0595343286150653E-3</v>
          </cell>
          <cell r="N197">
            <v>351.15410000000003</v>
          </cell>
          <cell r="R197">
            <v>1.7396233632807206E-3</v>
          </cell>
          <cell r="W197">
            <v>351.15410000000003</v>
          </cell>
          <cell r="AA197">
            <v>1.3508153729798065E-3</v>
          </cell>
        </row>
        <row r="198">
          <cell r="E198">
            <v>351.72879999999998</v>
          </cell>
          <cell r="I198">
            <v>2.5647075272842179E-3</v>
          </cell>
          <cell r="N198">
            <v>351.72879999999998</v>
          </cell>
          <cell r="R198">
            <v>1.7814345506405303E-3</v>
          </cell>
          <cell r="W198">
            <v>351.72879999999998</v>
          </cell>
          <cell r="AA198">
            <v>1.3088503092518933E-3</v>
          </cell>
        </row>
        <row r="199">
          <cell r="E199">
            <v>352.30349999999999</v>
          </cell>
          <cell r="I199">
            <v>1.576481019059146E-3</v>
          </cell>
          <cell r="N199">
            <v>352.30349999999999</v>
          </cell>
          <cell r="R199">
            <v>1.7500783874373669E-3</v>
          </cell>
          <cell r="W199">
            <v>352.30349999999999</v>
          </cell>
          <cell r="AA199">
            <v>1.399303773866408E-3</v>
          </cell>
        </row>
        <row r="200">
          <cell r="E200">
            <v>352.87819999999999</v>
          </cell>
          <cell r="I200">
            <v>3.0066795971988533E-3</v>
          </cell>
          <cell r="N200">
            <v>352.87819999999999</v>
          </cell>
          <cell r="R200">
            <v>1.7483506288388561E-3</v>
          </cell>
          <cell r="W200">
            <v>352.87819999999999</v>
          </cell>
          <cell r="AA200">
            <v>1.2826700019907555E-3</v>
          </cell>
        </row>
        <row r="201">
          <cell r="E201">
            <v>353.45299999999997</v>
          </cell>
          <cell r="I201">
            <v>2.1854169009462069E-3</v>
          </cell>
          <cell r="N201">
            <v>353.45299999999997</v>
          </cell>
          <cell r="R201">
            <v>1.7130445891809475E-3</v>
          </cell>
          <cell r="W201">
            <v>353.45299999999997</v>
          </cell>
          <cell r="AA201">
            <v>1.3365271322136666E-3</v>
          </cell>
        </row>
        <row r="202">
          <cell r="E202">
            <v>354.02769999999998</v>
          </cell>
          <cell r="I202">
            <v>2.2071200642609307E-3</v>
          </cell>
          <cell r="N202">
            <v>354.02769999999998</v>
          </cell>
          <cell r="R202">
            <v>1.838930111277382E-3</v>
          </cell>
          <cell r="W202">
            <v>354.02769999999998</v>
          </cell>
          <cell r="AA202">
            <v>1.2606347860853932E-3</v>
          </cell>
        </row>
        <row r="203">
          <cell r="E203">
            <v>354.60250000000002</v>
          </cell>
          <cell r="I203">
            <v>2.2796761292387903E-3</v>
          </cell>
          <cell r="N203">
            <v>354.60250000000002</v>
          </cell>
          <cell r="R203">
            <v>1.6831953500295567E-3</v>
          </cell>
          <cell r="W203">
            <v>354.60250000000002</v>
          </cell>
          <cell r="AA203">
            <v>1.2761107054245747E-3</v>
          </cell>
        </row>
        <row r="204">
          <cell r="E204">
            <v>355.1773</v>
          </cell>
          <cell r="I204">
            <v>2.2781971861992687E-3</v>
          </cell>
          <cell r="N204">
            <v>355.1773</v>
          </cell>
          <cell r="R204">
            <v>1.7055080349893787E-3</v>
          </cell>
          <cell r="W204">
            <v>355.1773</v>
          </cell>
          <cell r="AA204">
            <v>1.2896140237861095E-3</v>
          </cell>
        </row>
        <row r="205">
          <cell r="E205">
            <v>355.75209999999998</v>
          </cell>
          <cell r="I205">
            <v>3.3491391012929173E-3</v>
          </cell>
          <cell r="N205">
            <v>355.75209999999998</v>
          </cell>
          <cell r="R205">
            <v>1.701677365899331E-3</v>
          </cell>
          <cell r="W205">
            <v>355.75209999999998</v>
          </cell>
          <cell r="AA205">
            <v>1.237113546775335E-3</v>
          </cell>
        </row>
        <row r="206">
          <cell r="E206">
            <v>356.327</v>
          </cell>
          <cell r="I206">
            <v>2.2643962581862021E-3</v>
          </cell>
          <cell r="N206">
            <v>356.327</v>
          </cell>
          <cell r="R206">
            <v>1.7749752084585319E-3</v>
          </cell>
          <cell r="W206">
            <v>356.327</v>
          </cell>
          <cell r="AA206">
            <v>1.3356455184891185E-3</v>
          </cell>
        </row>
        <row r="207">
          <cell r="E207">
            <v>356.90179999999998</v>
          </cell>
          <cell r="I207">
            <v>3.3253072983217033E-3</v>
          </cell>
          <cell r="N207">
            <v>356.90179999999998</v>
          </cell>
          <cell r="R207">
            <v>1.6531938507086522E-3</v>
          </cell>
          <cell r="W207">
            <v>356.90179999999998</v>
          </cell>
          <cell r="AA207">
            <v>1.2583817767957823E-3</v>
          </cell>
        </row>
        <row r="208">
          <cell r="E208">
            <v>357.47669999999999</v>
          </cell>
          <cell r="I208">
            <v>2.1211732823813493E-3</v>
          </cell>
          <cell r="N208">
            <v>357.47669999999999</v>
          </cell>
          <cell r="R208">
            <v>1.7683428269910457E-3</v>
          </cell>
          <cell r="W208">
            <v>357.47669999999999</v>
          </cell>
          <cell r="AA208">
            <v>1.2133960347047335E-3</v>
          </cell>
        </row>
        <row r="209">
          <cell r="E209">
            <v>358.05160000000001</v>
          </cell>
          <cell r="I209">
            <v>1.9456734543014781E-3</v>
          </cell>
          <cell r="N209">
            <v>358.05160000000001</v>
          </cell>
          <cell r="R209">
            <v>1.681193247027223E-3</v>
          </cell>
          <cell r="W209">
            <v>358.05160000000001</v>
          </cell>
          <cell r="AA209">
            <v>1.2422554784185251E-3</v>
          </cell>
        </row>
        <row r="210">
          <cell r="E210">
            <v>358.62650000000002</v>
          </cell>
          <cell r="I210">
            <v>3.0395483532030137E-3</v>
          </cell>
          <cell r="N210">
            <v>358.62650000000002</v>
          </cell>
          <cell r="R210">
            <v>1.8664278811702094E-3</v>
          </cell>
          <cell r="W210">
            <v>358.62650000000002</v>
          </cell>
          <cell r="AA210">
            <v>1.1861961857361179E-3</v>
          </cell>
        </row>
        <row r="211">
          <cell r="E211">
            <v>359.20139999999998</v>
          </cell>
          <cell r="I211">
            <v>2.8539798173622039E-3</v>
          </cell>
          <cell r="N211">
            <v>359.20139999999998</v>
          </cell>
          <cell r="R211">
            <v>2.1434502257406899E-3</v>
          </cell>
          <cell r="W211">
            <v>359.20139999999998</v>
          </cell>
          <cell r="AA211">
            <v>1.2361453894315416E-3</v>
          </cell>
        </row>
        <row r="212">
          <cell r="E212">
            <v>359.77640000000002</v>
          </cell>
          <cell r="I212">
            <v>3.1113205538725462E-3</v>
          </cell>
          <cell r="N212">
            <v>359.77640000000002</v>
          </cell>
          <cell r="R212">
            <v>1.8759623763399411E-3</v>
          </cell>
          <cell r="W212">
            <v>359.77640000000002</v>
          </cell>
          <cell r="AA212">
            <v>1.208013990289736E-3</v>
          </cell>
        </row>
        <row r="213">
          <cell r="E213">
            <v>360.35129999999998</v>
          </cell>
          <cell r="I213">
            <v>2.9069856333837664E-3</v>
          </cell>
          <cell r="N213">
            <v>360.35129999999998</v>
          </cell>
          <cell r="R213">
            <v>2.0453299015165639E-3</v>
          </cell>
          <cell r="W213">
            <v>360.35129999999998</v>
          </cell>
          <cell r="AA213">
            <v>1.1455094957389025E-3</v>
          </cell>
        </row>
        <row r="214">
          <cell r="E214">
            <v>360.92630000000003</v>
          </cell>
          <cell r="I214">
            <v>2.7548959753521374E-3</v>
          </cell>
          <cell r="N214">
            <v>360.92630000000003</v>
          </cell>
          <cell r="R214">
            <v>2.0502588896093633E-3</v>
          </cell>
          <cell r="W214">
            <v>360.92630000000003</v>
          </cell>
          <cell r="AA214">
            <v>1.1906818509445367E-3</v>
          </cell>
        </row>
        <row r="215">
          <cell r="E215">
            <v>361.50130000000001</v>
          </cell>
          <cell r="I215">
            <v>2.0167841433488191E-3</v>
          </cell>
          <cell r="N215">
            <v>361.50130000000001</v>
          </cell>
          <cell r="R215">
            <v>2.1086405901155339E-3</v>
          </cell>
          <cell r="W215">
            <v>361.50130000000001</v>
          </cell>
          <cell r="AA215">
            <v>1.1531762295166651E-3</v>
          </cell>
        </row>
        <row r="216">
          <cell r="E216">
            <v>362.0763</v>
          </cell>
          <cell r="I216">
            <v>2.5027306153848792E-3</v>
          </cell>
          <cell r="N216">
            <v>362.0763</v>
          </cell>
          <cell r="R216">
            <v>2.1223207942991738E-3</v>
          </cell>
          <cell r="W216">
            <v>362.0763</v>
          </cell>
          <cell r="AA216">
            <v>1.0816023660286224E-3</v>
          </cell>
        </row>
        <row r="217">
          <cell r="E217">
            <v>362.65140000000002</v>
          </cell>
          <cell r="I217">
            <v>3.5678219486780611E-3</v>
          </cell>
          <cell r="N217">
            <v>362.65140000000002</v>
          </cell>
          <cell r="R217">
            <v>2.1153372920840116E-3</v>
          </cell>
          <cell r="W217">
            <v>362.65140000000002</v>
          </cell>
          <cell r="AA217">
            <v>1.1228201863688917E-3</v>
          </cell>
        </row>
        <row r="218">
          <cell r="E218">
            <v>363.22649999999999</v>
          </cell>
          <cell r="I218">
            <v>3.5776604687764012E-3</v>
          </cell>
          <cell r="N218">
            <v>363.22649999999999</v>
          </cell>
          <cell r="R218">
            <v>2.078576399215163E-3</v>
          </cell>
          <cell r="W218">
            <v>363.22649999999999</v>
          </cell>
          <cell r="AA218">
            <v>1.110336335349994E-3</v>
          </cell>
        </row>
        <row r="219">
          <cell r="E219">
            <v>363.80149999999998</v>
          </cell>
          <cell r="I219">
            <v>2.9099085923035796E-3</v>
          </cell>
          <cell r="N219">
            <v>363.80149999999998</v>
          </cell>
          <cell r="R219">
            <v>2.2353590925799889E-3</v>
          </cell>
          <cell r="W219">
            <v>363.80149999999998</v>
          </cell>
          <cell r="AA219">
            <v>1.0595741680675549E-3</v>
          </cell>
        </row>
        <row r="220">
          <cell r="E220">
            <v>364.3766</v>
          </cell>
          <cell r="I220">
            <v>3.1628217424555282E-3</v>
          </cell>
          <cell r="N220">
            <v>364.3766</v>
          </cell>
          <cell r="R220">
            <v>2.0347311288188086E-3</v>
          </cell>
          <cell r="W220">
            <v>364.3766</v>
          </cell>
          <cell r="AA220">
            <v>1.0486784236496075E-3</v>
          </cell>
        </row>
        <row r="221">
          <cell r="E221">
            <v>364.95179999999999</v>
          </cell>
          <cell r="I221">
            <v>3.6920221433948994E-3</v>
          </cell>
          <cell r="N221">
            <v>364.95179999999999</v>
          </cell>
          <cell r="R221">
            <v>2.1084506221387355E-3</v>
          </cell>
          <cell r="W221">
            <v>364.95179999999999</v>
          </cell>
          <cell r="AA221">
            <v>1.0500962597927693E-3</v>
          </cell>
        </row>
        <row r="222">
          <cell r="E222">
            <v>365.52690000000001</v>
          </cell>
          <cell r="I222">
            <v>2.5046456786168721E-3</v>
          </cell>
          <cell r="N222">
            <v>365.52690000000001</v>
          </cell>
          <cell r="R222">
            <v>2.0856740805705507E-3</v>
          </cell>
          <cell r="W222">
            <v>365.52690000000001</v>
          </cell>
          <cell r="AA222">
            <v>9.772831331105172E-4</v>
          </cell>
        </row>
        <row r="223">
          <cell r="E223">
            <v>366.10210000000001</v>
          </cell>
          <cell r="I223">
            <v>3.7938983824151061E-3</v>
          </cell>
          <cell r="N223">
            <v>366.10210000000001</v>
          </cell>
          <cell r="R223">
            <v>2.2360893098228108E-3</v>
          </cell>
          <cell r="W223">
            <v>366.10210000000001</v>
          </cell>
          <cell r="AA223">
            <v>1.0048701051290515E-3</v>
          </cell>
        </row>
        <row r="224">
          <cell r="E224">
            <v>366.6773</v>
          </cell>
          <cell r="I224">
            <v>3.4901080269070088E-3</v>
          </cell>
          <cell r="N224">
            <v>366.6773</v>
          </cell>
          <cell r="R224">
            <v>1.9957623082747992E-3</v>
          </cell>
          <cell r="W224">
            <v>366.6773</v>
          </cell>
          <cell r="AA224">
            <v>9.7412463626205881E-4</v>
          </cell>
        </row>
        <row r="225">
          <cell r="E225">
            <v>367.2525</v>
          </cell>
          <cell r="I225">
            <v>3.281202651381954E-3</v>
          </cell>
          <cell r="N225">
            <v>367.2525</v>
          </cell>
          <cell r="R225">
            <v>2.1871304243433619E-3</v>
          </cell>
          <cell r="W225">
            <v>367.2525</v>
          </cell>
          <cell r="AA225">
            <v>9.7635766971320814E-4</v>
          </cell>
        </row>
        <row r="226">
          <cell r="E226">
            <v>367.82769999999999</v>
          </cell>
          <cell r="I226">
            <v>2.9291985527497848E-3</v>
          </cell>
          <cell r="N226">
            <v>367.82769999999999</v>
          </cell>
          <cell r="R226">
            <v>2.1035289252426303E-3</v>
          </cell>
          <cell r="W226">
            <v>367.82769999999999</v>
          </cell>
          <cell r="AA226">
            <v>9.6532048929176594E-4</v>
          </cell>
        </row>
        <row r="227">
          <cell r="E227">
            <v>368.40289999999999</v>
          </cell>
          <cell r="I227">
            <v>3.3067121285063395E-3</v>
          </cell>
          <cell r="N227">
            <v>368.40289999999999</v>
          </cell>
          <cell r="R227">
            <v>2.4062568152710619E-3</v>
          </cell>
          <cell r="W227">
            <v>368.40289999999999</v>
          </cell>
          <cell r="AA227">
            <v>9.9258375725448872E-4</v>
          </cell>
        </row>
        <row r="228">
          <cell r="E228">
            <v>368.97820000000002</v>
          </cell>
          <cell r="I228">
            <v>3.1596854336048805E-3</v>
          </cell>
          <cell r="N228">
            <v>368.97820000000002</v>
          </cell>
          <cell r="R228">
            <v>2.498068575059327E-3</v>
          </cell>
          <cell r="W228">
            <v>368.97820000000002</v>
          </cell>
          <cell r="AA228">
            <v>9.3650772959790287E-4</v>
          </cell>
        </row>
        <row r="229">
          <cell r="E229">
            <v>369.55349999999999</v>
          </cell>
          <cell r="I229">
            <v>3.0699334885042639E-3</v>
          </cell>
          <cell r="N229">
            <v>369.55349999999999</v>
          </cell>
          <cell r="R229">
            <v>2.4831299738107462E-3</v>
          </cell>
          <cell r="W229">
            <v>369.55349999999999</v>
          </cell>
          <cell r="AA229">
            <v>9.928384643818147E-4</v>
          </cell>
        </row>
        <row r="230">
          <cell r="E230">
            <v>370.12880000000001</v>
          </cell>
          <cell r="I230">
            <v>3.4591713084876565E-3</v>
          </cell>
          <cell r="N230">
            <v>370.12880000000001</v>
          </cell>
          <cell r="R230">
            <v>2.4687889166121087E-3</v>
          </cell>
          <cell r="W230">
            <v>370.12880000000001</v>
          </cell>
          <cell r="AA230">
            <v>9.5455869493336464E-4</v>
          </cell>
        </row>
        <row r="231">
          <cell r="E231">
            <v>370.70409999999998</v>
          </cell>
          <cell r="I231">
            <v>2.9770751462329177E-3</v>
          </cell>
          <cell r="N231">
            <v>370.70409999999998</v>
          </cell>
          <cell r="R231">
            <v>2.7043996436479346E-3</v>
          </cell>
          <cell r="W231">
            <v>370.70409999999998</v>
          </cell>
          <cell r="AA231">
            <v>9.6904393351552101E-4</v>
          </cell>
        </row>
        <row r="232">
          <cell r="E232">
            <v>371.27940000000001</v>
          </cell>
          <cell r="I232">
            <v>3.618954479611879E-3</v>
          </cell>
          <cell r="N232">
            <v>371.27940000000001</v>
          </cell>
          <cell r="R232">
            <v>2.6893736902743382E-3</v>
          </cell>
          <cell r="W232">
            <v>371.27940000000001</v>
          </cell>
          <cell r="AA232">
            <v>9.8360791386962738E-4</v>
          </cell>
        </row>
        <row r="233">
          <cell r="E233">
            <v>371.85480000000001</v>
          </cell>
          <cell r="I233">
            <v>3.880877256770309E-3</v>
          </cell>
          <cell r="N233">
            <v>371.85480000000001</v>
          </cell>
          <cell r="R233">
            <v>2.6902853355737955E-3</v>
          </cell>
          <cell r="W233">
            <v>371.85480000000001</v>
          </cell>
          <cell r="AA233">
            <v>1.0186644785369911E-3</v>
          </cell>
        </row>
        <row r="234">
          <cell r="E234">
            <v>372.43020000000001</v>
          </cell>
          <cell r="I234">
            <v>3.0718016349003743E-3</v>
          </cell>
          <cell r="N234">
            <v>372.43020000000001</v>
          </cell>
          <cell r="R234">
            <v>2.6256501594149489E-3</v>
          </cell>
          <cell r="W234">
            <v>372.43020000000001</v>
          </cell>
          <cell r="AA234">
            <v>9.3097143650141059E-4</v>
          </cell>
        </row>
        <row r="235">
          <cell r="E235">
            <v>373.00560000000002</v>
          </cell>
          <cell r="I235">
            <v>4.0167067096416459E-3</v>
          </cell>
          <cell r="N235">
            <v>373.00560000000002</v>
          </cell>
          <cell r="R235">
            <v>2.8442198145930079E-3</v>
          </cell>
          <cell r="W235">
            <v>373.00560000000002</v>
          </cell>
          <cell r="AA235">
            <v>9.6490816365167023E-4</v>
          </cell>
        </row>
        <row r="236">
          <cell r="E236">
            <v>373.58100000000002</v>
          </cell>
          <cell r="I236">
            <v>4.2580206999496594E-3</v>
          </cell>
          <cell r="N236">
            <v>373.58100000000002</v>
          </cell>
          <cell r="R236">
            <v>2.8620277445438815E-3</v>
          </cell>
          <cell r="W236">
            <v>373.58100000000002</v>
          </cell>
          <cell r="AA236">
            <v>9.5248596839420249E-4</v>
          </cell>
        </row>
        <row r="237">
          <cell r="E237">
            <v>374.15649999999999</v>
          </cell>
          <cell r="I237">
            <v>3.4161552560778375E-3</v>
          </cell>
          <cell r="N237">
            <v>374.15649999999999</v>
          </cell>
          <cell r="R237">
            <v>2.929844375253096E-3</v>
          </cell>
          <cell r="W237">
            <v>374.15649999999999</v>
          </cell>
          <cell r="AA237">
            <v>9.9856777634628555E-4</v>
          </cell>
        </row>
        <row r="238">
          <cell r="E238">
            <v>374.7319</v>
          </cell>
          <cell r="I238">
            <v>3.8467432591758155E-3</v>
          </cell>
          <cell r="N238">
            <v>374.7319</v>
          </cell>
          <cell r="R238">
            <v>2.9327971909285434E-3</v>
          </cell>
          <cell r="W238">
            <v>374.7319</v>
          </cell>
          <cell r="AA238">
            <v>9.2342706873211082E-4</v>
          </cell>
        </row>
        <row r="239">
          <cell r="E239">
            <v>375.30739999999997</v>
          </cell>
          <cell r="I239">
            <v>3.4820844996350047E-3</v>
          </cell>
          <cell r="N239">
            <v>375.30739999999997</v>
          </cell>
          <cell r="R239">
            <v>2.9673067631734583E-3</v>
          </cell>
          <cell r="W239">
            <v>375.30739999999997</v>
          </cell>
          <cell r="AA239">
            <v>9.613184952868138E-4</v>
          </cell>
        </row>
        <row r="240">
          <cell r="E240">
            <v>375.88290000000001</v>
          </cell>
          <cell r="I240">
            <v>3.3979147067308541E-3</v>
          </cell>
          <cell r="N240">
            <v>375.88290000000001</v>
          </cell>
          <cell r="R240">
            <v>3.0003902354037906E-3</v>
          </cell>
          <cell r="W240">
            <v>375.88290000000001</v>
          </cell>
          <cell r="AA240">
            <v>9.8158063306186521E-4</v>
          </cell>
        </row>
        <row r="241">
          <cell r="E241">
            <v>376.45850000000002</v>
          </cell>
          <cell r="I241">
            <v>3.4120977135108921E-3</v>
          </cell>
          <cell r="N241">
            <v>376.45850000000002</v>
          </cell>
          <cell r="R241">
            <v>2.9523473382391803E-3</v>
          </cell>
          <cell r="W241">
            <v>376.45850000000002</v>
          </cell>
          <cell r="AA241">
            <v>9.9470558100500563E-4</v>
          </cell>
        </row>
        <row r="242">
          <cell r="E242">
            <v>377.03399999999999</v>
          </cell>
          <cell r="I242">
            <v>3.6774450844782106E-3</v>
          </cell>
          <cell r="N242">
            <v>377.03399999999999</v>
          </cell>
          <cell r="R242">
            <v>2.9982399265139343E-3</v>
          </cell>
          <cell r="W242">
            <v>377.03399999999999</v>
          </cell>
          <cell r="AA242">
            <v>9.8042805065160486E-4</v>
          </cell>
        </row>
        <row r="243">
          <cell r="E243">
            <v>377.6096</v>
          </cell>
          <cell r="I243">
            <v>3.8352304677675792E-3</v>
          </cell>
          <cell r="N243">
            <v>377.6096</v>
          </cell>
          <cell r="R243">
            <v>3.1008318653533225E-3</v>
          </cell>
          <cell r="W243">
            <v>377.6096</v>
          </cell>
          <cell r="AA243">
            <v>9.968243558048913E-4</v>
          </cell>
        </row>
        <row r="244">
          <cell r="E244">
            <v>378.18520000000001</v>
          </cell>
          <cell r="I244">
            <v>2.9782312685364613E-3</v>
          </cell>
          <cell r="N244">
            <v>378.18520000000001</v>
          </cell>
          <cell r="R244">
            <v>3.2348318398052619E-3</v>
          </cell>
          <cell r="W244">
            <v>378.18520000000001</v>
          </cell>
          <cell r="AA244">
            <v>1.0170064114876298E-3</v>
          </cell>
        </row>
        <row r="245">
          <cell r="E245">
            <v>378.76080000000002</v>
          </cell>
          <cell r="I245">
            <v>3.7189822862581465E-3</v>
          </cell>
          <cell r="N245">
            <v>378.76080000000002</v>
          </cell>
          <cell r="R245">
            <v>3.2006112962863712E-3</v>
          </cell>
          <cell r="W245">
            <v>378.76080000000002</v>
          </cell>
          <cell r="AA245">
            <v>9.5986268017951527E-4</v>
          </cell>
        </row>
        <row r="246">
          <cell r="E246">
            <v>379.33640000000003</v>
          </cell>
          <cell r="I246">
            <v>2.7194799629410818E-3</v>
          </cell>
          <cell r="N246">
            <v>379.33640000000003</v>
          </cell>
          <cell r="R246">
            <v>3.2484720549936638E-3</v>
          </cell>
          <cell r="W246">
            <v>379.33640000000003</v>
          </cell>
          <cell r="AA246">
            <v>1.0046264999999958E-3</v>
          </cell>
        </row>
        <row r="247">
          <cell r="E247">
            <v>379.91210000000001</v>
          </cell>
          <cell r="I247">
            <v>3.7748313571180471E-3</v>
          </cell>
          <cell r="N247">
            <v>379.91210000000001</v>
          </cell>
          <cell r="R247">
            <v>3.2342202257182678E-3</v>
          </cell>
          <cell r="W247">
            <v>379.91210000000001</v>
          </cell>
          <cell r="AA247">
            <v>9.9049318685873189E-4</v>
          </cell>
        </row>
        <row r="248">
          <cell r="E248">
            <v>380.48779999999999</v>
          </cell>
          <cell r="I248">
            <v>3.0848568764032746E-3</v>
          </cell>
          <cell r="N248">
            <v>380.48779999999999</v>
          </cell>
          <cell r="R248">
            <v>3.4510474860334141E-3</v>
          </cell>
          <cell r="W248">
            <v>380.48779999999999</v>
          </cell>
          <cell r="AA248">
            <v>1.020879401853396E-3</v>
          </cell>
        </row>
        <row r="249">
          <cell r="E249">
            <v>381.06349999999998</v>
          </cell>
          <cell r="I249">
            <v>3.7631899154080602E-3</v>
          </cell>
          <cell r="N249">
            <v>381.06349999999998</v>
          </cell>
          <cell r="R249">
            <v>3.5580956265501588E-3</v>
          </cell>
          <cell r="W249">
            <v>381.06349999999998</v>
          </cell>
          <cell r="AA249">
            <v>9.7858849213350242E-4</v>
          </cell>
        </row>
        <row r="250">
          <cell r="E250">
            <v>381.63920000000002</v>
          </cell>
          <cell r="I250">
            <v>3.6111418380178353E-3</v>
          </cell>
          <cell r="N250">
            <v>381.63920000000002</v>
          </cell>
          <cell r="R250">
            <v>3.4826679422301932E-3</v>
          </cell>
          <cell r="W250">
            <v>381.63920000000002</v>
          </cell>
          <cell r="AA250">
            <v>9.7768674901046342E-4</v>
          </cell>
        </row>
        <row r="251">
          <cell r="E251">
            <v>382.2149</v>
          </cell>
          <cell r="I251">
            <v>3.3172644574686137E-3</v>
          </cell>
          <cell r="N251">
            <v>382.2149</v>
          </cell>
          <cell r="R251">
            <v>3.4823634777001286E-3</v>
          </cell>
          <cell r="W251">
            <v>382.2149</v>
          </cell>
          <cell r="AA251">
            <v>9.7331312410314156E-4</v>
          </cell>
        </row>
        <row r="252">
          <cell r="E252">
            <v>382.79070000000002</v>
          </cell>
          <cell r="I252">
            <v>4.3730387971456109E-3</v>
          </cell>
          <cell r="N252">
            <v>382.79070000000002</v>
          </cell>
          <cell r="R252">
            <v>3.5075971068183444E-3</v>
          </cell>
          <cell r="W252">
            <v>382.79070000000002</v>
          </cell>
          <cell r="AA252">
            <v>9.4559047875598034E-4</v>
          </cell>
        </row>
        <row r="253">
          <cell r="E253">
            <v>383.36649999999997</v>
          </cell>
          <cell r="I253">
            <v>3.2981676328326277E-3</v>
          </cell>
          <cell r="N253">
            <v>383.36649999999997</v>
          </cell>
          <cell r="R253">
            <v>3.5837921670137923E-3</v>
          </cell>
          <cell r="W253">
            <v>383.36649999999997</v>
          </cell>
          <cell r="AA253">
            <v>1.0043454549041131E-3</v>
          </cell>
        </row>
        <row r="254">
          <cell r="E254">
            <v>383.94229999999999</v>
          </cell>
          <cell r="I254">
            <v>3.1320715969615311E-3</v>
          </cell>
          <cell r="N254">
            <v>383.94229999999999</v>
          </cell>
          <cell r="R254">
            <v>3.4728449923132681E-3</v>
          </cell>
          <cell r="W254">
            <v>383.94229999999999</v>
          </cell>
          <cell r="AA254">
            <v>9.2837315608972201E-4</v>
          </cell>
        </row>
        <row r="255">
          <cell r="E255">
            <v>384.51819999999998</v>
          </cell>
          <cell r="I255">
            <v>3.6603718244859044E-3</v>
          </cell>
          <cell r="N255">
            <v>384.51819999999998</v>
          </cell>
          <cell r="R255">
            <v>3.4988228366248687E-3</v>
          </cell>
          <cell r="W255">
            <v>384.51819999999998</v>
          </cell>
          <cell r="AA255">
            <v>9.7153154249201451E-4</v>
          </cell>
        </row>
        <row r="256">
          <cell r="E256">
            <v>385.09399999999999</v>
          </cell>
          <cell r="I256">
            <v>3.9577232995212496E-3</v>
          </cell>
          <cell r="N256">
            <v>385.09399999999999</v>
          </cell>
          <cell r="R256">
            <v>3.7510891299167418E-3</v>
          </cell>
          <cell r="W256">
            <v>385.09399999999999</v>
          </cell>
          <cell r="AA256">
            <v>9.8331457942961442E-4</v>
          </cell>
        </row>
        <row r="257">
          <cell r="E257">
            <v>385.66989999999998</v>
          </cell>
          <cell r="I257">
            <v>3.5780860035538784E-3</v>
          </cell>
          <cell r="N257">
            <v>385.66989999999998</v>
          </cell>
          <cell r="R257">
            <v>3.697611025241168E-3</v>
          </cell>
          <cell r="W257">
            <v>385.66989999999998</v>
          </cell>
          <cell r="AA257">
            <v>9.4485601657317403E-4</v>
          </cell>
        </row>
        <row r="258">
          <cell r="E258">
            <v>386.24579999999997</v>
          </cell>
          <cell r="I258">
            <v>3.6655732387587173E-3</v>
          </cell>
          <cell r="N258">
            <v>386.24579999999997</v>
          </cell>
          <cell r="R258">
            <v>3.5951369404014426E-3</v>
          </cell>
          <cell r="W258">
            <v>386.24579999999997</v>
          </cell>
          <cell r="AA258">
            <v>9.5975933702935573E-4</v>
          </cell>
        </row>
        <row r="259">
          <cell r="E259">
            <v>386.82170000000002</v>
          </cell>
          <cell r="I259">
            <v>3.2731457244252523E-3</v>
          </cell>
          <cell r="N259">
            <v>386.82170000000002</v>
          </cell>
          <cell r="R259">
            <v>3.6799051208857713E-3</v>
          </cell>
          <cell r="W259">
            <v>386.82170000000002</v>
          </cell>
          <cell r="AA259">
            <v>9.7676569933086697E-4</v>
          </cell>
        </row>
        <row r="260">
          <cell r="E260">
            <v>387.39769999999999</v>
          </cell>
          <cell r="I260">
            <v>3.4479266676427449E-3</v>
          </cell>
          <cell r="N260">
            <v>387.39769999999999</v>
          </cell>
          <cell r="R260">
            <v>3.6659808997697198E-3</v>
          </cell>
          <cell r="W260">
            <v>387.39769999999999</v>
          </cell>
          <cell r="AA260">
            <v>8.6482342874758076E-4</v>
          </cell>
        </row>
        <row r="261">
          <cell r="E261">
            <v>387.97359999999998</v>
          </cell>
          <cell r="I261">
            <v>3.3757309090341383E-3</v>
          </cell>
          <cell r="N261">
            <v>387.97359999999998</v>
          </cell>
          <cell r="R261">
            <v>3.7356020053492507E-3</v>
          </cell>
          <cell r="W261">
            <v>387.97359999999998</v>
          </cell>
          <cell r="AA261">
            <v>9.4147284054577225E-4</v>
          </cell>
        </row>
        <row r="262">
          <cell r="E262">
            <v>388.5496</v>
          </cell>
          <cell r="I262">
            <v>3.1107613623740579E-3</v>
          </cell>
          <cell r="N262">
            <v>388.5496</v>
          </cell>
          <cell r="R262">
            <v>3.7298989462542071E-3</v>
          </cell>
          <cell r="W262">
            <v>388.5496</v>
          </cell>
          <cell r="AA262">
            <v>9.8513399142200766E-4</v>
          </cell>
        </row>
        <row r="263">
          <cell r="E263">
            <v>389.12560000000002</v>
          </cell>
          <cell r="I263">
            <v>3.5724630571026855E-3</v>
          </cell>
          <cell r="N263">
            <v>389.12560000000002</v>
          </cell>
          <cell r="R263">
            <v>3.8227306097033081E-3</v>
          </cell>
          <cell r="W263">
            <v>389.12560000000002</v>
          </cell>
          <cell r="AA263">
            <v>9.7139168088188619E-4</v>
          </cell>
        </row>
        <row r="264">
          <cell r="E264">
            <v>389.70170000000002</v>
          </cell>
          <cell r="I264">
            <v>3.5965533638125128E-3</v>
          </cell>
          <cell r="N264">
            <v>389.70170000000002</v>
          </cell>
          <cell r="R264">
            <v>3.7747129524889071E-3</v>
          </cell>
          <cell r="W264">
            <v>389.70170000000002</v>
          </cell>
          <cell r="AA264">
            <v>9.1707036899597719E-4</v>
          </cell>
        </row>
        <row r="265">
          <cell r="E265">
            <v>390.27769999999998</v>
          </cell>
          <cell r="N265">
            <v>390.27769999999998</v>
          </cell>
          <cell r="W265">
            <v>390.27769999999998</v>
          </cell>
        </row>
        <row r="266">
          <cell r="N266">
            <v>390.85379999999998</v>
          </cell>
        </row>
        <row r="267">
          <cell r="N267">
            <v>391.42989999999998</v>
          </cell>
        </row>
        <row r="268">
          <cell r="N268">
            <v>392.00599999999997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8C57-4CA9-4173-AD75-3E6F9095C72A}">
  <dimension ref="A1:AE277"/>
  <sheetViews>
    <sheetView tabSelected="1" topLeftCell="Y1" zoomScaleNormal="100" workbookViewId="0">
      <selection activeCell="AH31" sqref="AH31"/>
    </sheetView>
  </sheetViews>
  <sheetFormatPr defaultColWidth="9.1796875" defaultRowHeight="14.5" x14ac:dyDescent="0.35"/>
  <cols>
    <col min="1" max="1" width="4.81640625" bestFit="1" customWidth="1"/>
    <col min="2" max="2" width="11.26953125" bestFit="1" customWidth="1"/>
    <col min="3" max="3" width="18.26953125" customWidth="1"/>
    <col min="4" max="4" width="6.453125" customWidth="1"/>
    <col min="5" max="5" width="5.54296875" bestFit="1" customWidth="1"/>
    <col min="6" max="6" width="9.7265625" bestFit="1" customWidth="1"/>
    <col min="7" max="7" width="12.26953125" bestFit="1" customWidth="1"/>
    <col min="8" max="8" width="12.81640625" bestFit="1" customWidth="1"/>
    <col min="9" max="9" width="13.7265625" bestFit="1" customWidth="1"/>
    <col min="10" max="10" width="11.453125" bestFit="1" customWidth="1"/>
    <col min="11" max="11" width="19.26953125" bestFit="1" customWidth="1"/>
    <col min="12" max="12" width="20.26953125" bestFit="1" customWidth="1"/>
    <col min="13" max="13" width="5.54296875" customWidth="1"/>
    <col min="14" max="14" width="5.54296875" bestFit="1" customWidth="1"/>
    <col min="15" max="15" width="9.7265625" bestFit="1" customWidth="1"/>
    <col min="16" max="16" width="12.26953125" bestFit="1" customWidth="1"/>
    <col min="17" max="17" width="12.81640625" bestFit="1" customWidth="1"/>
    <col min="18" max="18" width="13.7265625" bestFit="1" customWidth="1"/>
    <col min="19" max="19" width="11.453125" bestFit="1" customWidth="1"/>
    <col min="20" max="20" width="19.26953125" bestFit="1" customWidth="1"/>
    <col min="21" max="21" width="20.26953125" bestFit="1" customWidth="1"/>
    <col min="22" max="22" width="5.54296875" customWidth="1"/>
    <col min="23" max="23" width="5.54296875" bestFit="1" customWidth="1"/>
    <col min="24" max="24" width="9.7265625" bestFit="1" customWidth="1"/>
    <col min="25" max="25" width="12.26953125" bestFit="1" customWidth="1"/>
    <col min="26" max="26" width="12.81640625" bestFit="1" customWidth="1"/>
    <col min="27" max="27" width="13.7265625" bestFit="1" customWidth="1"/>
    <col min="28" max="28" width="11.453125" bestFit="1" customWidth="1"/>
    <col min="29" max="29" width="19.26953125" bestFit="1" customWidth="1"/>
    <col min="30" max="30" width="20.26953125" bestFit="1" customWidth="1"/>
    <col min="31" max="31" width="12.26953125" bestFit="1" customWidth="1"/>
    <col min="32" max="32" width="9.54296875" bestFit="1" customWidth="1"/>
  </cols>
  <sheetData>
    <row r="1" spans="1:31" ht="15" thickBot="1" x14ac:dyDescent="0.4">
      <c r="A1" s="4" t="s">
        <v>1</v>
      </c>
      <c r="B1" s="5"/>
      <c r="C1" s="6"/>
      <c r="E1" s="7" t="s">
        <v>2</v>
      </c>
      <c r="F1" s="8"/>
      <c r="G1" s="8"/>
      <c r="H1" s="8"/>
      <c r="I1" s="9"/>
      <c r="N1" s="7" t="s">
        <v>3</v>
      </c>
      <c r="O1" s="8"/>
      <c r="P1" s="8"/>
      <c r="Q1" s="8"/>
      <c r="R1" s="9"/>
      <c r="W1" s="7" t="s">
        <v>4</v>
      </c>
      <c r="X1" s="8"/>
      <c r="Y1" s="8"/>
      <c r="Z1" s="8"/>
      <c r="AA1" s="9"/>
    </row>
    <row r="2" spans="1:31" s="13" customFormat="1" ht="58" x14ac:dyDescent="0.35">
      <c r="A2" s="10" t="s">
        <v>5</v>
      </c>
      <c r="B2" s="11" t="s">
        <v>6</v>
      </c>
      <c r="C2" s="12" t="s">
        <v>7</v>
      </c>
      <c r="E2" s="14" t="s">
        <v>5</v>
      </c>
      <c r="F2" s="15" t="s">
        <v>8</v>
      </c>
      <c r="G2" s="16" t="s">
        <v>9</v>
      </c>
      <c r="H2" s="15" t="s">
        <v>10</v>
      </c>
      <c r="I2" s="17" t="s">
        <v>11</v>
      </c>
      <c r="J2" s="15" t="s">
        <v>12</v>
      </c>
      <c r="K2" s="16" t="s">
        <v>13</v>
      </c>
      <c r="L2" s="18" t="s">
        <v>14</v>
      </c>
      <c r="N2" s="10" t="s">
        <v>5</v>
      </c>
      <c r="O2" s="19" t="s">
        <v>8</v>
      </c>
      <c r="P2" s="20" t="s">
        <v>9</v>
      </c>
      <c r="Q2" s="19" t="s">
        <v>10</v>
      </c>
      <c r="R2" s="21" t="s">
        <v>11</v>
      </c>
      <c r="S2" s="15" t="s">
        <v>12</v>
      </c>
      <c r="T2" s="16" t="s">
        <v>13</v>
      </c>
      <c r="U2" s="18" t="s">
        <v>14</v>
      </c>
      <c r="W2" s="14" t="s">
        <v>5</v>
      </c>
      <c r="X2" s="15" t="s">
        <v>8</v>
      </c>
      <c r="Y2" s="16" t="s">
        <v>9</v>
      </c>
      <c r="Z2" s="15" t="s">
        <v>10</v>
      </c>
      <c r="AA2" s="17" t="s">
        <v>11</v>
      </c>
      <c r="AB2" s="15" t="s">
        <v>12</v>
      </c>
      <c r="AC2" s="16" t="s">
        <v>13</v>
      </c>
      <c r="AD2" s="18" t="s">
        <v>14</v>
      </c>
    </row>
    <row r="3" spans="1:31" ht="15" thickBot="1" x14ac:dyDescent="0.4">
      <c r="A3" s="22">
        <v>240</v>
      </c>
      <c r="B3" s="23">
        <v>2.989E-5</v>
      </c>
      <c r="C3" s="24">
        <f t="shared" ref="C3:C33" si="0">B3/MAX(B:B)</f>
        <v>0.45550137153306919</v>
      </c>
      <c r="E3" s="25">
        <v>239.92080000000001</v>
      </c>
      <c r="F3" s="26">
        <v>6.3497899999999999E-6</v>
      </c>
      <c r="G3" s="27">
        <f>(E4-E3)</f>
        <v>0.57249999999999091</v>
      </c>
      <c r="H3" s="3">
        <f t="shared" ref="H3:H66" si="1">F3*G3</f>
        <v>3.6352547749999421E-6</v>
      </c>
      <c r="I3" s="28">
        <f>H3/MAX(H:H)</f>
        <v>1.3173803860654996E-2</v>
      </c>
      <c r="J3" s="29">
        <f t="shared" ref="J3:J33" si="2">INDEX(H:H,MATCH($A3,E:E,1))+(($A3-INDEX(E:E,MATCH($A3,E:E,1)))*(INDEX(H:H,MATCH($A3,E:E,1)+1)-INDEX(H:H,MATCH($A3,E:E,1)))/(INDEX(E:E,MATCH($A3,E:E,1)+1)-INDEX(E:E,MATCH($A3,E:E,1))))</f>
        <v>3.5881973029999503E-6</v>
      </c>
      <c r="K3" s="3">
        <f t="shared" ref="K3:K33" si="3">J3*C3</f>
        <v>1.6344287928477373E-6</v>
      </c>
      <c r="L3" s="30">
        <f>SUM(K3:K254)</f>
        <v>5.9842759945740592E-4</v>
      </c>
      <c r="N3" s="25">
        <v>239.92080000000001</v>
      </c>
      <c r="O3" s="26">
        <v>2.0650500000000002E-5</v>
      </c>
      <c r="P3" s="27">
        <f>(N4-N3)</f>
        <v>0.57249999999999091</v>
      </c>
      <c r="Q3" s="3">
        <f t="shared" ref="Q3:Q66" si="4">O3*P3</f>
        <v>1.1822411249999813E-5</v>
      </c>
      <c r="R3" s="28">
        <f>Q3/MAX(Q:Q)</f>
        <v>9.1638256204022751E-3</v>
      </c>
      <c r="S3" s="29">
        <f>INDEX(Q:Q,MATCH($A3,N:N,1))+(($A3-INDEX(N:N,MATCH($A3,N:N,1)))*(INDEX(Q:Q,MATCH($A3,N:N,1)+1)-INDEX(Q:Q,MATCH($A3,N:N,1)))/(INDEX(N:N,MATCH($A3,N:N,1)+1)-INDEX(N:N,MATCH($A3,N:N,1))))</f>
        <v>1.1942739809999791E-5</v>
      </c>
      <c r="T3" s="3">
        <f>S3*$C3</f>
        <v>5.4399343633174913E-6</v>
      </c>
      <c r="U3" s="30">
        <f>SUM(T3:T254)</f>
        <v>3.3036174338757942E-3</v>
      </c>
      <c r="W3" s="25">
        <v>239.92080000000001</v>
      </c>
      <c r="X3" s="26">
        <v>5.32223E-5</v>
      </c>
      <c r="Y3" s="27">
        <f>(W4-W3)</f>
        <v>0.57249999999999091</v>
      </c>
      <c r="Z3" s="3">
        <f t="shared" ref="Z3:Z66" si="5">X3*Y3</f>
        <v>3.0469766749999517E-5</v>
      </c>
      <c r="AA3" s="28">
        <f t="shared" ref="AA3:AA66" si="6">Z3/MAX(Z:Z)</f>
        <v>8.9207620880592427E-3</v>
      </c>
      <c r="AB3" s="29">
        <f t="shared" ref="AB3:AB33" si="7">INDEX(Z:Z,MATCH($A3,W:W,1))+(($A3-INDEX(W:W,MATCH($A3,W:W,1)))*(INDEX(Z:Z,MATCH($A3,W:W,1)+1)-INDEX(Z:Z,MATCH($A3,W:W,1)))/(INDEX(W:W,MATCH($A3,W:W,1)+1)-INDEX(W:W,MATCH($A3,W:W,1))))</f>
        <v>3.0435283069999524E-5</v>
      </c>
      <c r="AC3" s="3">
        <f>AB3*$C3</f>
        <v>1.3863313181381984E-5</v>
      </c>
      <c r="AD3" s="30">
        <f>SUM(AC3:AC254)</f>
        <v>9.4109529776404688E-3</v>
      </c>
    </row>
    <row r="4" spans="1:31" x14ac:dyDescent="0.35">
      <c r="A4" s="22">
        <v>245</v>
      </c>
      <c r="B4" s="23">
        <v>3.5970000000000003E-5</v>
      </c>
      <c r="C4" s="24">
        <f t="shared" si="0"/>
        <v>0.54815604998476075</v>
      </c>
      <c r="D4" s="31"/>
      <c r="E4" s="25">
        <v>240.4933</v>
      </c>
      <c r="F4" s="26">
        <v>5.75563E-6</v>
      </c>
      <c r="G4" s="27">
        <f t="shared" ref="G4:G67" si="8">(E5-E3)/2</f>
        <v>0.57249999999999091</v>
      </c>
      <c r="H4" s="3">
        <f t="shared" si="1"/>
        <v>3.2950981749999478E-6</v>
      </c>
      <c r="I4" s="28">
        <f t="shared" ref="I4:I67" si="9">H4/MAX(H:H)</f>
        <v>1.1941109975999478E-2</v>
      </c>
      <c r="J4" s="29">
        <f t="shared" si="2"/>
        <v>2.3134989283367704E-5</v>
      </c>
      <c r="K4" s="3">
        <f t="shared" si="3"/>
        <v>1.2681584342010612E-5</v>
      </c>
      <c r="L4" s="32" t="s">
        <v>15</v>
      </c>
      <c r="N4" s="25">
        <v>240.4933</v>
      </c>
      <c r="O4" s="26">
        <v>2.2169799999999999E-5</v>
      </c>
      <c r="P4" s="27">
        <f t="shared" ref="P4:P67" si="10">(N5-N3)/2</f>
        <v>0.57249999999999091</v>
      </c>
      <c r="Q4" s="3">
        <f t="shared" si="4"/>
        <v>1.2692210499999797E-5</v>
      </c>
      <c r="R4" s="28">
        <f t="shared" ref="R4:R67" si="11">Q4/MAX(Q:Q)</f>
        <v>9.838027226420392E-3</v>
      </c>
      <c r="S4" s="29">
        <f t="shared" ref="S4:S33" si="12">INDEX(Q:Q,MATCH($A4,N:N,1))+(($A4-INDEX(N:N,MATCH($A4,N:N,1)))*(INDEX(Q:Q,MATCH($A4,N:N,1)+1)-INDEX(Q:Q,MATCH($A4,N:N,1)))/(INDEX(N:N,MATCH($A4,N:N,1)+1)-INDEX(N:N,MATCH($A4,N:N,1))))</f>
        <v>1.0430264789394726E-5</v>
      </c>
      <c r="T4" s="3">
        <f t="shared" ref="T4:T33" si="13">S4*$C4</f>
        <v>5.7174127472497454E-6</v>
      </c>
      <c r="U4" s="32" t="s">
        <v>15</v>
      </c>
      <c r="W4" s="25">
        <v>240.4933</v>
      </c>
      <c r="X4" s="26">
        <v>5.2786900000000001E-5</v>
      </c>
      <c r="Y4" s="27">
        <f t="shared" ref="Y4:Y67" si="14">(W5-W3)/2</f>
        <v>0.57249999999999091</v>
      </c>
      <c r="Z4" s="3">
        <f t="shared" si="5"/>
        <v>3.0220500249999521E-5</v>
      </c>
      <c r="AA4" s="28">
        <f t="shared" si="6"/>
        <v>8.8477832838147613E-3</v>
      </c>
      <c r="AB4" s="29">
        <f t="shared" si="7"/>
        <v>3.1423860867670749E-5</v>
      </c>
      <c r="AC4" s="3">
        <f t="shared" ref="AC4:AC33" si="15">AB4*$C4</f>
        <v>1.7225179448493095E-5</v>
      </c>
      <c r="AD4" s="32" t="s">
        <v>15</v>
      </c>
      <c r="AE4" s="33"/>
    </row>
    <row r="5" spans="1:31" ht="15" thickBot="1" x14ac:dyDescent="0.4">
      <c r="A5" s="22">
        <v>250</v>
      </c>
      <c r="B5" s="23">
        <v>4.2969999999999997E-5</v>
      </c>
      <c r="C5" s="24">
        <f t="shared" si="0"/>
        <v>0.65483084425480031</v>
      </c>
      <c r="D5" s="31"/>
      <c r="E5" s="25">
        <v>241.0658</v>
      </c>
      <c r="F5" s="26">
        <v>7.3429499999999997E-6</v>
      </c>
      <c r="G5" s="27">
        <f t="shared" si="8"/>
        <v>0.57249999999999091</v>
      </c>
      <c r="H5" s="3">
        <f t="shared" si="1"/>
        <v>4.2038388749999331E-6</v>
      </c>
      <c r="I5" s="28">
        <f t="shared" si="9"/>
        <v>1.5234296419030647E-2</v>
      </c>
      <c r="J5" s="29">
        <f t="shared" si="2"/>
        <v>1.5787756222925838E-4</v>
      </c>
      <c r="K5" s="3">
        <f t="shared" si="3"/>
        <v>1.0338309736347504E-4</v>
      </c>
      <c r="L5" s="30">
        <f>SUM(J3:J254)</f>
        <v>7.7586819491557628E-4</v>
      </c>
      <c r="N5" s="25">
        <v>241.0658</v>
      </c>
      <c r="O5" s="26">
        <v>2.03686E-5</v>
      </c>
      <c r="P5" s="27">
        <f t="shared" si="10"/>
        <v>0.57249999999999091</v>
      </c>
      <c r="Q5" s="3">
        <f t="shared" si="4"/>
        <v>1.1661023499999815E-5</v>
      </c>
      <c r="R5" s="28">
        <f t="shared" si="11"/>
        <v>9.038730225986091E-3</v>
      </c>
      <c r="S5" s="29">
        <f t="shared" si="12"/>
        <v>1.0500153363877744E-5</v>
      </c>
      <c r="T5" s="3">
        <f t="shared" si="13"/>
        <v>6.8758242920729447E-6</v>
      </c>
      <c r="U5" s="30">
        <f>SUM(S3:S254)</f>
        <v>3.4966553897207695E-3</v>
      </c>
      <c r="W5" s="25">
        <v>241.0658</v>
      </c>
      <c r="X5" s="26">
        <v>5.27217E-5</v>
      </c>
      <c r="Y5" s="27">
        <f t="shared" si="14"/>
        <v>0.57249999999999091</v>
      </c>
      <c r="Z5" s="3">
        <f t="shared" si="5"/>
        <v>3.018317324999952E-5</v>
      </c>
      <c r="AA5" s="28">
        <f t="shared" si="6"/>
        <v>8.836854900634376E-3</v>
      </c>
      <c r="AB5" s="29">
        <f t="shared" si="7"/>
        <v>3.2088465191305746E-5</v>
      </c>
      <c r="AC5" s="3">
        <f t="shared" si="15"/>
        <v>2.1012516752063515E-5</v>
      </c>
      <c r="AD5" s="30">
        <f>SUM(AB3:AB254)</f>
        <v>9.5819809849111495E-3</v>
      </c>
      <c r="AE5" s="34"/>
    </row>
    <row r="6" spans="1:31" x14ac:dyDescent="0.35">
      <c r="A6" s="22">
        <v>255</v>
      </c>
      <c r="B6" s="23">
        <v>4.994E-5</v>
      </c>
      <c r="C6" s="24">
        <f t="shared" si="0"/>
        <v>0.76104846083511124</v>
      </c>
      <c r="E6" s="25">
        <v>241.63829999999999</v>
      </c>
      <c r="F6" s="26">
        <v>7.20268E-6</v>
      </c>
      <c r="G6" s="27">
        <f t="shared" si="8"/>
        <v>0.57255000000000678</v>
      </c>
      <c r="H6" s="3">
        <f t="shared" si="1"/>
        <v>4.1238944340000487E-6</v>
      </c>
      <c r="I6" s="28">
        <f t="shared" si="9"/>
        <v>1.4944585669532436E-2</v>
      </c>
      <c r="J6" s="29">
        <f t="shared" si="2"/>
        <v>2.757325012667345E-4</v>
      </c>
      <c r="K6" s="3">
        <f t="shared" si="3"/>
        <v>2.0984579569126364E-4</v>
      </c>
      <c r="L6" s="35" t="s">
        <v>16</v>
      </c>
      <c r="N6" s="25">
        <v>241.63829999999999</v>
      </c>
      <c r="O6" s="26">
        <v>2.0388399999999999E-5</v>
      </c>
      <c r="P6" s="27">
        <f t="shared" si="10"/>
        <v>0.57255000000000678</v>
      </c>
      <c r="Q6" s="3">
        <f t="shared" si="4"/>
        <v>1.1673378420000137E-5</v>
      </c>
      <c r="R6" s="28">
        <f t="shared" si="11"/>
        <v>9.0483068115102122E-3</v>
      </c>
      <c r="S6" s="29">
        <f t="shared" si="12"/>
        <v>1.5059292172485485E-5</v>
      </c>
      <c r="T6" s="3">
        <f t="shared" si="13"/>
        <v>1.1460851129136317E-5</v>
      </c>
      <c r="U6" s="35" t="s">
        <v>16</v>
      </c>
      <c r="W6" s="25">
        <v>241.63829999999999</v>
      </c>
      <c r="X6" s="26">
        <v>5.2558700000000002E-5</v>
      </c>
      <c r="Y6" s="27">
        <f t="shared" si="14"/>
        <v>0.57255000000000678</v>
      </c>
      <c r="Z6" s="3">
        <f t="shared" si="5"/>
        <v>3.0092483685000356E-5</v>
      </c>
      <c r="AA6" s="28">
        <f t="shared" si="6"/>
        <v>8.8103033342943702E-3</v>
      </c>
      <c r="AB6" s="29">
        <f t="shared" si="7"/>
        <v>3.1733241993774001E-5</v>
      </c>
      <c r="AC6" s="3">
        <f t="shared" si="15"/>
        <v>2.415053497666982E-5</v>
      </c>
      <c r="AD6" s="35" t="s">
        <v>16</v>
      </c>
    </row>
    <row r="7" spans="1:31" ht="15" thickBot="1" x14ac:dyDescent="0.4">
      <c r="A7" s="22">
        <v>260</v>
      </c>
      <c r="B7" s="23">
        <v>5.5590000000000001E-5</v>
      </c>
      <c r="C7" s="24">
        <f t="shared" si="0"/>
        <v>0.84715025906735753</v>
      </c>
      <c r="E7" s="25">
        <v>242.21090000000001</v>
      </c>
      <c r="F7" s="26">
        <v>8.9043200000000002E-6</v>
      </c>
      <c r="G7" s="27">
        <f t="shared" si="8"/>
        <v>0.57255000000000678</v>
      </c>
      <c r="H7" s="3">
        <f t="shared" si="1"/>
        <v>5.0981684160000605E-6</v>
      </c>
      <c r="I7" s="28">
        <f t="shared" si="9"/>
        <v>1.8475258246781902E-2</v>
      </c>
      <c r="J7" s="29">
        <f t="shared" si="2"/>
        <v>1.9393922040000899E-4</v>
      </c>
      <c r="K7" s="3">
        <f t="shared" si="3"/>
        <v>1.6429566080518898E-4</v>
      </c>
      <c r="L7" s="36">
        <f>L5/L3</f>
        <v>1.2965113835308659</v>
      </c>
      <c r="N7" s="25">
        <v>242.21090000000001</v>
      </c>
      <c r="O7" s="26">
        <v>2.0157E-5</v>
      </c>
      <c r="P7" s="27">
        <f t="shared" si="10"/>
        <v>0.57255000000000678</v>
      </c>
      <c r="Q7" s="3">
        <f t="shared" si="4"/>
        <v>1.1540890350000137E-5</v>
      </c>
      <c r="R7" s="28">
        <f t="shared" si="11"/>
        <v>8.9456122304649409E-3</v>
      </c>
      <c r="S7" s="29">
        <f t="shared" si="12"/>
        <v>2.0573421700000564E-4</v>
      </c>
      <c r="T7" s="3">
        <f t="shared" si="13"/>
        <v>1.7428779523057474E-4</v>
      </c>
      <c r="U7" s="36">
        <f>U5/U3</f>
        <v>1.0584322972343998</v>
      </c>
      <c r="W7" s="25">
        <v>242.21090000000001</v>
      </c>
      <c r="X7" s="26">
        <v>5.2636100000000002E-5</v>
      </c>
      <c r="Y7" s="27">
        <f t="shared" si="14"/>
        <v>0.57255000000000678</v>
      </c>
      <c r="Z7" s="3">
        <f t="shared" si="5"/>
        <v>3.013679905500036E-5</v>
      </c>
      <c r="AA7" s="28">
        <f t="shared" si="6"/>
        <v>8.8232777320263224E-3</v>
      </c>
      <c r="AB7" s="29">
        <f t="shared" si="7"/>
        <v>3.2347276180001368E-5</v>
      </c>
      <c r="AC7" s="3">
        <f t="shared" si="15"/>
        <v>2.7403003396011521E-5</v>
      </c>
      <c r="AD7" s="36">
        <f>AD5/AD3</f>
        <v>1.0181732931486351</v>
      </c>
    </row>
    <row r="8" spans="1:31" x14ac:dyDescent="0.35">
      <c r="A8" s="22">
        <v>265</v>
      </c>
      <c r="B8" s="23">
        <v>6.0690000000000003E-5</v>
      </c>
      <c r="C8" s="24">
        <f t="shared" si="0"/>
        <v>0.92487046632124359</v>
      </c>
      <c r="E8" s="25">
        <v>242.7834</v>
      </c>
      <c r="F8" s="26">
        <v>1.11861E-5</v>
      </c>
      <c r="G8" s="27">
        <f t="shared" si="8"/>
        <v>0.57249999999999091</v>
      </c>
      <c r="H8" s="3">
        <f t="shared" si="1"/>
        <v>6.4040422499998981E-6</v>
      </c>
      <c r="I8" s="28">
        <f t="shared" si="9"/>
        <v>2.3207615900001869E-2</v>
      </c>
      <c r="J8" s="29">
        <f t="shared" si="2"/>
        <v>6.9463071995808494E-5</v>
      </c>
      <c r="K8" s="3">
        <f t="shared" si="3"/>
        <v>6.4244343788869514E-5</v>
      </c>
      <c r="L8" s="37" t="s">
        <v>17</v>
      </c>
      <c r="N8" s="25">
        <v>242.7834</v>
      </c>
      <c r="O8" s="26">
        <v>1.9840700000000001E-5</v>
      </c>
      <c r="P8" s="27">
        <f t="shared" si="10"/>
        <v>0.57249999999999091</v>
      </c>
      <c r="Q8" s="3">
        <f t="shared" si="4"/>
        <v>1.135880074999982E-5</v>
      </c>
      <c r="R8" s="28">
        <f t="shared" si="11"/>
        <v>8.8044703511641551E-3</v>
      </c>
      <c r="S8" s="29">
        <f t="shared" si="12"/>
        <v>9.8271784342324003E-4</v>
      </c>
      <c r="T8" s="3">
        <f t="shared" si="13"/>
        <v>9.0888671010905882E-4</v>
      </c>
      <c r="U8" s="37" t="s">
        <v>17</v>
      </c>
      <c r="W8" s="25">
        <v>242.7834</v>
      </c>
      <c r="X8" s="26">
        <v>5.35928E-5</v>
      </c>
      <c r="Y8" s="27">
        <f t="shared" si="14"/>
        <v>0.57249999999999091</v>
      </c>
      <c r="Z8" s="3">
        <f t="shared" si="5"/>
        <v>3.0681877999999514E-5</v>
      </c>
      <c r="AA8" s="28">
        <f t="shared" si="6"/>
        <v>8.9828627930950249E-3</v>
      </c>
      <c r="AB8" s="29">
        <f t="shared" si="7"/>
        <v>3.9100549844612551E-5</v>
      </c>
      <c r="AC8" s="3">
        <f t="shared" si="15"/>
        <v>3.6162943768203836E-5</v>
      </c>
      <c r="AD8" s="37" t="s">
        <v>17</v>
      </c>
    </row>
    <row r="9" spans="1:31" ht="15" thickBot="1" x14ac:dyDescent="0.4">
      <c r="A9" s="22">
        <v>270</v>
      </c>
      <c r="B9" s="23">
        <v>6.3949999999999996E-5</v>
      </c>
      <c r="C9" s="24">
        <f t="shared" si="0"/>
        <v>0.97455044193843332</v>
      </c>
      <c r="E9" s="25">
        <v>243.35589999999999</v>
      </c>
      <c r="F9" s="26">
        <v>1.8153100000000001E-5</v>
      </c>
      <c r="G9" s="27">
        <f t="shared" si="8"/>
        <v>0.57250000000000512</v>
      </c>
      <c r="H9" s="3">
        <f t="shared" si="1"/>
        <v>1.0392649750000094E-5</v>
      </c>
      <c r="I9" s="28">
        <f t="shared" si="9"/>
        <v>3.7661935097516953E-2</v>
      </c>
      <c r="J9" s="29">
        <f t="shared" si="2"/>
        <v>2.2177446911302177E-5</v>
      </c>
      <c r="K9" s="3">
        <f t="shared" si="3"/>
        <v>2.1613040688475678E-5</v>
      </c>
      <c r="L9" s="38">
        <f>INDEX(E:E,MATCH(MAX(F:F),F:F,0))</f>
        <v>255.3801</v>
      </c>
      <c r="N9" s="25">
        <v>243.35589999999999</v>
      </c>
      <c r="O9" s="26">
        <v>1.9190399999999998E-5</v>
      </c>
      <c r="P9" s="27">
        <f t="shared" si="10"/>
        <v>0.57250000000000512</v>
      </c>
      <c r="Q9" s="3">
        <f t="shared" si="4"/>
        <v>1.0986504000000096E-5</v>
      </c>
      <c r="R9" s="28">
        <f t="shared" si="11"/>
        <v>8.515894490969813E-3</v>
      </c>
      <c r="S9" s="29">
        <f t="shared" si="12"/>
        <v>1.2353722627553138E-3</v>
      </c>
      <c r="T9" s="3">
        <f t="shared" si="13"/>
        <v>1.2039325846266735E-3</v>
      </c>
      <c r="U9" s="38">
        <f>INDEX(N:N,MATCH(MAX(O:O),O:O,0))</f>
        <v>267.97980000000001</v>
      </c>
      <c r="W9" s="25">
        <v>243.35589999999999</v>
      </c>
      <c r="X9" s="26">
        <v>5.4202600000000002E-5</v>
      </c>
      <c r="Y9" s="27">
        <f t="shared" si="14"/>
        <v>0.57250000000000512</v>
      </c>
      <c r="Z9" s="3">
        <f t="shared" si="5"/>
        <v>3.1030988500000278E-5</v>
      </c>
      <c r="AA9" s="28">
        <f t="shared" si="6"/>
        <v>9.0850733462148735E-3</v>
      </c>
      <c r="AB9" s="29">
        <f t="shared" si="7"/>
        <v>2.8835616917168916E-4</v>
      </c>
      <c r="AC9" s="3">
        <f t="shared" si="15"/>
        <v>2.8101763210194332E-4</v>
      </c>
      <c r="AD9" s="38">
        <f>INDEX(W:W,MATCH(MAX(X:X),X:X,0))</f>
        <v>280.0104</v>
      </c>
    </row>
    <row r="10" spans="1:31" x14ac:dyDescent="0.35">
      <c r="A10" s="22">
        <v>275</v>
      </c>
      <c r="B10" s="23">
        <v>6.5610000000000004E-5</v>
      </c>
      <c r="C10" s="24">
        <f t="shared" si="0"/>
        <v>0.99984760743675716</v>
      </c>
      <c r="E10" s="25">
        <v>243.92840000000001</v>
      </c>
      <c r="F10" s="26">
        <v>2.2943E-5</v>
      </c>
      <c r="G10" s="27">
        <f t="shared" si="8"/>
        <v>0.57250000000000512</v>
      </c>
      <c r="H10" s="3">
        <f t="shared" si="1"/>
        <v>1.3134867500000118E-5</v>
      </c>
      <c r="I10" s="28">
        <f t="shared" si="9"/>
        <v>4.7599461080605046E-2</v>
      </c>
      <c r="J10" s="29">
        <f t="shared" si="2"/>
        <v>8.1638884900000325E-6</v>
      </c>
      <c r="K10" s="3">
        <f t="shared" si="3"/>
        <v>8.1626443741070131E-6</v>
      </c>
      <c r="N10" s="25">
        <v>243.92840000000001</v>
      </c>
      <c r="O10" s="26">
        <v>1.9077899999999999E-5</v>
      </c>
      <c r="P10" s="27">
        <f t="shared" si="10"/>
        <v>0.57250000000000512</v>
      </c>
      <c r="Q10" s="3">
        <f t="shared" si="4"/>
        <v>1.0922097750000097E-5</v>
      </c>
      <c r="R10" s="28">
        <f t="shared" si="11"/>
        <v>8.4659717102964511E-3</v>
      </c>
      <c r="S10" s="29">
        <f t="shared" si="12"/>
        <v>6.2423570900000313E-4</v>
      </c>
      <c r="T10" s="3">
        <f t="shared" si="13"/>
        <v>6.2414058012024093E-4</v>
      </c>
      <c r="W10" s="25">
        <v>243.92840000000001</v>
      </c>
      <c r="X10" s="26">
        <v>5.4412700000000002E-5</v>
      </c>
      <c r="Y10" s="27">
        <f t="shared" si="14"/>
        <v>0.57250000000000512</v>
      </c>
      <c r="Z10" s="3">
        <f t="shared" si="5"/>
        <v>3.1151270750000281E-5</v>
      </c>
      <c r="AA10" s="28">
        <f t="shared" si="6"/>
        <v>9.1202888877209964E-3</v>
      </c>
      <c r="AB10" s="29">
        <f t="shared" si="7"/>
        <v>2.0155571510000218E-3</v>
      </c>
      <c r="AC10" s="3">
        <f t="shared" si="15"/>
        <v>2.0152499950794184E-3</v>
      </c>
    </row>
    <row r="11" spans="1:31" x14ac:dyDescent="0.35">
      <c r="A11" s="22">
        <v>280</v>
      </c>
      <c r="B11" s="23">
        <v>6.5599999999999995E-5</v>
      </c>
      <c r="C11" s="24">
        <f t="shared" si="0"/>
        <v>0.99969521487351409</v>
      </c>
      <c r="E11" s="25">
        <v>244.5009</v>
      </c>
      <c r="F11" s="26">
        <v>3.2160799999999999E-5</v>
      </c>
      <c r="G11" s="27">
        <f t="shared" si="8"/>
        <v>0.57254999999999256</v>
      </c>
      <c r="H11" s="3">
        <f t="shared" si="1"/>
        <v>1.8413666039999759E-5</v>
      </c>
      <c r="I11" s="28">
        <f t="shared" si="9"/>
        <v>6.6729305036553999E-2</v>
      </c>
      <c r="J11" s="29">
        <f t="shared" si="2"/>
        <v>3.582031751492707E-6</v>
      </c>
      <c r="K11" s="3">
        <f t="shared" si="3"/>
        <v>3.580940001492252E-6</v>
      </c>
      <c r="N11" s="25">
        <v>244.5009</v>
      </c>
      <c r="O11" s="26">
        <v>1.9468100000000001E-5</v>
      </c>
      <c r="P11" s="27">
        <f t="shared" si="10"/>
        <v>0.57254999999999256</v>
      </c>
      <c r="Q11" s="3">
        <f t="shared" si="4"/>
        <v>1.1146460654999856E-5</v>
      </c>
      <c r="R11" s="28">
        <f t="shared" si="11"/>
        <v>8.6398806104038394E-3</v>
      </c>
      <c r="S11" s="29">
        <f t="shared" si="12"/>
        <v>2.1816707652804731E-4</v>
      </c>
      <c r="T11" s="3">
        <f t="shared" si="13"/>
        <v>2.1810058244803266E-4</v>
      </c>
      <c r="W11" s="25">
        <v>244.5009</v>
      </c>
      <c r="X11" s="26">
        <v>5.3888199999999997E-5</v>
      </c>
      <c r="Y11" s="27">
        <f t="shared" si="14"/>
        <v>0.57254999999999256</v>
      </c>
      <c r="Z11" s="3">
        <f t="shared" si="5"/>
        <v>3.0853688909999601E-5</v>
      </c>
      <c r="AA11" s="28">
        <f t="shared" si="6"/>
        <v>9.0331645976614739E-3</v>
      </c>
      <c r="AB11" s="29">
        <f t="shared" si="7"/>
        <v>3.415582076820774E-3</v>
      </c>
      <c r="AC11" s="3">
        <f t="shared" si="15"/>
        <v>3.414541058205467E-3</v>
      </c>
    </row>
    <row r="12" spans="1:31" x14ac:dyDescent="0.35">
      <c r="A12" s="22">
        <v>285</v>
      </c>
      <c r="B12" s="23">
        <v>6.5619999999999999E-5</v>
      </c>
      <c r="C12" s="24">
        <f t="shared" si="0"/>
        <v>1</v>
      </c>
      <c r="E12" s="25">
        <v>245.0735</v>
      </c>
      <c r="F12" s="26">
        <v>4.1621300000000001E-5</v>
      </c>
      <c r="G12" s="27">
        <f t="shared" si="8"/>
        <v>0.57254999999999256</v>
      </c>
      <c r="H12" s="3">
        <f t="shared" si="1"/>
        <v>2.3830275314999691E-5</v>
      </c>
      <c r="I12" s="28">
        <f t="shared" si="9"/>
        <v>8.6358561469799436E-2</v>
      </c>
      <c r="J12" s="29">
        <f t="shared" si="2"/>
        <v>2.2995601001865426E-6</v>
      </c>
      <c r="K12" s="3">
        <f t="shared" si="3"/>
        <v>2.2995601001865426E-6</v>
      </c>
      <c r="N12" s="25">
        <v>245.0735</v>
      </c>
      <c r="O12" s="26">
        <v>1.8033000000000002E-5</v>
      </c>
      <c r="P12" s="27">
        <f t="shared" si="10"/>
        <v>0.57254999999999256</v>
      </c>
      <c r="Q12" s="3">
        <f t="shared" si="4"/>
        <v>1.0324794149999867E-5</v>
      </c>
      <c r="R12" s="28">
        <f t="shared" si="11"/>
        <v>8.0029878132643877E-3</v>
      </c>
      <c r="S12" s="29">
        <f t="shared" si="12"/>
        <v>7.3093667799493234E-5</v>
      </c>
      <c r="T12" s="3">
        <f t="shared" si="13"/>
        <v>7.3093667799493234E-5</v>
      </c>
      <c r="W12" s="25">
        <v>245.0735</v>
      </c>
      <c r="X12" s="26">
        <v>5.5030700000000002E-5</v>
      </c>
      <c r="Y12" s="27">
        <f t="shared" si="14"/>
        <v>0.57254999999999256</v>
      </c>
      <c r="Z12" s="3">
        <f t="shared" si="5"/>
        <v>3.1507827284999594E-5</v>
      </c>
      <c r="AA12" s="28">
        <f t="shared" si="6"/>
        <v>9.2246794479037952E-3</v>
      </c>
      <c r="AB12" s="29">
        <f t="shared" si="7"/>
        <v>2.0757929599617615E-3</v>
      </c>
      <c r="AC12" s="3">
        <f t="shared" si="15"/>
        <v>2.0757929599617615E-3</v>
      </c>
    </row>
    <row r="13" spans="1:31" x14ac:dyDescent="0.35">
      <c r="A13" s="22">
        <v>290</v>
      </c>
      <c r="B13" s="23">
        <v>6.4540000000000002E-5</v>
      </c>
      <c r="C13" s="24">
        <f t="shared" si="0"/>
        <v>0.98354160316976535</v>
      </c>
      <c r="E13" s="25">
        <v>245.64599999999999</v>
      </c>
      <c r="F13" s="26">
        <v>5.7227700000000001E-5</v>
      </c>
      <c r="G13" s="27">
        <f t="shared" si="8"/>
        <v>0.57255000000000678</v>
      </c>
      <c r="H13" s="3">
        <f t="shared" si="1"/>
        <v>3.2765719635000389E-5</v>
      </c>
      <c r="I13" s="28">
        <f t="shared" si="9"/>
        <v>0.11873972817344397</v>
      </c>
      <c r="J13" s="29">
        <f t="shared" si="2"/>
        <v>1.1928827937523984E-6</v>
      </c>
      <c r="K13" s="3">
        <f t="shared" si="3"/>
        <v>1.1732498553608625E-6</v>
      </c>
      <c r="N13" s="25">
        <v>245.64599999999999</v>
      </c>
      <c r="O13" s="26">
        <v>1.8153400000000001E-5</v>
      </c>
      <c r="P13" s="27">
        <f t="shared" si="10"/>
        <v>0.57255000000000678</v>
      </c>
      <c r="Q13" s="3">
        <f t="shared" si="4"/>
        <v>1.0393729170000124E-5</v>
      </c>
      <c r="R13" s="28">
        <f t="shared" si="11"/>
        <v>8.0564209487782035E-3</v>
      </c>
      <c r="S13" s="29">
        <f t="shared" si="12"/>
        <v>2.8551226989040233E-5</v>
      </c>
      <c r="T13" s="3">
        <f t="shared" si="13"/>
        <v>2.8081319565264504E-5</v>
      </c>
      <c r="W13" s="25">
        <v>245.64599999999999</v>
      </c>
      <c r="X13" s="26">
        <v>5.3542599999999998E-5</v>
      </c>
      <c r="Y13" s="27">
        <f t="shared" si="14"/>
        <v>0.57255000000000678</v>
      </c>
      <c r="Z13" s="3">
        <f t="shared" si="5"/>
        <v>3.0655815630000365E-5</v>
      </c>
      <c r="AA13" s="28">
        <f t="shared" si="6"/>
        <v>8.9752324031376288E-3</v>
      </c>
      <c r="AB13" s="29">
        <f t="shared" si="7"/>
        <v>8.9229405623320306E-4</v>
      </c>
      <c r="AC13" s="3">
        <f t="shared" si="15"/>
        <v>8.7760832656645735E-4</v>
      </c>
    </row>
    <row r="14" spans="1:31" x14ac:dyDescent="0.35">
      <c r="A14" s="22">
        <v>295</v>
      </c>
      <c r="B14" s="23">
        <v>6.3170000000000007E-5</v>
      </c>
      <c r="C14" s="24">
        <f t="shared" si="0"/>
        <v>0.96266382200548628</v>
      </c>
      <c r="E14" s="25">
        <v>246.21860000000001</v>
      </c>
      <c r="F14" s="26">
        <v>7.6286100000000001E-5</v>
      </c>
      <c r="G14" s="27">
        <f t="shared" si="8"/>
        <v>0.57255000000000678</v>
      </c>
      <c r="H14" s="3">
        <f t="shared" si="1"/>
        <v>4.3677606555000517E-5</v>
      </c>
      <c r="I14" s="28">
        <f t="shared" si="9"/>
        <v>0.15828332743430479</v>
      </c>
      <c r="J14" s="29">
        <f t="shared" si="2"/>
        <v>7.21667616278355E-7</v>
      </c>
      <c r="K14" s="3">
        <f t="shared" si="3"/>
        <v>6.9472330570410994E-7</v>
      </c>
      <c r="N14" s="25">
        <v>246.21860000000001</v>
      </c>
      <c r="O14" s="26">
        <v>1.8580299999999999E-5</v>
      </c>
      <c r="P14" s="27">
        <f t="shared" si="10"/>
        <v>0.57255000000000678</v>
      </c>
      <c r="Q14" s="3">
        <f t="shared" si="4"/>
        <v>1.0638150765000125E-5</v>
      </c>
      <c r="R14" s="28">
        <f t="shared" si="11"/>
        <v>8.2458778055121158E-3</v>
      </c>
      <c r="S14" s="29">
        <f t="shared" si="12"/>
        <v>1.3731368397138878E-5</v>
      </c>
      <c r="T14" s="3">
        <f t="shared" si="13"/>
        <v>1.3218691582555059E-5</v>
      </c>
      <c r="W14" s="25">
        <v>246.21860000000001</v>
      </c>
      <c r="X14" s="26">
        <v>5.48725E-5</v>
      </c>
      <c r="Y14" s="27">
        <f t="shared" si="14"/>
        <v>0.57255000000000678</v>
      </c>
      <c r="Z14" s="3">
        <f t="shared" si="5"/>
        <v>3.1417249875000371E-5</v>
      </c>
      <c r="AA14" s="28">
        <f t="shared" si="6"/>
        <v>9.1981607176560252E-3</v>
      </c>
      <c r="AB14" s="29">
        <f t="shared" si="7"/>
        <v>3.5510678071650408E-4</v>
      </c>
      <c r="AC14" s="3">
        <f t="shared" si="15"/>
        <v>3.4184845074461395E-4</v>
      </c>
    </row>
    <row r="15" spans="1:31" x14ac:dyDescent="0.35">
      <c r="A15" s="22">
        <v>300</v>
      </c>
      <c r="B15" s="23">
        <v>6.1400000000000002E-5</v>
      </c>
      <c r="C15" s="24">
        <f t="shared" si="0"/>
        <v>0.9356903383114904</v>
      </c>
      <c r="E15" s="25">
        <v>246.7911</v>
      </c>
      <c r="F15" s="26">
        <v>9.7854499999999996E-5</v>
      </c>
      <c r="G15" s="27">
        <f t="shared" si="8"/>
        <v>0.57254999999999256</v>
      </c>
      <c r="H15" s="3">
        <f t="shared" si="1"/>
        <v>5.6026593974999267E-5</v>
      </c>
      <c r="I15" s="28">
        <f t="shared" si="9"/>
        <v>0.20303483681063511</v>
      </c>
      <c r="J15" s="29">
        <f t="shared" si="2"/>
        <v>7.17395267184895E-7</v>
      </c>
      <c r="K15" s="3">
        <f t="shared" si="3"/>
        <v>6.7125982025529644E-7</v>
      </c>
      <c r="N15" s="25">
        <v>246.7911</v>
      </c>
      <c r="O15" s="26">
        <v>1.8048100000000001E-5</v>
      </c>
      <c r="P15" s="27">
        <f t="shared" si="10"/>
        <v>0.57254999999999256</v>
      </c>
      <c r="Q15" s="3">
        <f t="shared" si="4"/>
        <v>1.0333439654999867E-5</v>
      </c>
      <c r="R15" s="28">
        <f t="shared" si="11"/>
        <v>8.00968914504392E-3</v>
      </c>
      <c r="S15" s="29">
        <f t="shared" si="12"/>
        <v>8.1277215762341195E-6</v>
      </c>
      <c r="T15" s="3">
        <f t="shared" si="13"/>
        <v>7.6050305513681032E-6</v>
      </c>
      <c r="W15" s="25">
        <v>246.7911</v>
      </c>
      <c r="X15" s="26">
        <v>5.5474099999999998E-5</v>
      </c>
      <c r="Y15" s="27">
        <f t="shared" si="14"/>
        <v>0.57254999999999256</v>
      </c>
      <c r="Z15" s="3">
        <f t="shared" si="5"/>
        <v>3.1761695954999586E-5</v>
      </c>
      <c r="AA15" s="28">
        <f t="shared" si="6"/>
        <v>9.2990056488643572E-3</v>
      </c>
      <c r="AB15" s="29">
        <f t="shared" si="7"/>
        <v>1.4231347145869576E-4</v>
      </c>
      <c r="AC15" s="3">
        <f t="shared" si="15"/>
        <v>1.3316134025546968E-4</v>
      </c>
    </row>
    <row r="16" spans="1:31" x14ac:dyDescent="0.35">
      <c r="A16" s="22">
        <v>305</v>
      </c>
      <c r="B16" s="23">
        <v>5.8959999999999998E-5</v>
      </c>
      <c r="C16" s="24">
        <f t="shared" si="0"/>
        <v>0.89850655288021941</v>
      </c>
      <c r="E16" s="25">
        <v>247.36369999999999</v>
      </c>
      <c r="F16" s="26">
        <v>1.2314800000000001E-4</v>
      </c>
      <c r="G16" s="27">
        <f t="shared" si="8"/>
        <v>0.57255000000000678</v>
      </c>
      <c r="H16" s="3">
        <f t="shared" si="1"/>
        <v>7.0508387400000842E-5</v>
      </c>
      <c r="I16" s="28">
        <f t="shared" si="9"/>
        <v>0.25551542426313273</v>
      </c>
      <c r="J16" s="29">
        <f t="shared" si="2"/>
        <v>6.7418109189897677E-7</v>
      </c>
      <c r="K16" s="3">
        <f t="shared" si="3"/>
        <v>6.0575612889917204E-7</v>
      </c>
      <c r="N16" s="25">
        <v>247.36369999999999</v>
      </c>
      <c r="O16" s="26">
        <v>1.7598500000000001E-5</v>
      </c>
      <c r="P16" s="27">
        <f t="shared" si="10"/>
        <v>0.57255000000000678</v>
      </c>
      <c r="Q16" s="3">
        <f t="shared" si="4"/>
        <v>1.0076021175000119E-5</v>
      </c>
      <c r="R16" s="28">
        <f t="shared" si="11"/>
        <v>7.8101581008005782E-3</v>
      </c>
      <c r="S16" s="29">
        <f t="shared" si="12"/>
        <v>6.0420469245040061E-6</v>
      </c>
      <c r="T16" s="3">
        <f t="shared" si="13"/>
        <v>5.4288187544766259E-6</v>
      </c>
      <c r="W16" s="25">
        <v>247.36369999999999</v>
      </c>
      <c r="X16" s="26">
        <v>5.4917299999999997E-5</v>
      </c>
      <c r="Y16" s="27">
        <f t="shared" si="14"/>
        <v>0.57255000000000678</v>
      </c>
      <c r="Z16" s="3">
        <f t="shared" si="5"/>
        <v>3.1442900115000372E-5</v>
      </c>
      <c r="AA16" s="28">
        <f t="shared" si="6"/>
        <v>9.2056704465758137E-3</v>
      </c>
      <c r="AB16" s="29">
        <f t="shared" si="7"/>
        <v>6.2566128061701025E-5</v>
      </c>
      <c r="AC16" s="3">
        <f t="shared" si="15"/>
        <v>5.6216076051781353E-5</v>
      </c>
    </row>
    <row r="17" spans="1:29" x14ac:dyDescent="0.35">
      <c r="A17" s="22">
        <v>310</v>
      </c>
      <c r="B17" s="23">
        <v>5.554E-5</v>
      </c>
      <c r="C17" s="24">
        <f t="shared" si="0"/>
        <v>0.84638829625114298</v>
      </c>
      <c r="E17" s="25">
        <v>247.93620000000001</v>
      </c>
      <c r="F17" s="26">
        <v>1.5235699999999999E-4</v>
      </c>
      <c r="G17" s="27">
        <f t="shared" si="8"/>
        <v>0.57255000000000678</v>
      </c>
      <c r="H17" s="3">
        <f t="shared" si="1"/>
        <v>8.7232000350001028E-5</v>
      </c>
      <c r="I17" s="28">
        <f t="shared" si="9"/>
        <v>0.31612014400930671</v>
      </c>
      <c r="J17" s="29">
        <f t="shared" si="2"/>
        <v>8.222541916760783E-7</v>
      </c>
      <c r="K17" s="3">
        <f t="shared" si="3"/>
        <v>6.9594632437807664E-7</v>
      </c>
      <c r="N17" s="25">
        <v>247.93620000000001</v>
      </c>
      <c r="O17" s="26">
        <v>1.80926E-5</v>
      </c>
      <c r="P17" s="27">
        <f t="shared" si="10"/>
        <v>0.57255000000000678</v>
      </c>
      <c r="Q17" s="3">
        <f t="shared" si="4"/>
        <v>1.0358918130000122E-5</v>
      </c>
      <c r="R17" s="28">
        <f t="shared" si="11"/>
        <v>8.0294381029374397E-3</v>
      </c>
      <c r="S17" s="29">
        <f t="shared" si="12"/>
        <v>4.6079932941466953E-6</v>
      </c>
      <c r="T17" s="3">
        <f t="shared" si="13"/>
        <v>3.9001515933695135E-6</v>
      </c>
      <c r="W17" s="25">
        <v>247.93620000000001</v>
      </c>
      <c r="X17" s="26">
        <v>5.47209E-5</v>
      </c>
      <c r="Y17" s="27">
        <f t="shared" si="14"/>
        <v>0.57255000000000678</v>
      </c>
      <c r="Z17" s="3">
        <f t="shared" si="5"/>
        <v>3.1330451295000373E-5</v>
      </c>
      <c r="AA17" s="28">
        <f t="shared" si="6"/>
        <v>9.1727483314006774E-3</v>
      </c>
      <c r="AB17" s="29">
        <f t="shared" si="7"/>
        <v>3.2576008206380014E-5</v>
      </c>
      <c r="AC17" s="3">
        <f t="shared" si="15"/>
        <v>2.7571952084461231E-5</v>
      </c>
    </row>
    <row r="18" spans="1:29" x14ac:dyDescent="0.35">
      <c r="A18" s="22">
        <v>315</v>
      </c>
      <c r="B18" s="23">
        <v>5.1999999999999997E-5</v>
      </c>
      <c r="C18" s="24">
        <f t="shared" si="0"/>
        <v>0.79244132886315144</v>
      </c>
      <c r="E18" s="25">
        <v>248.50880000000001</v>
      </c>
      <c r="F18" s="26">
        <v>1.8266100000000001E-4</v>
      </c>
      <c r="G18" s="27">
        <f t="shared" si="8"/>
        <v>0.57259999999999422</v>
      </c>
      <c r="H18" s="3">
        <f t="shared" si="1"/>
        <v>1.0459168859999895E-4</v>
      </c>
      <c r="I18" s="28">
        <f t="shared" si="9"/>
        <v>0.37902993774930488</v>
      </c>
      <c r="J18" s="29">
        <f t="shared" si="2"/>
        <v>8.3669268745774562E-7</v>
      </c>
      <c r="K18" s="3">
        <f t="shared" si="3"/>
        <v>6.6302986509909742E-7</v>
      </c>
      <c r="N18" s="25">
        <v>248.50880000000001</v>
      </c>
      <c r="O18" s="26">
        <v>1.7681199999999999E-5</v>
      </c>
      <c r="P18" s="27">
        <f t="shared" si="10"/>
        <v>0.57259999999999422</v>
      </c>
      <c r="Q18" s="3">
        <f t="shared" si="4"/>
        <v>1.0124255119999897E-5</v>
      </c>
      <c r="R18" s="28">
        <f t="shared" si="11"/>
        <v>7.8475453521501745E-3</v>
      </c>
      <c r="S18" s="29">
        <f t="shared" si="12"/>
        <v>3.9051273019939042E-6</v>
      </c>
      <c r="T18" s="3">
        <f t="shared" si="13"/>
        <v>3.0945842685718227E-6</v>
      </c>
      <c r="W18" s="25">
        <v>248.50880000000001</v>
      </c>
      <c r="X18" s="26">
        <v>5.4894600000000001E-5</v>
      </c>
      <c r="Y18" s="27">
        <f t="shared" si="14"/>
        <v>0.57259999999999422</v>
      </c>
      <c r="Z18" s="3">
        <f t="shared" si="5"/>
        <v>3.1432647959999681E-5</v>
      </c>
      <c r="AA18" s="28">
        <f t="shared" si="6"/>
        <v>9.2026688799277494E-3</v>
      </c>
      <c r="AB18" s="29">
        <f t="shared" si="7"/>
        <v>1.9477692640182612E-5</v>
      </c>
      <c r="AC18" s="3">
        <f t="shared" si="15"/>
        <v>1.5434928638974334E-5</v>
      </c>
    </row>
    <row r="19" spans="1:29" x14ac:dyDescent="0.35">
      <c r="A19" s="22">
        <v>320</v>
      </c>
      <c r="B19" s="23">
        <v>4.7899999999999999E-5</v>
      </c>
      <c r="C19" s="24">
        <f t="shared" si="0"/>
        <v>0.72996037793355684</v>
      </c>
      <c r="E19" s="25">
        <v>249.0814</v>
      </c>
      <c r="F19" s="26">
        <v>2.1960099999999999E-4</v>
      </c>
      <c r="G19" s="27">
        <f t="shared" si="8"/>
        <v>0.57259999999999422</v>
      </c>
      <c r="H19" s="3">
        <f t="shared" si="1"/>
        <v>1.2574353259999874E-4</v>
      </c>
      <c r="I19" s="28">
        <f t="shared" si="9"/>
        <v>0.45568212896943028</v>
      </c>
      <c r="J19" s="29">
        <f t="shared" si="2"/>
        <v>6.0046274400000484E-7</v>
      </c>
      <c r="K19" s="3">
        <f t="shared" si="3"/>
        <v>4.3831401154526412E-7</v>
      </c>
      <c r="N19" s="25">
        <v>249.0814</v>
      </c>
      <c r="O19" s="26">
        <v>1.8304500000000001E-5</v>
      </c>
      <c r="P19" s="27">
        <f t="shared" si="10"/>
        <v>0.57259999999999422</v>
      </c>
      <c r="Q19" s="3">
        <f t="shared" si="4"/>
        <v>1.0481156699999895E-5</v>
      </c>
      <c r="R19" s="28">
        <f t="shared" si="11"/>
        <v>8.1241880584141841E-3</v>
      </c>
      <c r="S19" s="29">
        <f t="shared" si="12"/>
        <v>3.3639351830000347E-6</v>
      </c>
      <c r="T19" s="3">
        <f t="shared" si="13"/>
        <v>2.4555393975266941E-6</v>
      </c>
      <c r="W19" s="25">
        <v>249.0814</v>
      </c>
      <c r="X19" s="26">
        <v>5.4984200000000001E-5</v>
      </c>
      <c r="Y19" s="27">
        <f t="shared" si="14"/>
        <v>0.57259999999999422</v>
      </c>
      <c r="Z19" s="3">
        <f t="shared" si="5"/>
        <v>3.1483952919999687E-5</v>
      </c>
      <c r="AA19" s="28">
        <f t="shared" si="6"/>
        <v>9.2176896493958143E-3</v>
      </c>
      <c r="AB19" s="29">
        <f t="shared" si="7"/>
        <v>1.3709869800000126E-5</v>
      </c>
      <c r="AC19" s="3">
        <f t="shared" si="15"/>
        <v>1.0007661740627949E-5</v>
      </c>
    </row>
    <row r="20" spans="1:29" x14ac:dyDescent="0.35">
      <c r="A20" s="22">
        <v>325</v>
      </c>
      <c r="B20" s="23">
        <v>4.286E-5</v>
      </c>
      <c r="C20" s="24">
        <f t="shared" si="0"/>
        <v>0.65315452605912827</v>
      </c>
      <c r="E20" s="25">
        <v>249.654</v>
      </c>
      <c r="F20" s="26">
        <v>2.5573399999999997E-4</v>
      </c>
      <c r="G20" s="27">
        <f t="shared" si="8"/>
        <v>0.57254999999999256</v>
      </c>
      <c r="H20" s="3">
        <f t="shared" si="1"/>
        <v>1.4642050169999808E-4</v>
      </c>
      <c r="I20" s="28">
        <f t="shared" si="9"/>
        <v>0.53061342050627169</v>
      </c>
      <c r="J20" s="29">
        <f t="shared" si="2"/>
        <v>6.464071278536544E-7</v>
      </c>
      <c r="K20" s="3">
        <f t="shared" si="3"/>
        <v>4.2220374123449596E-7</v>
      </c>
      <c r="N20" s="25">
        <v>249.654</v>
      </c>
      <c r="O20" s="26">
        <v>1.8652400000000001E-5</v>
      </c>
      <c r="P20" s="27">
        <f t="shared" si="10"/>
        <v>0.57254999999999256</v>
      </c>
      <c r="Q20" s="3">
        <f t="shared" si="4"/>
        <v>1.0679431619999862E-5</v>
      </c>
      <c r="R20" s="28">
        <f t="shared" si="11"/>
        <v>8.2778755552671574E-3</v>
      </c>
      <c r="S20" s="29">
        <f t="shared" si="12"/>
        <v>3.1508272577853457E-6</v>
      </c>
      <c r="T20" s="3">
        <f t="shared" si="13"/>
        <v>2.0579770842529701E-6</v>
      </c>
      <c r="W20" s="25">
        <v>249.654</v>
      </c>
      <c r="X20" s="26">
        <v>5.5947099999999998E-5</v>
      </c>
      <c r="Y20" s="27">
        <f t="shared" si="14"/>
        <v>0.57254999999999256</v>
      </c>
      <c r="Z20" s="3">
        <f t="shared" si="5"/>
        <v>3.2032512104999581E-5</v>
      </c>
      <c r="AA20" s="28">
        <f t="shared" si="6"/>
        <v>9.378293635004066E-3</v>
      </c>
      <c r="AB20" s="29">
        <f t="shared" si="7"/>
        <v>1.0801781276317003E-5</v>
      </c>
      <c r="AC20" s="3">
        <f t="shared" si="15"/>
        <v>7.0552323301271981E-6</v>
      </c>
    </row>
    <row r="21" spans="1:29" x14ac:dyDescent="0.35">
      <c r="A21" s="22">
        <v>330</v>
      </c>
      <c r="B21" s="23">
        <v>3.7289999999999997E-5</v>
      </c>
      <c r="C21" s="24">
        <f t="shared" si="0"/>
        <v>0.56827186833282528</v>
      </c>
      <c r="E21" s="25">
        <v>250.22649999999999</v>
      </c>
      <c r="F21" s="26">
        <v>2.8884400000000001E-4</v>
      </c>
      <c r="G21" s="27">
        <f t="shared" si="8"/>
        <v>0.57255000000000678</v>
      </c>
      <c r="H21" s="3">
        <f t="shared" si="1"/>
        <v>1.6537763220000196E-4</v>
      </c>
      <c r="I21" s="28">
        <f t="shared" si="9"/>
        <v>0.59931218700961686</v>
      </c>
      <c r="J21" s="29">
        <f t="shared" si="2"/>
        <v>3.8522239851181036E-7</v>
      </c>
      <c r="K21" s="3">
        <f t="shared" si="3"/>
        <v>2.1891105212595864E-7</v>
      </c>
      <c r="N21" s="25">
        <v>250.22649999999999</v>
      </c>
      <c r="O21" s="26">
        <v>1.81343E-5</v>
      </c>
      <c r="P21" s="27">
        <f t="shared" si="10"/>
        <v>0.57255000000000678</v>
      </c>
      <c r="Q21" s="3">
        <f t="shared" si="4"/>
        <v>1.0382793465000123E-5</v>
      </c>
      <c r="R21" s="28">
        <f t="shared" si="11"/>
        <v>8.0479444297723059E-3</v>
      </c>
      <c r="S21" s="29">
        <f t="shared" si="12"/>
        <v>2.8243109069373107E-6</v>
      </c>
      <c r="T21" s="3">
        <f t="shared" si="13"/>
        <v>1.6049764358380417E-6</v>
      </c>
      <c r="W21" s="25">
        <v>250.22649999999999</v>
      </c>
      <c r="X21" s="26">
        <v>5.6108800000000001E-5</v>
      </c>
      <c r="Y21" s="27">
        <f t="shared" si="14"/>
        <v>0.57255000000000678</v>
      </c>
      <c r="Z21" s="3">
        <f t="shared" si="5"/>
        <v>3.2125093440000381E-5</v>
      </c>
      <c r="AA21" s="28">
        <f t="shared" si="6"/>
        <v>9.4053990628241557E-3</v>
      </c>
      <c r="AB21" s="29">
        <f t="shared" si="7"/>
        <v>8.9924963893363765E-6</v>
      </c>
      <c r="AC21" s="3">
        <f t="shared" si="15"/>
        <v>5.1101827241443677E-6</v>
      </c>
    </row>
    <row r="22" spans="1:29" x14ac:dyDescent="0.35">
      <c r="A22" s="22">
        <v>335</v>
      </c>
      <c r="B22" s="23">
        <v>3.1600000000000002E-5</v>
      </c>
      <c r="C22" s="24">
        <f t="shared" si="0"/>
        <v>0.48156049984760746</v>
      </c>
      <c r="E22" s="25">
        <v>250.79910000000001</v>
      </c>
      <c r="F22" s="26">
        <v>3.2143800000000001E-4</v>
      </c>
      <c r="G22" s="27">
        <f t="shared" si="8"/>
        <v>0.57260000000000844</v>
      </c>
      <c r="H22" s="3">
        <f t="shared" si="1"/>
        <v>1.840553988000027E-4</v>
      </c>
      <c r="I22" s="28">
        <f t="shared" si="9"/>
        <v>0.66699856636208099</v>
      </c>
      <c r="J22" s="29">
        <f t="shared" si="2"/>
        <v>5.9373435599999358E-7</v>
      </c>
      <c r="K22" s="3">
        <f t="shared" si="3"/>
        <v>2.8591901325205422E-7</v>
      </c>
      <c r="N22" s="25">
        <v>250.79910000000001</v>
      </c>
      <c r="O22" s="26">
        <v>1.9325299999999999E-5</v>
      </c>
      <c r="P22" s="27">
        <f t="shared" si="10"/>
        <v>0.57260000000000844</v>
      </c>
      <c r="Q22" s="3">
        <f t="shared" si="4"/>
        <v>1.1065666780000163E-5</v>
      </c>
      <c r="R22" s="28">
        <f t="shared" si="11"/>
        <v>8.5772554008727644E-3</v>
      </c>
      <c r="S22" s="29">
        <f t="shared" si="12"/>
        <v>2.6511238739999707E-6</v>
      </c>
      <c r="T22" s="3">
        <f t="shared" si="13"/>
        <v>1.2766765379213513E-6</v>
      </c>
      <c r="W22" s="25">
        <v>250.79910000000001</v>
      </c>
      <c r="X22" s="26">
        <v>5.4851800000000002E-5</v>
      </c>
      <c r="Y22" s="27">
        <f t="shared" si="14"/>
        <v>0.57260000000000844</v>
      </c>
      <c r="Z22" s="3">
        <f t="shared" si="5"/>
        <v>3.1408140680000467E-5</v>
      </c>
      <c r="AA22" s="28">
        <f t="shared" si="6"/>
        <v>9.1954937802267173E-3</v>
      </c>
      <c r="AB22" s="29">
        <f t="shared" si="7"/>
        <v>7.5853496699999204E-6</v>
      </c>
      <c r="AC22" s="3">
        <f t="shared" si="15"/>
        <v>3.652804778604046E-6</v>
      </c>
    </row>
    <row r="23" spans="1:29" x14ac:dyDescent="0.35">
      <c r="A23" s="22">
        <v>340</v>
      </c>
      <c r="B23" s="23">
        <v>2.5639999999999998E-5</v>
      </c>
      <c r="C23" s="24">
        <f t="shared" si="0"/>
        <v>0.39073453215483084</v>
      </c>
      <c r="E23" s="25">
        <v>251.3717</v>
      </c>
      <c r="F23" s="26">
        <v>3.5661500000000001E-4</v>
      </c>
      <c r="G23" s="27">
        <f t="shared" si="8"/>
        <v>0.57259999999999422</v>
      </c>
      <c r="H23" s="3">
        <f t="shared" si="1"/>
        <v>2.0419774899999794E-4</v>
      </c>
      <c r="I23" s="28">
        <f t="shared" si="9"/>
        <v>0.73999245186694673</v>
      </c>
      <c r="J23" s="29">
        <f t="shared" si="2"/>
        <v>6.3437938214625017E-7</v>
      </c>
      <c r="K23" s="3">
        <f t="shared" si="3"/>
        <v>2.4787393109158573E-7</v>
      </c>
      <c r="N23" s="25">
        <v>251.3717</v>
      </c>
      <c r="O23" s="26">
        <v>1.9090399999999999E-5</v>
      </c>
      <c r="P23" s="27">
        <f t="shared" si="10"/>
        <v>0.57259999999999422</v>
      </c>
      <c r="Q23" s="3">
        <f t="shared" si="4"/>
        <v>1.0931163039999889E-5</v>
      </c>
      <c r="R23" s="28">
        <f t="shared" si="11"/>
        <v>8.4729984271818479E-3</v>
      </c>
      <c r="S23" s="29">
        <f t="shared" si="12"/>
        <v>2.340469306604497E-6</v>
      </c>
      <c r="T23" s="3">
        <f t="shared" si="13"/>
        <v>9.1450217953884949E-7</v>
      </c>
      <c r="W23" s="25">
        <v>251.3717</v>
      </c>
      <c r="X23" s="26">
        <v>5.5501599999999997E-5</v>
      </c>
      <c r="Y23" s="27">
        <f t="shared" si="14"/>
        <v>0.57259999999999422</v>
      </c>
      <c r="Z23" s="3">
        <f t="shared" si="5"/>
        <v>3.178021615999968E-5</v>
      </c>
      <c r="AA23" s="28">
        <f t="shared" si="6"/>
        <v>9.3044278873732206E-3</v>
      </c>
      <c r="AB23" s="29">
        <f t="shared" si="7"/>
        <v>6.6491016429109774E-6</v>
      </c>
      <c r="AC23" s="3">
        <f t="shared" si="15"/>
        <v>2.5980336196927379E-6</v>
      </c>
    </row>
    <row r="24" spans="1:29" x14ac:dyDescent="0.35">
      <c r="A24" s="22">
        <v>345</v>
      </c>
      <c r="B24" s="23">
        <v>1.995E-5</v>
      </c>
      <c r="C24" s="24">
        <f t="shared" si="0"/>
        <v>0.30402316366961296</v>
      </c>
      <c r="E24" s="25">
        <v>251.9443</v>
      </c>
      <c r="F24" s="26">
        <v>3.8630400000000002E-4</v>
      </c>
      <c r="G24" s="27">
        <f t="shared" si="8"/>
        <v>0.57259999999999422</v>
      </c>
      <c r="H24" s="3">
        <f t="shared" si="1"/>
        <v>2.2119767039999779E-4</v>
      </c>
      <c r="I24" s="28">
        <f t="shared" si="9"/>
        <v>0.80159848611530371</v>
      </c>
      <c r="J24" s="29">
        <f t="shared" si="2"/>
        <v>5.2408455350000235E-7</v>
      </c>
      <c r="K24" s="3">
        <f t="shared" si="3"/>
        <v>1.5933384398544724E-7</v>
      </c>
      <c r="N24" s="25">
        <v>251.9443</v>
      </c>
      <c r="O24" s="26">
        <v>1.9372600000000002E-5</v>
      </c>
      <c r="P24" s="27">
        <f t="shared" si="10"/>
        <v>0.57259999999999422</v>
      </c>
      <c r="Q24" s="3">
        <f t="shared" si="4"/>
        <v>1.1092750759999888E-5</v>
      </c>
      <c r="R24" s="28">
        <f t="shared" si="11"/>
        <v>8.5982488229907738E-3</v>
      </c>
      <c r="S24" s="29">
        <f t="shared" si="12"/>
        <v>2.1045588490000049E-6</v>
      </c>
      <c r="T24" s="3">
        <f t="shared" si="13"/>
        <v>6.3983463940186078E-7</v>
      </c>
      <c r="W24" s="25">
        <v>251.9443</v>
      </c>
      <c r="X24" s="26">
        <v>5.5155899999999998E-5</v>
      </c>
      <c r="Y24" s="27">
        <f t="shared" si="14"/>
        <v>0.57259999999999422</v>
      </c>
      <c r="Z24" s="3">
        <f t="shared" si="5"/>
        <v>3.1582268339999679E-5</v>
      </c>
      <c r="AA24" s="28">
        <f t="shared" si="6"/>
        <v>9.2464738694590532E-3</v>
      </c>
      <c r="AB24" s="29">
        <f t="shared" si="7"/>
        <v>5.8327427420000122E-6</v>
      </c>
      <c r="AC24" s="3">
        <f t="shared" si="15"/>
        <v>1.7732889012938168E-6</v>
      </c>
    </row>
    <row r="25" spans="1:29" x14ac:dyDescent="0.35">
      <c r="A25" s="22">
        <v>350</v>
      </c>
      <c r="B25" s="23">
        <v>1.472E-5</v>
      </c>
      <c r="C25" s="24">
        <f t="shared" si="0"/>
        <v>0.22432185309356903</v>
      </c>
      <c r="E25" s="25">
        <v>252.51689999999999</v>
      </c>
      <c r="F25" s="26">
        <v>4.1210599999999997E-4</v>
      </c>
      <c r="G25" s="27">
        <f t="shared" si="8"/>
        <v>0.57259999999999422</v>
      </c>
      <c r="H25" s="3">
        <f t="shared" si="1"/>
        <v>2.3597189559999761E-4</v>
      </c>
      <c r="I25" s="28">
        <f t="shared" si="9"/>
        <v>0.8551388174055492</v>
      </c>
      <c r="J25" s="29">
        <f t="shared" si="2"/>
        <v>5.8872309650715283E-7</v>
      </c>
      <c r="K25" s="3">
        <f t="shared" si="3"/>
        <v>1.3206345596746861E-7</v>
      </c>
      <c r="N25" s="25">
        <v>252.51689999999999</v>
      </c>
      <c r="O25" s="26">
        <v>1.95881E-5</v>
      </c>
      <c r="P25" s="27">
        <f t="shared" si="10"/>
        <v>0.57259999999999422</v>
      </c>
      <c r="Q25" s="3">
        <f t="shared" si="4"/>
        <v>1.1216146059999887E-5</v>
      </c>
      <c r="R25" s="28">
        <f t="shared" si="11"/>
        <v>8.6938953867640688E-3</v>
      </c>
      <c r="S25" s="29">
        <f t="shared" si="12"/>
        <v>2.2443022204218688E-6</v>
      </c>
      <c r="T25" s="3">
        <f t="shared" si="13"/>
        <v>5.0344603298704519E-7</v>
      </c>
      <c r="W25" s="25">
        <v>252.51689999999999</v>
      </c>
      <c r="X25" s="26">
        <v>5.5256800000000003E-5</v>
      </c>
      <c r="Y25" s="27">
        <f t="shared" si="14"/>
        <v>0.57259999999999422</v>
      </c>
      <c r="Z25" s="3">
        <f t="shared" si="5"/>
        <v>3.1640043679999683E-5</v>
      </c>
      <c r="AA25" s="28">
        <f t="shared" si="6"/>
        <v>9.263388999362264E-3</v>
      </c>
      <c r="AB25" s="29">
        <f t="shared" si="7"/>
        <v>4.8937724273862848E-6</v>
      </c>
      <c r="AC25" s="3">
        <f t="shared" si="15"/>
        <v>1.0977800995295049E-6</v>
      </c>
    </row>
    <row r="26" spans="1:29" x14ac:dyDescent="0.35">
      <c r="A26" s="22">
        <v>355</v>
      </c>
      <c r="B26" s="23">
        <v>9.747E-6</v>
      </c>
      <c r="C26" s="24">
        <f t="shared" si="0"/>
        <v>0.14853703139286803</v>
      </c>
      <c r="E26" s="25">
        <v>253.08949999999999</v>
      </c>
      <c r="F26" s="26">
        <v>4.3291199999999998E-4</v>
      </c>
      <c r="G26" s="27">
        <f t="shared" si="8"/>
        <v>0.5726500000000101</v>
      </c>
      <c r="H26" s="3">
        <f t="shared" si="1"/>
        <v>2.4790705680000438E-4</v>
      </c>
      <c r="I26" s="28">
        <f t="shared" si="9"/>
        <v>0.89839066147862146</v>
      </c>
      <c r="J26" s="29">
        <f t="shared" si="2"/>
        <v>6.2878464299998995E-7</v>
      </c>
      <c r="K26" s="3">
        <f t="shared" si="3"/>
        <v>9.3397804256642821E-8</v>
      </c>
      <c r="N26" s="25">
        <v>253.08949999999999</v>
      </c>
      <c r="O26" s="26">
        <v>2.02325E-5</v>
      </c>
      <c r="P26" s="27">
        <f t="shared" si="10"/>
        <v>0.5726500000000101</v>
      </c>
      <c r="Q26" s="3">
        <f t="shared" si="4"/>
        <v>1.1586141125000204E-5</v>
      </c>
      <c r="R26" s="28">
        <f t="shared" si="11"/>
        <v>8.9806871574421819E-3</v>
      </c>
      <c r="S26" s="29">
        <f t="shared" si="12"/>
        <v>2.1914264759999638E-6</v>
      </c>
      <c r="T26" s="3">
        <f t="shared" si="13"/>
        <v>3.2550798326076878E-7</v>
      </c>
      <c r="W26" s="25">
        <v>253.08949999999999</v>
      </c>
      <c r="X26" s="26">
        <v>5.5360299999999999E-5</v>
      </c>
      <c r="Y26" s="27">
        <f t="shared" si="14"/>
        <v>0.5726500000000101</v>
      </c>
      <c r="Z26" s="3">
        <f t="shared" si="5"/>
        <v>3.1702075795000561E-5</v>
      </c>
      <c r="AA26" s="28">
        <f t="shared" si="6"/>
        <v>9.2815504032312968E-3</v>
      </c>
      <c r="AB26" s="29">
        <f t="shared" si="7"/>
        <v>4.3905808079999286E-6</v>
      </c>
      <c r="AC26" s="3">
        <f t="shared" si="15"/>
        <v>6.521638393108093E-7</v>
      </c>
    </row>
    <row r="27" spans="1:29" x14ac:dyDescent="0.35">
      <c r="A27" s="22">
        <v>360</v>
      </c>
      <c r="B27" s="23">
        <v>5.874E-6</v>
      </c>
      <c r="C27" s="24">
        <f t="shared" si="0"/>
        <v>8.9515391648887541E-2</v>
      </c>
      <c r="E27" s="25">
        <v>253.66220000000001</v>
      </c>
      <c r="F27" s="26">
        <v>4.53757E-4</v>
      </c>
      <c r="G27" s="27">
        <f t="shared" si="8"/>
        <v>0.5726500000000101</v>
      </c>
      <c r="H27" s="3">
        <f t="shared" si="1"/>
        <v>2.5984394605000456E-4</v>
      </c>
      <c r="I27" s="28">
        <f t="shared" si="9"/>
        <v>0.94164876783400508</v>
      </c>
      <c r="J27" s="29">
        <f t="shared" si="2"/>
        <v>8.3662522734641042E-7</v>
      </c>
      <c r="K27" s="3">
        <f t="shared" si="3"/>
        <v>7.4890834889253502E-8</v>
      </c>
      <c r="N27" s="25">
        <v>253.66220000000001</v>
      </c>
      <c r="O27" s="26">
        <v>2.1406299999999999E-5</v>
      </c>
      <c r="P27" s="27">
        <f t="shared" si="10"/>
        <v>0.5726500000000101</v>
      </c>
      <c r="Q27" s="3">
        <f t="shared" si="4"/>
        <v>1.2258317695000216E-5</v>
      </c>
      <c r="R27" s="28">
        <f t="shared" si="11"/>
        <v>9.5017068329842878E-3</v>
      </c>
      <c r="S27" s="29">
        <f t="shared" si="12"/>
        <v>2.5051961130847998E-6</v>
      </c>
      <c r="T27" s="3">
        <f t="shared" si="13"/>
        <v>2.2425361122005663E-7</v>
      </c>
      <c r="W27" s="25">
        <v>253.66220000000001</v>
      </c>
      <c r="X27" s="26">
        <v>5.4361199999999997E-5</v>
      </c>
      <c r="Y27" s="27">
        <f t="shared" si="14"/>
        <v>0.5726500000000101</v>
      </c>
      <c r="Z27" s="3">
        <f t="shared" si="5"/>
        <v>3.1129941180000546E-5</v>
      </c>
      <c r="AA27" s="28">
        <f t="shared" si="6"/>
        <v>9.1140441395754189E-3</v>
      </c>
      <c r="AB27" s="29">
        <f t="shared" si="7"/>
        <v>4.0430598049918355E-6</v>
      </c>
      <c r="AC27" s="3">
        <f t="shared" si="15"/>
        <v>3.6191608190371906E-7</v>
      </c>
    </row>
    <row r="28" spans="1:29" x14ac:dyDescent="0.35">
      <c r="A28" s="22">
        <v>365</v>
      </c>
      <c r="B28" s="23">
        <v>3.8160000000000004E-6</v>
      </c>
      <c r="C28" s="24">
        <f t="shared" si="0"/>
        <v>5.815300213349589E-2</v>
      </c>
      <c r="E28" s="25">
        <v>254.23480000000001</v>
      </c>
      <c r="F28" s="26">
        <v>4.7117200000000001E-4</v>
      </c>
      <c r="G28" s="27">
        <f t="shared" si="8"/>
        <v>0.57259999999999422</v>
      </c>
      <c r="H28" s="3">
        <f t="shared" si="1"/>
        <v>2.6979308719999727E-4</v>
      </c>
      <c r="I28" s="28">
        <f t="shared" si="9"/>
        <v>0.97770347161799986</v>
      </c>
      <c r="J28" s="29">
        <f t="shared" si="2"/>
        <v>9.9133674071292901E-7</v>
      </c>
      <c r="K28" s="3">
        <f t="shared" si="3"/>
        <v>5.7649207597691824E-8</v>
      </c>
      <c r="N28" s="25">
        <v>254.23480000000001</v>
      </c>
      <c r="O28" s="26">
        <v>2.2663600000000001E-5</v>
      </c>
      <c r="P28" s="27">
        <f t="shared" si="10"/>
        <v>0.57259999999999422</v>
      </c>
      <c r="Q28" s="3">
        <f t="shared" si="4"/>
        <v>1.297717735999987E-5</v>
      </c>
      <c r="R28" s="28">
        <f t="shared" si="11"/>
        <v>1.0058911660011239E-2</v>
      </c>
      <c r="S28" s="29">
        <f t="shared" si="12"/>
        <v>2.7176861669035316E-6</v>
      </c>
      <c r="T28" s="3">
        <f t="shared" si="13"/>
        <v>1.5804160946211335E-7</v>
      </c>
      <c r="W28" s="25">
        <v>254.23480000000001</v>
      </c>
      <c r="X28" s="26">
        <v>5.4537299999999997E-5</v>
      </c>
      <c r="Y28" s="27">
        <f t="shared" si="14"/>
        <v>0.57259999999999422</v>
      </c>
      <c r="Z28" s="3">
        <f t="shared" si="5"/>
        <v>3.122805797999968E-5</v>
      </c>
      <c r="AA28" s="28">
        <f t="shared" si="6"/>
        <v>9.1427702088235207E-3</v>
      </c>
      <c r="AB28" s="29">
        <f t="shared" si="7"/>
        <v>3.5658661954532709E-6</v>
      </c>
      <c r="AC28" s="3">
        <f t="shared" si="15"/>
        <v>2.0736582447195493E-7</v>
      </c>
    </row>
    <row r="29" spans="1:29" x14ac:dyDescent="0.35">
      <c r="A29" s="22">
        <v>370</v>
      </c>
      <c r="B29" s="23">
        <v>2.0679999999999999E-6</v>
      </c>
      <c r="C29" s="24">
        <f t="shared" si="0"/>
        <v>3.1514782078634562E-2</v>
      </c>
      <c r="E29" s="25">
        <v>254.8074</v>
      </c>
      <c r="F29" s="26">
        <v>4.8131399999999999E-4</v>
      </c>
      <c r="G29" s="27">
        <f t="shared" si="8"/>
        <v>0.57264999999999588</v>
      </c>
      <c r="H29" s="3">
        <f t="shared" si="1"/>
        <v>2.75624462099998E-4</v>
      </c>
      <c r="I29" s="28">
        <f t="shared" si="9"/>
        <v>0.99883579766536945</v>
      </c>
      <c r="J29" s="29">
        <f t="shared" si="2"/>
        <v>9.3049655299999642E-7</v>
      </c>
      <c r="K29" s="3">
        <f t="shared" si="3"/>
        <v>2.9324396092715524E-8</v>
      </c>
      <c r="N29" s="25">
        <v>254.8074</v>
      </c>
      <c r="O29" s="26">
        <v>2.4615100000000001E-5</v>
      </c>
      <c r="P29" s="27">
        <f t="shared" si="10"/>
        <v>0.57264999999999588</v>
      </c>
      <c r="Q29" s="3">
        <f t="shared" si="4"/>
        <v>1.4095837014999899E-5</v>
      </c>
      <c r="R29" s="28">
        <f t="shared" si="11"/>
        <v>1.0926010747517588E-2</v>
      </c>
      <c r="S29" s="29">
        <f t="shared" si="12"/>
        <v>3.1891698449999925E-6</v>
      </c>
      <c r="T29" s="3">
        <f t="shared" si="13"/>
        <v>1.0050599267692753E-7</v>
      </c>
      <c r="W29" s="25">
        <v>254.8074</v>
      </c>
      <c r="X29" s="26">
        <v>5.5547899999999997E-5</v>
      </c>
      <c r="Y29" s="27">
        <f t="shared" si="14"/>
        <v>0.57264999999999588</v>
      </c>
      <c r="Z29" s="3">
        <f t="shared" si="5"/>
        <v>3.180950493499977E-5</v>
      </c>
      <c r="AA29" s="28">
        <f t="shared" si="6"/>
        <v>9.3130028855269737E-3</v>
      </c>
      <c r="AB29" s="29">
        <f t="shared" si="7"/>
        <v>3.2896643129999933E-6</v>
      </c>
      <c r="AC29" s="3">
        <f t="shared" si="15"/>
        <v>1.0367305393605587E-7</v>
      </c>
    </row>
    <row r="30" spans="1:29" x14ac:dyDescent="0.35">
      <c r="A30" s="22">
        <v>375</v>
      </c>
      <c r="B30" s="23">
        <v>7.385E-7</v>
      </c>
      <c r="C30" s="24">
        <f t="shared" si="0"/>
        <v>1.125419079548918E-2</v>
      </c>
      <c r="E30" s="25">
        <v>255.3801</v>
      </c>
      <c r="F30" s="26">
        <v>4.8187499999999999E-4</v>
      </c>
      <c r="G30" s="27">
        <f t="shared" si="8"/>
        <v>0.57264999999999588</v>
      </c>
      <c r="H30" s="3">
        <f t="shared" si="1"/>
        <v>2.7594571874999804E-4</v>
      </c>
      <c r="I30" s="28">
        <f t="shared" si="9"/>
        <v>1</v>
      </c>
      <c r="J30" s="29">
        <f t="shared" si="2"/>
        <v>1.0146151190771413E-6</v>
      </c>
      <c r="K30" s="3">
        <f t="shared" si="3"/>
        <v>1.1418672134082122E-8</v>
      </c>
      <c r="N30" s="25">
        <v>255.3801</v>
      </c>
      <c r="O30" s="26">
        <v>2.96179E-5</v>
      </c>
      <c r="P30" s="27">
        <f t="shared" si="10"/>
        <v>0.57264999999999588</v>
      </c>
      <c r="Q30" s="3">
        <f t="shared" si="4"/>
        <v>1.6960690434999877E-5</v>
      </c>
      <c r="R30" s="28">
        <f t="shared" si="11"/>
        <v>1.3146625190184119E-2</v>
      </c>
      <c r="S30" s="29">
        <f t="shared" si="12"/>
        <v>3.8043933558819952E-6</v>
      </c>
      <c r="T30" s="3">
        <f t="shared" si="13"/>
        <v>4.2815368688187345E-8</v>
      </c>
      <c r="W30" s="25">
        <v>255.3801</v>
      </c>
      <c r="X30" s="26">
        <v>5.5151900000000003E-5</v>
      </c>
      <c r="Y30" s="27">
        <f t="shared" si="14"/>
        <v>0.57264999999999588</v>
      </c>
      <c r="Z30" s="3">
        <f t="shared" si="5"/>
        <v>3.1582735534999773E-5</v>
      </c>
      <c r="AA30" s="28">
        <f t="shared" si="6"/>
        <v>9.2466106521091728E-3</v>
      </c>
      <c r="AB30" s="29">
        <f t="shared" si="7"/>
        <v>3.2143507029746166E-6</v>
      </c>
      <c r="AC30" s="3">
        <f t="shared" si="15"/>
        <v>3.6174916094891107E-8</v>
      </c>
    </row>
    <row r="31" spans="1:29" x14ac:dyDescent="0.35">
      <c r="A31" s="22">
        <v>380</v>
      </c>
      <c r="B31" s="23">
        <v>3.9079999999999998E-7</v>
      </c>
      <c r="C31" s="24">
        <f t="shared" si="0"/>
        <v>5.9555013715330693E-3</v>
      </c>
      <c r="E31" s="25">
        <v>255.95269999999999</v>
      </c>
      <c r="F31" s="26">
        <v>4.81538E-4</v>
      </c>
      <c r="G31" s="27">
        <f t="shared" si="8"/>
        <v>0.57264999999999588</v>
      </c>
      <c r="H31" s="3">
        <f t="shared" si="1"/>
        <v>2.7575273569999803E-4</v>
      </c>
      <c r="I31" s="28">
        <f t="shared" si="9"/>
        <v>0.99930064850843059</v>
      </c>
      <c r="J31" s="29">
        <f t="shared" si="2"/>
        <v>1.0125782639999731E-6</v>
      </c>
      <c r="K31" s="3">
        <f t="shared" si="3"/>
        <v>6.0304112400364139E-9</v>
      </c>
      <c r="N31" s="25">
        <v>255.95269999999999</v>
      </c>
      <c r="O31" s="26">
        <v>3.6384200000000003E-5</v>
      </c>
      <c r="P31" s="27">
        <f t="shared" si="10"/>
        <v>0.57264999999999588</v>
      </c>
      <c r="Q31" s="3">
        <f t="shared" si="4"/>
        <v>2.0835412129999852E-5</v>
      </c>
      <c r="R31" s="28">
        <f t="shared" si="11"/>
        <v>1.6150011994256756E-2</v>
      </c>
      <c r="S31" s="29">
        <f t="shared" si="12"/>
        <v>4.2152345279998761E-6</v>
      </c>
      <c r="T31" s="3">
        <f t="shared" si="13"/>
        <v>2.5103835012836812E-8</v>
      </c>
      <c r="W31" s="25">
        <v>255.95269999999999</v>
      </c>
      <c r="X31" s="26">
        <v>5.4360999999999997E-5</v>
      </c>
      <c r="Y31" s="27">
        <f t="shared" si="14"/>
        <v>0.57264999999999588</v>
      </c>
      <c r="Z31" s="3">
        <f t="shared" si="5"/>
        <v>3.1129826649999774E-5</v>
      </c>
      <c r="AA31" s="28">
        <f t="shared" si="6"/>
        <v>9.1140106081441744E-3</v>
      </c>
      <c r="AB31" s="29">
        <f t="shared" si="7"/>
        <v>3.3989764469999007E-6</v>
      </c>
      <c r="AC31" s="3">
        <f t="shared" si="15"/>
        <v>2.0242608891916507E-8</v>
      </c>
    </row>
    <row r="32" spans="1:29" x14ac:dyDescent="0.35">
      <c r="A32" s="22">
        <v>385</v>
      </c>
      <c r="B32" s="23">
        <v>2.382E-7</v>
      </c>
      <c r="C32" s="24">
        <f t="shared" si="0"/>
        <v>3.6299908564462057E-3</v>
      </c>
      <c r="E32" s="25">
        <v>256.52539999999999</v>
      </c>
      <c r="F32" s="26">
        <v>4.7231600000000002E-4</v>
      </c>
      <c r="G32" s="27">
        <f t="shared" si="8"/>
        <v>0.5726500000000101</v>
      </c>
      <c r="H32" s="3">
        <f t="shared" si="1"/>
        <v>2.7047175740000479E-4</v>
      </c>
      <c r="I32" s="28">
        <f t="shared" si="9"/>
        <v>0.98016290531779349</v>
      </c>
      <c r="J32" s="29">
        <f t="shared" si="2"/>
        <v>1.0787215774173384E-6</v>
      </c>
      <c r="K32" s="3">
        <f t="shared" si="3"/>
        <v>3.9157494626761662E-9</v>
      </c>
      <c r="N32" s="25">
        <v>256.52539999999999</v>
      </c>
      <c r="O32" s="26">
        <v>4.8539899999999999E-5</v>
      </c>
      <c r="P32" s="27">
        <f t="shared" si="10"/>
        <v>0.5726500000000101</v>
      </c>
      <c r="Q32" s="3">
        <f t="shared" si="4"/>
        <v>2.779637373500049E-5</v>
      </c>
      <c r="R32" s="28">
        <f t="shared" si="11"/>
        <v>2.1545615052688882E-2</v>
      </c>
      <c r="S32" s="29">
        <f t="shared" si="12"/>
        <v>4.7862149122680011E-6</v>
      </c>
      <c r="T32" s="3">
        <f t="shared" si="13"/>
        <v>1.7373916368519323E-8</v>
      </c>
      <c r="W32" s="25">
        <v>256.52539999999999</v>
      </c>
      <c r="X32" s="26">
        <v>5.4733099999999999E-5</v>
      </c>
      <c r="Y32" s="27">
        <f t="shared" si="14"/>
        <v>0.5726500000000101</v>
      </c>
      <c r="Z32" s="3">
        <f t="shared" si="5"/>
        <v>3.1342909715000554E-5</v>
      </c>
      <c r="AA32" s="28">
        <f t="shared" si="6"/>
        <v>9.1763958355554221E-3</v>
      </c>
      <c r="AB32" s="29">
        <f t="shared" si="7"/>
        <v>3.3520403435189459E-6</v>
      </c>
      <c r="AC32" s="3">
        <f t="shared" si="15"/>
        <v>1.2167875797412573E-8</v>
      </c>
    </row>
    <row r="33" spans="1:29" ht="15" thickBot="1" x14ac:dyDescent="0.4">
      <c r="A33" s="39">
        <v>390</v>
      </c>
      <c r="B33" s="40">
        <v>1.772E-7</v>
      </c>
      <c r="C33" s="41">
        <f t="shared" si="0"/>
        <v>2.7003962206644315E-3</v>
      </c>
      <c r="E33" s="25">
        <v>257.09800000000001</v>
      </c>
      <c r="F33" s="26">
        <v>4.6084899999999999E-4</v>
      </c>
      <c r="G33" s="27">
        <f>(E34-E32)/2</f>
        <v>0.5726500000000101</v>
      </c>
      <c r="H33" s="3">
        <f t="shared" si="1"/>
        <v>2.6390517985000467E-4</v>
      </c>
      <c r="I33" s="28">
        <f t="shared" si="9"/>
        <v>0.95636627756163206</v>
      </c>
      <c r="J33" s="29">
        <f t="shared" si="2"/>
        <v>4.7847975309564123E-7</v>
      </c>
      <c r="K33" s="3">
        <f t="shared" si="3"/>
        <v>1.29208491692392E-9</v>
      </c>
      <c r="N33" s="25">
        <v>257.09800000000001</v>
      </c>
      <c r="O33" s="26">
        <v>6.7711800000000004E-5</v>
      </c>
      <c r="P33" s="27">
        <f>(N34-N32)/2</f>
        <v>0.5726500000000101</v>
      </c>
      <c r="Q33" s="3">
        <f t="shared" si="4"/>
        <v>3.8775162270000687E-5</v>
      </c>
      <c r="R33" s="28">
        <f t="shared" si="11"/>
        <v>3.0055529107490108E-2</v>
      </c>
      <c r="S33" s="29">
        <f t="shared" si="12"/>
        <v>2.3478296009629304E-6</v>
      </c>
      <c r="T33" s="3">
        <f t="shared" si="13"/>
        <v>6.340070181204377E-9</v>
      </c>
      <c r="W33" s="25">
        <v>257.09800000000001</v>
      </c>
      <c r="X33" s="26">
        <v>5.5704000000000001E-5</v>
      </c>
      <c r="Y33" s="27">
        <f>(W34-W32)/2</f>
        <v>0.5726500000000101</v>
      </c>
      <c r="Z33" s="3">
        <f t="shared" si="5"/>
        <v>3.1898895600000566E-5</v>
      </c>
      <c r="AA33" s="28">
        <f t="shared" si="6"/>
        <v>9.3391741674376076E-3</v>
      </c>
      <c r="AB33" s="29">
        <f t="shared" si="7"/>
        <v>1.5101609299800631E-6</v>
      </c>
      <c r="AC33" s="3">
        <f t="shared" si="15"/>
        <v>4.0780328679132454E-9</v>
      </c>
    </row>
    <row r="34" spans="1:29" x14ac:dyDescent="0.35">
      <c r="A34" s="42"/>
      <c r="B34" s="23"/>
      <c r="C34" s="43"/>
      <c r="E34" s="25">
        <v>257.67070000000001</v>
      </c>
      <c r="F34" s="26">
        <v>4.4831299999999999E-4</v>
      </c>
      <c r="G34" s="27">
        <f>(E35-E33)/2</f>
        <v>0.57264999999998167</v>
      </c>
      <c r="H34" s="3">
        <f t="shared" si="1"/>
        <v>2.5672643944999179E-4</v>
      </c>
      <c r="I34" s="28">
        <f t="shared" si="9"/>
        <v>0.93035123216599502</v>
      </c>
      <c r="J34" s="29"/>
      <c r="K34" s="3"/>
      <c r="N34" s="25">
        <v>257.67070000000001</v>
      </c>
      <c r="O34" s="26">
        <v>9.6645900000000002E-5</v>
      </c>
      <c r="P34" s="27">
        <f>(N35-N33)/2</f>
        <v>0.57264999999998167</v>
      </c>
      <c r="Q34" s="3">
        <f t="shared" si="4"/>
        <v>5.5344274634998232E-5</v>
      </c>
      <c r="R34" s="28">
        <f t="shared" si="11"/>
        <v>4.289863303839854E-2</v>
      </c>
      <c r="S34" s="29"/>
      <c r="T34" s="3"/>
      <c r="W34" s="25">
        <v>257.67070000000001</v>
      </c>
      <c r="X34" s="26">
        <v>5.6894500000000002E-5</v>
      </c>
      <c r="Y34" s="27">
        <f>(W35-W33)/2</f>
        <v>0.57264999999998167</v>
      </c>
      <c r="Z34" s="3">
        <f t="shared" si="5"/>
        <v>3.2580635424998958E-5</v>
      </c>
      <c r="AA34" s="28">
        <f t="shared" si="6"/>
        <v>9.5387700105782798E-3</v>
      </c>
      <c r="AB34" s="29"/>
      <c r="AC34" s="3"/>
    </row>
    <row r="35" spans="1:29" x14ac:dyDescent="0.35">
      <c r="A35" s="42"/>
      <c r="B35" s="23"/>
      <c r="C35" s="43"/>
      <c r="E35" s="25">
        <v>258.24329999999998</v>
      </c>
      <c r="F35" s="26">
        <v>4.2311600000000002E-4</v>
      </c>
      <c r="G35" s="27">
        <f t="shared" si="8"/>
        <v>0.57264999999998167</v>
      </c>
      <c r="H35" s="3">
        <f t="shared" si="1"/>
        <v>2.4229737739999227E-4</v>
      </c>
      <c r="I35" s="28">
        <f t="shared" si="9"/>
        <v>0.87806173800257226</v>
      </c>
      <c r="J35" s="29"/>
      <c r="K35" s="3"/>
      <c r="N35" s="25">
        <v>258.24329999999998</v>
      </c>
      <c r="O35" s="26">
        <v>1.3543800000000001E-4</v>
      </c>
      <c r="P35" s="27">
        <f t="shared" si="10"/>
        <v>0.57264999999998167</v>
      </c>
      <c r="Q35" s="3">
        <f t="shared" si="4"/>
        <v>7.7558570699997532E-5</v>
      </c>
      <c r="R35" s="28">
        <f t="shared" si="11"/>
        <v>6.0117450005169611E-2</v>
      </c>
      <c r="S35" s="29"/>
      <c r="T35" s="3"/>
      <c r="W35" s="25">
        <v>258.24329999999998</v>
      </c>
      <c r="X35" s="26">
        <v>5.5812700000000002E-5</v>
      </c>
      <c r="Y35" s="27">
        <f t="shared" si="14"/>
        <v>0.57264999999998167</v>
      </c>
      <c r="Z35" s="3">
        <f t="shared" si="5"/>
        <v>3.196114265499898E-5</v>
      </c>
      <c r="AA35" s="28">
        <f t="shared" si="6"/>
        <v>9.3573985001960194E-3</v>
      </c>
      <c r="AB35" s="29"/>
      <c r="AC35" s="3"/>
    </row>
    <row r="36" spans="1:29" x14ac:dyDescent="0.35">
      <c r="A36" s="42"/>
      <c r="B36" s="23"/>
      <c r="C36" s="43"/>
      <c r="E36" s="25">
        <v>258.81599999999997</v>
      </c>
      <c r="F36" s="26">
        <v>3.9716799999999999E-4</v>
      </c>
      <c r="G36" s="27">
        <f t="shared" si="8"/>
        <v>0.57269999999999754</v>
      </c>
      <c r="H36" s="3">
        <f t="shared" si="1"/>
        <v>2.2745811359999903E-4</v>
      </c>
      <c r="I36" s="28">
        <f t="shared" si="9"/>
        <v>0.82428571325678757</v>
      </c>
      <c r="J36" s="29"/>
      <c r="K36" s="3"/>
      <c r="N36" s="25">
        <v>258.81599999999997</v>
      </c>
      <c r="O36" s="26">
        <v>1.8971E-4</v>
      </c>
      <c r="P36" s="27">
        <f t="shared" si="10"/>
        <v>0.57269999999999754</v>
      </c>
      <c r="Q36" s="3">
        <f t="shared" si="4"/>
        <v>1.0864691699999954E-4</v>
      </c>
      <c r="R36" s="28">
        <f t="shared" si="11"/>
        <v>8.421474947272968E-2</v>
      </c>
      <c r="S36" s="29"/>
      <c r="T36" s="3"/>
      <c r="W36" s="25">
        <v>258.81599999999997</v>
      </c>
      <c r="X36" s="26">
        <v>5.6044600000000002E-5</v>
      </c>
      <c r="Y36" s="27">
        <f t="shared" si="14"/>
        <v>0.57269999999999754</v>
      </c>
      <c r="Z36" s="3">
        <f t="shared" si="5"/>
        <v>3.2096742419999866E-5</v>
      </c>
      <c r="AA36" s="28">
        <f t="shared" si="6"/>
        <v>9.3970986151557002E-3</v>
      </c>
      <c r="AB36" s="29"/>
      <c r="AC36" s="3"/>
    </row>
    <row r="37" spans="1:29" x14ac:dyDescent="0.35">
      <c r="A37" s="42"/>
      <c r="B37" s="23"/>
      <c r="C37" s="43"/>
      <c r="E37" s="25">
        <v>259.38869999999997</v>
      </c>
      <c r="F37" s="26">
        <v>3.7195700000000002E-4</v>
      </c>
      <c r="G37" s="27">
        <f t="shared" si="8"/>
        <v>0.57270000000002597</v>
      </c>
      <c r="H37" s="3">
        <f t="shared" si="1"/>
        <v>2.1301977390000967E-4</v>
      </c>
      <c r="I37" s="28">
        <f t="shared" si="9"/>
        <v>0.77196259780715004</v>
      </c>
      <c r="J37" s="29"/>
      <c r="K37" s="3"/>
      <c r="N37" s="25">
        <v>259.38869999999997</v>
      </c>
      <c r="O37" s="26">
        <v>2.6167300000000003E-4</v>
      </c>
      <c r="P37" s="27">
        <f t="shared" si="10"/>
        <v>0.57270000000002597</v>
      </c>
      <c r="Q37" s="3">
        <f t="shared" si="4"/>
        <v>1.4986012710000682E-4</v>
      </c>
      <c r="R37" s="28">
        <f t="shared" si="11"/>
        <v>0.11616006609445306</v>
      </c>
      <c r="S37" s="29"/>
      <c r="T37" s="3"/>
      <c r="W37" s="25">
        <v>259.38869999999997</v>
      </c>
      <c r="X37" s="26">
        <v>5.6140500000000002E-5</v>
      </c>
      <c r="Y37" s="27">
        <f t="shared" si="14"/>
        <v>0.57270000000002597</v>
      </c>
      <c r="Z37" s="3">
        <f t="shared" si="5"/>
        <v>3.2151664350001462E-5</v>
      </c>
      <c r="AA37" s="28">
        <f t="shared" si="6"/>
        <v>9.4131783401821909E-3</v>
      </c>
      <c r="AB37" s="29"/>
      <c r="AC37" s="3"/>
    </row>
    <row r="38" spans="1:29" x14ac:dyDescent="0.35">
      <c r="A38" s="42"/>
      <c r="B38" s="23"/>
      <c r="C38" s="43"/>
      <c r="E38" s="25">
        <v>259.96140000000003</v>
      </c>
      <c r="F38" s="26">
        <v>3.4068400000000001E-4</v>
      </c>
      <c r="G38" s="27">
        <f t="shared" si="8"/>
        <v>0.57270000000002597</v>
      </c>
      <c r="H38" s="3">
        <f t="shared" si="1"/>
        <v>1.9510972680000885E-4</v>
      </c>
      <c r="I38" s="28">
        <f t="shared" si="9"/>
        <v>0.70705835801270334</v>
      </c>
      <c r="J38" s="29"/>
      <c r="K38" s="3"/>
      <c r="N38" s="25">
        <v>259.96140000000003</v>
      </c>
      <c r="O38" s="26">
        <v>3.5193399999999998E-4</v>
      </c>
      <c r="P38" s="27">
        <f t="shared" si="10"/>
        <v>0.57270000000002597</v>
      </c>
      <c r="Q38" s="3">
        <f t="shared" si="4"/>
        <v>2.0155260180000913E-4</v>
      </c>
      <c r="R38" s="28">
        <f t="shared" si="11"/>
        <v>0.15622810416391922</v>
      </c>
      <c r="S38" s="29"/>
      <c r="T38" s="3"/>
      <c r="W38" s="25">
        <v>259.96140000000003</v>
      </c>
      <c r="X38" s="26">
        <v>5.6501600000000001E-5</v>
      </c>
      <c r="Y38" s="27">
        <f t="shared" si="14"/>
        <v>0.57270000000002597</v>
      </c>
      <c r="Z38" s="3">
        <f t="shared" si="5"/>
        <v>3.2358466320001471E-5</v>
      </c>
      <c r="AA38" s="28">
        <f t="shared" si="6"/>
        <v>9.4737246249256418E-3</v>
      </c>
      <c r="AB38" s="29"/>
      <c r="AC38" s="3"/>
    </row>
    <row r="39" spans="1:29" x14ac:dyDescent="0.35">
      <c r="A39" s="42"/>
      <c r="B39" s="23"/>
      <c r="C39" s="43"/>
      <c r="E39" s="25">
        <v>260.53410000000002</v>
      </c>
      <c r="F39" s="26">
        <v>3.1035999999999998E-4</v>
      </c>
      <c r="G39" s="27">
        <f t="shared" si="8"/>
        <v>0.57269999999999754</v>
      </c>
      <c r="H39" s="3">
        <f t="shared" si="1"/>
        <v>1.7774317199999921E-4</v>
      </c>
      <c r="I39" s="28">
        <f t="shared" si="9"/>
        <v>0.64412368057440816</v>
      </c>
      <c r="J39" s="29"/>
      <c r="K39" s="3"/>
      <c r="N39" s="25">
        <v>260.53410000000002</v>
      </c>
      <c r="O39" s="26">
        <v>4.6026599999999997E-4</v>
      </c>
      <c r="P39" s="27">
        <f t="shared" si="10"/>
        <v>0.57269999999999754</v>
      </c>
      <c r="Q39" s="3">
        <f t="shared" si="4"/>
        <v>2.6359433819999885E-4</v>
      </c>
      <c r="R39" s="28">
        <f t="shared" si="11"/>
        <v>0.20431809541307994</v>
      </c>
      <c r="S39" s="29"/>
      <c r="T39" s="3"/>
      <c r="W39" s="25">
        <v>260.53410000000002</v>
      </c>
      <c r="X39" s="26">
        <v>5.6211700000000003E-5</v>
      </c>
      <c r="Y39" s="27">
        <f t="shared" si="14"/>
        <v>0.57269999999999754</v>
      </c>
      <c r="Z39" s="3">
        <f t="shared" si="5"/>
        <v>3.2192440589999861E-5</v>
      </c>
      <c r="AA39" s="28">
        <f t="shared" si="6"/>
        <v>9.4251165719007289E-3</v>
      </c>
      <c r="AB39" s="29"/>
      <c r="AC39" s="3"/>
    </row>
    <row r="40" spans="1:29" x14ac:dyDescent="0.35">
      <c r="A40" s="42"/>
      <c r="B40" s="23"/>
      <c r="C40" s="43"/>
      <c r="E40" s="25">
        <v>261.10680000000002</v>
      </c>
      <c r="F40" s="26">
        <v>2.8132500000000002E-4</v>
      </c>
      <c r="G40" s="27">
        <f t="shared" si="8"/>
        <v>0.57269999999999754</v>
      </c>
      <c r="H40" s="3">
        <f t="shared" si="1"/>
        <v>1.6111482749999931E-4</v>
      </c>
      <c r="I40" s="28">
        <f t="shared" si="9"/>
        <v>0.58386420427115415</v>
      </c>
      <c r="J40" s="29"/>
      <c r="K40" s="3"/>
      <c r="N40" s="25">
        <v>261.10680000000002</v>
      </c>
      <c r="O40" s="26">
        <v>5.8725599999999998E-4</v>
      </c>
      <c r="P40" s="27">
        <f t="shared" si="10"/>
        <v>0.57269999999999754</v>
      </c>
      <c r="Q40" s="3">
        <f t="shared" si="4"/>
        <v>3.3632151119999856E-4</v>
      </c>
      <c r="R40" s="28">
        <f t="shared" si="11"/>
        <v>0.26069061681702249</v>
      </c>
      <c r="S40" s="29"/>
      <c r="T40" s="3"/>
      <c r="W40" s="25">
        <v>261.10680000000002</v>
      </c>
      <c r="X40" s="26">
        <v>5.7219799999999997E-5</v>
      </c>
      <c r="Y40" s="27">
        <f t="shared" si="14"/>
        <v>0.57269999999999754</v>
      </c>
      <c r="Z40" s="3">
        <f t="shared" si="5"/>
        <v>3.2769779459999858E-5</v>
      </c>
      <c r="AA40" s="28">
        <f t="shared" si="6"/>
        <v>9.5941465072368441E-3</v>
      </c>
      <c r="AB40" s="29"/>
      <c r="AC40" s="3"/>
    </row>
    <row r="41" spans="1:29" x14ac:dyDescent="0.35">
      <c r="A41" s="42"/>
      <c r="B41" s="23"/>
      <c r="C41" s="43"/>
      <c r="E41" s="25">
        <v>261.67950000000002</v>
      </c>
      <c r="F41" s="26">
        <v>2.5494100000000001E-4</v>
      </c>
      <c r="G41" s="27">
        <f t="shared" si="8"/>
        <v>0.57269999999999754</v>
      </c>
      <c r="H41" s="3">
        <f t="shared" si="1"/>
        <v>1.4600471069999937E-4</v>
      </c>
      <c r="I41" s="28">
        <f t="shared" si="9"/>
        <v>0.52910663503454125</v>
      </c>
      <c r="J41" s="29"/>
      <c r="K41" s="3"/>
      <c r="N41" s="25">
        <v>261.67950000000002</v>
      </c>
      <c r="O41" s="26">
        <v>7.3863300000000004E-4</v>
      </c>
      <c r="P41" s="27">
        <f t="shared" si="10"/>
        <v>0.57269999999999754</v>
      </c>
      <c r="Q41" s="3">
        <f t="shared" si="4"/>
        <v>4.230151190999982E-4</v>
      </c>
      <c r="R41" s="28">
        <f t="shared" si="11"/>
        <v>0.32788884638285143</v>
      </c>
      <c r="S41" s="29"/>
      <c r="T41" s="3"/>
      <c r="W41" s="25">
        <v>261.67950000000002</v>
      </c>
      <c r="X41" s="26">
        <v>5.8217400000000003E-5</v>
      </c>
      <c r="Y41" s="27">
        <f t="shared" si="14"/>
        <v>0.57269999999999754</v>
      </c>
      <c r="Z41" s="3">
        <f t="shared" si="5"/>
        <v>3.3341104979999857E-5</v>
      </c>
      <c r="AA41" s="28">
        <f t="shared" si="6"/>
        <v>9.7614158887379936E-3</v>
      </c>
      <c r="AB41" s="29"/>
      <c r="AC41" s="3"/>
    </row>
    <row r="42" spans="1:29" x14ac:dyDescent="0.35">
      <c r="A42" s="42"/>
      <c r="B42" s="23"/>
      <c r="C42" s="43"/>
      <c r="E42" s="25">
        <v>262.25220000000002</v>
      </c>
      <c r="F42" s="26">
        <v>2.2627899999999999E-4</v>
      </c>
      <c r="G42" s="27">
        <f t="shared" si="8"/>
        <v>0.57274999999998499</v>
      </c>
      <c r="H42" s="3">
        <f t="shared" si="1"/>
        <v>1.2960129724999661E-4</v>
      </c>
      <c r="I42" s="28">
        <f t="shared" si="9"/>
        <v>0.4696622866159163</v>
      </c>
      <c r="J42" s="29"/>
      <c r="K42" s="3"/>
      <c r="N42" s="25">
        <v>262.25220000000002</v>
      </c>
      <c r="O42" s="26">
        <v>8.91814E-4</v>
      </c>
      <c r="P42" s="27">
        <f t="shared" si="10"/>
        <v>0.57274999999998499</v>
      </c>
      <c r="Q42" s="3">
        <f t="shared" si="4"/>
        <v>5.1078646849998658E-4</v>
      </c>
      <c r="R42" s="28">
        <f t="shared" si="11"/>
        <v>0.39592245842361901</v>
      </c>
      <c r="S42" s="29"/>
      <c r="T42" s="3"/>
      <c r="W42" s="25">
        <v>262.25220000000002</v>
      </c>
      <c r="X42" s="26">
        <v>5.9274899999999997E-5</v>
      </c>
      <c r="Y42" s="27">
        <f t="shared" si="14"/>
        <v>0.57274999999998499</v>
      </c>
      <c r="Z42" s="3">
        <f t="shared" si="5"/>
        <v>3.3949698974999106E-5</v>
      </c>
      <c r="AA42" s="28">
        <f t="shared" si="6"/>
        <v>9.9395965188082882E-3</v>
      </c>
      <c r="AB42" s="29"/>
      <c r="AC42" s="3"/>
    </row>
    <row r="43" spans="1:29" x14ac:dyDescent="0.35">
      <c r="A43" s="42"/>
      <c r="B43" s="23"/>
      <c r="C43" s="43"/>
      <c r="E43" s="25">
        <v>262.82499999999999</v>
      </c>
      <c r="F43" s="26">
        <v>2.02165E-4</v>
      </c>
      <c r="G43" s="27">
        <f t="shared" si="8"/>
        <v>0.57274999999998499</v>
      </c>
      <c r="H43" s="3">
        <f t="shared" si="1"/>
        <v>1.1579000374999696E-4</v>
      </c>
      <c r="I43" s="28">
        <f t="shared" si="9"/>
        <v>0.41961152459444628</v>
      </c>
      <c r="J43" s="29"/>
      <c r="K43" s="3"/>
      <c r="N43" s="25">
        <v>262.82499999999999</v>
      </c>
      <c r="O43" s="26">
        <v>1.07234E-3</v>
      </c>
      <c r="P43" s="27">
        <f t="shared" si="10"/>
        <v>0.57274999999998499</v>
      </c>
      <c r="Q43" s="3">
        <f t="shared" si="4"/>
        <v>6.1418273499998385E-4</v>
      </c>
      <c r="R43" s="28">
        <f t="shared" si="11"/>
        <v>0.47606730670967667</v>
      </c>
      <c r="S43" s="29"/>
      <c r="T43" s="3"/>
      <c r="W43" s="25">
        <v>262.82499999999999</v>
      </c>
      <c r="X43" s="26">
        <v>6.01694E-5</v>
      </c>
      <c r="Y43" s="27">
        <f t="shared" si="14"/>
        <v>0.57274999999998499</v>
      </c>
      <c r="Z43" s="3">
        <f t="shared" si="5"/>
        <v>3.44620238499991E-5</v>
      </c>
      <c r="AA43" s="28">
        <f t="shared" si="6"/>
        <v>1.0089592032694843E-2</v>
      </c>
      <c r="AB43" s="29"/>
      <c r="AC43" s="3"/>
    </row>
    <row r="44" spans="1:29" x14ac:dyDescent="0.35">
      <c r="A44" s="42"/>
      <c r="B44" s="23"/>
      <c r="C44" s="43"/>
      <c r="E44" s="25">
        <v>263.39769999999999</v>
      </c>
      <c r="F44" s="26">
        <v>1.7656599999999999E-4</v>
      </c>
      <c r="G44" s="27">
        <f t="shared" si="8"/>
        <v>0.57269999999999754</v>
      </c>
      <c r="H44" s="3">
        <f t="shared" si="1"/>
        <v>1.0111934819999956E-4</v>
      </c>
      <c r="I44" s="28">
        <f t="shared" si="9"/>
        <v>0.36644651947512874</v>
      </c>
      <c r="J44" s="29"/>
      <c r="K44" s="3"/>
      <c r="N44" s="25">
        <v>263.39769999999999</v>
      </c>
      <c r="O44" s="26">
        <v>1.24095E-3</v>
      </c>
      <c r="P44" s="27">
        <f t="shared" si="10"/>
        <v>0.57269999999999754</v>
      </c>
      <c r="Q44" s="3">
        <f t="shared" si="4"/>
        <v>7.1069206499999699E-4</v>
      </c>
      <c r="R44" s="28">
        <f t="shared" si="11"/>
        <v>0.55087393051596589</v>
      </c>
      <c r="S44" s="29"/>
      <c r="T44" s="3"/>
      <c r="W44" s="25">
        <v>263.39769999999999</v>
      </c>
      <c r="X44" s="26">
        <v>6.0250100000000001E-5</v>
      </c>
      <c r="Y44" s="27">
        <f t="shared" si="14"/>
        <v>0.57269999999999754</v>
      </c>
      <c r="Z44" s="3">
        <f t="shared" si="5"/>
        <v>3.4505232269999853E-5</v>
      </c>
      <c r="AA44" s="28">
        <f t="shared" si="6"/>
        <v>1.010224234400803E-2</v>
      </c>
      <c r="AB44" s="29"/>
      <c r="AC44" s="3"/>
    </row>
    <row r="45" spans="1:29" x14ac:dyDescent="0.35">
      <c r="A45" s="42"/>
      <c r="B45" s="23"/>
      <c r="C45" s="43"/>
      <c r="E45" s="25">
        <v>263.97039999999998</v>
      </c>
      <c r="F45" s="26">
        <v>1.5615400000000001E-4</v>
      </c>
      <c r="G45" s="27">
        <f t="shared" si="8"/>
        <v>0.57275000000001342</v>
      </c>
      <c r="H45" s="3">
        <f t="shared" si="1"/>
        <v>8.9437203500002105E-5</v>
      </c>
      <c r="I45" s="28">
        <f t="shared" si="9"/>
        <v>0.32411158218051805</v>
      </c>
      <c r="J45" s="29"/>
      <c r="K45" s="3"/>
      <c r="N45" s="25">
        <v>263.97039999999998</v>
      </c>
      <c r="O45" s="26">
        <v>1.42475E-3</v>
      </c>
      <c r="P45" s="27">
        <f t="shared" si="10"/>
        <v>0.57275000000001342</v>
      </c>
      <c r="Q45" s="3">
        <f t="shared" si="4"/>
        <v>8.1602556250001917E-4</v>
      </c>
      <c r="R45" s="28">
        <f t="shared" si="11"/>
        <v>0.63252037155626539</v>
      </c>
      <c r="S45" s="29"/>
      <c r="T45" s="3"/>
      <c r="W45" s="25">
        <v>263.97039999999998</v>
      </c>
      <c r="X45" s="26">
        <v>6.2736499999999998E-5</v>
      </c>
      <c r="Y45" s="27">
        <f t="shared" si="14"/>
        <v>0.57275000000001342</v>
      </c>
      <c r="Z45" s="3">
        <f t="shared" si="5"/>
        <v>3.5932330375000842E-5</v>
      </c>
      <c r="AA45" s="28">
        <f t="shared" si="6"/>
        <v>1.0520059873610032E-2</v>
      </c>
      <c r="AB45" s="29"/>
      <c r="AC45" s="3"/>
    </row>
    <row r="46" spans="1:29" x14ac:dyDescent="0.35">
      <c r="A46" s="42"/>
      <c r="B46" s="23"/>
      <c r="C46" s="43"/>
      <c r="E46" s="25">
        <v>264.54320000000001</v>
      </c>
      <c r="F46" s="26">
        <v>1.36568E-4</v>
      </c>
      <c r="G46" s="27">
        <f t="shared" si="8"/>
        <v>0.57275000000001342</v>
      </c>
      <c r="H46" s="3">
        <f t="shared" si="1"/>
        <v>7.8219322000001835E-5</v>
      </c>
      <c r="I46" s="28">
        <f t="shared" si="9"/>
        <v>0.28345908881763504</v>
      </c>
      <c r="J46" s="29"/>
      <c r="K46" s="3"/>
      <c r="N46" s="25">
        <v>264.54320000000001</v>
      </c>
      <c r="O46" s="26">
        <v>1.59234E-3</v>
      </c>
      <c r="P46" s="27">
        <f t="shared" si="10"/>
        <v>0.57275000000001342</v>
      </c>
      <c r="Q46" s="3">
        <f t="shared" si="4"/>
        <v>9.1201273500002137E-4</v>
      </c>
      <c r="R46" s="28">
        <f t="shared" si="11"/>
        <v>0.70692225895343286</v>
      </c>
      <c r="S46" s="29"/>
      <c r="T46" s="3"/>
      <c r="W46" s="25">
        <v>264.54320000000001</v>
      </c>
      <c r="X46" s="26">
        <v>6.5450799999999993E-5</v>
      </c>
      <c r="Y46" s="27">
        <f t="shared" si="14"/>
        <v>0.57275000000001342</v>
      </c>
      <c r="Z46" s="3">
        <f t="shared" si="5"/>
        <v>3.7486945700000874E-5</v>
      </c>
      <c r="AA46" s="28">
        <f t="shared" si="6"/>
        <v>1.0975211157391238E-2</v>
      </c>
      <c r="AB46" s="29"/>
      <c r="AC46" s="3"/>
    </row>
    <row r="47" spans="1:29" x14ac:dyDescent="0.35">
      <c r="A47" s="42"/>
      <c r="B47" s="23"/>
      <c r="C47" s="43"/>
      <c r="E47" s="25">
        <v>265.11590000000001</v>
      </c>
      <c r="F47" s="26">
        <v>1.17401E-4</v>
      </c>
      <c r="G47" s="27">
        <f t="shared" si="8"/>
        <v>0.57274999999998499</v>
      </c>
      <c r="H47" s="3">
        <f t="shared" si="1"/>
        <v>6.7241422749998232E-5</v>
      </c>
      <c r="I47" s="28">
        <f t="shared" si="9"/>
        <v>0.24367626739995837</v>
      </c>
      <c r="J47" s="29"/>
      <c r="K47" s="3"/>
      <c r="N47" s="25">
        <v>265.11590000000001</v>
      </c>
      <c r="O47" s="26">
        <v>1.7471100000000001E-3</v>
      </c>
      <c r="P47" s="27">
        <f t="shared" si="10"/>
        <v>0.57274999999998499</v>
      </c>
      <c r="Q47" s="3">
        <f t="shared" si="4"/>
        <v>1.0006572524999739E-3</v>
      </c>
      <c r="R47" s="28">
        <f t="shared" si="11"/>
        <v>0.77563268387409157</v>
      </c>
      <c r="S47" s="29"/>
      <c r="T47" s="3"/>
      <c r="W47" s="25">
        <v>265.11590000000001</v>
      </c>
      <c r="X47" s="26">
        <v>6.8982900000000007E-5</v>
      </c>
      <c r="Y47" s="27">
        <f t="shared" si="14"/>
        <v>0.57274999999998499</v>
      </c>
      <c r="Z47" s="3">
        <f t="shared" si="5"/>
        <v>3.9509955974998968E-5</v>
      </c>
      <c r="AA47" s="28">
        <f t="shared" si="6"/>
        <v>1.156749640568437E-2</v>
      </c>
      <c r="AB47" s="29"/>
      <c r="AC47" s="3"/>
    </row>
    <row r="48" spans="1:29" x14ac:dyDescent="0.35">
      <c r="A48" s="42"/>
      <c r="B48" s="23"/>
      <c r="C48" s="43"/>
      <c r="E48" s="25">
        <v>265.68869999999998</v>
      </c>
      <c r="F48" s="26">
        <v>1.04728E-4</v>
      </c>
      <c r="G48" s="27">
        <f t="shared" si="8"/>
        <v>0.57280000000000086</v>
      </c>
      <c r="H48" s="3">
        <f t="shared" si="1"/>
        <v>5.9988198400000092E-5</v>
      </c>
      <c r="I48" s="28">
        <f t="shared" si="9"/>
        <v>0.21739129953434191</v>
      </c>
      <c r="J48" s="29"/>
      <c r="K48" s="3"/>
      <c r="N48" s="25">
        <v>265.68869999999998</v>
      </c>
      <c r="O48" s="26">
        <v>1.9069600000000001E-3</v>
      </c>
      <c r="P48" s="27">
        <f t="shared" si="10"/>
        <v>0.57280000000000086</v>
      </c>
      <c r="Q48" s="3">
        <f t="shared" si="4"/>
        <v>1.0923066880000017E-3</v>
      </c>
      <c r="R48" s="28">
        <f t="shared" si="11"/>
        <v>0.84667229054744042</v>
      </c>
      <c r="S48" s="29"/>
      <c r="T48" s="3"/>
      <c r="W48" s="25">
        <v>265.68869999999998</v>
      </c>
      <c r="X48" s="26">
        <v>7.5710099999999999E-5</v>
      </c>
      <c r="Y48" s="27">
        <f t="shared" si="14"/>
        <v>0.57280000000000086</v>
      </c>
      <c r="Z48" s="3">
        <f t="shared" si="5"/>
        <v>4.3366745280000065E-5</v>
      </c>
      <c r="AA48" s="28">
        <f t="shared" si="6"/>
        <v>1.2696664872774347E-2</v>
      </c>
      <c r="AB48" s="29"/>
      <c r="AC48" s="3"/>
    </row>
    <row r="49" spans="1:29" x14ac:dyDescent="0.35">
      <c r="A49" s="42"/>
      <c r="B49" s="23"/>
      <c r="C49" s="43"/>
      <c r="E49" s="25">
        <v>266.26150000000001</v>
      </c>
      <c r="F49" s="26">
        <v>9.0348900000000005E-5</v>
      </c>
      <c r="G49" s="27">
        <f t="shared" si="8"/>
        <v>0.57275000000001342</v>
      </c>
      <c r="H49" s="3">
        <f t="shared" si="1"/>
        <v>5.1747332475001216E-5</v>
      </c>
      <c r="I49" s="28">
        <f t="shared" si="9"/>
        <v>0.18752721625619198</v>
      </c>
      <c r="J49" s="29"/>
      <c r="K49" s="3"/>
      <c r="N49" s="25">
        <v>266.26150000000001</v>
      </c>
      <c r="O49" s="26">
        <v>2.0230299999999999E-3</v>
      </c>
      <c r="P49" s="27">
        <f t="shared" si="10"/>
        <v>0.57275000000001342</v>
      </c>
      <c r="Q49" s="3">
        <f t="shared" si="4"/>
        <v>1.1586904325000271E-3</v>
      </c>
      <c r="R49" s="28">
        <f t="shared" si="11"/>
        <v>0.89812787314930431</v>
      </c>
      <c r="S49" s="29"/>
      <c r="T49" s="3"/>
      <c r="W49" s="25">
        <v>266.26150000000001</v>
      </c>
      <c r="X49" s="26">
        <v>8.7068699999999995E-5</v>
      </c>
      <c r="Y49" s="27">
        <f t="shared" si="14"/>
        <v>0.57275000000001342</v>
      </c>
      <c r="Z49" s="3">
        <f t="shared" si="5"/>
        <v>4.9868597925001169E-5</v>
      </c>
      <c r="AA49" s="28">
        <f t="shared" si="6"/>
        <v>1.4600239686902994E-2</v>
      </c>
      <c r="AB49" s="29"/>
      <c r="AC49" s="3"/>
    </row>
    <row r="50" spans="1:29" x14ac:dyDescent="0.35">
      <c r="A50" s="42"/>
      <c r="B50" s="23"/>
      <c r="C50" s="43"/>
      <c r="E50" s="25">
        <v>266.83420000000001</v>
      </c>
      <c r="F50" s="26">
        <v>7.9157299999999995E-5</v>
      </c>
      <c r="G50" s="27">
        <f t="shared" si="8"/>
        <v>0.57274999999998499</v>
      </c>
      <c r="H50" s="3">
        <f t="shared" si="1"/>
        <v>4.5337343574998811E-5</v>
      </c>
      <c r="I50" s="28">
        <f t="shared" si="9"/>
        <v>0.16429805028456937</v>
      </c>
      <c r="J50" s="29"/>
      <c r="K50" s="3"/>
      <c r="N50" s="25">
        <v>266.83420000000001</v>
      </c>
      <c r="O50" s="26">
        <v>2.1292500000000001E-3</v>
      </c>
      <c r="P50" s="27">
        <f t="shared" si="10"/>
        <v>0.57274999999998499</v>
      </c>
      <c r="Q50" s="3">
        <f t="shared" si="4"/>
        <v>1.219527937499968E-3</v>
      </c>
      <c r="R50" s="28">
        <f t="shared" si="11"/>
        <v>0.94528443666335227</v>
      </c>
      <c r="S50" s="29"/>
      <c r="T50" s="3"/>
      <c r="W50" s="25">
        <v>266.83420000000001</v>
      </c>
      <c r="X50" s="26">
        <v>1.03337E-4</v>
      </c>
      <c r="Y50" s="27">
        <f t="shared" si="14"/>
        <v>0.57274999999998499</v>
      </c>
      <c r="Z50" s="3">
        <f t="shared" si="5"/>
        <v>5.9186266749998452E-5</v>
      </c>
      <c r="AA50" s="28">
        <f t="shared" si="6"/>
        <v>1.732821287702033E-2</v>
      </c>
      <c r="AB50" s="29"/>
      <c r="AC50" s="3"/>
    </row>
    <row r="51" spans="1:29" x14ac:dyDescent="0.35">
      <c r="A51" s="42"/>
      <c r="B51" s="23"/>
      <c r="C51" s="43"/>
      <c r="E51" s="25">
        <v>267.40699999999998</v>
      </c>
      <c r="F51" s="26">
        <v>7.0097099999999997E-5</v>
      </c>
      <c r="G51" s="27">
        <f t="shared" si="8"/>
        <v>0.57280000000000086</v>
      </c>
      <c r="H51" s="3">
        <f t="shared" si="1"/>
        <v>4.0151618880000059E-5</v>
      </c>
      <c r="I51" s="28">
        <f t="shared" si="9"/>
        <v>0.14550549674001906</v>
      </c>
      <c r="J51" s="29"/>
      <c r="K51" s="3"/>
      <c r="N51" s="25">
        <v>267.40699999999998</v>
      </c>
      <c r="O51" s="26">
        <v>2.1944400000000002E-3</v>
      </c>
      <c r="P51" s="27">
        <f t="shared" si="10"/>
        <v>0.57280000000000086</v>
      </c>
      <c r="Q51" s="3">
        <f t="shared" si="4"/>
        <v>1.2569752320000019E-3</v>
      </c>
      <c r="R51" s="28">
        <f t="shared" si="11"/>
        <v>0.97431070461306213</v>
      </c>
      <c r="S51" s="29"/>
      <c r="T51" s="3"/>
      <c r="W51" s="25">
        <v>267.40699999999998</v>
      </c>
      <c r="X51" s="26">
        <v>1.29958E-4</v>
      </c>
      <c r="Y51" s="27">
        <f t="shared" si="14"/>
        <v>0.57280000000000086</v>
      </c>
      <c r="Z51" s="3">
        <f t="shared" si="5"/>
        <v>7.4439942400000115E-5</v>
      </c>
      <c r="AA51" s="28">
        <f t="shared" si="6"/>
        <v>2.1794095814640434E-2</v>
      </c>
      <c r="AB51" s="29"/>
      <c r="AC51" s="3"/>
    </row>
    <row r="52" spans="1:29" x14ac:dyDescent="0.35">
      <c r="A52" s="42"/>
      <c r="B52" s="23"/>
      <c r="C52" s="43"/>
      <c r="E52" s="25">
        <v>267.97980000000001</v>
      </c>
      <c r="F52" s="26">
        <v>6.1347999999999996E-5</v>
      </c>
      <c r="G52" s="27">
        <f t="shared" si="8"/>
        <v>0.57280000000000086</v>
      </c>
      <c r="H52" s="3">
        <f t="shared" si="1"/>
        <v>3.5140134400000053E-5</v>
      </c>
      <c r="I52" s="28">
        <f t="shared" si="9"/>
        <v>0.12734437250623334</v>
      </c>
      <c r="J52" s="29"/>
      <c r="K52" s="3"/>
      <c r="N52" s="25">
        <v>267.97980000000001</v>
      </c>
      <c r="O52" s="26">
        <v>2.2523E-3</v>
      </c>
      <c r="P52" s="27">
        <f t="shared" si="10"/>
        <v>0.57280000000000086</v>
      </c>
      <c r="Q52" s="3">
        <f t="shared" si="4"/>
        <v>1.2901174400000021E-3</v>
      </c>
      <c r="R52" s="28">
        <f t="shared" si="11"/>
        <v>1</v>
      </c>
      <c r="S52" s="29"/>
      <c r="T52" s="3"/>
      <c r="W52" s="25">
        <v>267.97980000000001</v>
      </c>
      <c r="X52" s="26">
        <v>1.71361E-4</v>
      </c>
      <c r="Y52" s="27">
        <f t="shared" si="14"/>
        <v>0.57280000000000086</v>
      </c>
      <c r="Z52" s="3">
        <f t="shared" si="5"/>
        <v>9.8155580800000146E-5</v>
      </c>
      <c r="AA52" s="28">
        <f t="shared" si="6"/>
        <v>2.8737423266690772E-2</v>
      </c>
      <c r="AB52" s="29"/>
      <c r="AC52" s="3"/>
    </row>
    <row r="53" spans="1:29" x14ac:dyDescent="0.35">
      <c r="A53" s="42"/>
      <c r="B53" s="23"/>
      <c r="C53" s="43"/>
      <c r="E53" s="25">
        <v>268.55259999999998</v>
      </c>
      <c r="F53" s="26">
        <v>5.30583E-5</v>
      </c>
      <c r="G53" s="27">
        <f>(E54-E52)/2</f>
        <v>0.57280000000000086</v>
      </c>
      <c r="H53" s="3">
        <f t="shared" si="1"/>
        <v>3.0391794240000046E-5</v>
      </c>
      <c r="I53" s="28">
        <f t="shared" si="9"/>
        <v>0.11013685726914457</v>
      </c>
      <c r="J53" s="29"/>
      <c r="K53" s="3"/>
      <c r="N53" s="25">
        <v>268.55259999999998</v>
      </c>
      <c r="O53" s="26">
        <v>2.2358399999999998E-3</v>
      </c>
      <c r="P53" s="27">
        <f>(N54-N52)/2</f>
        <v>0.57280000000000086</v>
      </c>
      <c r="Q53" s="3">
        <f t="shared" si="4"/>
        <v>1.2806891520000018E-3</v>
      </c>
      <c r="R53" s="28">
        <f t="shared" si="11"/>
        <v>0.9926919149314033</v>
      </c>
      <c r="S53" s="29"/>
      <c r="T53" s="3"/>
      <c r="W53" s="25">
        <v>268.55259999999998</v>
      </c>
      <c r="X53" s="26">
        <v>2.2653199999999999E-4</v>
      </c>
      <c r="Y53" s="27">
        <f>(W54-W52)/2</f>
        <v>0.57280000000000086</v>
      </c>
      <c r="Z53" s="3">
        <f t="shared" si="5"/>
        <v>1.297575296000002E-4</v>
      </c>
      <c r="AA53" s="28">
        <f t="shared" si="6"/>
        <v>3.7989659067407373E-2</v>
      </c>
      <c r="AB53" s="29"/>
      <c r="AC53" s="3"/>
    </row>
    <row r="54" spans="1:29" x14ac:dyDescent="0.35">
      <c r="A54" s="42"/>
      <c r="B54" s="23"/>
      <c r="C54" s="43"/>
      <c r="E54" s="25">
        <v>269.12540000000001</v>
      </c>
      <c r="F54" s="26">
        <v>4.7199800000000002E-5</v>
      </c>
      <c r="G54" s="27">
        <f>(E55-E53)/2</f>
        <v>0.57285000000001673</v>
      </c>
      <c r="H54" s="3">
        <f t="shared" si="1"/>
        <v>2.7038405430000791E-5</v>
      </c>
      <c r="I54" s="28">
        <f t="shared" si="9"/>
        <v>9.7984507795524492E-2</v>
      </c>
      <c r="J54" s="29"/>
      <c r="K54" s="3"/>
      <c r="N54" s="25">
        <v>269.12540000000001</v>
      </c>
      <c r="O54" s="26">
        <v>2.2467099999999999E-3</v>
      </c>
      <c r="P54" s="27">
        <f>(N55-N53)/2</f>
        <v>0.57285000000001673</v>
      </c>
      <c r="Q54" s="3">
        <f t="shared" si="4"/>
        <v>1.2870278235000375E-3</v>
      </c>
      <c r="R54" s="28">
        <f t="shared" si="11"/>
        <v>0.9976051664723139</v>
      </c>
      <c r="S54" s="29"/>
      <c r="T54" s="3"/>
      <c r="W54" s="25">
        <v>269.12540000000001</v>
      </c>
      <c r="X54" s="26">
        <v>3.1256200000000001E-4</v>
      </c>
      <c r="Y54" s="27">
        <f>(W55-W53)/2</f>
        <v>0.57285000000001673</v>
      </c>
      <c r="Z54" s="3">
        <f t="shared" si="5"/>
        <v>1.7905114170000522E-4</v>
      </c>
      <c r="AA54" s="28">
        <f t="shared" si="6"/>
        <v>5.2421557729881711E-2</v>
      </c>
      <c r="AB54" s="29"/>
      <c r="AC54" s="3"/>
    </row>
    <row r="55" spans="1:29" x14ac:dyDescent="0.35">
      <c r="A55" s="42"/>
      <c r="B55" s="23"/>
      <c r="C55" s="43"/>
      <c r="E55" s="25">
        <v>269.69830000000002</v>
      </c>
      <c r="F55" s="26">
        <v>4.1255599999999999E-5</v>
      </c>
      <c r="G55" s="27">
        <f t="shared" si="8"/>
        <v>0.57284999999998831</v>
      </c>
      <c r="H55" s="3">
        <f t="shared" si="1"/>
        <v>2.3633270459999518E-5</v>
      </c>
      <c r="I55" s="28">
        <f t="shared" si="9"/>
        <v>8.5644635354574367E-2</v>
      </c>
      <c r="J55" s="29"/>
      <c r="K55" s="3"/>
      <c r="N55" s="25">
        <v>269.69830000000002</v>
      </c>
      <c r="O55" s="26">
        <v>2.19835E-3</v>
      </c>
      <c r="P55" s="27">
        <f t="shared" si="10"/>
        <v>0.57284999999998831</v>
      </c>
      <c r="Q55" s="3">
        <f t="shared" si="4"/>
        <v>1.2593247974999743E-3</v>
      </c>
      <c r="R55" s="28">
        <f t="shared" si="11"/>
        <v>0.97613190741764744</v>
      </c>
      <c r="S55" s="29"/>
      <c r="T55" s="3"/>
      <c r="W55" s="25">
        <v>269.69830000000002</v>
      </c>
      <c r="X55" s="26">
        <v>4.2597099999999998E-4</v>
      </c>
      <c r="Y55" s="27">
        <f t="shared" si="14"/>
        <v>0.57284999999998831</v>
      </c>
      <c r="Z55" s="3">
        <f t="shared" si="5"/>
        <v>2.4401748734999501E-4</v>
      </c>
      <c r="AA55" s="28">
        <f t="shared" si="6"/>
        <v>7.1442028678324082E-2</v>
      </c>
      <c r="AB55" s="29"/>
      <c r="AC55" s="3"/>
    </row>
    <row r="56" spans="1:29" x14ac:dyDescent="0.35">
      <c r="A56" s="42"/>
      <c r="B56" s="23"/>
      <c r="C56" s="43"/>
      <c r="E56" s="25">
        <v>270.27109999999999</v>
      </c>
      <c r="F56" s="26">
        <v>3.6433799999999997E-5</v>
      </c>
      <c r="G56" s="27">
        <f t="shared" si="8"/>
        <v>0.57280000000000086</v>
      </c>
      <c r="H56" s="3">
        <f t="shared" si="1"/>
        <v>2.0869280640000028E-5</v>
      </c>
      <c r="I56" s="28">
        <f t="shared" si="9"/>
        <v>7.5628209542570324E-2</v>
      </c>
      <c r="J56" s="29"/>
      <c r="K56" s="3"/>
      <c r="N56" s="25">
        <v>270.27109999999999</v>
      </c>
      <c r="O56" s="26">
        <v>2.1191500000000002E-3</v>
      </c>
      <c r="P56" s="27">
        <f t="shared" si="10"/>
        <v>0.57280000000000086</v>
      </c>
      <c r="Q56" s="3">
        <f t="shared" si="4"/>
        <v>1.213849120000002E-3</v>
      </c>
      <c r="R56" s="28">
        <f t="shared" si="11"/>
        <v>0.94088265328775034</v>
      </c>
      <c r="S56" s="29"/>
      <c r="T56" s="3"/>
      <c r="W56" s="25">
        <v>270.27109999999999</v>
      </c>
      <c r="X56" s="26">
        <v>5.7297100000000003E-4</v>
      </c>
      <c r="Y56" s="27">
        <f t="shared" si="14"/>
        <v>0.57280000000000086</v>
      </c>
      <c r="Z56" s="3">
        <f t="shared" si="5"/>
        <v>3.2819778880000048E-4</v>
      </c>
      <c r="AA56" s="28">
        <f t="shared" si="6"/>
        <v>9.6087850482543161E-2</v>
      </c>
      <c r="AB56" s="29"/>
      <c r="AC56" s="3"/>
    </row>
    <row r="57" spans="1:29" x14ac:dyDescent="0.35">
      <c r="A57" s="42"/>
      <c r="B57" s="23"/>
      <c r="C57" s="43"/>
      <c r="E57" s="25">
        <v>270.84390000000002</v>
      </c>
      <c r="F57" s="26">
        <v>3.2824399999999997E-5</v>
      </c>
      <c r="G57" s="27">
        <f t="shared" si="8"/>
        <v>0.57285000000001673</v>
      </c>
      <c r="H57" s="3">
        <f t="shared" si="1"/>
        <v>1.8803457540000549E-5</v>
      </c>
      <c r="I57" s="28">
        <f t="shared" si="9"/>
        <v>6.8141870891050685E-2</v>
      </c>
      <c r="J57" s="29"/>
      <c r="K57" s="3"/>
      <c r="N57" s="25">
        <v>270.84390000000002</v>
      </c>
      <c r="O57" s="26">
        <v>2.0381700000000002E-3</v>
      </c>
      <c r="P57" s="27">
        <f t="shared" si="10"/>
        <v>0.57285000000001673</v>
      </c>
      <c r="Q57" s="3">
        <f t="shared" si="4"/>
        <v>1.1675656845000343E-3</v>
      </c>
      <c r="R57" s="28">
        <f t="shared" si="11"/>
        <v>0.90500728716606793</v>
      </c>
      <c r="S57" s="29"/>
      <c r="T57" s="3"/>
      <c r="W57" s="25">
        <v>270.84390000000002</v>
      </c>
      <c r="X57" s="26">
        <v>7.7023200000000003E-4</v>
      </c>
      <c r="Y57" s="27">
        <f t="shared" si="14"/>
        <v>0.57285000000001673</v>
      </c>
      <c r="Z57" s="3">
        <f t="shared" si="5"/>
        <v>4.4122740120001292E-4</v>
      </c>
      <c r="AA57" s="28">
        <f t="shared" si="6"/>
        <v>0.12918000669755841</v>
      </c>
      <c r="AB57" s="29"/>
      <c r="AC57" s="3"/>
    </row>
    <row r="58" spans="1:29" x14ac:dyDescent="0.35">
      <c r="A58" s="1"/>
      <c r="B58" s="43"/>
      <c r="C58" s="43"/>
      <c r="E58" s="25">
        <v>271.41680000000002</v>
      </c>
      <c r="F58" s="26">
        <v>2.9346300000000001E-5</v>
      </c>
      <c r="G58" s="27">
        <f t="shared" si="8"/>
        <v>0.57284999999998831</v>
      </c>
      <c r="H58" s="3">
        <f t="shared" si="1"/>
        <v>1.6811027954999659E-5</v>
      </c>
      <c r="I58" s="28">
        <f t="shared" si="9"/>
        <v>6.0921503080938008E-2</v>
      </c>
      <c r="J58" s="29"/>
      <c r="K58" s="3"/>
      <c r="N58" s="25">
        <v>271.41680000000002</v>
      </c>
      <c r="O58" s="26">
        <v>1.9299600000000001E-3</v>
      </c>
      <c r="P58" s="27">
        <f t="shared" si="10"/>
        <v>0.57284999999998831</v>
      </c>
      <c r="Q58" s="3">
        <f t="shared" si="4"/>
        <v>1.1055775859999774E-3</v>
      </c>
      <c r="R58" s="28">
        <f t="shared" si="11"/>
        <v>0.85695887189927122</v>
      </c>
      <c r="S58" s="29"/>
      <c r="T58" s="3"/>
      <c r="W58" s="25">
        <v>271.41680000000002</v>
      </c>
      <c r="X58" s="26">
        <v>1.0150199999999999E-3</v>
      </c>
      <c r="Y58" s="27">
        <f t="shared" si="14"/>
        <v>0.57284999999998831</v>
      </c>
      <c r="Z58" s="3">
        <f t="shared" si="5"/>
        <v>5.8145420699998813E-4</v>
      </c>
      <c r="AA58" s="28">
        <f t="shared" si="6"/>
        <v>0.17023479990204149</v>
      </c>
      <c r="AB58" s="29"/>
      <c r="AC58" s="3"/>
    </row>
    <row r="59" spans="1:29" x14ac:dyDescent="0.35">
      <c r="B59" s="43"/>
      <c r="C59" s="43"/>
      <c r="E59" s="25">
        <v>271.9896</v>
      </c>
      <c r="F59" s="26">
        <v>2.5422299999999999E-5</v>
      </c>
      <c r="G59" s="27">
        <f t="shared" si="8"/>
        <v>0.57284999999998831</v>
      </c>
      <c r="H59" s="3">
        <f t="shared" si="1"/>
        <v>1.4563164554999702E-5</v>
      </c>
      <c r="I59" s="28">
        <f t="shared" si="9"/>
        <v>5.2775468381858363E-2</v>
      </c>
      <c r="K59" s="31"/>
      <c r="N59" s="25">
        <v>271.9896</v>
      </c>
      <c r="O59" s="26">
        <v>1.80142E-3</v>
      </c>
      <c r="P59" s="27">
        <f t="shared" si="10"/>
        <v>0.57284999999998831</v>
      </c>
      <c r="Q59" s="3">
        <f t="shared" si="4"/>
        <v>1.0319434469999789E-3</v>
      </c>
      <c r="R59" s="28">
        <f t="shared" si="11"/>
        <v>0.79988334007792139</v>
      </c>
      <c r="T59" s="31"/>
      <c r="W59" s="25">
        <v>271.9896</v>
      </c>
      <c r="X59" s="26">
        <v>1.3091800000000001E-3</v>
      </c>
      <c r="Y59" s="27">
        <f t="shared" si="14"/>
        <v>0.57284999999998831</v>
      </c>
      <c r="Z59" s="3">
        <f t="shared" si="5"/>
        <v>7.4996376299998478E-4</v>
      </c>
      <c r="AA59" s="28">
        <f t="shared" si="6"/>
        <v>0.21957005313762754</v>
      </c>
      <c r="AC59" s="31"/>
    </row>
    <row r="60" spans="1:29" x14ac:dyDescent="0.35">
      <c r="B60" s="43"/>
      <c r="C60" s="43"/>
      <c r="E60" s="25">
        <v>272.5625</v>
      </c>
      <c r="F60" s="26">
        <v>2.21704E-5</v>
      </c>
      <c r="G60" s="27">
        <f t="shared" si="8"/>
        <v>0.57284999999998831</v>
      </c>
      <c r="H60" s="3">
        <f t="shared" si="1"/>
        <v>1.2700313639999741E-5</v>
      </c>
      <c r="I60" s="28">
        <f t="shared" si="9"/>
        <v>4.602468085944831E-2</v>
      </c>
      <c r="K60" s="31"/>
      <c r="N60" s="25">
        <v>272.5625</v>
      </c>
      <c r="O60" s="26">
        <v>1.6743800000000001E-3</v>
      </c>
      <c r="P60" s="27">
        <f t="shared" si="10"/>
        <v>0.57284999999998831</v>
      </c>
      <c r="Q60" s="3">
        <f t="shared" si="4"/>
        <v>9.5916858299998047E-4</v>
      </c>
      <c r="R60" s="28">
        <f t="shared" si="11"/>
        <v>0.74347385227191332</v>
      </c>
      <c r="T60" s="31"/>
      <c r="W60" s="25">
        <v>272.5625</v>
      </c>
      <c r="X60" s="26">
        <v>1.6625100000000001E-3</v>
      </c>
      <c r="Y60" s="27">
        <f t="shared" si="14"/>
        <v>0.57284999999998831</v>
      </c>
      <c r="Z60" s="3">
        <f t="shared" si="5"/>
        <v>9.5236885349998064E-4</v>
      </c>
      <c r="AA60" s="28">
        <f t="shared" si="6"/>
        <v>0.27882904493029009</v>
      </c>
      <c r="AC60" s="31"/>
    </row>
    <row r="61" spans="1:29" x14ac:dyDescent="0.35">
      <c r="B61" s="43"/>
      <c r="C61" s="43"/>
      <c r="E61" s="25">
        <v>273.13529999999997</v>
      </c>
      <c r="F61" s="26">
        <v>2.0630699999999999E-5</v>
      </c>
      <c r="G61" s="27">
        <f t="shared" si="8"/>
        <v>0.57284999999998831</v>
      </c>
      <c r="H61" s="3">
        <f t="shared" si="1"/>
        <v>1.1818296494999758E-5</v>
      </c>
      <c r="I61" s="28">
        <f t="shared" si="9"/>
        <v>4.2828337937385892E-2</v>
      </c>
      <c r="K61" s="31"/>
      <c r="N61" s="25">
        <v>273.13529999999997</v>
      </c>
      <c r="O61" s="26">
        <v>1.52951E-3</v>
      </c>
      <c r="P61" s="27">
        <f t="shared" si="10"/>
        <v>0.57284999999998831</v>
      </c>
      <c r="Q61" s="3">
        <f t="shared" si="4"/>
        <v>8.7617980349998209E-4</v>
      </c>
      <c r="R61" s="28">
        <f t="shared" si="11"/>
        <v>0.67914732127020982</v>
      </c>
      <c r="T61" s="31"/>
      <c r="W61" s="25">
        <v>273.13529999999997</v>
      </c>
      <c r="X61" s="26">
        <v>2.0473800000000001E-3</v>
      </c>
      <c r="Y61" s="27">
        <f t="shared" si="14"/>
        <v>0.57284999999998831</v>
      </c>
      <c r="Z61" s="3">
        <f t="shared" si="5"/>
        <v>1.1728416329999762E-3</v>
      </c>
      <c r="AA61" s="28">
        <f t="shared" si="6"/>
        <v>0.34337779021442116</v>
      </c>
      <c r="AC61" s="31"/>
    </row>
    <row r="62" spans="1:29" x14ac:dyDescent="0.35">
      <c r="B62" s="43"/>
      <c r="C62" s="43"/>
      <c r="E62" s="25">
        <v>273.70819999999998</v>
      </c>
      <c r="F62" s="26">
        <v>1.7200100000000002E-5</v>
      </c>
      <c r="G62" s="27">
        <f t="shared" si="8"/>
        <v>0.57290000000000418</v>
      </c>
      <c r="H62" s="3">
        <f t="shared" si="1"/>
        <v>9.853937290000073E-6</v>
      </c>
      <c r="I62" s="28">
        <f t="shared" si="9"/>
        <v>3.5709694408875996E-2</v>
      </c>
      <c r="K62" s="31"/>
      <c r="N62" s="25">
        <v>273.70819999999998</v>
      </c>
      <c r="O62" s="26">
        <v>1.37429E-3</v>
      </c>
      <c r="P62" s="27">
        <f t="shared" si="10"/>
        <v>0.57290000000000418</v>
      </c>
      <c r="Q62" s="3">
        <f t="shared" si="4"/>
        <v>7.8733074100000575E-4</v>
      </c>
      <c r="R62" s="28">
        <f t="shared" si="11"/>
        <v>0.61027834876800402</v>
      </c>
      <c r="T62" s="31"/>
      <c r="W62" s="25">
        <v>273.70819999999998</v>
      </c>
      <c r="X62" s="26">
        <v>2.4459600000000001E-3</v>
      </c>
      <c r="Y62" s="27">
        <f t="shared" si="14"/>
        <v>0.57290000000000418</v>
      </c>
      <c r="Z62" s="3">
        <f t="shared" si="5"/>
        <v>1.4012904840000103E-3</v>
      </c>
      <c r="AA62" s="28">
        <f t="shared" si="6"/>
        <v>0.41026172358295709</v>
      </c>
      <c r="AC62" s="31"/>
    </row>
    <row r="63" spans="1:29" x14ac:dyDescent="0.35">
      <c r="B63" s="43"/>
      <c r="C63" s="43"/>
      <c r="E63" s="25">
        <v>274.28109999999998</v>
      </c>
      <c r="F63" s="26">
        <v>1.6394900000000001E-5</v>
      </c>
      <c r="G63" s="27">
        <f t="shared" si="8"/>
        <v>0.57290000000000418</v>
      </c>
      <c r="H63" s="3">
        <f t="shared" si="1"/>
        <v>9.3926382100000686E-6</v>
      </c>
      <c r="I63" s="28">
        <f t="shared" si="9"/>
        <v>3.4037992154934041E-2</v>
      </c>
      <c r="K63" s="31"/>
      <c r="N63" s="25">
        <v>274.28109999999998</v>
      </c>
      <c r="O63" s="26">
        <v>1.2654599999999999E-3</v>
      </c>
      <c r="P63" s="27">
        <f t="shared" si="10"/>
        <v>0.57290000000000418</v>
      </c>
      <c r="Q63" s="3">
        <f t="shared" si="4"/>
        <v>7.2498203400000528E-4</v>
      </c>
      <c r="R63" s="28">
        <f t="shared" si="11"/>
        <v>0.56195041747517505</v>
      </c>
      <c r="T63" s="31"/>
      <c r="W63" s="25">
        <v>274.28109999999998</v>
      </c>
      <c r="X63" s="26">
        <v>2.9616999999999998E-3</v>
      </c>
      <c r="Y63" s="27">
        <f t="shared" si="14"/>
        <v>0.57290000000000418</v>
      </c>
      <c r="Z63" s="3">
        <f t="shared" si="5"/>
        <v>1.6967579300000122E-3</v>
      </c>
      <c r="AA63" s="28">
        <f t="shared" si="6"/>
        <v>0.49676697359549782</v>
      </c>
      <c r="AC63" s="31"/>
    </row>
    <row r="64" spans="1:29" x14ac:dyDescent="0.35">
      <c r="B64" s="43"/>
      <c r="C64" s="43"/>
      <c r="E64" s="25">
        <v>274.85399999999998</v>
      </c>
      <c r="F64" s="26">
        <v>1.47441E-5</v>
      </c>
      <c r="G64" s="27">
        <f t="shared" si="8"/>
        <v>0.57290000000000418</v>
      </c>
      <c r="H64" s="3">
        <f t="shared" si="1"/>
        <v>8.4468948900000613E-6</v>
      </c>
      <c r="I64" s="28">
        <f t="shared" si="9"/>
        <v>3.0610711875739587E-2</v>
      </c>
      <c r="K64" s="31"/>
      <c r="N64" s="25">
        <v>274.85399999999998</v>
      </c>
      <c r="O64" s="26">
        <v>1.1166100000000001E-3</v>
      </c>
      <c r="P64" s="27">
        <f t="shared" si="10"/>
        <v>0.57290000000000418</v>
      </c>
      <c r="Q64" s="3">
        <f t="shared" si="4"/>
        <v>6.3970586900000473E-4</v>
      </c>
      <c r="R64" s="28">
        <f t="shared" si="11"/>
        <v>0.49585088083144097</v>
      </c>
      <c r="T64" s="31"/>
      <c r="W64" s="25">
        <v>274.85399999999998</v>
      </c>
      <c r="X64" s="26">
        <v>3.3869899999999999E-3</v>
      </c>
      <c r="Y64" s="27">
        <f t="shared" si="14"/>
        <v>0.57290000000000418</v>
      </c>
      <c r="Z64" s="3">
        <f t="shared" si="5"/>
        <v>1.9404065710000142E-3</v>
      </c>
      <c r="AA64" s="28">
        <f t="shared" si="6"/>
        <v>0.56810101357268294</v>
      </c>
      <c r="AC64" s="31"/>
    </row>
    <row r="65" spans="2:29" x14ac:dyDescent="0.35">
      <c r="B65" s="43"/>
      <c r="C65" s="43"/>
      <c r="E65" s="25">
        <v>275.42689999999999</v>
      </c>
      <c r="F65" s="26">
        <v>1.28057E-5</v>
      </c>
      <c r="G65" s="27">
        <f t="shared" si="8"/>
        <v>0.57290000000000418</v>
      </c>
      <c r="H65" s="3">
        <f t="shared" si="1"/>
        <v>7.3363855300000538E-6</v>
      </c>
      <c r="I65" s="28">
        <f t="shared" si="9"/>
        <v>2.6586335759195778E-2</v>
      </c>
      <c r="K65" s="31"/>
      <c r="N65" s="25">
        <v>275.42689999999999</v>
      </c>
      <c r="O65" s="26">
        <v>1.0106500000000001E-3</v>
      </c>
      <c r="P65" s="27">
        <f t="shared" si="10"/>
        <v>0.57290000000000418</v>
      </c>
      <c r="Q65" s="3">
        <f t="shared" si="4"/>
        <v>5.7900138500000431E-4</v>
      </c>
      <c r="R65" s="28">
        <f t="shared" si="11"/>
        <v>0.4487974249848164</v>
      </c>
      <c r="T65" s="31"/>
      <c r="W65" s="25">
        <v>275.42689999999999</v>
      </c>
      <c r="X65" s="26">
        <v>3.90172E-3</v>
      </c>
      <c r="Y65" s="27">
        <f t="shared" si="14"/>
        <v>0.57290000000000418</v>
      </c>
      <c r="Z65" s="3">
        <f t="shared" si="5"/>
        <v>2.2352953880000162E-3</v>
      </c>
      <c r="AA65" s="28">
        <f t="shared" si="6"/>
        <v>0.65443685593308765</v>
      </c>
      <c r="AC65" s="31"/>
    </row>
    <row r="66" spans="2:29" x14ac:dyDescent="0.35">
      <c r="B66" s="43"/>
      <c r="C66" s="43"/>
      <c r="E66" s="25">
        <v>275.99979999999999</v>
      </c>
      <c r="F66" s="26">
        <v>1.1588400000000001E-5</v>
      </c>
      <c r="G66" s="27">
        <f t="shared" si="8"/>
        <v>0.57290000000000418</v>
      </c>
      <c r="H66" s="3">
        <f t="shared" si="1"/>
        <v>6.6389943600000493E-6</v>
      </c>
      <c r="I66" s="28">
        <f t="shared" si="9"/>
        <v>2.4059059115227155E-2</v>
      </c>
      <c r="K66" s="31"/>
      <c r="N66" s="25">
        <v>275.99979999999999</v>
      </c>
      <c r="O66" s="26">
        <v>8.7872700000000005E-4</v>
      </c>
      <c r="P66" s="27">
        <f t="shared" si="10"/>
        <v>0.57290000000000418</v>
      </c>
      <c r="Q66" s="3">
        <f t="shared" si="4"/>
        <v>5.0342269830000366E-4</v>
      </c>
      <c r="R66" s="28">
        <f t="shared" si="11"/>
        <v>0.39021462906508947</v>
      </c>
      <c r="T66" s="31"/>
      <c r="W66" s="25">
        <v>275.99979999999999</v>
      </c>
      <c r="X66" s="26">
        <v>4.2666400000000004E-3</v>
      </c>
      <c r="Y66" s="27">
        <f t="shared" si="14"/>
        <v>0.57290000000000418</v>
      </c>
      <c r="Z66" s="3">
        <f t="shared" si="5"/>
        <v>2.4443580560000182E-3</v>
      </c>
      <c r="AA66" s="28">
        <f t="shared" si="6"/>
        <v>0.71564501476229703</v>
      </c>
      <c r="AC66" s="31"/>
    </row>
    <row r="67" spans="2:29" x14ac:dyDescent="0.35">
      <c r="B67" s="43"/>
      <c r="C67" s="43"/>
      <c r="E67" s="25">
        <v>276.5727</v>
      </c>
      <c r="F67" s="26">
        <v>1.08369E-5</v>
      </c>
      <c r="G67" s="27">
        <f t="shared" si="8"/>
        <v>0.57290000000000418</v>
      </c>
      <c r="H67" s="3">
        <f t="shared" ref="H67:H130" si="16">F67*G67</f>
        <v>6.2084600100000452E-6</v>
      </c>
      <c r="I67" s="28">
        <f t="shared" si="9"/>
        <v>2.2498845200873731E-2</v>
      </c>
      <c r="K67" s="31"/>
      <c r="N67" s="25">
        <v>276.5727</v>
      </c>
      <c r="O67" s="26">
        <v>7.9376900000000005E-4</v>
      </c>
      <c r="P67" s="27">
        <f t="shared" si="10"/>
        <v>0.57290000000000418</v>
      </c>
      <c r="Q67" s="3">
        <f t="shared" ref="Q67:Q130" si="17">O67*P67</f>
        <v>4.5475026010000335E-4</v>
      </c>
      <c r="R67" s="28">
        <f t="shared" si="11"/>
        <v>0.35248749144884256</v>
      </c>
      <c r="T67" s="31"/>
      <c r="W67" s="25">
        <v>276.5727</v>
      </c>
      <c r="X67" s="26">
        <v>4.7718600000000002E-3</v>
      </c>
      <c r="Y67" s="27">
        <f t="shared" si="14"/>
        <v>0.57290000000000418</v>
      </c>
      <c r="Z67" s="3">
        <f t="shared" ref="Z67:Z130" si="18">X67*Y67</f>
        <v>2.7337985940000201E-3</v>
      </c>
      <c r="AA67" s="28">
        <f t="shared" ref="AA67:AA130" si="19">Z67/MAX(Z:Z)</f>
        <v>0.80038574150704411</v>
      </c>
      <c r="AC67" s="31"/>
    </row>
    <row r="68" spans="2:29" x14ac:dyDescent="0.35">
      <c r="B68" s="43"/>
      <c r="C68" s="43"/>
      <c r="E68" s="25">
        <v>277.1456</v>
      </c>
      <c r="F68" s="26">
        <v>1.05977E-5</v>
      </c>
      <c r="G68" s="27">
        <f t="shared" ref="G68:G131" si="20">(E69-E67)/2</f>
        <v>0.57294999999999163</v>
      </c>
      <c r="H68" s="3">
        <f t="shared" si="16"/>
        <v>6.0719522149999115E-6</v>
      </c>
      <c r="I68" s="28">
        <f t="shared" ref="I68:I131" si="21">H68/MAX(H:H)</f>
        <v>2.2004154449306725E-2</v>
      </c>
      <c r="K68" s="31"/>
      <c r="N68" s="25">
        <v>277.1456</v>
      </c>
      <c r="O68" s="26">
        <v>7.0509999999999995E-4</v>
      </c>
      <c r="P68" s="27">
        <f t="shared" ref="P68:P131" si="22">(N69-N67)/2</f>
        <v>0.57294999999999163</v>
      </c>
      <c r="Q68" s="3">
        <f t="shared" si="17"/>
        <v>4.0398704499999409E-4</v>
      </c>
      <c r="R68" s="28">
        <f t="shared" ref="R68:R131" si="23">Q68/MAX(Q:Q)</f>
        <v>0.31313974408406836</v>
      </c>
      <c r="T68" s="31"/>
      <c r="W68" s="25">
        <v>277.1456</v>
      </c>
      <c r="X68" s="26">
        <v>5.1461700000000003E-3</v>
      </c>
      <c r="Y68" s="27">
        <f t="shared" ref="Y68:Y131" si="24">(W69-W67)/2</f>
        <v>0.57294999999999163</v>
      </c>
      <c r="Z68" s="3">
        <f t="shared" si="18"/>
        <v>2.9484981014999572E-3</v>
      </c>
      <c r="AA68" s="28">
        <f t="shared" si="19"/>
        <v>0.86324422160454795</v>
      </c>
      <c r="AC68" s="31"/>
    </row>
    <row r="69" spans="2:29" x14ac:dyDescent="0.35">
      <c r="B69" s="43"/>
      <c r="C69" s="43"/>
      <c r="E69" s="25">
        <v>277.71859999999998</v>
      </c>
      <c r="F69" s="26">
        <v>9.8338099999999996E-6</v>
      </c>
      <c r="G69" s="27">
        <f t="shared" si="20"/>
        <v>0.57294999999999163</v>
      </c>
      <c r="H69" s="3">
        <f t="shared" si="16"/>
        <v>5.6342814394999177E-6</v>
      </c>
      <c r="I69" s="28">
        <f t="shared" si="21"/>
        <v>2.0418078834571366E-2</v>
      </c>
      <c r="K69" s="31"/>
      <c r="N69" s="25">
        <v>277.71859999999998</v>
      </c>
      <c r="O69" s="26">
        <v>6.2624299999999996E-4</v>
      </c>
      <c r="P69" s="27">
        <f t="shared" si="22"/>
        <v>0.57294999999999163</v>
      </c>
      <c r="Q69" s="3">
        <f t="shared" si="17"/>
        <v>3.5880592684999472E-4</v>
      </c>
      <c r="R69" s="28">
        <f t="shared" si="23"/>
        <v>0.27811880974959469</v>
      </c>
      <c r="T69" s="31"/>
      <c r="W69" s="25">
        <v>277.71859999999998</v>
      </c>
      <c r="X69" s="26">
        <v>5.4810700000000002E-3</v>
      </c>
      <c r="Y69" s="27">
        <f t="shared" si="24"/>
        <v>0.57294999999999163</v>
      </c>
      <c r="Z69" s="3">
        <f t="shared" si="18"/>
        <v>3.1403790564999545E-3</v>
      </c>
      <c r="AA69" s="28">
        <f t="shared" si="19"/>
        <v>0.91942201787155098</v>
      </c>
      <c r="AC69" s="31"/>
    </row>
    <row r="70" spans="2:29" x14ac:dyDescent="0.35">
      <c r="B70" s="43"/>
      <c r="C70" s="43"/>
      <c r="E70" s="25">
        <v>278.29149999999998</v>
      </c>
      <c r="F70" s="26">
        <v>7.5860699999999997E-6</v>
      </c>
      <c r="G70" s="27">
        <f t="shared" si="20"/>
        <v>0.57295000000002005</v>
      </c>
      <c r="H70" s="3">
        <f t="shared" si="16"/>
        <v>4.3464388065001517E-6</v>
      </c>
      <c r="I70" s="28">
        <f t="shared" si="21"/>
        <v>1.5751064470900338E-2</v>
      </c>
      <c r="K70" s="31"/>
      <c r="N70" s="25">
        <v>278.29149999999998</v>
      </c>
      <c r="O70" s="26">
        <v>5.5511299999999998E-4</v>
      </c>
      <c r="P70" s="27">
        <f t="shared" si="22"/>
        <v>0.57295000000002005</v>
      </c>
      <c r="Q70" s="3">
        <f t="shared" si="17"/>
        <v>3.180519933500111E-4</v>
      </c>
      <c r="R70" s="28">
        <f t="shared" si="23"/>
        <v>0.24652948909055178</v>
      </c>
      <c r="T70" s="31"/>
      <c r="W70" s="25">
        <v>278.29149999999998</v>
      </c>
      <c r="X70" s="26">
        <v>5.7410600000000001E-3</v>
      </c>
      <c r="Y70" s="27">
        <f t="shared" si="24"/>
        <v>0.57295000000002005</v>
      </c>
      <c r="Z70" s="3">
        <f t="shared" si="18"/>
        <v>3.2893403270001153E-3</v>
      </c>
      <c r="AA70" s="28">
        <f t="shared" si="19"/>
        <v>0.96303403713543312</v>
      </c>
      <c r="AC70" s="31"/>
    </row>
    <row r="71" spans="2:29" x14ac:dyDescent="0.35">
      <c r="B71" s="43"/>
      <c r="C71" s="43"/>
      <c r="E71" s="25">
        <v>278.86450000000002</v>
      </c>
      <c r="F71" s="26">
        <v>7.7300799999999993E-6</v>
      </c>
      <c r="G71" s="27">
        <f t="shared" si="20"/>
        <v>0.5730000000000075</v>
      </c>
      <c r="H71" s="3">
        <f t="shared" si="16"/>
        <v>4.4293358400000573E-6</v>
      </c>
      <c r="I71" s="28">
        <f t="shared" si="21"/>
        <v>1.6051475123674441E-2</v>
      </c>
      <c r="K71" s="31"/>
      <c r="N71" s="25">
        <v>278.86450000000002</v>
      </c>
      <c r="O71" s="26">
        <v>4.8733400000000002E-4</v>
      </c>
      <c r="P71" s="27">
        <f t="shared" si="22"/>
        <v>0.5730000000000075</v>
      </c>
      <c r="Q71" s="3">
        <f t="shared" si="17"/>
        <v>2.7924238200000364E-4</v>
      </c>
      <c r="R71" s="28">
        <f t="shared" si="23"/>
        <v>0.21644725770082079</v>
      </c>
      <c r="T71" s="31"/>
      <c r="W71" s="25">
        <v>278.86450000000002</v>
      </c>
      <c r="X71" s="26">
        <v>5.8937800000000004E-3</v>
      </c>
      <c r="Y71" s="27">
        <f t="shared" si="24"/>
        <v>0.5730000000000075</v>
      </c>
      <c r="Z71" s="3">
        <f t="shared" si="18"/>
        <v>3.3771359400000442E-3</v>
      </c>
      <c r="AA71" s="28">
        <f t="shared" si="19"/>
        <v>0.98873832894619007</v>
      </c>
      <c r="AC71" s="31"/>
    </row>
    <row r="72" spans="2:29" x14ac:dyDescent="0.35">
      <c r="B72" s="43"/>
      <c r="C72" s="43"/>
      <c r="E72" s="25">
        <v>279.4375</v>
      </c>
      <c r="F72" s="26">
        <v>6.9631399999999997E-6</v>
      </c>
      <c r="G72" s="27">
        <f t="shared" si="20"/>
        <v>0.57294999999999163</v>
      </c>
      <c r="H72" s="3">
        <f t="shared" si="16"/>
        <v>3.9895310629999418E-6</v>
      </c>
      <c r="I72" s="28">
        <f t="shared" si="21"/>
        <v>1.4457666098506811E-2</v>
      </c>
      <c r="K72" s="31"/>
      <c r="N72" s="25">
        <v>279.4375</v>
      </c>
      <c r="O72" s="26">
        <v>4.3024399999999998E-4</v>
      </c>
      <c r="P72" s="27">
        <f t="shared" si="22"/>
        <v>0.57294999999999163</v>
      </c>
      <c r="Q72" s="3">
        <f t="shared" si="17"/>
        <v>2.465082997999964E-4</v>
      </c>
      <c r="R72" s="28">
        <f t="shared" si="23"/>
        <v>0.19107431010311435</v>
      </c>
      <c r="T72" s="31"/>
      <c r="W72" s="25">
        <v>279.4375</v>
      </c>
      <c r="X72" s="26">
        <v>5.9595799999999999E-3</v>
      </c>
      <c r="Y72" s="27">
        <f t="shared" si="24"/>
        <v>0.57294999999999163</v>
      </c>
      <c r="Z72" s="3">
        <f t="shared" si="18"/>
        <v>3.4145413609999501E-3</v>
      </c>
      <c r="AA72" s="28">
        <f t="shared" si="19"/>
        <v>0.99968967177338319</v>
      </c>
      <c r="AC72" s="31"/>
    </row>
    <row r="73" spans="2:29" x14ac:dyDescent="0.35">
      <c r="B73" s="43"/>
      <c r="C73" s="43"/>
      <c r="E73" s="25">
        <v>280.0104</v>
      </c>
      <c r="F73" s="26">
        <v>6.23876E-6</v>
      </c>
      <c r="G73" s="27">
        <f t="shared" si="20"/>
        <v>0.57294999999999163</v>
      </c>
      <c r="H73" s="3">
        <f t="shared" si="16"/>
        <v>3.5744975419999479E-6</v>
      </c>
      <c r="I73" s="28">
        <f t="shared" si="21"/>
        <v>1.2953625655770292E-2</v>
      </c>
      <c r="K73" s="31"/>
      <c r="N73" s="25">
        <v>280.0104</v>
      </c>
      <c r="O73" s="26">
        <v>3.7986399999999999E-4</v>
      </c>
      <c r="P73" s="27">
        <f t="shared" si="22"/>
        <v>0.57294999999999163</v>
      </c>
      <c r="Q73" s="3">
        <f t="shared" si="17"/>
        <v>2.1764307879999683E-4</v>
      </c>
      <c r="R73" s="28">
        <f t="shared" si="23"/>
        <v>0.16870020670365984</v>
      </c>
      <c r="T73" s="31"/>
      <c r="W73" s="25">
        <v>280.0104</v>
      </c>
      <c r="X73" s="26">
        <v>5.9614300000000002E-3</v>
      </c>
      <c r="Y73" s="27">
        <f t="shared" si="24"/>
        <v>0.57294999999999163</v>
      </c>
      <c r="Z73" s="3">
        <f t="shared" si="18"/>
        <v>3.4156013184999503E-3</v>
      </c>
      <c r="AA73" s="28">
        <f t="shared" si="19"/>
        <v>1</v>
      </c>
      <c r="AC73" s="31"/>
    </row>
    <row r="74" spans="2:29" x14ac:dyDescent="0.35">
      <c r="B74" s="43"/>
      <c r="C74" s="43"/>
      <c r="E74" s="25">
        <v>280.58339999999998</v>
      </c>
      <c r="F74" s="26">
        <v>6.6470799999999997E-6</v>
      </c>
      <c r="G74" s="27">
        <f t="shared" si="20"/>
        <v>0.5730000000000075</v>
      </c>
      <c r="H74" s="3">
        <f t="shared" si="16"/>
        <v>3.8087768400000497E-6</v>
      </c>
      <c r="I74" s="28">
        <f t="shared" si="21"/>
        <v>1.3802630666833191E-2</v>
      </c>
      <c r="K74" s="31"/>
      <c r="N74" s="25">
        <v>280.58339999999998</v>
      </c>
      <c r="O74" s="26">
        <v>3.36294E-4</v>
      </c>
      <c r="P74" s="27">
        <f t="shared" si="22"/>
        <v>0.5730000000000075</v>
      </c>
      <c r="Q74" s="3">
        <f t="shared" si="17"/>
        <v>1.9269646200000253E-4</v>
      </c>
      <c r="R74" s="28">
        <f t="shared" si="23"/>
        <v>0.14936350445739438</v>
      </c>
      <c r="T74" s="31"/>
      <c r="W74" s="25">
        <v>280.58339999999998</v>
      </c>
      <c r="X74" s="26">
        <v>5.8776999999999996E-3</v>
      </c>
      <c r="Y74" s="27">
        <f t="shared" si="24"/>
        <v>0.5730000000000075</v>
      </c>
      <c r="Z74" s="3">
        <f t="shared" si="18"/>
        <v>3.367922100000044E-3</v>
      </c>
      <c r="AA74" s="28">
        <f t="shared" si="19"/>
        <v>0.98604075415896442</v>
      </c>
      <c r="AC74" s="31"/>
    </row>
    <row r="75" spans="2:29" x14ac:dyDescent="0.35">
      <c r="B75" s="43"/>
      <c r="C75" s="43"/>
      <c r="E75" s="25">
        <v>281.15640000000002</v>
      </c>
      <c r="F75" s="26">
        <v>6.6697599999999998E-6</v>
      </c>
      <c r="G75" s="27">
        <f t="shared" si="20"/>
        <v>0.5730000000000075</v>
      </c>
      <c r="H75" s="3">
        <f t="shared" si="16"/>
        <v>3.8217724800000497E-6</v>
      </c>
      <c r="I75" s="28">
        <f t="shared" si="21"/>
        <v>1.3849725581220227E-2</v>
      </c>
      <c r="K75" s="31"/>
      <c r="N75" s="25">
        <v>281.15640000000002</v>
      </c>
      <c r="O75" s="26">
        <v>2.9584300000000001E-4</v>
      </c>
      <c r="P75" s="27">
        <f t="shared" si="22"/>
        <v>0.5730000000000075</v>
      </c>
      <c r="Q75" s="3">
        <f t="shared" si="17"/>
        <v>1.6951803900000221E-4</v>
      </c>
      <c r="R75" s="28">
        <f t="shared" si="23"/>
        <v>0.131397370304522</v>
      </c>
      <c r="T75" s="31"/>
      <c r="W75" s="25">
        <v>281.15640000000002</v>
      </c>
      <c r="X75" s="26">
        <v>5.7129199999999998E-3</v>
      </c>
      <c r="Y75" s="27">
        <f t="shared" si="24"/>
        <v>0.5730000000000075</v>
      </c>
      <c r="Z75" s="3">
        <f t="shared" si="18"/>
        <v>3.2735031600000428E-3</v>
      </c>
      <c r="AA75" s="28">
        <f t="shared" si="19"/>
        <v>0.9583973229749444</v>
      </c>
      <c r="AC75" s="31"/>
    </row>
    <row r="76" spans="2:29" x14ac:dyDescent="0.35">
      <c r="B76" s="43"/>
      <c r="C76" s="43"/>
      <c r="E76" s="25">
        <v>281.7294</v>
      </c>
      <c r="F76" s="26">
        <v>5.6542300000000004E-6</v>
      </c>
      <c r="G76" s="27">
        <f t="shared" si="20"/>
        <v>0.57299999999997908</v>
      </c>
      <c r="H76" s="3">
        <f t="shared" si="16"/>
        <v>3.2398737899998819E-6</v>
      </c>
      <c r="I76" s="28">
        <f t="shared" si="21"/>
        <v>1.1740982265193796E-2</v>
      </c>
      <c r="K76" s="31"/>
      <c r="N76" s="25">
        <v>281.7294</v>
      </c>
      <c r="O76" s="26">
        <v>2.5852200000000002E-4</v>
      </c>
      <c r="P76" s="27">
        <f t="shared" si="22"/>
        <v>0.57299999999997908</v>
      </c>
      <c r="Q76" s="3">
        <f t="shared" si="17"/>
        <v>1.4813310599999459E-4</v>
      </c>
      <c r="R76" s="28">
        <f t="shared" si="23"/>
        <v>0.11482141191734789</v>
      </c>
      <c r="T76" s="31"/>
      <c r="W76" s="25">
        <v>281.7294</v>
      </c>
      <c r="X76" s="26">
        <v>5.4592E-3</v>
      </c>
      <c r="Y76" s="27">
        <f t="shared" si="24"/>
        <v>0.57299999999997908</v>
      </c>
      <c r="Z76" s="3">
        <f t="shared" si="18"/>
        <v>3.1281215999998859E-3</v>
      </c>
      <c r="AA76" s="28">
        <f t="shared" si="19"/>
        <v>0.91583335064810245</v>
      </c>
      <c r="AC76" s="31"/>
    </row>
    <row r="77" spans="2:29" x14ac:dyDescent="0.35">
      <c r="B77" s="43"/>
      <c r="C77" s="43"/>
      <c r="E77" s="25">
        <v>282.30239999999998</v>
      </c>
      <c r="F77" s="26">
        <v>4.4447099999999998E-6</v>
      </c>
      <c r="G77" s="27">
        <f t="shared" si="20"/>
        <v>0.5730000000000075</v>
      </c>
      <c r="H77" s="3">
        <f t="shared" si="16"/>
        <v>2.5468188300000333E-6</v>
      </c>
      <c r="I77" s="28">
        <f t="shared" si="21"/>
        <v>9.2294196175132775E-3</v>
      </c>
      <c r="K77" s="31"/>
      <c r="N77" s="25">
        <v>282.30239999999998</v>
      </c>
      <c r="O77" s="26">
        <v>2.29037E-4</v>
      </c>
      <c r="P77" s="27">
        <f t="shared" si="22"/>
        <v>0.5730000000000075</v>
      </c>
      <c r="Q77" s="3">
        <f t="shared" si="17"/>
        <v>1.3123820100000171E-4</v>
      </c>
      <c r="R77" s="28">
        <f t="shared" si="23"/>
        <v>0.10172577854617755</v>
      </c>
      <c r="T77" s="31"/>
      <c r="W77" s="25">
        <v>282.30239999999998</v>
      </c>
      <c r="X77" s="26">
        <v>5.1959600000000003E-3</v>
      </c>
      <c r="Y77" s="27">
        <f t="shared" si="24"/>
        <v>0.5730000000000075</v>
      </c>
      <c r="Z77" s="3">
        <f t="shared" si="18"/>
        <v>2.9772850800000392E-3</v>
      </c>
      <c r="AA77" s="28">
        <f t="shared" si="19"/>
        <v>0.87167230668115303</v>
      </c>
      <c r="AC77" s="31"/>
    </row>
    <row r="78" spans="2:29" x14ac:dyDescent="0.35">
      <c r="B78" s="43"/>
      <c r="C78" s="43"/>
      <c r="E78" s="25">
        <v>282.87540000000001</v>
      </c>
      <c r="F78" s="26">
        <v>4.5499600000000002E-6</v>
      </c>
      <c r="G78" s="27">
        <f t="shared" si="20"/>
        <v>0.57305000000002337</v>
      </c>
      <c r="H78" s="3">
        <f t="shared" si="16"/>
        <v>2.6073545780001063E-6</v>
      </c>
      <c r="I78" s="28">
        <f t="shared" si="21"/>
        <v>9.4487951826580929E-3</v>
      </c>
      <c r="K78" s="31"/>
      <c r="N78" s="25">
        <v>282.87540000000001</v>
      </c>
      <c r="O78" s="26">
        <v>2.0077199999999999E-4</v>
      </c>
      <c r="P78" s="27">
        <f t="shared" si="22"/>
        <v>0.57305000000002337</v>
      </c>
      <c r="Q78" s="3">
        <f t="shared" si="17"/>
        <v>1.1505239460000469E-4</v>
      </c>
      <c r="R78" s="28">
        <f t="shared" si="23"/>
        <v>8.9179783973778778E-2</v>
      </c>
      <c r="T78" s="31"/>
      <c r="W78" s="25">
        <v>282.87540000000001</v>
      </c>
      <c r="X78" s="26">
        <v>4.8479200000000004E-3</v>
      </c>
      <c r="Y78" s="27">
        <f t="shared" si="24"/>
        <v>0.57305000000002337</v>
      </c>
      <c r="Z78" s="3">
        <f t="shared" si="18"/>
        <v>2.7781005560001135E-3</v>
      </c>
      <c r="AA78" s="28">
        <f t="shared" si="19"/>
        <v>0.8133562137223288</v>
      </c>
      <c r="AC78" s="31"/>
    </row>
    <row r="79" spans="2:29" x14ac:dyDescent="0.35">
      <c r="B79" s="43"/>
      <c r="C79" s="43"/>
      <c r="E79" s="25">
        <v>283.44850000000002</v>
      </c>
      <c r="F79" s="26">
        <v>4.1358100000000001E-6</v>
      </c>
      <c r="G79" s="27">
        <f t="shared" si="20"/>
        <v>0.57304999999999495</v>
      </c>
      <c r="H79" s="3">
        <f t="shared" si="16"/>
        <v>2.3700259204999792E-6</v>
      </c>
      <c r="I79" s="28">
        <f t="shared" si="21"/>
        <v>8.5887395942793408E-3</v>
      </c>
      <c r="K79" s="31"/>
      <c r="N79" s="25">
        <v>283.44850000000002</v>
      </c>
      <c r="O79" s="26">
        <v>1.78901E-4</v>
      </c>
      <c r="P79" s="27">
        <f t="shared" si="22"/>
        <v>0.57304999999999495</v>
      </c>
      <c r="Q79" s="3">
        <f t="shared" si="17"/>
        <v>1.025192180499991E-4</v>
      </c>
      <c r="R79" s="28">
        <f t="shared" si="23"/>
        <v>7.9465027656706155E-2</v>
      </c>
      <c r="T79" s="31"/>
      <c r="W79" s="25">
        <v>283.44850000000002</v>
      </c>
      <c r="X79" s="26">
        <v>4.5600299999999996E-3</v>
      </c>
      <c r="Y79" s="27">
        <f t="shared" si="24"/>
        <v>0.57304999999999495</v>
      </c>
      <c r="Z79" s="3">
        <f t="shared" si="18"/>
        <v>2.6131251914999769E-3</v>
      </c>
      <c r="AA79" s="28">
        <f t="shared" si="19"/>
        <v>0.7650556806341785</v>
      </c>
      <c r="AC79" s="31"/>
    </row>
    <row r="80" spans="2:29" x14ac:dyDescent="0.35">
      <c r="B80" s="43"/>
      <c r="C80" s="43"/>
      <c r="E80" s="25">
        <v>284.0215</v>
      </c>
      <c r="F80" s="26">
        <v>3.4968000000000001E-6</v>
      </c>
      <c r="G80" s="27">
        <f t="shared" si="20"/>
        <v>0.57304999999999495</v>
      </c>
      <c r="H80" s="3">
        <f t="shared" si="16"/>
        <v>2.0038412399999825E-6</v>
      </c>
      <c r="I80" s="28">
        <f t="shared" si="21"/>
        <v>7.2617225194764748E-3</v>
      </c>
      <c r="K80" s="31"/>
      <c r="N80" s="25">
        <v>284.0215</v>
      </c>
      <c r="O80" s="26">
        <v>1.5792900000000001E-4</v>
      </c>
      <c r="P80" s="27">
        <f t="shared" si="22"/>
        <v>0.57304999999999495</v>
      </c>
      <c r="Q80" s="3">
        <f t="shared" si="17"/>
        <v>9.0501213449999205E-5</v>
      </c>
      <c r="R80" s="28">
        <f t="shared" si="23"/>
        <v>7.0149593086656567E-2</v>
      </c>
      <c r="T80" s="31"/>
      <c r="W80" s="25">
        <v>284.0215</v>
      </c>
      <c r="X80" s="26">
        <v>4.2492700000000003E-3</v>
      </c>
      <c r="Y80" s="27">
        <f t="shared" si="24"/>
        <v>0.57304999999999495</v>
      </c>
      <c r="Z80" s="3">
        <f t="shared" si="18"/>
        <v>2.4350441734999786E-3</v>
      </c>
      <c r="AA80" s="28">
        <f t="shared" si="19"/>
        <v>0.71291815011050275</v>
      </c>
      <c r="AC80" s="31"/>
    </row>
    <row r="81" spans="2:29" x14ac:dyDescent="0.35">
      <c r="B81" s="43"/>
      <c r="C81" s="43"/>
      <c r="E81" s="25">
        <v>284.59460000000001</v>
      </c>
      <c r="F81" s="26">
        <v>3.31049E-6</v>
      </c>
      <c r="G81" s="27">
        <f t="shared" si="20"/>
        <v>0.57304999999999495</v>
      </c>
      <c r="H81" s="3">
        <f t="shared" si="16"/>
        <v>1.8970762944999832E-6</v>
      </c>
      <c r="I81" s="28">
        <f t="shared" si="21"/>
        <v>6.8748169136072044E-3</v>
      </c>
      <c r="K81" s="31"/>
      <c r="N81" s="25">
        <v>284.59460000000001</v>
      </c>
      <c r="O81" s="26">
        <v>1.38923E-4</v>
      </c>
      <c r="P81" s="27">
        <f t="shared" si="22"/>
        <v>0.57304999999999495</v>
      </c>
      <c r="Q81" s="3">
        <f t="shared" si="17"/>
        <v>7.9609825149999303E-5</v>
      </c>
      <c r="R81" s="28">
        <f t="shared" si="23"/>
        <v>6.1707424984503094E-2</v>
      </c>
      <c r="T81" s="31"/>
      <c r="W81" s="25">
        <v>284.59460000000001</v>
      </c>
      <c r="X81" s="26">
        <v>3.8436099999999999E-3</v>
      </c>
      <c r="Y81" s="27">
        <f t="shared" si="24"/>
        <v>0.57304999999999495</v>
      </c>
      <c r="Z81" s="3">
        <f t="shared" si="18"/>
        <v>2.2025807104999805E-3</v>
      </c>
      <c r="AA81" s="28">
        <f t="shared" si="19"/>
        <v>0.64485884185900855</v>
      </c>
      <c r="AC81" s="31"/>
    </row>
    <row r="82" spans="2:29" x14ac:dyDescent="0.35">
      <c r="B82" s="43"/>
      <c r="C82" s="43"/>
      <c r="E82" s="25">
        <v>285.16759999999999</v>
      </c>
      <c r="F82" s="26">
        <v>4.3032099999999996E-6</v>
      </c>
      <c r="G82" s="27">
        <f t="shared" si="20"/>
        <v>0.57304999999999495</v>
      </c>
      <c r="H82" s="3">
        <f t="shared" si="16"/>
        <v>2.4659544904999782E-6</v>
      </c>
      <c r="I82" s="28">
        <f t="shared" si="21"/>
        <v>8.9363752468074684E-3</v>
      </c>
      <c r="K82" s="31"/>
      <c r="N82" s="25">
        <v>285.16759999999999</v>
      </c>
      <c r="O82" s="26">
        <v>1.2285099999999999E-4</v>
      </c>
      <c r="P82" s="27">
        <f t="shared" si="22"/>
        <v>0.57304999999999495</v>
      </c>
      <c r="Q82" s="3">
        <f t="shared" si="17"/>
        <v>7.0399765549999371E-5</v>
      </c>
      <c r="R82" s="28">
        <f t="shared" si="23"/>
        <v>5.4568493818670696E-2</v>
      </c>
      <c r="T82" s="31"/>
      <c r="W82" s="25">
        <v>285.16759999999999</v>
      </c>
      <c r="X82" s="26">
        <v>3.5308900000000001E-3</v>
      </c>
      <c r="Y82" s="27">
        <f t="shared" si="24"/>
        <v>0.57304999999999495</v>
      </c>
      <c r="Z82" s="3">
        <f t="shared" si="18"/>
        <v>2.023376514499982E-3</v>
      </c>
      <c r="AA82" s="28">
        <f t="shared" si="19"/>
        <v>0.59239247377635984</v>
      </c>
      <c r="AC82" s="31"/>
    </row>
    <row r="83" spans="2:29" x14ac:dyDescent="0.35">
      <c r="B83" s="43"/>
      <c r="C83" s="43"/>
      <c r="E83" s="25">
        <v>285.7407</v>
      </c>
      <c r="F83" s="26">
        <v>2.8296200000000001E-6</v>
      </c>
      <c r="G83" s="27">
        <f t="shared" si="20"/>
        <v>0.57310000000001082</v>
      </c>
      <c r="H83" s="3">
        <f t="shared" si="16"/>
        <v>1.6216552220000308E-6</v>
      </c>
      <c r="I83" s="28">
        <f t="shared" si="21"/>
        <v>5.8767181797417982E-3</v>
      </c>
      <c r="K83" s="31"/>
      <c r="N83" s="25">
        <v>285.7407</v>
      </c>
      <c r="O83" s="26">
        <v>1.1119E-4</v>
      </c>
      <c r="P83" s="27">
        <f t="shared" si="22"/>
        <v>0.57310000000001082</v>
      </c>
      <c r="Q83" s="3">
        <f t="shared" si="17"/>
        <v>6.3722989000001196E-5</v>
      </c>
      <c r="R83" s="28">
        <f t="shared" si="23"/>
        <v>4.9393169198612717E-2</v>
      </c>
      <c r="T83" s="31"/>
      <c r="W83" s="25">
        <v>285.7407</v>
      </c>
      <c r="X83" s="26">
        <v>3.25822E-3</v>
      </c>
      <c r="Y83" s="27">
        <f t="shared" si="24"/>
        <v>0.57310000000001082</v>
      </c>
      <c r="Z83" s="3">
        <f t="shared" si="18"/>
        <v>1.8672858820000353E-3</v>
      </c>
      <c r="AA83" s="28">
        <f t="shared" si="19"/>
        <v>0.54669316113863731</v>
      </c>
      <c r="AC83" s="31"/>
    </row>
    <row r="84" spans="2:29" x14ac:dyDescent="0.35">
      <c r="E84" s="25">
        <v>286.31380000000001</v>
      </c>
      <c r="F84" s="26">
        <v>2.8365599999999998E-6</v>
      </c>
      <c r="G84" s="27">
        <f t="shared" si="20"/>
        <v>0.57310000000001082</v>
      </c>
      <c r="H84" s="3">
        <f t="shared" si="16"/>
        <v>1.6256325360000305E-6</v>
      </c>
      <c r="I84" s="28">
        <f t="shared" si="21"/>
        <v>5.8911315724119824E-3</v>
      </c>
      <c r="K84" s="31"/>
      <c r="N84" s="25">
        <v>286.31380000000001</v>
      </c>
      <c r="O84" s="26">
        <v>9.9153200000000005E-5</v>
      </c>
      <c r="P84" s="27">
        <f t="shared" si="22"/>
        <v>0.57310000000001082</v>
      </c>
      <c r="Q84" s="3">
        <f t="shared" si="17"/>
        <v>5.6824698920001074E-5</v>
      </c>
      <c r="R84" s="28">
        <f t="shared" si="23"/>
        <v>4.404614429520539E-2</v>
      </c>
      <c r="T84" s="31"/>
      <c r="W84" s="25">
        <v>286.31380000000001</v>
      </c>
      <c r="X84" s="26">
        <v>2.9753800000000001E-3</v>
      </c>
      <c r="Y84" s="27">
        <f t="shared" si="24"/>
        <v>0.57310000000001082</v>
      </c>
      <c r="Z84" s="3">
        <f t="shared" si="18"/>
        <v>1.7051902780000324E-3</v>
      </c>
      <c r="AA84" s="28">
        <f t="shared" si="19"/>
        <v>0.49923574767470547</v>
      </c>
      <c r="AC84" s="31"/>
    </row>
    <row r="85" spans="2:29" x14ac:dyDescent="0.35">
      <c r="E85" s="25">
        <v>286.88690000000003</v>
      </c>
      <c r="F85" s="26">
        <v>2.12721E-6</v>
      </c>
      <c r="G85" s="27">
        <f t="shared" si="20"/>
        <v>0.5730999999999824</v>
      </c>
      <c r="H85" s="3">
        <f t="shared" si="16"/>
        <v>1.2191040509999626E-6</v>
      </c>
      <c r="I85" s="28">
        <f t="shared" si="21"/>
        <v>4.4179125391847424E-3</v>
      </c>
      <c r="K85" s="31"/>
      <c r="N85" s="25">
        <v>286.88690000000003</v>
      </c>
      <c r="O85" s="26">
        <v>8.8171300000000001E-5</v>
      </c>
      <c r="P85" s="27">
        <f t="shared" si="22"/>
        <v>0.5730999999999824</v>
      </c>
      <c r="Q85" s="3">
        <f t="shared" si="17"/>
        <v>5.0530972029998449E-5</v>
      </c>
      <c r="R85" s="28">
        <f t="shared" si="23"/>
        <v>3.9167730365693196E-2</v>
      </c>
      <c r="T85" s="31"/>
      <c r="W85" s="25">
        <v>286.88690000000003</v>
      </c>
      <c r="X85" s="26">
        <v>2.7104299999999998E-3</v>
      </c>
      <c r="Y85" s="27">
        <f t="shared" si="24"/>
        <v>0.5730999999999824</v>
      </c>
      <c r="Z85" s="3">
        <f t="shared" si="18"/>
        <v>1.5533474329999521E-3</v>
      </c>
      <c r="AA85" s="28">
        <f t="shared" si="19"/>
        <v>0.45478007769423889</v>
      </c>
      <c r="AC85" s="31"/>
    </row>
    <row r="86" spans="2:29" x14ac:dyDescent="0.35">
      <c r="E86" s="25">
        <v>287.45999999999998</v>
      </c>
      <c r="F86" s="26">
        <v>2.1712699999999999E-6</v>
      </c>
      <c r="G86" s="27">
        <f t="shared" si="20"/>
        <v>0.5730999999999824</v>
      </c>
      <c r="H86" s="3">
        <f t="shared" si="16"/>
        <v>1.2443548369999617E-6</v>
      </c>
      <c r="I86" s="28">
        <f t="shared" si="21"/>
        <v>4.5094188909208096E-3</v>
      </c>
      <c r="K86" s="31"/>
      <c r="N86" s="25">
        <v>287.45999999999998</v>
      </c>
      <c r="O86" s="26">
        <v>7.9145699999999997E-5</v>
      </c>
      <c r="P86" s="27">
        <f t="shared" si="22"/>
        <v>0.5730999999999824</v>
      </c>
      <c r="Q86" s="3">
        <f t="shared" si="17"/>
        <v>4.5358400669998605E-5</v>
      </c>
      <c r="R86" s="28">
        <f t="shared" si="23"/>
        <v>3.5158350134386632E-2</v>
      </c>
      <c r="T86" s="31"/>
      <c r="W86" s="25">
        <v>287.45999999999998</v>
      </c>
      <c r="X86" s="26">
        <v>2.4352000000000002E-3</v>
      </c>
      <c r="Y86" s="27">
        <f t="shared" si="24"/>
        <v>0.5730999999999824</v>
      </c>
      <c r="Z86" s="3">
        <f t="shared" si="18"/>
        <v>1.3956131199999572E-3</v>
      </c>
      <c r="AA86" s="28">
        <f t="shared" si="19"/>
        <v>0.40859953778589031</v>
      </c>
      <c r="AC86" s="31"/>
    </row>
    <row r="87" spans="2:29" x14ac:dyDescent="0.35">
      <c r="E87" s="25">
        <v>288.03309999999999</v>
      </c>
      <c r="F87" s="26">
        <v>2.1853200000000002E-6</v>
      </c>
      <c r="G87" s="27">
        <f t="shared" si="20"/>
        <v>0.57310000000001082</v>
      </c>
      <c r="H87" s="3">
        <f t="shared" si="16"/>
        <v>1.2524068920000238E-6</v>
      </c>
      <c r="I87" s="28">
        <f t="shared" si="21"/>
        <v>4.5385987420760903E-3</v>
      </c>
      <c r="K87" s="31"/>
      <c r="N87" s="25">
        <v>288.03309999999999</v>
      </c>
      <c r="O87" s="26">
        <v>7.0813200000000002E-5</v>
      </c>
      <c r="P87" s="27">
        <f t="shared" si="22"/>
        <v>0.57310000000001082</v>
      </c>
      <c r="Q87" s="3">
        <f t="shared" si="17"/>
        <v>4.0583044920000764E-5</v>
      </c>
      <c r="R87" s="28">
        <f t="shared" si="23"/>
        <v>3.1456860950581908E-2</v>
      </c>
      <c r="T87" s="31"/>
      <c r="W87" s="25">
        <v>288.03309999999999</v>
      </c>
      <c r="X87" s="26">
        <v>2.2036E-3</v>
      </c>
      <c r="Y87" s="27">
        <f t="shared" si="24"/>
        <v>0.57310000000001082</v>
      </c>
      <c r="Z87" s="3">
        <f t="shared" si="18"/>
        <v>1.2628831600000239E-3</v>
      </c>
      <c r="AA87" s="28">
        <f t="shared" si="19"/>
        <v>0.3697396277369549</v>
      </c>
      <c r="AC87" s="31"/>
    </row>
    <row r="88" spans="2:29" x14ac:dyDescent="0.35">
      <c r="E88" s="25">
        <v>288.6062</v>
      </c>
      <c r="F88" s="26">
        <v>2.4819100000000002E-6</v>
      </c>
      <c r="G88" s="27">
        <f t="shared" si="20"/>
        <v>0.57310000000001082</v>
      </c>
      <c r="H88" s="3">
        <f t="shared" si="16"/>
        <v>1.422382621000027E-6</v>
      </c>
      <c r="I88" s="28">
        <f t="shared" si="21"/>
        <v>5.1545739772418091E-3</v>
      </c>
      <c r="K88" s="31"/>
      <c r="N88" s="25">
        <v>288.6062</v>
      </c>
      <c r="O88" s="26">
        <v>6.2937300000000005E-5</v>
      </c>
      <c r="P88" s="27">
        <f t="shared" si="22"/>
        <v>0.57310000000001082</v>
      </c>
      <c r="Q88" s="3">
        <f t="shared" si="17"/>
        <v>3.6069366630000681E-5</v>
      </c>
      <c r="R88" s="28">
        <f t="shared" si="23"/>
        <v>2.7958204045362429E-2</v>
      </c>
      <c r="T88" s="31"/>
      <c r="W88" s="25">
        <v>288.6062</v>
      </c>
      <c r="X88" s="26">
        <v>2.00117E-3</v>
      </c>
      <c r="Y88" s="27">
        <f t="shared" si="24"/>
        <v>0.57310000000001082</v>
      </c>
      <c r="Z88" s="3">
        <f t="shared" si="18"/>
        <v>1.1468705270000217E-3</v>
      </c>
      <c r="AA88" s="28">
        <f t="shared" si="19"/>
        <v>0.33577412000288709</v>
      </c>
      <c r="AC88" s="31"/>
    </row>
    <row r="89" spans="2:29" x14ac:dyDescent="0.35">
      <c r="E89" s="25">
        <v>289.17930000000001</v>
      </c>
      <c r="F89" s="26">
        <v>1.3692200000000001E-6</v>
      </c>
      <c r="G89" s="27">
        <f t="shared" si="20"/>
        <v>0.57314999999999827</v>
      </c>
      <c r="H89" s="3">
        <f t="shared" si="16"/>
        <v>7.8476844299999764E-7</v>
      </c>
      <c r="I89" s="28">
        <f t="shared" si="21"/>
        <v>2.8439232416973426E-3</v>
      </c>
      <c r="K89" s="31"/>
      <c r="N89" s="25">
        <v>289.17930000000001</v>
      </c>
      <c r="O89" s="26">
        <v>5.7311600000000002E-5</v>
      </c>
      <c r="P89" s="27">
        <f t="shared" si="22"/>
        <v>0.57314999999999827</v>
      </c>
      <c r="Q89" s="3">
        <f t="shared" si="17"/>
        <v>3.2848143539999902E-5</v>
      </c>
      <c r="R89" s="28">
        <f t="shared" si="23"/>
        <v>2.54613591922297E-2</v>
      </c>
      <c r="T89" s="31"/>
      <c r="W89" s="25">
        <v>289.17930000000001</v>
      </c>
      <c r="X89" s="26">
        <v>1.79996E-3</v>
      </c>
      <c r="Y89" s="27">
        <f t="shared" si="24"/>
        <v>0.57314999999999827</v>
      </c>
      <c r="Z89" s="3">
        <f t="shared" si="18"/>
        <v>1.0316470739999968E-3</v>
      </c>
      <c r="AA89" s="28">
        <f t="shared" si="19"/>
        <v>0.30203966382501318</v>
      </c>
      <c r="AC89" s="31"/>
    </row>
    <row r="90" spans="2:29" x14ac:dyDescent="0.35">
      <c r="E90" s="25">
        <v>289.7525</v>
      </c>
      <c r="F90" s="26">
        <v>2.56905E-6</v>
      </c>
      <c r="G90" s="27">
        <f t="shared" si="20"/>
        <v>0.57314999999999827</v>
      </c>
      <c r="H90" s="3">
        <f t="shared" si="16"/>
        <v>1.4724510074999956E-6</v>
      </c>
      <c r="I90" s="28">
        <f t="shared" si="21"/>
        <v>5.3360168592940203E-3</v>
      </c>
      <c r="K90" s="31"/>
      <c r="N90" s="25">
        <v>289.7525</v>
      </c>
      <c r="O90" s="26">
        <v>5.2007099999999999E-5</v>
      </c>
      <c r="P90" s="27">
        <f t="shared" si="22"/>
        <v>0.57314999999999827</v>
      </c>
      <c r="Q90" s="3">
        <f t="shared" si="17"/>
        <v>2.9807869364999909E-5</v>
      </c>
      <c r="R90" s="28">
        <f t="shared" si="23"/>
        <v>2.3104772046954006E-2</v>
      </c>
      <c r="T90" s="31"/>
      <c r="W90" s="25">
        <v>289.7525</v>
      </c>
      <c r="X90" s="26">
        <v>1.62765E-3</v>
      </c>
      <c r="Y90" s="27">
        <f t="shared" si="24"/>
        <v>0.57314999999999827</v>
      </c>
      <c r="Z90" s="3">
        <f t="shared" si="18"/>
        <v>9.3288759749999715E-4</v>
      </c>
      <c r="AA90" s="28">
        <f t="shared" si="19"/>
        <v>0.2731254354678897</v>
      </c>
      <c r="AC90" s="31"/>
    </row>
    <row r="91" spans="2:29" x14ac:dyDescent="0.35">
      <c r="E91" s="25">
        <v>290.32560000000001</v>
      </c>
      <c r="F91" s="26">
        <v>1.43958E-6</v>
      </c>
      <c r="G91" s="27">
        <f t="shared" si="20"/>
        <v>0.57314999999999827</v>
      </c>
      <c r="H91" s="3">
        <f t="shared" si="16"/>
        <v>8.2509527699999753E-7</v>
      </c>
      <c r="I91" s="28">
        <f t="shared" si="21"/>
        <v>2.9900637007074546E-3</v>
      </c>
      <c r="K91" s="31"/>
      <c r="N91" s="25">
        <v>290.32560000000001</v>
      </c>
      <c r="O91" s="26">
        <v>4.69302E-5</v>
      </c>
      <c r="P91" s="27">
        <f t="shared" si="22"/>
        <v>0.57314999999999827</v>
      </c>
      <c r="Q91" s="3">
        <f t="shared" si="17"/>
        <v>2.6898044129999919E-5</v>
      </c>
      <c r="R91" s="28">
        <f t="shared" si="23"/>
        <v>2.0849298905687125E-2</v>
      </c>
      <c r="T91" s="31"/>
      <c r="W91" s="25">
        <v>290.32560000000001</v>
      </c>
      <c r="X91" s="26">
        <v>1.4636499999999999E-3</v>
      </c>
      <c r="Y91" s="27">
        <f t="shared" si="24"/>
        <v>0.57314999999999827</v>
      </c>
      <c r="Z91" s="3">
        <f t="shared" si="18"/>
        <v>8.3889099749999744E-4</v>
      </c>
      <c r="AA91" s="28">
        <f t="shared" si="19"/>
        <v>0.24560565454647915</v>
      </c>
      <c r="AC91" s="31"/>
    </row>
    <row r="92" spans="2:29" x14ac:dyDescent="0.35">
      <c r="E92" s="25">
        <v>290.89879999999999</v>
      </c>
      <c r="F92" s="26">
        <v>2.38871E-6</v>
      </c>
      <c r="G92" s="27">
        <f t="shared" si="20"/>
        <v>0.57319999999998572</v>
      </c>
      <c r="H92" s="3">
        <f t="shared" si="16"/>
        <v>1.3692085719999658E-6</v>
      </c>
      <c r="I92" s="28">
        <f t="shared" si="21"/>
        <v>4.9618764813685861E-3</v>
      </c>
      <c r="K92" s="31"/>
      <c r="N92" s="25">
        <v>290.89879999999999</v>
      </c>
      <c r="O92" s="26">
        <v>4.2373200000000003E-5</v>
      </c>
      <c r="P92" s="27">
        <f t="shared" si="22"/>
        <v>0.57319999999998572</v>
      </c>
      <c r="Q92" s="3">
        <f t="shared" si="17"/>
        <v>2.4288318239999398E-5</v>
      </c>
      <c r="R92" s="28">
        <f t="shared" si="23"/>
        <v>1.8826439738694922E-2</v>
      </c>
      <c r="T92" s="31"/>
      <c r="W92" s="25">
        <v>290.89879999999999</v>
      </c>
      <c r="X92" s="26">
        <v>1.3208E-3</v>
      </c>
      <c r="Y92" s="27">
        <f t="shared" si="24"/>
        <v>0.57319999999998572</v>
      </c>
      <c r="Z92" s="3">
        <f t="shared" si="18"/>
        <v>7.5708255999998113E-4</v>
      </c>
      <c r="AA92" s="28">
        <f t="shared" si="19"/>
        <v>0.22165425335193206</v>
      </c>
      <c r="AC92" s="31"/>
    </row>
    <row r="93" spans="2:29" x14ac:dyDescent="0.35">
      <c r="E93" s="25">
        <v>291.47199999999998</v>
      </c>
      <c r="F93" s="26">
        <v>2.23849E-6</v>
      </c>
      <c r="G93" s="27">
        <f t="shared" si="20"/>
        <v>0.57320000000001414</v>
      </c>
      <c r="H93" s="3">
        <f t="shared" si="16"/>
        <v>1.2831024680000317E-6</v>
      </c>
      <c r="I93" s="28">
        <f t="shared" si="21"/>
        <v>4.6498364744064031E-3</v>
      </c>
      <c r="K93" s="31"/>
      <c r="N93" s="25">
        <v>291.47199999999998</v>
      </c>
      <c r="O93" s="26">
        <v>3.84257E-5</v>
      </c>
      <c r="P93" s="27">
        <f t="shared" si="22"/>
        <v>0.57320000000001414</v>
      </c>
      <c r="Q93" s="3">
        <f t="shared" si="17"/>
        <v>2.2025611240000543E-5</v>
      </c>
      <c r="R93" s="28">
        <f t="shared" si="23"/>
        <v>1.7072562975352468E-2</v>
      </c>
      <c r="T93" s="31"/>
      <c r="W93" s="25">
        <v>291.47199999999998</v>
      </c>
      <c r="X93" s="26">
        <v>1.16938E-3</v>
      </c>
      <c r="Y93" s="27">
        <f t="shared" si="24"/>
        <v>0.57320000000001414</v>
      </c>
      <c r="Z93" s="3">
        <f t="shared" si="18"/>
        <v>6.7028861600001652E-4</v>
      </c>
      <c r="AA93" s="28">
        <f t="shared" si="19"/>
        <v>0.19624322439786127</v>
      </c>
      <c r="AC93" s="31"/>
    </row>
    <row r="94" spans="2:29" x14ac:dyDescent="0.35">
      <c r="E94" s="25">
        <v>292.04520000000002</v>
      </c>
      <c r="F94" s="26">
        <v>1.75837E-6</v>
      </c>
      <c r="G94" s="27">
        <f t="shared" si="20"/>
        <v>0.57320000000001414</v>
      </c>
      <c r="H94" s="3">
        <f t="shared" si="16"/>
        <v>1.0078976840000248E-6</v>
      </c>
      <c r="I94" s="28">
        <f t="shared" si="21"/>
        <v>3.6525215486787905E-3</v>
      </c>
      <c r="K94" s="31"/>
      <c r="N94" s="25">
        <v>292.04520000000002</v>
      </c>
      <c r="O94" s="26">
        <v>3.59315E-5</v>
      </c>
      <c r="P94" s="27">
        <f t="shared" si="22"/>
        <v>0.57320000000001414</v>
      </c>
      <c r="Q94" s="3">
        <f t="shared" si="17"/>
        <v>2.0595935800000507E-5</v>
      </c>
      <c r="R94" s="28">
        <f t="shared" si="23"/>
        <v>1.5964388327314196E-2</v>
      </c>
      <c r="T94" s="31"/>
      <c r="W94" s="25">
        <v>292.04520000000002</v>
      </c>
      <c r="X94" s="26">
        <v>1.075E-3</v>
      </c>
      <c r="Y94" s="27">
        <f t="shared" si="24"/>
        <v>0.57320000000001414</v>
      </c>
      <c r="Z94" s="3">
        <f t="shared" si="18"/>
        <v>6.1619000000001525E-4</v>
      </c>
      <c r="AA94" s="28">
        <f t="shared" si="19"/>
        <v>0.18040454448314566</v>
      </c>
      <c r="AC94" s="31"/>
    </row>
    <row r="95" spans="2:29" x14ac:dyDescent="0.35">
      <c r="E95" s="25">
        <v>292.61840000000001</v>
      </c>
      <c r="F95" s="26">
        <v>1.08892E-6</v>
      </c>
      <c r="G95" s="27">
        <f t="shared" si="20"/>
        <v>0.57319999999998572</v>
      </c>
      <c r="H95" s="3">
        <f t="shared" si="16"/>
        <v>6.2416894399998443E-7</v>
      </c>
      <c r="I95" s="28">
        <f t="shared" si="21"/>
        <v>2.2619265369558804E-3</v>
      </c>
      <c r="K95" s="31"/>
      <c r="N95" s="25">
        <v>292.61840000000001</v>
      </c>
      <c r="O95" s="26">
        <v>3.2885200000000002E-5</v>
      </c>
      <c r="P95" s="27">
        <f t="shared" si="22"/>
        <v>0.57319999999998572</v>
      </c>
      <c r="Q95" s="3">
        <f t="shared" si="17"/>
        <v>1.8849796639999531E-5</v>
      </c>
      <c r="R95" s="28">
        <f t="shared" si="23"/>
        <v>1.4610915297757312E-2</v>
      </c>
      <c r="T95" s="31"/>
      <c r="W95" s="25">
        <v>292.61840000000001</v>
      </c>
      <c r="X95" s="26">
        <v>9.6500299999999998E-4</v>
      </c>
      <c r="Y95" s="27">
        <f t="shared" si="24"/>
        <v>0.57319999999998572</v>
      </c>
      <c r="Z95" s="3">
        <f t="shared" si="18"/>
        <v>5.5313971959998617E-4</v>
      </c>
      <c r="AA95" s="28">
        <f t="shared" si="19"/>
        <v>0.1619450480370794</v>
      </c>
      <c r="AC95" s="31"/>
    </row>
    <row r="96" spans="2:29" x14ac:dyDescent="0.35">
      <c r="E96" s="25">
        <v>293.19159999999999</v>
      </c>
      <c r="F96" s="26">
        <v>2.2913899999999999E-6</v>
      </c>
      <c r="G96" s="27">
        <f t="shared" si="20"/>
        <v>0.57319999999998572</v>
      </c>
      <c r="H96" s="3">
        <f t="shared" si="16"/>
        <v>1.3134247479999672E-6</v>
      </c>
      <c r="I96" s="28">
        <f t="shared" si="21"/>
        <v>4.7597214189429296E-3</v>
      </c>
      <c r="K96" s="31"/>
      <c r="N96" s="25">
        <v>293.19159999999999</v>
      </c>
      <c r="O96" s="26">
        <v>2.9942199999999999E-5</v>
      </c>
      <c r="P96" s="27">
        <f t="shared" si="22"/>
        <v>0.57319999999998572</v>
      </c>
      <c r="Q96" s="3">
        <f t="shared" si="17"/>
        <v>1.7162869039999572E-5</v>
      </c>
      <c r="R96" s="28">
        <f t="shared" si="23"/>
        <v>1.3303338523971543E-2</v>
      </c>
      <c r="T96" s="31"/>
      <c r="W96" s="25">
        <v>293.19159999999999</v>
      </c>
      <c r="X96" s="26">
        <v>8.6464799999999998E-4</v>
      </c>
      <c r="Y96" s="27">
        <f t="shared" si="24"/>
        <v>0.57319999999998572</v>
      </c>
      <c r="Z96" s="3">
        <f t="shared" si="18"/>
        <v>4.956162335999876E-4</v>
      </c>
      <c r="AA96" s="28">
        <f t="shared" si="19"/>
        <v>0.14510365449140017</v>
      </c>
      <c r="AC96" s="31"/>
    </row>
    <row r="97" spans="5:29" x14ac:dyDescent="0.35">
      <c r="E97" s="25">
        <v>293.76479999999998</v>
      </c>
      <c r="F97" s="26">
        <v>2.1542399999999999E-6</v>
      </c>
      <c r="G97" s="27">
        <f t="shared" si="20"/>
        <v>0.57320000000001414</v>
      </c>
      <c r="H97" s="3">
        <f t="shared" si="16"/>
        <v>1.2348103680000304E-6</v>
      </c>
      <c r="I97" s="28">
        <f t="shared" si="21"/>
        <v>4.4748306789957736E-3</v>
      </c>
      <c r="K97" s="31"/>
      <c r="N97" s="25">
        <v>293.76479999999998</v>
      </c>
      <c r="O97" s="26">
        <v>2.7051099999999999E-5</v>
      </c>
      <c r="P97" s="27">
        <f t="shared" si="22"/>
        <v>0.57320000000001414</v>
      </c>
      <c r="Q97" s="3">
        <f t="shared" si="17"/>
        <v>1.5505690520000383E-5</v>
      </c>
      <c r="R97" s="28">
        <f t="shared" si="23"/>
        <v>1.2018820953230706E-2</v>
      </c>
      <c r="T97" s="31"/>
      <c r="W97" s="25">
        <v>293.76479999999998</v>
      </c>
      <c r="X97" s="26">
        <v>7.8008699999999995E-4</v>
      </c>
      <c r="Y97" s="27">
        <f t="shared" si="24"/>
        <v>0.57320000000001414</v>
      </c>
      <c r="Z97" s="3">
        <f t="shared" si="18"/>
        <v>4.47145868400011E-4</v>
      </c>
      <c r="AA97" s="28">
        <f t="shared" si="19"/>
        <v>0.13091278129509173</v>
      </c>
      <c r="AC97" s="31"/>
    </row>
    <row r="98" spans="5:29" x14ac:dyDescent="0.35">
      <c r="E98" s="25">
        <v>294.33800000000002</v>
      </c>
      <c r="F98" s="26">
        <v>1.55551E-6</v>
      </c>
      <c r="G98" s="27">
        <f t="shared" si="20"/>
        <v>0.57325000000000159</v>
      </c>
      <c r="H98" s="3">
        <f t="shared" si="16"/>
        <v>8.9169610750000253E-7</v>
      </c>
      <c r="I98" s="28">
        <f t="shared" si="21"/>
        <v>3.2314185251334287E-3</v>
      </c>
      <c r="K98" s="31"/>
      <c r="N98" s="25">
        <v>294.33800000000002</v>
      </c>
      <c r="O98" s="26">
        <v>2.5787099999999999E-5</v>
      </c>
      <c r="P98" s="27">
        <f t="shared" si="22"/>
        <v>0.57325000000000159</v>
      </c>
      <c r="Q98" s="3">
        <f t="shared" si="17"/>
        <v>1.4782455075000041E-5</v>
      </c>
      <c r="R98" s="28">
        <f t="shared" si="23"/>
        <v>1.1458224357466261E-2</v>
      </c>
      <c r="T98" s="31"/>
      <c r="W98" s="25">
        <v>294.33800000000002</v>
      </c>
      <c r="X98" s="26">
        <v>6.9385300000000003E-4</v>
      </c>
      <c r="Y98" s="27">
        <f t="shared" si="24"/>
        <v>0.57325000000000159</v>
      </c>
      <c r="Z98" s="3">
        <f t="shared" si="18"/>
        <v>3.9775123225000114E-4</v>
      </c>
      <c r="AA98" s="28">
        <f t="shared" si="19"/>
        <v>0.11645130539552663</v>
      </c>
      <c r="AC98" s="31"/>
    </row>
    <row r="99" spans="5:29" x14ac:dyDescent="0.35">
      <c r="E99" s="25">
        <v>294.91129999999998</v>
      </c>
      <c r="F99" s="26">
        <v>1.2076399999999999E-6</v>
      </c>
      <c r="G99" s="27">
        <f t="shared" si="20"/>
        <v>0.57325000000000159</v>
      </c>
      <c r="H99" s="3">
        <f t="shared" si="16"/>
        <v>6.9227963000000184E-7</v>
      </c>
      <c r="I99" s="28">
        <f t="shared" si="21"/>
        <v>2.5087529284235606E-3</v>
      </c>
      <c r="K99" s="31"/>
      <c r="N99" s="25">
        <v>294.91129999999998</v>
      </c>
      <c r="O99" s="26">
        <v>2.4396299999999999E-5</v>
      </c>
      <c r="P99" s="27">
        <f t="shared" si="22"/>
        <v>0.57325000000000159</v>
      </c>
      <c r="Q99" s="3">
        <f t="shared" si="17"/>
        <v>1.3985178975000038E-5</v>
      </c>
      <c r="R99" s="28">
        <f t="shared" si="23"/>
        <v>1.0840237129884869E-2</v>
      </c>
      <c r="T99" s="31"/>
      <c r="W99" s="25">
        <v>294.91129999999998</v>
      </c>
      <c r="X99" s="26">
        <v>6.3007600000000003E-4</v>
      </c>
      <c r="Y99" s="27">
        <f t="shared" si="24"/>
        <v>0.57325000000000159</v>
      </c>
      <c r="Z99" s="3">
        <f t="shared" si="18"/>
        <v>3.61191067000001E-4</v>
      </c>
      <c r="AA99" s="28">
        <f t="shared" si="19"/>
        <v>0.10574743165827896</v>
      </c>
      <c r="AC99" s="31"/>
    </row>
    <row r="100" spans="5:29" x14ac:dyDescent="0.35">
      <c r="E100" s="25">
        <v>295.48450000000003</v>
      </c>
      <c r="F100" s="26">
        <v>1.53893E-6</v>
      </c>
      <c r="G100" s="27">
        <f t="shared" si="20"/>
        <v>0.57325000000000159</v>
      </c>
      <c r="H100" s="3">
        <f t="shared" si="16"/>
        <v>8.8219162250000248E-7</v>
      </c>
      <c r="I100" s="28">
        <f t="shared" si="21"/>
        <v>3.1969752112706359E-3</v>
      </c>
      <c r="K100" s="31"/>
      <c r="N100" s="25">
        <v>295.48450000000003</v>
      </c>
      <c r="O100" s="26">
        <v>2.15351E-5</v>
      </c>
      <c r="P100" s="27">
        <f t="shared" si="22"/>
        <v>0.57325000000000159</v>
      </c>
      <c r="Q100" s="3">
        <f t="shared" si="17"/>
        <v>1.2344996075000035E-5</v>
      </c>
      <c r="R100" s="28">
        <f t="shared" si="23"/>
        <v>9.5688932590509077E-3</v>
      </c>
      <c r="T100" s="31"/>
      <c r="W100" s="25">
        <v>295.48450000000003</v>
      </c>
      <c r="X100" s="26">
        <v>5.6148799999999996E-4</v>
      </c>
      <c r="Y100" s="27">
        <f t="shared" si="24"/>
        <v>0.57325000000000159</v>
      </c>
      <c r="Z100" s="3">
        <f t="shared" si="18"/>
        <v>3.2187299600000086E-4</v>
      </c>
      <c r="AA100" s="28">
        <f t="shared" si="19"/>
        <v>9.42361142258136E-2</v>
      </c>
      <c r="AC100" s="31"/>
    </row>
    <row r="101" spans="5:29" x14ac:dyDescent="0.35">
      <c r="E101" s="25">
        <v>296.05779999999999</v>
      </c>
      <c r="F101" s="26">
        <v>1.08991E-6</v>
      </c>
      <c r="G101" s="27">
        <f t="shared" si="20"/>
        <v>0.57324999999997317</v>
      </c>
      <c r="H101" s="3">
        <f t="shared" si="16"/>
        <v>6.2479090749997071E-7</v>
      </c>
      <c r="I101" s="28">
        <f t="shared" si="21"/>
        <v>2.2641804711817991E-3</v>
      </c>
      <c r="K101" s="31"/>
      <c r="N101" s="25">
        <v>296.05779999999999</v>
      </c>
      <c r="O101" s="26">
        <v>1.9858299999999999E-5</v>
      </c>
      <c r="P101" s="27">
        <f t="shared" si="22"/>
        <v>0.57324999999997317</v>
      </c>
      <c r="Q101" s="3">
        <f t="shared" si="17"/>
        <v>1.1383770474999467E-5</v>
      </c>
      <c r="R101" s="28">
        <f t="shared" si="23"/>
        <v>8.8238249651128257E-3</v>
      </c>
      <c r="T101" s="31"/>
      <c r="W101" s="25">
        <v>296.05779999999999</v>
      </c>
      <c r="X101" s="26">
        <v>5.0754499999999998E-4</v>
      </c>
      <c r="Y101" s="27">
        <f t="shared" si="24"/>
        <v>0.57324999999997317</v>
      </c>
      <c r="Z101" s="3">
        <f t="shared" si="18"/>
        <v>2.9095017124998636E-4</v>
      </c>
      <c r="AA101" s="28">
        <f t="shared" si="19"/>
        <v>8.5182708436757681E-2</v>
      </c>
      <c r="AC101" s="31"/>
    </row>
    <row r="102" spans="5:29" x14ac:dyDescent="0.35">
      <c r="E102" s="25">
        <v>296.63099999999997</v>
      </c>
      <c r="F102" s="26">
        <v>2.0675699999999999E-6</v>
      </c>
      <c r="G102" s="27">
        <f t="shared" si="20"/>
        <v>0.57325000000000159</v>
      </c>
      <c r="H102" s="3">
        <f t="shared" si="16"/>
        <v>1.1852345025000032E-6</v>
      </c>
      <c r="I102" s="28">
        <f t="shared" si="21"/>
        <v>4.2951726443482344E-3</v>
      </c>
      <c r="K102" s="31"/>
      <c r="N102" s="25">
        <v>296.63099999999997</v>
      </c>
      <c r="O102" s="26">
        <v>1.98308E-5</v>
      </c>
      <c r="P102" s="27">
        <f t="shared" si="22"/>
        <v>0.57325000000000159</v>
      </c>
      <c r="Q102" s="3">
        <f t="shared" si="17"/>
        <v>1.1368006100000032E-5</v>
      </c>
      <c r="R102" s="28">
        <f t="shared" si="23"/>
        <v>8.8116056318097782E-3</v>
      </c>
      <c r="T102" s="31"/>
      <c r="W102" s="25">
        <v>296.63099999999997</v>
      </c>
      <c r="X102" s="26">
        <v>4.5507700000000002E-4</v>
      </c>
      <c r="Y102" s="27">
        <f t="shared" si="24"/>
        <v>0.57325000000000159</v>
      </c>
      <c r="Z102" s="3">
        <f t="shared" si="18"/>
        <v>2.6087289025000072E-4</v>
      </c>
      <c r="AA102" s="28">
        <f t="shared" si="19"/>
        <v>7.637685605665763E-2</v>
      </c>
      <c r="AC102" s="31"/>
    </row>
    <row r="103" spans="5:29" x14ac:dyDescent="0.35">
      <c r="E103" s="25">
        <v>297.20429999999999</v>
      </c>
      <c r="F103" s="26">
        <v>1.4547199999999999E-6</v>
      </c>
      <c r="G103" s="27">
        <f t="shared" si="20"/>
        <v>0.57330000000001746</v>
      </c>
      <c r="H103" s="3">
        <f t="shared" si="16"/>
        <v>8.3399097600002537E-7</v>
      </c>
      <c r="I103" s="28">
        <f t="shared" si="21"/>
        <v>3.0223008343014247E-3</v>
      </c>
      <c r="K103" s="31"/>
      <c r="N103" s="25">
        <v>297.20429999999999</v>
      </c>
      <c r="O103" s="26">
        <v>1.7941600000000001E-5</v>
      </c>
      <c r="P103" s="27">
        <f t="shared" si="22"/>
        <v>0.57330000000001746</v>
      </c>
      <c r="Q103" s="3">
        <f t="shared" si="17"/>
        <v>1.0285919280000315E-5</v>
      </c>
      <c r="R103" s="28">
        <f t="shared" si="23"/>
        <v>7.9728549983792939E-3</v>
      </c>
      <c r="T103" s="31"/>
      <c r="W103" s="25">
        <v>297.20429999999999</v>
      </c>
      <c r="X103" s="26">
        <v>4.1040899999999998E-4</v>
      </c>
      <c r="Y103" s="27">
        <f t="shared" si="24"/>
        <v>0.57330000000001746</v>
      </c>
      <c r="Z103" s="3">
        <f t="shared" si="18"/>
        <v>2.3528747970000716E-4</v>
      </c>
      <c r="AA103" s="28">
        <f t="shared" si="19"/>
        <v>6.8886107528304777E-2</v>
      </c>
      <c r="AC103" s="31"/>
    </row>
    <row r="104" spans="5:29" x14ac:dyDescent="0.35">
      <c r="E104" s="25">
        <v>297.77760000000001</v>
      </c>
      <c r="F104" s="26">
        <v>1.4263E-6</v>
      </c>
      <c r="G104" s="27">
        <f t="shared" si="20"/>
        <v>0.57330000000001746</v>
      </c>
      <c r="H104" s="3">
        <f t="shared" si="16"/>
        <v>8.1769779000002493E-7</v>
      </c>
      <c r="I104" s="28">
        <f t="shared" si="21"/>
        <v>2.9632559392626227E-3</v>
      </c>
      <c r="K104" s="31"/>
      <c r="N104" s="25">
        <v>297.77760000000001</v>
      </c>
      <c r="O104" s="26">
        <v>1.6551000000000001E-5</v>
      </c>
      <c r="P104" s="27">
        <f t="shared" si="22"/>
        <v>0.57330000000001746</v>
      </c>
      <c r="Q104" s="3">
        <f t="shared" si="17"/>
        <v>9.4886883000002895E-6</v>
      </c>
      <c r="R104" s="28">
        <f t="shared" si="23"/>
        <v>7.354902744358122E-3</v>
      </c>
      <c r="T104" s="31"/>
      <c r="W104" s="25">
        <v>297.77760000000001</v>
      </c>
      <c r="X104" s="26">
        <v>3.7189699999999999E-4</v>
      </c>
      <c r="Y104" s="27">
        <f t="shared" si="24"/>
        <v>0.57330000000001746</v>
      </c>
      <c r="Z104" s="3">
        <f t="shared" si="18"/>
        <v>2.132085501000065E-4</v>
      </c>
      <c r="AA104" s="28">
        <f t="shared" si="19"/>
        <v>6.2421966212860745E-2</v>
      </c>
      <c r="AC104" s="31"/>
    </row>
    <row r="105" spans="5:29" x14ac:dyDescent="0.35">
      <c r="E105" s="25">
        <v>298.35090000000002</v>
      </c>
      <c r="F105" s="26">
        <v>8.6031500000000004E-7</v>
      </c>
      <c r="G105" s="27">
        <f t="shared" si="20"/>
        <v>0.57335000000000491</v>
      </c>
      <c r="H105" s="3">
        <f t="shared" si="16"/>
        <v>4.9326160525000427E-7</v>
      </c>
      <c r="I105" s="28">
        <f t="shared" si="21"/>
        <v>1.7875312850817976E-3</v>
      </c>
      <c r="K105" s="31"/>
      <c r="N105" s="25">
        <v>298.35090000000002</v>
      </c>
      <c r="O105" s="26">
        <v>1.5612800000000001E-5</v>
      </c>
      <c r="P105" s="27">
        <f t="shared" si="22"/>
        <v>0.57335000000000491</v>
      </c>
      <c r="Q105" s="3">
        <f t="shared" si="17"/>
        <v>8.9515988800000764E-6</v>
      </c>
      <c r="R105" s="28">
        <f t="shared" si="23"/>
        <v>6.9385922571514594E-3</v>
      </c>
      <c r="T105" s="31"/>
      <c r="W105" s="25">
        <v>298.35090000000002</v>
      </c>
      <c r="X105" s="26">
        <v>3.32469E-4</v>
      </c>
      <c r="Y105" s="27">
        <f t="shared" si="24"/>
        <v>0.57335000000000491</v>
      </c>
      <c r="Z105" s="3">
        <f t="shared" si="18"/>
        <v>1.9062110115000163E-4</v>
      </c>
      <c r="AA105" s="28">
        <f t="shared" si="19"/>
        <v>5.580894354312927E-2</v>
      </c>
      <c r="AC105" s="31"/>
    </row>
    <row r="106" spans="5:29" x14ac:dyDescent="0.35">
      <c r="E106" s="25">
        <v>298.92430000000002</v>
      </c>
      <c r="F106" s="26">
        <v>1.6964800000000001E-6</v>
      </c>
      <c r="G106" s="27">
        <f t="shared" si="20"/>
        <v>0.57334999999997649</v>
      </c>
      <c r="H106" s="3">
        <f t="shared" si="16"/>
        <v>9.7267680799996015E-7</v>
      </c>
      <c r="I106" s="28">
        <f t="shared" si="21"/>
        <v>3.5248845765974294E-3</v>
      </c>
      <c r="K106" s="31"/>
      <c r="N106" s="25">
        <v>298.92430000000002</v>
      </c>
      <c r="O106" s="26">
        <v>1.4780799999999999E-5</v>
      </c>
      <c r="P106" s="27">
        <f t="shared" si="22"/>
        <v>0.57334999999997649</v>
      </c>
      <c r="Q106" s="3">
        <f t="shared" si="17"/>
        <v>8.4745716799996518E-6</v>
      </c>
      <c r="R106" s="28">
        <f t="shared" si="23"/>
        <v>6.5688373920436563E-3</v>
      </c>
      <c r="T106" s="31"/>
      <c r="W106" s="25">
        <v>298.92430000000002</v>
      </c>
      <c r="X106" s="26">
        <v>2.98886E-4</v>
      </c>
      <c r="Y106" s="27">
        <f t="shared" si="24"/>
        <v>0.57334999999997649</v>
      </c>
      <c r="Z106" s="3">
        <f t="shared" si="18"/>
        <v>1.7136628809999297E-4</v>
      </c>
      <c r="AA106" s="28">
        <f t="shared" si="19"/>
        <v>5.0171630737996353E-2</v>
      </c>
      <c r="AC106" s="31"/>
    </row>
    <row r="107" spans="5:29" x14ac:dyDescent="0.35">
      <c r="E107" s="25">
        <v>299.49759999999998</v>
      </c>
      <c r="F107" s="26">
        <v>1.5535499999999999E-6</v>
      </c>
      <c r="G107" s="27">
        <f t="shared" si="20"/>
        <v>0.57329999999998904</v>
      </c>
      <c r="H107" s="3">
        <f t="shared" si="16"/>
        <v>8.9065021499998288E-7</v>
      </c>
      <c r="I107" s="28">
        <f t="shared" si="21"/>
        <v>3.2276283141283169E-3</v>
      </c>
      <c r="K107" s="31"/>
      <c r="N107" s="25">
        <v>299.49759999999998</v>
      </c>
      <c r="O107" s="26">
        <v>1.4667100000000001E-5</v>
      </c>
      <c r="P107" s="27">
        <f t="shared" si="22"/>
        <v>0.57329999999998904</v>
      </c>
      <c r="Q107" s="3">
        <f t="shared" si="17"/>
        <v>8.408648429999839E-6</v>
      </c>
      <c r="R107" s="28">
        <f t="shared" si="23"/>
        <v>6.5177387494272038E-3</v>
      </c>
      <c r="T107" s="31"/>
      <c r="W107" s="25">
        <v>299.49759999999998</v>
      </c>
      <c r="X107" s="26">
        <v>2.69311E-4</v>
      </c>
      <c r="Y107" s="27">
        <f t="shared" si="24"/>
        <v>0.57329999999998904</v>
      </c>
      <c r="Z107" s="3">
        <f t="shared" si="18"/>
        <v>1.5439599629999705E-4</v>
      </c>
      <c r="AA107" s="28">
        <f t="shared" si="19"/>
        <v>4.5203166851980267E-2</v>
      </c>
      <c r="AC107" s="31"/>
    </row>
    <row r="108" spans="5:29" x14ac:dyDescent="0.35">
      <c r="E108" s="25">
        <v>300.07089999999999</v>
      </c>
      <c r="F108" s="26">
        <v>1.2085900000000001E-6</v>
      </c>
      <c r="G108" s="27">
        <f t="shared" si="20"/>
        <v>0.57335000000000491</v>
      </c>
      <c r="H108" s="3">
        <f t="shared" si="16"/>
        <v>6.9294507650000598E-7</v>
      </c>
      <c r="I108" s="28">
        <f t="shared" si="21"/>
        <v>2.511164440742065E-3</v>
      </c>
      <c r="K108" s="31"/>
      <c r="N108" s="25">
        <v>300.07089999999999</v>
      </c>
      <c r="O108" s="26">
        <v>1.41067E-5</v>
      </c>
      <c r="P108" s="27">
        <f t="shared" si="22"/>
        <v>0.57335000000000491</v>
      </c>
      <c r="Q108" s="3">
        <f t="shared" si="17"/>
        <v>8.0880764450000691E-6</v>
      </c>
      <c r="R108" s="28">
        <f t="shared" si="23"/>
        <v>6.2692559562639947E-3</v>
      </c>
      <c r="T108" s="31"/>
      <c r="W108" s="25">
        <v>300.07089999999999</v>
      </c>
      <c r="X108" s="26">
        <v>2.4523999999999998E-4</v>
      </c>
      <c r="Y108" s="27">
        <f t="shared" si="24"/>
        <v>0.57335000000000491</v>
      </c>
      <c r="Z108" s="3">
        <f t="shared" si="18"/>
        <v>1.4060835400000118E-4</v>
      </c>
      <c r="AA108" s="28">
        <f t="shared" si="19"/>
        <v>4.1166500679813818E-2</v>
      </c>
      <c r="AC108" s="31"/>
    </row>
    <row r="109" spans="5:29" ht="15" thickBot="1" x14ac:dyDescent="0.4">
      <c r="E109" s="25">
        <v>300.64429999999999</v>
      </c>
      <c r="F109" s="26">
        <v>1.63766E-6</v>
      </c>
      <c r="G109" s="27">
        <f t="shared" si="20"/>
        <v>0.57339999999999236</v>
      </c>
      <c r="H109" s="3">
        <f t="shared" si="16"/>
        <v>9.3903424399998745E-7</v>
      </c>
      <c r="I109" s="28">
        <f t="shared" si="21"/>
        <v>3.4029672511452732E-3</v>
      </c>
      <c r="K109" s="31"/>
      <c r="N109" s="44">
        <v>300.64429999999999</v>
      </c>
      <c r="O109" s="45">
        <v>1.3101299999999999E-5</v>
      </c>
      <c r="P109" s="27">
        <f t="shared" si="22"/>
        <v>0.57339999999999236</v>
      </c>
      <c r="Q109" s="3">
        <f t="shared" si="17"/>
        <v>7.5122854199998993E-6</v>
      </c>
      <c r="R109" s="28">
        <f t="shared" si="23"/>
        <v>5.8229469558987489E-3</v>
      </c>
      <c r="T109" s="31"/>
      <c r="W109" s="25">
        <v>300.64429999999999</v>
      </c>
      <c r="X109" s="26">
        <v>2.20707E-4</v>
      </c>
      <c r="Y109" s="27">
        <f t="shared" si="24"/>
        <v>0.57339999999999236</v>
      </c>
      <c r="Z109" s="3">
        <f t="shared" si="18"/>
        <v>1.2655339379999831E-4</v>
      </c>
      <c r="AA109" s="28">
        <f t="shared" si="19"/>
        <v>3.7051570718908584E-2</v>
      </c>
      <c r="AC109" s="31"/>
    </row>
    <row r="110" spans="5:29" x14ac:dyDescent="0.35">
      <c r="E110" s="25">
        <v>301.21769999999998</v>
      </c>
      <c r="F110" s="26">
        <v>1.3906700000000001E-6</v>
      </c>
      <c r="G110" s="27">
        <f t="shared" si="20"/>
        <v>0.57335000000000491</v>
      </c>
      <c r="H110" s="3">
        <f t="shared" si="16"/>
        <v>7.9734064450000686E-7</v>
      </c>
      <c r="I110" s="28">
        <f t="shared" si="21"/>
        <v>2.8894836568288396E-3</v>
      </c>
      <c r="K110" s="31"/>
      <c r="N110" s="25">
        <v>301.21769999999998</v>
      </c>
      <c r="O110" s="26">
        <v>1.28466E-5</v>
      </c>
      <c r="P110" s="27">
        <f t="shared" si="22"/>
        <v>0.57335000000000491</v>
      </c>
      <c r="Q110" s="3">
        <f t="shared" si="17"/>
        <v>7.3655981100000631E-6</v>
      </c>
      <c r="R110" s="28">
        <f t="shared" si="23"/>
        <v>5.7092462140501347E-3</v>
      </c>
      <c r="T110" s="31"/>
      <c r="W110" s="25">
        <v>301.21769999999998</v>
      </c>
      <c r="X110" s="26">
        <v>2.03112E-4</v>
      </c>
      <c r="Y110" s="27">
        <f t="shared" si="24"/>
        <v>0.57335000000000491</v>
      </c>
      <c r="Z110" s="3">
        <f t="shared" si="18"/>
        <v>1.16454265200001E-4</v>
      </c>
      <c r="AA110" s="28">
        <f t="shared" si="19"/>
        <v>3.409480625541652E-2</v>
      </c>
      <c r="AC110" s="31"/>
    </row>
    <row r="111" spans="5:29" x14ac:dyDescent="0.35">
      <c r="E111" s="25">
        <v>301.791</v>
      </c>
      <c r="F111" s="26">
        <v>1.43724E-6</v>
      </c>
      <c r="G111" s="27">
        <f t="shared" si="20"/>
        <v>0.57335000000000491</v>
      </c>
      <c r="H111" s="3">
        <f t="shared" si="16"/>
        <v>8.2404155400000703E-7</v>
      </c>
      <c r="I111" s="28">
        <f t="shared" si="21"/>
        <v>2.9862451127447066E-3</v>
      </c>
      <c r="K111" s="31"/>
      <c r="N111" s="25">
        <v>301.791</v>
      </c>
      <c r="O111" s="26">
        <v>1.2356400000000001E-5</v>
      </c>
      <c r="P111" s="27">
        <f t="shared" si="22"/>
        <v>0.57335000000000491</v>
      </c>
      <c r="Q111" s="3">
        <f t="shared" si="17"/>
        <v>7.0845419400000608E-6</v>
      </c>
      <c r="R111" s="28">
        <f t="shared" si="23"/>
        <v>5.4913930471322432E-3</v>
      </c>
      <c r="T111" s="31"/>
      <c r="W111" s="25">
        <v>301.791</v>
      </c>
      <c r="X111" s="26">
        <v>1.8278700000000001E-4</v>
      </c>
      <c r="Y111" s="27">
        <f t="shared" si="24"/>
        <v>0.57335000000000491</v>
      </c>
      <c r="Z111" s="3">
        <f t="shared" si="18"/>
        <v>1.048009264500009E-4</v>
      </c>
      <c r="AA111" s="28">
        <f t="shared" si="19"/>
        <v>3.0683009132935615E-2</v>
      </c>
      <c r="AC111" s="31"/>
    </row>
    <row r="112" spans="5:29" x14ac:dyDescent="0.35">
      <c r="E112" s="25">
        <v>302.36439999999999</v>
      </c>
      <c r="F112" s="26">
        <v>1.7131299999999999E-6</v>
      </c>
      <c r="G112" s="27">
        <f t="shared" si="20"/>
        <v>0.57339999999999236</v>
      </c>
      <c r="H112" s="3">
        <f t="shared" si="16"/>
        <v>9.8230874199998693E-7</v>
      </c>
      <c r="I112" s="28">
        <f t="shared" si="21"/>
        <v>3.5597897530345139E-3</v>
      </c>
      <c r="K112" s="31"/>
      <c r="N112" s="25">
        <v>302.36439999999999</v>
      </c>
      <c r="O112" s="26">
        <v>1.12079E-5</v>
      </c>
      <c r="P112" s="27">
        <f t="shared" si="22"/>
        <v>0.57339999999999236</v>
      </c>
      <c r="Q112" s="3">
        <f t="shared" si="17"/>
        <v>6.4266098599999147E-6</v>
      </c>
      <c r="R112" s="28">
        <f t="shared" si="23"/>
        <v>4.9814146067197604E-3</v>
      </c>
      <c r="T112" s="31"/>
      <c r="W112" s="25">
        <v>302.36439999999999</v>
      </c>
      <c r="X112" s="26">
        <v>1.6714E-4</v>
      </c>
      <c r="Y112" s="27">
        <f t="shared" si="24"/>
        <v>0.57339999999999236</v>
      </c>
      <c r="Z112" s="3">
        <f t="shared" si="18"/>
        <v>9.583807599999872E-5</v>
      </c>
      <c r="AA112" s="28">
        <f t="shared" si="19"/>
        <v>2.8058917614567642E-2</v>
      </c>
      <c r="AC112" s="31"/>
    </row>
    <row r="113" spans="5:29" x14ac:dyDescent="0.35">
      <c r="E113" s="25">
        <v>302.93779999999998</v>
      </c>
      <c r="F113" s="26">
        <v>1.50247E-6</v>
      </c>
      <c r="G113" s="27">
        <f t="shared" si="20"/>
        <v>0.57339999999999236</v>
      </c>
      <c r="H113" s="3">
        <f t="shared" si="16"/>
        <v>8.6151629799998853E-7</v>
      </c>
      <c r="I113" s="28">
        <f t="shared" si="21"/>
        <v>3.1220498796015283E-3</v>
      </c>
      <c r="K113" s="31"/>
      <c r="N113" s="25">
        <v>302.93779999999998</v>
      </c>
      <c r="O113" s="26">
        <v>1.11722E-5</v>
      </c>
      <c r="P113" s="27">
        <f t="shared" si="22"/>
        <v>0.57339999999999236</v>
      </c>
      <c r="Q113" s="3">
        <f t="shared" si="17"/>
        <v>6.406139479999914E-6</v>
      </c>
      <c r="R113" s="28">
        <f t="shared" si="23"/>
        <v>4.9655475396099625E-3</v>
      </c>
      <c r="T113" s="31"/>
      <c r="W113" s="25">
        <v>302.93779999999998</v>
      </c>
      <c r="X113" s="26">
        <v>1.5200599999999999E-4</v>
      </c>
      <c r="Y113" s="27">
        <f t="shared" si="24"/>
        <v>0.57339999999999236</v>
      </c>
      <c r="Z113" s="3">
        <f t="shared" si="18"/>
        <v>8.716024039999883E-5</v>
      </c>
      <c r="AA113" s="28">
        <f t="shared" si="19"/>
        <v>2.5518271095608284E-2</v>
      </c>
      <c r="AC113" s="31"/>
    </row>
    <row r="114" spans="5:29" x14ac:dyDescent="0.35">
      <c r="E114" s="25">
        <v>303.51119999999997</v>
      </c>
      <c r="F114" s="26">
        <v>1.5128999999999999E-6</v>
      </c>
      <c r="G114" s="27">
        <f t="shared" si="20"/>
        <v>0.57345000000000823</v>
      </c>
      <c r="H114" s="3">
        <f t="shared" si="16"/>
        <v>8.6757250500001245E-7</v>
      </c>
      <c r="I114" s="28">
        <f t="shared" si="21"/>
        <v>3.1439969749486054E-3</v>
      </c>
      <c r="K114" s="31"/>
      <c r="N114" s="25">
        <v>303.51119999999997</v>
      </c>
      <c r="O114" s="26">
        <v>1.028E-5</v>
      </c>
      <c r="P114" s="27">
        <f t="shared" si="22"/>
        <v>0.57345000000000823</v>
      </c>
      <c r="Q114" s="3">
        <f t="shared" si="17"/>
        <v>5.8950660000000847E-6</v>
      </c>
      <c r="R114" s="28">
        <f t="shared" si="23"/>
        <v>4.5694026119049097E-3</v>
      </c>
      <c r="T114" s="31"/>
      <c r="W114" s="25">
        <v>303.51119999999997</v>
      </c>
      <c r="X114" s="26">
        <v>1.4002200000000001E-4</v>
      </c>
      <c r="Y114" s="27">
        <f t="shared" si="24"/>
        <v>0.57345000000000823</v>
      </c>
      <c r="Z114" s="3">
        <f t="shared" si="18"/>
        <v>8.0295615900001155E-5</v>
      </c>
      <c r="AA114" s="28">
        <f t="shared" si="19"/>
        <v>2.3508486035854165E-2</v>
      </c>
      <c r="AC114" s="31"/>
    </row>
    <row r="115" spans="5:29" x14ac:dyDescent="0.35">
      <c r="E115" s="25">
        <v>304.0847</v>
      </c>
      <c r="F115" s="26">
        <v>1.49239E-6</v>
      </c>
      <c r="G115" s="27">
        <f t="shared" si="20"/>
        <v>0.57345000000000823</v>
      </c>
      <c r="H115" s="3">
        <f t="shared" si="16"/>
        <v>8.558110455000123E-7</v>
      </c>
      <c r="I115" s="28">
        <f t="shared" si="21"/>
        <v>3.1013746086612131E-3</v>
      </c>
      <c r="K115" s="31"/>
      <c r="N115" s="25">
        <v>304.0847</v>
      </c>
      <c r="O115" s="26">
        <v>1.08829E-5</v>
      </c>
      <c r="P115" s="27">
        <f t="shared" si="22"/>
        <v>0.57345000000000823</v>
      </c>
      <c r="Q115" s="3">
        <f t="shared" si="17"/>
        <v>6.2407990050000899E-6</v>
      </c>
      <c r="R115" s="28">
        <f t="shared" si="23"/>
        <v>4.8373882962159474E-3</v>
      </c>
      <c r="T115" s="31"/>
      <c r="W115" s="25">
        <v>304.0847</v>
      </c>
      <c r="X115" s="26">
        <v>1.26916E-4</v>
      </c>
      <c r="Y115" s="27">
        <f t="shared" si="24"/>
        <v>0.57345000000000823</v>
      </c>
      <c r="Z115" s="3">
        <f t="shared" si="18"/>
        <v>7.2779980200001043E-5</v>
      </c>
      <c r="AA115" s="28">
        <f t="shared" si="19"/>
        <v>2.1308101682067582E-2</v>
      </c>
      <c r="AC115" s="31"/>
    </row>
    <row r="116" spans="5:29" x14ac:dyDescent="0.35">
      <c r="E116" s="25">
        <v>304.65809999999999</v>
      </c>
      <c r="F116" s="26">
        <v>6.6386799999999997E-7</v>
      </c>
      <c r="G116" s="27">
        <f t="shared" si="20"/>
        <v>0.57345000000000823</v>
      </c>
      <c r="H116" s="3">
        <f t="shared" si="16"/>
        <v>3.8069510460000546E-7</v>
      </c>
      <c r="I116" s="28">
        <f t="shared" si="21"/>
        <v>1.3796014169906673E-3</v>
      </c>
      <c r="K116" s="31"/>
      <c r="N116" s="25">
        <v>304.65809999999999</v>
      </c>
      <c r="O116" s="26">
        <v>1.00623E-5</v>
      </c>
      <c r="P116" s="27">
        <f t="shared" si="22"/>
        <v>0.57345000000000823</v>
      </c>
      <c r="Q116" s="3">
        <f t="shared" si="17"/>
        <v>5.770225935000083E-6</v>
      </c>
      <c r="R116" s="28">
        <f t="shared" si="23"/>
        <v>4.4726361772150555E-3</v>
      </c>
      <c r="T116" s="31"/>
      <c r="W116" s="25">
        <v>304.65809999999999</v>
      </c>
      <c r="X116" s="26">
        <v>1.13855E-4</v>
      </c>
      <c r="Y116" s="27">
        <f t="shared" si="24"/>
        <v>0.57345000000000823</v>
      </c>
      <c r="Z116" s="3">
        <f t="shared" si="18"/>
        <v>6.529014975000094E-5</v>
      </c>
      <c r="AA116" s="28">
        <f t="shared" si="19"/>
        <v>1.9115272440132093E-2</v>
      </c>
      <c r="AC116" s="31"/>
    </row>
    <row r="117" spans="5:29" x14ac:dyDescent="0.35">
      <c r="E117" s="25">
        <v>305.23160000000001</v>
      </c>
      <c r="F117" s="26">
        <v>1.5223400000000001E-6</v>
      </c>
      <c r="G117" s="27">
        <f t="shared" si="20"/>
        <v>0.57345000000000823</v>
      </c>
      <c r="H117" s="3">
        <f t="shared" si="16"/>
        <v>8.7298587300001254E-7</v>
      </c>
      <c r="I117" s="28">
        <f t="shared" si="21"/>
        <v>3.1636144853217397E-3</v>
      </c>
      <c r="K117" s="31"/>
      <c r="N117" s="25">
        <v>305.23160000000001</v>
      </c>
      <c r="O117" s="26">
        <v>1.08574E-5</v>
      </c>
      <c r="P117" s="27">
        <f t="shared" si="22"/>
        <v>0.57345000000000823</v>
      </c>
      <c r="Q117" s="3">
        <f t="shared" si="17"/>
        <v>6.2261760300000892E-6</v>
      </c>
      <c r="R117" s="28">
        <f t="shared" si="23"/>
        <v>4.8260536885696851E-3</v>
      </c>
      <c r="T117" s="31"/>
      <c r="W117" s="25">
        <v>305.23160000000001</v>
      </c>
      <c r="X117" s="26">
        <v>1.05887E-4</v>
      </c>
      <c r="Y117" s="27">
        <f t="shared" si="24"/>
        <v>0.57345000000000823</v>
      </c>
      <c r="Z117" s="3">
        <f t="shared" si="18"/>
        <v>6.0720900150000871E-5</v>
      </c>
      <c r="AA117" s="28">
        <f t="shared" si="19"/>
        <v>1.7777513968365612E-2</v>
      </c>
      <c r="AC117" s="31"/>
    </row>
    <row r="118" spans="5:29" x14ac:dyDescent="0.35">
      <c r="E118" s="25">
        <v>305.80500000000001</v>
      </c>
      <c r="F118" s="26">
        <v>1.29278E-6</v>
      </c>
      <c r="G118" s="27">
        <f t="shared" si="20"/>
        <v>0.57344999999997981</v>
      </c>
      <c r="H118" s="3">
        <f t="shared" si="16"/>
        <v>7.4134469099997386E-7</v>
      </c>
      <c r="I118" s="28">
        <f t="shared" si="21"/>
        <v>2.6865598580698368E-3</v>
      </c>
      <c r="K118" s="31"/>
      <c r="N118" s="25">
        <v>305.80500000000001</v>
      </c>
      <c r="O118" s="26">
        <v>9.5091099999999992E-6</v>
      </c>
      <c r="P118" s="27">
        <f t="shared" si="22"/>
        <v>0.57344999999997981</v>
      </c>
      <c r="Q118" s="3">
        <f t="shared" si="17"/>
        <v>5.4529991294998077E-6</v>
      </c>
      <c r="R118" s="28">
        <f t="shared" si="23"/>
        <v>4.226746310397757E-3</v>
      </c>
      <c r="T118" s="31"/>
      <c r="W118" s="25">
        <v>305.80500000000001</v>
      </c>
      <c r="X118" s="26">
        <v>9.7274299999999998E-5</v>
      </c>
      <c r="Y118" s="27">
        <f t="shared" si="24"/>
        <v>0.57344999999997981</v>
      </c>
      <c r="Z118" s="3">
        <f t="shared" si="18"/>
        <v>5.5781947334998038E-5</v>
      </c>
      <c r="AA118" s="28">
        <f t="shared" si="19"/>
        <v>1.6331515927478363E-2</v>
      </c>
      <c r="AC118" s="31"/>
    </row>
    <row r="119" spans="5:29" x14ac:dyDescent="0.35">
      <c r="E119" s="25">
        <v>306.37849999999997</v>
      </c>
      <c r="F119" s="26">
        <v>1.5341799999999999E-6</v>
      </c>
      <c r="G119" s="27">
        <f t="shared" si="20"/>
        <v>0.57349999999999568</v>
      </c>
      <c r="H119" s="3">
        <f t="shared" si="16"/>
        <v>8.798522299999933E-7</v>
      </c>
      <c r="I119" s="28">
        <f t="shared" si="21"/>
        <v>3.1884974841632674E-3</v>
      </c>
      <c r="K119" s="31"/>
      <c r="N119" s="25">
        <v>306.37849999999997</v>
      </c>
      <c r="O119" s="26">
        <v>9.1475500000000002E-6</v>
      </c>
      <c r="P119" s="27">
        <f t="shared" si="22"/>
        <v>0.57349999999999568</v>
      </c>
      <c r="Q119" s="3">
        <f t="shared" si="17"/>
        <v>5.2461199249999608E-6</v>
      </c>
      <c r="R119" s="28">
        <f t="shared" si="23"/>
        <v>4.0663894327325366E-3</v>
      </c>
      <c r="T119" s="31"/>
      <c r="W119" s="25">
        <v>306.37849999999997</v>
      </c>
      <c r="X119" s="26">
        <v>8.9926799999999994E-5</v>
      </c>
      <c r="Y119" s="27">
        <f t="shared" si="24"/>
        <v>0.57349999999999568</v>
      </c>
      <c r="Z119" s="3">
        <f t="shared" si="18"/>
        <v>5.1573019799999608E-5</v>
      </c>
      <c r="AA119" s="28">
        <f t="shared" si="19"/>
        <v>1.509925046599093E-2</v>
      </c>
      <c r="AC119" s="31"/>
    </row>
    <row r="120" spans="5:29" x14ac:dyDescent="0.35">
      <c r="E120" s="25">
        <v>306.952</v>
      </c>
      <c r="F120" s="26">
        <v>1.22718E-6</v>
      </c>
      <c r="G120" s="27">
        <f t="shared" si="20"/>
        <v>0.5735000000000241</v>
      </c>
      <c r="H120" s="3">
        <f t="shared" si="16"/>
        <v>7.0378773000002954E-7</v>
      </c>
      <c r="I120" s="28">
        <f t="shared" si="21"/>
        <v>2.55045714493454E-3</v>
      </c>
      <c r="K120" s="31"/>
      <c r="N120" s="25">
        <v>306.952</v>
      </c>
      <c r="O120" s="26">
        <v>9.5372099999999998E-6</v>
      </c>
      <c r="P120" s="27">
        <f t="shared" si="22"/>
        <v>0.5735000000000241</v>
      </c>
      <c r="Q120" s="3">
        <f t="shared" si="17"/>
        <v>5.4695899350002301E-6</v>
      </c>
      <c r="R120" s="28">
        <f t="shared" si="23"/>
        <v>4.2396062291819121E-3</v>
      </c>
      <c r="T120" s="31"/>
      <c r="W120" s="25">
        <v>306.952</v>
      </c>
      <c r="X120" s="26">
        <v>8.3884899999999994E-5</v>
      </c>
      <c r="Y120" s="27">
        <f t="shared" si="24"/>
        <v>0.5735000000000241</v>
      </c>
      <c r="Z120" s="3">
        <f t="shared" si="18"/>
        <v>4.810799015000202E-5</v>
      </c>
      <c r="AA120" s="28">
        <f t="shared" si="19"/>
        <v>1.4084779124962362E-2</v>
      </c>
      <c r="AC120" s="31"/>
    </row>
    <row r="121" spans="5:29" x14ac:dyDescent="0.35">
      <c r="E121" s="25">
        <v>307.52550000000002</v>
      </c>
      <c r="F121" s="26">
        <v>1.5789700000000001E-6</v>
      </c>
      <c r="G121" s="27">
        <f t="shared" si="20"/>
        <v>0.57349999999999568</v>
      </c>
      <c r="H121" s="3">
        <f t="shared" si="16"/>
        <v>9.055392949999932E-7</v>
      </c>
      <c r="I121" s="28">
        <f t="shared" si="21"/>
        <v>3.2815848678572753E-3</v>
      </c>
      <c r="K121" s="31"/>
      <c r="N121" s="25">
        <v>307.52550000000002</v>
      </c>
      <c r="O121" s="26">
        <v>9.4543399999999997E-6</v>
      </c>
      <c r="P121" s="27">
        <f t="shared" si="22"/>
        <v>0.57349999999999568</v>
      </c>
      <c r="Q121" s="3">
        <f t="shared" si="17"/>
        <v>5.4220639899999587E-6</v>
      </c>
      <c r="R121" s="28">
        <f t="shared" si="23"/>
        <v>4.2027677650803251E-3</v>
      </c>
      <c r="T121" s="31"/>
      <c r="W121" s="25">
        <v>307.52550000000002</v>
      </c>
      <c r="X121" s="26">
        <v>7.7678799999999999E-5</v>
      </c>
      <c r="Y121" s="27">
        <f t="shared" si="24"/>
        <v>0.57349999999999568</v>
      </c>
      <c r="Z121" s="3">
        <f t="shared" si="18"/>
        <v>4.4548791799999666E-5</v>
      </c>
      <c r="AA121" s="28">
        <f t="shared" si="19"/>
        <v>1.3042737616568325E-2</v>
      </c>
      <c r="AC121" s="31"/>
    </row>
    <row r="122" spans="5:29" x14ac:dyDescent="0.35">
      <c r="E122" s="25">
        <v>308.09899999999999</v>
      </c>
      <c r="F122" s="26">
        <v>1.88682E-6</v>
      </c>
      <c r="G122" s="27">
        <f t="shared" si="20"/>
        <v>0.57349999999999568</v>
      </c>
      <c r="H122" s="3">
        <f t="shared" si="16"/>
        <v>1.0820912699999918E-6</v>
      </c>
      <c r="I122" s="28">
        <f t="shared" si="21"/>
        <v>3.9213917682859485E-3</v>
      </c>
      <c r="K122" s="31"/>
      <c r="N122" s="25">
        <v>308.09899999999999</v>
      </c>
      <c r="O122" s="26">
        <v>8.6949300000000008E-6</v>
      </c>
      <c r="P122" s="27">
        <f t="shared" si="22"/>
        <v>0.57349999999999568</v>
      </c>
      <c r="Q122" s="3">
        <f t="shared" si="17"/>
        <v>4.9865423549999628E-6</v>
      </c>
      <c r="R122" s="28">
        <f t="shared" si="23"/>
        <v>3.8651848276696071E-3</v>
      </c>
      <c r="T122" s="31"/>
      <c r="W122" s="25">
        <v>308.09899999999999</v>
      </c>
      <c r="X122" s="26">
        <v>7.2403299999999998E-5</v>
      </c>
      <c r="Y122" s="27">
        <f t="shared" si="24"/>
        <v>0.57349999999999568</v>
      </c>
      <c r="Z122" s="3">
        <f t="shared" si="18"/>
        <v>4.152329254999969E-5</v>
      </c>
      <c r="AA122" s="28">
        <f t="shared" si="19"/>
        <v>1.2156949444039833E-2</v>
      </c>
      <c r="AC122" s="31"/>
    </row>
    <row r="123" spans="5:29" x14ac:dyDescent="0.35">
      <c r="E123" s="25">
        <v>308.67250000000001</v>
      </c>
      <c r="F123" s="26">
        <v>8.4877499999999998E-7</v>
      </c>
      <c r="G123" s="27">
        <f t="shared" si="20"/>
        <v>0.57355000000001155</v>
      </c>
      <c r="H123" s="3">
        <f t="shared" si="16"/>
        <v>4.8681490125000981E-7</v>
      </c>
      <c r="I123" s="28">
        <f t="shared" si="21"/>
        <v>1.7641690672180912E-3</v>
      </c>
      <c r="K123" s="31"/>
      <c r="N123" s="25">
        <v>308.67250000000001</v>
      </c>
      <c r="O123" s="26">
        <v>8.8194599999999998E-6</v>
      </c>
      <c r="P123" s="27">
        <f t="shared" si="22"/>
        <v>0.57355000000001155</v>
      </c>
      <c r="Q123" s="3">
        <f t="shared" si="17"/>
        <v>5.0584012830001019E-6</v>
      </c>
      <c r="R123" s="28">
        <f t="shared" si="23"/>
        <v>3.9208843522029234E-3</v>
      </c>
      <c r="T123" s="31"/>
      <c r="W123" s="25">
        <v>308.67250000000001</v>
      </c>
      <c r="X123" s="26">
        <v>6.80742E-5</v>
      </c>
      <c r="Y123" s="27">
        <f t="shared" si="24"/>
        <v>0.57355000000001155</v>
      </c>
      <c r="Z123" s="3">
        <f t="shared" si="18"/>
        <v>3.9043957410000786E-5</v>
      </c>
      <c r="AA123" s="28">
        <f t="shared" si="19"/>
        <v>1.1431064040913284E-2</v>
      </c>
      <c r="AC123" s="31"/>
    </row>
    <row r="124" spans="5:29" x14ac:dyDescent="0.35">
      <c r="E124" s="25">
        <v>309.24610000000001</v>
      </c>
      <c r="F124" s="26">
        <v>1.7679099999999999E-6</v>
      </c>
      <c r="G124" s="27">
        <f t="shared" si="20"/>
        <v>0.57354999999998313</v>
      </c>
      <c r="H124" s="3">
        <f t="shared" si="16"/>
        <v>1.0139847804999701E-6</v>
      </c>
      <c r="I124" s="28">
        <f t="shared" si="21"/>
        <v>3.6745805845193142E-3</v>
      </c>
      <c r="K124" s="31"/>
      <c r="N124" s="25">
        <v>309.24610000000001</v>
      </c>
      <c r="O124" s="26">
        <v>7.5184900000000002E-6</v>
      </c>
      <c r="P124" s="27">
        <f t="shared" si="22"/>
        <v>0.57354999999998313</v>
      </c>
      <c r="Q124" s="3">
        <f t="shared" si="17"/>
        <v>4.3122299394998734E-6</v>
      </c>
      <c r="R124" s="28">
        <f t="shared" si="23"/>
        <v>3.3425096086600195E-3</v>
      </c>
      <c r="T124" s="31"/>
      <c r="W124" s="25">
        <v>309.24610000000001</v>
      </c>
      <c r="X124" s="26">
        <v>6.2887700000000004E-5</v>
      </c>
      <c r="Y124" s="27">
        <f t="shared" si="24"/>
        <v>0.57354999999998313</v>
      </c>
      <c r="Z124" s="3">
        <f t="shared" si="18"/>
        <v>3.6069240334998942E-5</v>
      </c>
      <c r="AA124" s="28">
        <f t="shared" si="19"/>
        <v>1.0560143579883522E-2</v>
      </c>
      <c r="AC124" s="31"/>
    </row>
    <row r="125" spans="5:29" x14ac:dyDescent="0.35">
      <c r="E125" s="25">
        <v>309.81959999999998</v>
      </c>
      <c r="F125" s="26">
        <v>1.2427899999999999E-6</v>
      </c>
      <c r="G125" s="27">
        <f t="shared" si="20"/>
        <v>0.57354999999998313</v>
      </c>
      <c r="H125" s="3">
        <f t="shared" si="16"/>
        <v>7.1280220449997902E-7</v>
      </c>
      <c r="I125" s="28">
        <f t="shared" si="21"/>
        <v>2.5831247091960331E-3</v>
      </c>
      <c r="K125" s="31"/>
      <c r="N125" s="25">
        <v>309.81959999999998</v>
      </c>
      <c r="O125" s="26">
        <v>8.0490099999999994E-6</v>
      </c>
      <c r="P125" s="27">
        <f t="shared" si="22"/>
        <v>0.57354999999998313</v>
      </c>
      <c r="Q125" s="3">
        <f t="shared" si="17"/>
        <v>4.6165096854998638E-6</v>
      </c>
      <c r="R125" s="28">
        <f t="shared" si="23"/>
        <v>3.5783639088700766E-3</v>
      </c>
      <c r="T125" s="31"/>
      <c r="W125" s="25">
        <v>309.81959999999998</v>
      </c>
      <c r="X125" s="26">
        <v>5.7629400000000001E-5</v>
      </c>
      <c r="Y125" s="27">
        <f t="shared" si="24"/>
        <v>0.57354999999998313</v>
      </c>
      <c r="Z125" s="3">
        <f t="shared" si="18"/>
        <v>3.3053342369999027E-5</v>
      </c>
      <c r="AA125" s="28">
        <f t="shared" si="19"/>
        <v>9.6771664160485975E-3</v>
      </c>
      <c r="AC125" s="31"/>
    </row>
    <row r="126" spans="5:29" x14ac:dyDescent="0.35">
      <c r="E126" s="25">
        <v>310.39319999999998</v>
      </c>
      <c r="F126" s="26">
        <v>1.8494E-6</v>
      </c>
      <c r="G126" s="27">
        <f t="shared" si="20"/>
        <v>0.573599999999999</v>
      </c>
      <c r="H126" s="3">
        <f t="shared" si="16"/>
        <v>1.0608158399999982E-6</v>
      </c>
      <c r="I126" s="28">
        <f t="shared" si="21"/>
        <v>3.8442917136216879E-3</v>
      </c>
      <c r="K126" s="31"/>
      <c r="N126" s="25">
        <v>310.39319999999998</v>
      </c>
      <c r="O126" s="26">
        <v>8.0011000000000004E-6</v>
      </c>
      <c r="P126" s="27">
        <f t="shared" si="22"/>
        <v>0.573599999999999</v>
      </c>
      <c r="Q126" s="3">
        <f t="shared" si="17"/>
        <v>4.5894309599999925E-6</v>
      </c>
      <c r="R126" s="28">
        <f t="shared" si="23"/>
        <v>3.5573745596369777E-3</v>
      </c>
      <c r="T126" s="31"/>
      <c r="W126" s="25">
        <v>310.39319999999998</v>
      </c>
      <c r="X126" s="26">
        <v>5.4978400000000002E-5</v>
      </c>
      <c r="Y126" s="27">
        <f t="shared" si="24"/>
        <v>0.573599999999999</v>
      </c>
      <c r="Z126" s="3">
        <f t="shared" si="18"/>
        <v>3.1535610239999946E-5</v>
      </c>
      <c r="AA126" s="28">
        <f t="shared" si="19"/>
        <v>9.2328135807868885E-3</v>
      </c>
      <c r="AC126" s="31"/>
    </row>
    <row r="127" spans="5:29" x14ac:dyDescent="0.35">
      <c r="E127" s="25">
        <v>310.96679999999998</v>
      </c>
      <c r="F127" s="26">
        <v>8.7139200000000002E-7</v>
      </c>
      <c r="G127" s="27">
        <f t="shared" si="20"/>
        <v>0.573599999999999</v>
      </c>
      <c r="H127" s="3">
        <f t="shared" si="16"/>
        <v>4.9983045119999919E-7</v>
      </c>
      <c r="I127" s="28">
        <f t="shared" si="21"/>
        <v>1.811336133295247E-3</v>
      </c>
      <c r="K127" s="31"/>
      <c r="N127" s="25">
        <v>310.96679999999998</v>
      </c>
      <c r="O127" s="26">
        <v>7.4117300000000001E-6</v>
      </c>
      <c r="P127" s="27">
        <f t="shared" si="22"/>
        <v>0.573599999999999</v>
      </c>
      <c r="Q127" s="3">
        <f t="shared" si="17"/>
        <v>4.2513683279999923E-6</v>
      </c>
      <c r="R127" s="28">
        <f t="shared" si="23"/>
        <v>3.2953343596378213E-3</v>
      </c>
      <c r="T127" s="31"/>
      <c r="W127" s="25">
        <v>310.96679999999998</v>
      </c>
      <c r="X127" s="26">
        <v>5.1249799999999998E-5</v>
      </c>
      <c r="Y127" s="27">
        <f t="shared" si="24"/>
        <v>0.573599999999999</v>
      </c>
      <c r="Z127" s="3">
        <f t="shared" si="18"/>
        <v>2.9396885279999946E-5</v>
      </c>
      <c r="AA127" s="28">
        <f t="shared" si="19"/>
        <v>8.606650056251398E-3</v>
      </c>
      <c r="AC127" s="31"/>
    </row>
    <row r="128" spans="5:29" x14ac:dyDescent="0.35">
      <c r="E128" s="25">
        <v>311.54039999999998</v>
      </c>
      <c r="F128" s="26">
        <v>1.46814E-6</v>
      </c>
      <c r="G128" s="27">
        <f t="shared" si="20"/>
        <v>0.573599999999999</v>
      </c>
      <c r="H128" s="3">
        <f t="shared" si="16"/>
        <v>8.4212510399999858E-7</v>
      </c>
      <c r="I128" s="28">
        <f t="shared" si="21"/>
        <v>3.0517781098932328E-3</v>
      </c>
      <c r="K128" s="31"/>
      <c r="N128" s="25">
        <v>311.54039999999998</v>
      </c>
      <c r="O128" s="26">
        <v>7.5364399999999998E-6</v>
      </c>
      <c r="P128" s="27">
        <f t="shared" si="22"/>
        <v>0.573599999999999</v>
      </c>
      <c r="Q128" s="3">
        <f t="shared" si="17"/>
        <v>4.3229019839999925E-6</v>
      </c>
      <c r="R128" s="28">
        <f t="shared" si="23"/>
        <v>3.3507817582870483E-3</v>
      </c>
      <c r="T128" s="31"/>
      <c r="W128" s="25">
        <v>311.54039999999998</v>
      </c>
      <c r="X128" s="26">
        <v>4.7875399999999999E-5</v>
      </c>
      <c r="Y128" s="27">
        <f t="shared" si="24"/>
        <v>0.573599999999999</v>
      </c>
      <c r="Z128" s="3">
        <f t="shared" si="18"/>
        <v>2.7461329439999952E-5</v>
      </c>
      <c r="AA128" s="28">
        <f t="shared" si="19"/>
        <v>8.0399692116468399E-3</v>
      </c>
      <c r="AC128" s="31"/>
    </row>
    <row r="129" spans="5:29" x14ac:dyDescent="0.35">
      <c r="E129" s="25">
        <v>312.11399999999998</v>
      </c>
      <c r="F129" s="26">
        <v>9.0423499999999997E-7</v>
      </c>
      <c r="G129" s="27">
        <f t="shared" si="20"/>
        <v>0.573599999999999</v>
      </c>
      <c r="H129" s="3">
        <f t="shared" si="16"/>
        <v>5.1866919599999912E-7</v>
      </c>
      <c r="I129" s="28">
        <f t="shared" si="21"/>
        <v>1.8796058817274288E-3</v>
      </c>
      <c r="K129" s="31"/>
      <c r="N129" s="25">
        <v>312.11399999999998</v>
      </c>
      <c r="O129" s="26">
        <v>7.3408299999999996E-6</v>
      </c>
      <c r="P129" s="27">
        <f t="shared" si="22"/>
        <v>0.573599999999999</v>
      </c>
      <c r="Q129" s="3">
        <f t="shared" si="17"/>
        <v>4.210700087999992E-6</v>
      </c>
      <c r="R129" s="28">
        <f t="shared" si="23"/>
        <v>3.2638114620014633E-3</v>
      </c>
      <c r="T129" s="31"/>
      <c r="W129" s="25">
        <v>312.11399999999998</v>
      </c>
      <c r="X129" s="26">
        <v>4.5630000000000002E-5</v>
      </c>
      <c r="Y129" s="27">
        <f t="shared" si="24"/>
        <v>0.573599999999999</v>
      </c>
      <c r="Z129" s="3">
        <f t="shared" si="18"/>
        <v>2.6173367999999954E-5</v>
      </c>
      <c r="AA129" s="28">
        <f t="shared" si="19"/>
        <v>7.6628873101309922E-3</v>
      </c>
      <c r="AC129" s="31"/>
    </row>
    <row r="130" spans="5:29" x14ac:dyDescent="0.35">
      <c r="E130" s="25">
        <v>312.68759999999997</v>
      </c>
      <c r="F130" s="26">
        <v>1.1908300000000001E-6</v>
      </c>
      <c r="G130" s="27">
        <f t="shared" si="20"/>
        <v>0.573599999999999</v>
      </c>
      <c r="H130" s="3">
        <f t="shared" si="16"/>
        <v>6.8306008799999887E-7</v>
      </c>
      <c r="I130" s="28">
        <f t="shared" si="21"/>
        <v>2.4753422198183811E-3</v>
      </c>
      <c r="K130" s="31"/>
      <c r="N130" s="25">
        <v>312.68759999999997</v>
      </c>
      <c r="O130" s="26">
        <v>7.3579499999999996E-6</v>
      </c>
      <c r="P130" s="27">
        <f t="shared" si="22"/>
        <v>0.573599999999999</v>
      </c>
      <c r="Q130" s="3">
        <f t="shared" si="17"/>
        <v>4.2205201199999922E-6</v>
      </c>
      <c r="R130" s="28">
        <f t="shared" si="23"/>
        <v>3.2714231969455318E-3</v>
      </c>
      <c r="T130" s="31"/>
      <c r="W130" s="25">
        <v>312.68759999999997</v>
      </c>
      <c r="X130" s="26">
        <v>4.2151599999999998E-5</v>
      </c>
      <c r="Y130" s="27">
        <f t="shared" si="24"/>
        <v>0.573599999999999</v>
      </c>
      <c r="Z130" s="3">
        <f t="shared" si="18"/>
        <v>2.4178157759999957E-5</v>
      </c>
      <c r="AA130" s="28">
        <f t="shared" si="19"/>
        <v>7.0787411953039123E-3</v>
      </c>
      <c r="AC130" s="31"/>
    </row>
    <row r="131" spans="5:29" x14ac:dyDescent="0.35">
      <c r="E131" s="25">
        <v>313.26119999999997</v>
      </c>
      <c r="F131" s="26">
        <v>2.4148000000000002E-6</v>
      </c>
      <c r="G131" s="27">
        <f t="shared" si="20"/>
        <v>0.57365000000001487</v>
      </c>
      <c r="H131" s="3">
        <f t="shared" ref="H131:H194" si="25">F131*G131</f>
        <v>1.3852500200000361E-6</v>
      </c>
      <c r="I131" s="28">
        <f t="shared" si="21"/>
        <v>5.0200091027867988E-3</v>
      </c>
      <c r="K131" s="31"/>
      <c r="N131" s="25">
        <v>313.26119999999997</v>
      </c>
      <c r="O131" s="26">
        <v>7.6843500000000004E-6</v>
      </c>
      <c r="P131" s="27">
        <f t="shared" si="22"/>
        <v>0.57365000000001487</v>
      </c>
      <c r="Q131" s="3">
        <f t="shared" ref="Q131:Q194" si="26">O131*P131</f>
        <v>4.4081273775001144E-6</v>
      </c>
      <c r="R131" s="28">
        <f t="shared" si="23"/>
        <v>3.4168419407616933E-3</v>
      </c>
      <c r="T131" s="31"/>
      <c r="W131" s="25">
        <v>313.26119999999997</v>
      </c>
      <c r="X131" s="26">
        <v>4.0763999999999998E-5</v>
      </c>
      <c r="Y131" s="27">
        <f t="shared" si="24"/>
        <v>0.57365000000001487</v>
      </c>
      <c r="Z131" s="3">
        <f t="shared" ref="Z131:Z194" si="27">X131*Y131</f>
        <v>2.3384268600000604E-5</v>
      </c>
      <c r="AA131" s="28">
        <f t="shared" ref="AA131:AA194" si="28">Z131/MAX(Z:Z)</f>
        <v>6.8463109184740602E-3</v>
      </c>
      <c r="AC131" s="31"/>
    </row>
    <row r="132" spans="5:29" x14ac:dyDescent="0.35">
      <c r="E132" s="25">
        <v>313.8349</v>
      </c>
      <c r="F132" s="26">
        <v>1.69634E-6</v>
      </c>
      <c r="G132" s="27">
        <f t="shared" ref="G132:G195" si="29">(E133-E131)/2</f>
        <v>0.57370000000000232</v>
      </c>
      <c r="H132" s="3">
        <f t="shared" si="25"/>
        <v>9.731902580000039E-7</v>
      </c>
      <c r="I132" s="28">
        <f t="shared" ref="I132:I195" si="30">H132/MAX(H:H)</f>
        <v>3.5267452686290708E-3</v>
      </c>
      <c r="K132" s="31"/>
      <c r="N132" s="25">
        <v>313.8349</v>
      </c>
      <c r="O132" s="26">
        <v>6.8243400000000003E-6</v>
      </c>
      <c r="P132" s="27">
        <f t="shared" ref="P132:P195" si="31">(N133-N131)/2</f>
        <v>0.57370000000000232</v>
      </c>
      <c r="Q132" s="3">
        <f t="shared" si="26"/>
        <v>3.915123858000016E-6</v>
      </c>
      <c r="R132" s="28">
        <f t="shared" ref="R132:R195" si="32">Q132/MAX(Q:Q)</f>
        <v>3.0347034592447721E-3</v>
      </c>
      <c r="T132" s="31"/>
      <c r="W132" s="25">
        <v>313.8349</v>
      </c>
      <c r="X132" s="26">
        <v>3.8411100000000002E-5</v>
      </c>
      <c r="Y132" s="27">
        <f t="shared" ref="Y132:Y195" si="33">(W133-W131)/2</f>
        <v>0.57370000000000232</v>
      </c>
      <c r="Z132" s="3">
        <f t="shared" si="27"/>
        <v>2.203644807000009E-5</v>
      </c>
      <c r="AA132" s="28">
        <f t="shared" si="28"/>
        <v>6.4517038187811588E-3</v>
      </c>
      <c r="AC132" s="31"/>
    </row>
    <row r="133" spans="5:29" x14ac:dyDescent="0.35">
      <c r="E133" s="25">
        <v>314.40859999999998</v>
      </c>
      <c r="F133" s="26">
        <v>1.07858E-6</v>
      </c>
      <c r="G133" s="27">
        <f t="shared" si="29"/>
        <v>0.57364999999998645</v>
      </c>
      <c r="H133" s="3">
        <f t="shared" si="25"/>
        <v>6.1872741699998542E-7</v>
      </c>
      <c r="I133" s="28">
        <f t="shared" si="30"/>
        <v>2.2422069811510342E-3</v>
      </c>
      <c r="K133" s="31"/>
      <c r="N133" s="25">
        <v>314.40859999999998</v>
      </c>
      <c r="O133" s="26">
        <v>6.9392000000000004E-6</v>
      </c>
      <c r="P133" s="27">
        <f t="shared" si="31"/>
        <v>0.57364999999998645</v>
      </c>
      <c r="Q133" s="3">
        <f t="shared" si="26"/>
        <v>3.9806720799999062E-6</v>
      </c>
      <c r="R133" s="28">
        <f t="shared" si="32"/>
        <v>3.0855114089457622E-3</v>
      </c>
      <c r="T133" s="31"/>
      <c r="W133" s="25">
        <v>314.40859999999998</v>
      </c>
      <c r="X133" s="26">
        <v>3.6452699999999997E-5</v>
      </c>
      <c r="Y133" s="27">
        <f t="shared" si="33"/>
        <v>0.57364999999998645</v>
      </c>
      <c r="Z133" s="3">
        <f t="shared" si="27"/>
        <v>2.0911091354999503E-5</v>
      </c>
      <c r="AA133" s="28">
        <f t="shared" si="28"/>
        <v>6.1222283882309634E-3</v>
      </c>
      <c r="AC133" s="31"/>
    </row>
    <row r="134" spans="5:29" x14ac:dyDescent="0.35">
      <c r="E134" s="25">
        <v>314.98219999999998</v>
      </c>
      <c r="F134" s="26">
        <v>1.46742E-6</v>
      </c>
      <c r="G134" s="27">
        <f t="shared" si="29"/>
        <v>0.57365000000001487</v>
      </c>
      <c r="H134" s="3">
        <f t="shared" si="25"/>
        <v>8.4178548300002181E-7</v>
      </c>
      <c r="I134" s="28">
        <f t="shared" si="30"/>
        <v>3.0505473569701026E-3</v>
      </c>
      <c r="K134" s="31"/>
      <c r="N134" s="25">
        <v>314.98219999999998</v>
      </c>
      <c r="O134" s="26">
        <v>6.8163899999999998E-6</v>
      </c>
      <c r="P134" s="27">
        <f t="shared" si="31"/>
        <v>0.57365000000001487</v>
      </c>
      <c r="Q134" s="3">
        <f t="shared" si="26"/>
        <v>3.9102221235001011E-6</v>
      </c>
      <c r="R134" s="28">
        <f t="shared" si="32"/>
        <v>3.0309040109558513E-3</v>
      </c>
      <c r="T134" s="31"/>
      <c r="W134" s="25">
        <v>314.98219999999998</v>
      </c>
      <c r="X134" s="26">
        <v>3.39999E-5</v>
      </c>
      <c r="Y134" s="27">
        <f t="shared" si="33"/>
        <v>0.57365000000001487</v>
      </c>
      <c r="Z134" s="3">
        <f t="shared" si="27"/>
        <v>1.9504042635000505E-5</v>
      </c>
      <c r="AA134" s="28">
        <f t="shared" si="28"/>
        <v>5.7102808016148126E-3</v>
      </c>
      <c r="AC134" s="31"/>
    </row>
    <row r="135" spans="5:29" x14ac:dyDescent="0.35">
      <c r="E135" s="25">
        <v>315.55590000000001</v>
      </c>
      <c r="F135" s="26">
        <v>1.1811800000000001E-6</v>
      </c>
      <c r="G135" s="27">
        <f t="shared" si="29"/>
        <v>0.57370000000000232</v>
      </c>
      <c r="H135" s="3">
        <f t="shared" si="25"/>
        <v>6.7764296600000284E-7</v>
      </c>
      <c r="I135" s="28">
        <f t="shared" si="30"/>
        <v>2.455711105320447E-3</v>
      </c>
      <c r="K135" s="31"/>
      <c r="N135" s="25">
        <v>315.55590000000001</v>
      </c>
      <c r="O135" s="26">
        <v>6.5295699999999997E-6</v>
      </c>
      <c r="P135" s="27">
        <f t="shared" si="31"/>
        <v>0.57370000000000232</v>
      </c>
      <c r="Q135" s="3">
        <f t="shared" si="26"/>
        <v>3.7460143090000152E-6</v>
      </c>
      <c r="R135" s="28">
        <f t="shared" si="32"/>
        <v>2.9036227190293693E-3</v>
      </c>
      <c r="T135" s="31"/>
      <c r="W135" s="25">
        <v>315.55590000000001</v>
      </c>
      <c r="X135" s="26">
        <v>3.25166E-5</v>
      </c>
      <c r="Y135" s="27">
        <f t="shared" si="33"/>
        <v>0.57370000000000232</v>
      </c>
      <c r="Z135" s="3">
        <f t="shared" si="27"/>
        <v>1.8654773420000076E-5</v>
      </c>
      <c r="AA135" s="28">
        <f t="shared" si="28"/>
        <v>5.4616366725706742E-3</v>
      </c>
      <c r="AC135" s="31"/>
    </row>
    <row r="136" spans="5:29" x14ac:dyDescent="0.35">
      <c r="E136" s="25">
        <v>316.12959999999998</v>
      </c>
      <c r="F136" s="26">
        <v>1.65707E-6</v>
      </c>
      <c r="G136" s="27">
        <f t="shared" si="29"/>
        <v>0.57370000000000232</v>
      </c>
      <c r="H136" s="3">
        <f t="shared" si="25"/>
        <v>9.5066105900000386E-7</v>
      </c>
      <c r="I136" s="28">
        <f t="shared" si="30"/>
        <v>3.4451016790780003E-3</v>
      </c>
      <c r="K136" s="31"/>
      <c r="N136" s="25">
        <v>316.12959999999998</v>
      </c>
      <c r="O136" s="26">
        <v>6.4420999999999997E-6</v>
      </c>
      <c r="P136" s="27">
        <f t="shared" si="31"/>
        <v>0.57370000000000232</v>
      </c>
      <c r="Q136" s="3">
        <f t="shared" si="26"/>
        <v>3.6958327700000147E-6</v>
      </c>
      <c r="R136" s="28">
        <f t="shared" si="32"/>
        <v>2.8647258423233229E-3</v>
      </c>
      <c r="T136" s="31"/>
      <c r="W136" s="25">
        <v>316.12959999999998</v>
      </c>
      <c r="X136" s="26">
        <v>3.0979100000000003E-5</v>
      </c>
      <c r="Y136" s="27">
        <f t="shared" si="33"/>
        <v>0.57370000000000232</v>
      </c>
      <c r="Z136" s="3">
        <f t="shared" si="27"/>
        <v>1.7772709670000074E-5</v>
      </c>
      <c r="AA136" s="28">
        <f t="shared" si="28"/>
        <v>5.203391149235596E-3</v>
      </c>
      <c r="AC136" s="31"/>
    </row>
    <row r="137" spans="5:29" x14ac:dyDescent="0.35">
      <c r="E137" s="25">
        <v>316.70330000000001</v>
      </c>
      <c r="F137" s="26">
        <v>9.0658100000000004E-7</v>
      </c>
      <c r="G137" s="27">
        <f t="shared" si="29"/>
        <v>0.57375000000001819</v>
      </c>
      <c r="H137" s="3">
        <f t="shared" si="25"/>
        <v>5.2015084875001656E-7</v>
      </c>
      <c r="I137" s="28">
        <f t="shared" si="30"/>
        <v>1.8849752447917631E-3</v>
      </c>
      <c r="K137" s="31"/>
      <c r="N137" s="25">
        <v>316.70330000000001</v>
      </c>
      <c r="O137" s="26">
        <v>6.4015700000000003E-6</v>
      </c>
      <c r="P137" s="27">
        <f t="shared" si="31"/>
        <v>0.57375000000001819</v>
      </c>
      <c r="Q137" s="3">
        <f t="shared" si="26"/>
        <v>3.6729007875001166E-6</v>
      </c>
      <c r="R137" s="28">
        <f t="shared" si="32"/>
        <v>2.8469507299274327E-3</v>
      </c>
      <c r="T137" s="31"/>
      <c r="W137" s="25">
        <v>316.70330000000001</v>
      </c>
      <c r="X137" s="26">
        <v>2.9953900000000001E-5</v>
      </c>
      <c r="Y137" s="27">
        <f t="shared" si="33"/>
        <v>0.57375000000001819</v>
      </c>
      <c r="Z137" s="3">
        <f t="shared" si="27"/>
        <v>1.7186050125000546E-5</v>
      </c>
      <c r="AA137" s="28">
        <f t="shared" si="28"/>
        <v>5.0316323605789698E-3</v>
      </c>
      <c r="AC137" s="31"/>
    </row>
    <row r="138" spans="5:29" x14ac:dyDescent="0.35">
      <c r="E138" s="25">
        <v>317.27710000000002</v>
      </c>
      <c r="F138" s="26">
        <v>1.13683E-6</v>
      </c>
      <c r="G138" s="27">
        <f t="shared" si="29"/>
        <v>0.57374999999998977</v>
      </c>
      <c r="H138" s="3">
        <f t="shared" si="25"/>
        <v>6.5225621249998837E-7</v>
      </c>
      <c r="I138" s="28">
        <f t="shared" si="30"/>
        <v>2.3637120208084149E-3</v>
      </c>
      <c r="K138" s="31"/>
      <c r="N138" s="25">
        <v>317.27710000000002</v>
      </c>
      <c r="O138" s="26">
        <v>5.9958799999999999E-6</v>
      </c>
      <c r="P138" s="27">
        <f t="shared" si="31"/>
        <v>0.57374999999998977</v>
      </c>
      <c r="Q138" s="3">
        <f t="shared" si="26"/>
        <v>3.4401361499999385E-6</v>
      </c>
      <c r="R138" s="28">
        <f t="shared" si="32"/>
        <v>2.666529451768308E-3</v>
      </c>
      <c r="T138" s="31"/>
      <c r="W138" s="25">
        <v>317.27710000000002</v>
      </c>
      <c r="X138" s="26">
        <v>2.8135200000000001E-5</v>
      </c>
      <c r="Y138" s="27">
        <f t="shared" si="33"/>
        <v>0.57374999999998977</v>
      </c>
      <c r="Z138" s="3">
        <f t="shared" si="27"/>
        <v>1.6142570999999713E-5</v>
      </c>
      <c r="AA138" s="28">
        <f t="shared" si="28"/>
        <v>4.7261285772922526E-3</v>
      </c>
      <c r="AC138" s="31"/>
    </row>
    <row r="139" spans="5:29" x14ac:dyDescent="0.35">
      <c r="E139" s="25">
        <v>317.85079999999999</v>
      </c>
      <c r="F139" s="26">
        <v>1.76154E-6</v>
      </c>
      <c r="G139" s="27">
        <f t="shared" si="29"/>
        <v>0.57374999999998977</v>
      </c>
      <c r="H139" s="3">
        <f t="shared" si="25"/>
        <v>1.0106835749999819E-6</v>
      </c>
      <c r="I139" s="28">
        <f t="shared" si="30"/>
        <v>3.6626173422014329E-3</v>
      </c>
      <c r="K139" s="31"/>
      <c r="N139" s="25">
        <v>317.85079999999999</v>
      </c>
      <c r="O139" s="26">
        <v>6.0395600000000003E-6</v>
      </c>
      <c r="P139" s="27">
        <f t="shared" si="31"/>
        <v>0.57374999999998977</v>
      </c>
      <c r="Q139" s="3">
        <f t="shared" si="26"/>
        <v>3.4651975499999383E-6</v>
      </c>
      <c r="R139" s="28">
        <f t="shared" si="32"/>
        <v>2.6859551251395631E-3</v>
      </c>
      <c r="T139" s="31"/>
      <c r="W139" s="25">
        <v>317.85079999999999</v>
      </c>
      <c r="X139" s="26">
        <v>2.67488E-5</v>
      </c>
      <c r="Y139" s="27">
        <f t="shared" si="33"/>
        <v>0.57374999999998977</v>
      </c>
      <c r="Z139" s="3">
        <f t="shared" si="27"/>
        <v>1.5347123999999725E-5</v>
      </c>
      <c r="AA139" s="28">
        <f t="shared" si="28"/>
        <v>4.4932422050767366E-3</v>
      </c>
      <c r="AC139" s="31"/>
    </row>
    <row r="140" spans="5:29" x14ac:dyDescent="0.35">
      <c r="E140" s="25">
        <v>318.4246</v>
      </c>
      <c r="F140" s="26">
        <v>8.9639799999999995E-7</v>
      </c>
      <c r="G140" s="27">
        <f t="shared" si="29"/>
        <v>0.57374999999998977</v>
      </c>
      <c r="H140" s="3">
        <f t="shared" si="25"/>
        <v>5.1430835249999085E-7</v>
      </c>
      <c r="I140" s="28">
        <f t="shared" si="30"/>
        <v>1.8638026160715513E-3</v>
      </c>
      <c r="K140" s="31"/>
      <c r="N140" s="25">
        <v>318.4246</v>
      </c>
      <c r="O140" s="26">
        <v>6.3375300000000003E-6</v>
      </c>
      <c r="P140" s="27">
        <f t="shared" si="31"/>
        <v>0.57374999999998977</v>
      </c>
      <c r="Q140" s="3">
        <f t="shared" si="26"/>
        <v>3.6361578374999352E-6</v>
      </c>
      <c r="R140" s="28">
        <f t="shared" si="32"/>
        <v>2.8184704157630251E-3</v>
      </c>
      <c r="T140" s="31"/>
      <c r="W140" s="25">
        <v>318.4246</v>
      </c>
      <c r="X140" s="26">
        <v>2.6247000000000001E-5</v>
      </c>
      <c r="Y140" s="27">
        <f t="shared" si="33"/>
        <v>0.57374999999998977</v>
      </c>
      <c r="Z140" s="3">
        <f t="shared" si="27"/>
        <v>1.5059216249999732E-5</v>
      </c>
      <c r="AA140" s="28">
        <f t="shared" si="28"/>
        <v>4.4089502391377973E-3</v>
      </c>
      <c r="AC140" s="31"/>
    </row>
    <row r="141" spans="5:29" x14ac:dyDescent="0.35">
      <c r="E141" s="25">
        <v>318.99829999999997</v>
      </c>
      <c r="F141" s="26">
        <v>1.73485E-6</v>
      </c>
      <c r="G141" s="27">
        <f t="shared" si="29"/>
        <v>0.57374999999998977</v>
      </c>
      <c r="H141" s="3">
        <f t="shared" si="25"/>
        <v>9.9537018749998215E-7</v>
      </c>
      <c r="I141" s="28">
        <f t="shared" si="30"/>
        <v>3.6071231400468654E-3</v>
      </c>
      <c r="K141" s="31"/>
      <c r="N141" s="25">
        <v>318.99829999999997</v>
      </c>
      <c r="O141" s="26">
        <v>6.2490200000000004E-6</v>
      </c>
      <c r="P141" s="27">
        <f t="shared" si="31"/>
        <v>0.57374999999998977</v>
      </c>
      <c r="Q141" s="3">
        <f t="shared" si="26"/>
        <v>3.5853752249999363E-6</v>
      </c>
      <c r="R141" s="28">
        <f t="shared" si="32"/>
        <v>2.7791076330228748E-3</v>
      </c>
      <c r="T141" s="31"/>
      <c r="W141" s="25">
        <v>318.99829999999997</v>
      </c>
      <c r="X141" s="26">
        <v>2.5590999999999999E-5</v>
      </c>
      <c r="Y141" s="27">
        <f t="shared" si="33"/>
        <v>0.57374999999998977</v>
      </c>
      <c r="Z141" s="3">
        <f t="shared" si="27"/>
        <v>1.4682836249999738E-5</v>
      </c>
      <c r="AA141" s="28">
        <f t="shared" si="28"/>
        <v>4.2987558795205306E-3</v>
      </c>
      <c r="AC141" s="31"/>
    </row>
    <row r="142" spans="5:29" x14ac:dyDescent="0.35">
      <c r="E142" s="25">
        <v>319.57209999999998</v>
      </c>
      <c r="F142" s="26">
        <v>1.0895999999999999E-6</v>
      </c>
      <c r="G142" s="27">
        <f t="shared" si="29"/>
        <v>0.57380000000000564</v>
      </c>
      <c r="H142" s="3">
        <f t="shared" si="25"/>
        <v>6.2521248000000606E-7</v>
      </c>
      <c r="I142" s="28">
        <f t="shared" si="30"/>
        <v>2.2657082082380032E-3</v>
      </c>
      <c r="K142" s="31"/>
      <c r="N142" s="25">
        <v>319.57209999999998</v>
      </c>
      <c r="O142" s="26">
        <v>5.8083199999999996E-6</v>
      </c>
      <c r="P142" s="27">
        <f t="shared" si="31"/>
        <v>0.57380000000000564</v>
      </c>
      <c r="Q142" s="3">
        <f t="shared" si="26"/>
        <v>3.3328140160000327E-6</v>
      </c>
      <c r="R142" s="28">
        <f t="shared" si="32"/>
        <v>2.583341572376564E-3</v>
      </c>
      <c r="T142" s="31"/>
      <c r="W142" s="25">
        <v>319.57209999999998</v>
      </c>
      <c r="X142" s="26">
        <v>2.4253900000000002E-5</v>
      </c>
      <c r="Y142" s="27">
        <f t="shared" si="33"/>
        <v>0.57380000000000564</v>
      </c>
      <c r="Z142" s="3">
        <f t="shared" si="27"/>
        <v>1.3916887820000138E-5</v>
      </c>
      <c r="AA142" s="28">
        <f t="shared" si="28"/>
        <v>4.0745059280256103E-3</v>
      </c>
      <c r="AC142" s="31"/>
    </row>
    <row r="143" spans="5:29" x14ac:dyDescent="0.35">
      <c r="E143" s="25">
        <v>320.14589999999998</v>
      </c>
      <c r="F143" s="26">
        <v>1.03176E-6</v>
      </c>
      <c r="G143" s="27">
        <f t="shared" si="29"/>
        <v>0.57380000000000564</v>
      </c>
      <c r="H143" s="3">
        <f t="shared" si="25"/>
        <v>5.9202388800000577E-7</v>
      </c>
      <c r="I143" s="28">
        <f t="shared" si="30"/>
        <v>2.1454360324262506E-3</v>
      </c>
      <c r="K143" s="31"/>
      <c r="N143" s="25">
        <v>320.14589999999998</v>
      </c>
      <c r="O143" s="26">
        <v>5.8810500000000002E-6</v>
      </c>
      <c r="P143" s="27">
        <f t="shared" si="31"/>
        <v>0.57380000000000564</v>
      </c>
      <c r="Q143" s="3">
        <f t="shared" si="26"/>
        <v>3.3745464900000334E-6</v>
      </c>
      <c r="R143" s="28">
        <f t="shared" si="32"/>
        <v>2.6156893825108108E-3</v>
      </c>
      <c r="T143" s="31"/>
      <c r="W143" s="25">
        <v>320.14589999999998</v>
      </c>
      <c r="X143" s="26">
        <v>2.3770100000000001E-5</v>
      </c>
      <c r="Y143" s="27">
        <f t="shared" si="33"/>
        <v>0.57380000000000564</v>
      </c>
      <c r="Z143" s="3">
        <f t="shared" si="27"/>
        <v>1.3639283380000134E-5</v>
      </c>
      <c r="AA143" s="28">
        <f t="shared" si="28"/>
        <v>3.9932305055995756E-3</v>
      </c>
      <c r="AC143" s="31"/>
    </row>
    <row r="144" spans="5:29" x14ac:dyDescent="0.35">
      <c r="E144" s="25">
        <v>320.71969999999999</v>
      </c>
      <c r="F144" s="26">
        <v>1.2331300000000001E-6</v>
      </c>
      <c r="G144" s="27">
        <f t="shared" si="29"/>
        <v>0.57385000000002151</v>
      </c>
      <c r="H144" s="3">
        <f t="shared" si="25"/>
        <v>7.0763165050002657E-7</v>
      </c>
      <c r="I144" s="28">
        <f t="shared" si="30"/>
        <v>2.5643871327502943E-3</v>
      </c>
      <c r="K144" s="31"/>
      <c r="N144" s="25">
        <v>320.71969999999999</v>
      </c>
      <c r="O144" s="26">
        <v>5.5193400000000001E-6</v>
      </c>
      <c r="P144" s="27">
        <f t="shared" si="31"/>
        <v>0.57385000000002151</v>
      </c>
      <c r="Q144" s="3">
        <f t="shared" si="26"/>
        <v>3.1672732590001188E-6</v>
      </c>
      <c r="R144" s="28">
        <f t="shared" si="32"/>
        <v>2.4550270857512891E-3</v>
      </c>
      <c r="T144" s="31"/>
      <c r="W144" s="25">
        <v>320.71969999999999</v>
      </c>
      <c r="X144" s="26">
        <v>2.3302299999999999E-5</v>
      </c>
      <c r="Y144" s="27">
        <f t="shared" si="33"/>
        <v>0.57385000000002151</v>
      </c>
      <c r="Z144" s="3">
        <f t="shared" si="27"/>
        <v>1.3372024855000501E-5</v>
      </c>
      <c r="AA144" s="28">
        <f t="shared" si="28"/>
        <v>3.9149841003320524E-3</v>
      </c>
      <c r="AC144" s="31"/>
    </row>
    <row r="145" spans="5:29" x14ac:dyDescent="0.35">
      <c r="E145" s="25">
        <v>321.29360000000003</v>
      </c>
      <c r="F145" s="26">
        <v>1.28141E-6</v>
      </c>
      <c r="G145" s="27">
        <f t="shared" si="29"/>
        <v>0.57384999999999309</v>
      </c>
      <c r="H145" s="3">
        <f t="shared" si="25"/>
        <v>7.3533712849999114E-7</v>
      </c>
      <c r="I145" s="28">
        <f t="shared" si="30"/>
        <v>2.6647890455810752E-3</v>
      </c>
      <c r="K145" s="31"/>
      <c r="N145" s="25">
        <v>321.29360000000003</v>
      </c>
      <c r="O145" s="26">
        <v>5.8299900000000002E-6</v>
      </c>
      <c r="P145" s="27">
        <f t="shared" si="31"/>
        <v>0.57384999999999309</v>
      </c>
      <c r="Q145" s="3">
        <f t="shared" si="26"/>
        <v>3.34553976149996E-6</v>
      </c>
      <c r="R145" s="28">
        <f t="shared" si="32"/>
        <v>2.5932055933605199E-3</v>
      </c>
      <c r="T145" s="31"/>
      <c r="W145" s="25">
        <v>321.29360000000003</v>
      </c>
      <c r="X145" s="26">
        <v>2.2410500000000002E-5</v>
      </c>
      <c r="Y145" s="27">
        <f t="shared" si="33"/>
        <v>0.57384999999999309</v>
      </c>
      <c r="Z145" s="3">
        <f t="shared" si="27"/>
        <v>1.2860265424999846E-5</v>
      </c>
      <c r="AA145" s="28">
        <f t="shared" si="28"/>
        <v>3.7651541341621698E-3</v>
      </c>
      <c r="AC145" s="31"/>
    </row>
    <row r="146" spans="5:29" x14ac:dyDescent="0.35">
      <c r="E146" s="25">
        <v>321.86739999999998</v>
      </c>
      <c r="F146" s="26">
        <v>1.2258199999999999E-6</v>
      </c>
      <c r="G146" s="27">
        <f t="shared" si="29"/>
        <v>0.57384999999999309</v>
      </c>
      <c r="H146" s="3">
        <f t="shared" si="25"/>
        <v>7.0343680699999144E-7</v>
      </c>
      <c r="I146" s="28">
        <f t="shared" si="30"/>
        <v>2.5491854346806984E-3</v>
      </c>
      <c r="K146" s="31"/>
      <c r="N146" s="25">
        <v>321.86739999999998</v>
      </c>
      <c r="O146" s="26">
        <v>5.7538300000000003E-6</v>
      </c>
      <c r="P146" s="27">
        <f t="shared" si="31"/>
        <v>0.57384999999999309</v>
      </c>
      <c r="Q146" s="3">
        <f t="shared" si="26"/>
        <v>3.3018353454999604E-6</v>
      </c>
      <c r="R146" s="28">
        <f t="shared" si="32"/>
        <v>2.5593292851695385E-3</v>
      </c>
      <c r="T146" s="31"/>
      <c r="W146" s="25">
        <v>321.86739999999998</v>
      </c>
      <c r="X146" s="26">
        <v>2.1422800000000001E-5</v>
      </c>
      <c r="Y146" s="27">
        <f t="shared" si="33"/>
        <v>0.57384999999999309</v>
      </c>
      <c r="Z146" s="3">
        <f t="shared" si="27"/>
        <v>1.2293473779999852E-5</v>
      </c>
      <c r="AA146" s="28">
        <f t="shared" si="28"/>
        <v>3.5992121543619877E-3</v>
      </c>
      <c r="AC146" s="31"/>
    </row>
    <row r="147" spans="5:29" x14ac:dyDescent="0.35">
      <c r="E147" s="25">
        <v>322.44130000000001</v>
      </c>
      <c r="F147" s="26">
        <v>7.8057199999999996E-7</v>
      </c>
      <c r="G147" s="27">
        <f t="shared" si="29"/>
        <v>0.57385000000002151</v>
      </c>
      <c r="H147" s="3">
        <f t="shared" si="25"/>
        <v>4.4793124220001674E-7</v>
      </c>
      <c r="I147" s="28">
        <f t="shared" si="30"/>
        <v>1.6232585315296541E-3</v>
      </c>
      <c r="K147" s="31"/>
      <c r="N147" s="25">
        <v>322.44130000000001</v>
      </c>
      <c r="O147" s="26">
        <v>5.8337499999999998E-6</v>
      </c>
      <c r="P147" s="27">
        <f t="shared" si="31"/>
        <v>0.57385000000002151</v>
      </c>
      <c r="Q147" s="3">
        <f t="shared" si="26"/>
        <v>3.3476974375001256E-6</v>
      </c>
      <c r="R147" s="28">
        <f t="shared" si="32"/>
        <v>2.5948780581557911E-3</v>
      </c>
      <c r="T147" s="31"/>
      <c r="W147" s="25">
        <v>322.44130000000001</v>
      </c>
      <c r="X147" s="26">
        <v>2.0914400000000001E-5</v>
      </c>
      <c r="Y147" s="27">
        <f t="shared" si="33"/>
        <v>0.57385000000002151</v>
      </c>
      <c r="Z147" s="3">
        <f t="shared" si="27"/>
        <v>1.200172844000045E-5</v>
      </c>
      <c r="AA147" s="28">
        <f t="shared" si="28"/>
        <v>3.5137966410176114E-3</v>
      </c>
      <c r="AC147" s="31"/>
    </row>
    <row r="148" spans="5:29" x14ac:dyDescent="0.35">
      <c r="E148" s="25">
        <v>323.01510000000002</v>
      </c>
      <c r="F148" s="26">
        <v>1.25137E-6</v>
      </c>
      <c r="G148" s="27">
        <f t="shared" si="29"/>
        <v>0.57384999999999309</v>
      </c>
      <c r="H148" s="3">
        <f t="shared" si="25"/>
        <v>7.1809867449999138E-7</v>
      </c>
      <c r="I148" s="28">
        <f t="shared" si="30"/>
        <v>2.6023185927757631E-3</v>
      </c>
      <c r="K148" s="31"/>
      <c r="N148" s="25">
        <v>323.01510000000002</v>
      </c>
      <c r="O148" s="26">
        <v>5.7299599999999999E-6</v>
      </c>
      <c r="P148" s="27">
        <f t="shared" si="31"/>
        <v>0.57384999999999309</v>
      </c>
      <c r="Q148" s="3">
        <f t="shared" si="26"/>
        <v>3.2881375459999606E-6</v>
      </c>
      <c r="R148" s="28">
        <f t="shared" si="32"/>
        <v>2.5487118025471814E-3</v>
      </c>
      <c r="T148" s="31"/>
      <c r="W148" s="25">
        <v>323.01510000000002</v>
      </c>
      <c r="X148" s="26">
        <v>2.07533E-5</v>
      </c>
      <c r="Y148" s="27">
        <f t="shared" si="33"/>
        <v>0.57384999999999309</v>
      </c>
      <c r="Z148" s="3">
        <f t="shared" si="27"/>
        <v>1.1909281204999857E-5</v>
      </c>
      <c r="AA148" s="28">
        <f t="shared" si="28"/>
        <v>3.48673047422002E-3</v>
      </c>
      <c r="AC148" s="31"/>
    </row>
    <row r="149" spans="5:29" x14ac:dyDescent="0.35">
      <c r="E149" s="25">
        <v>323.589</v>
      </c>
      <c r="F149" s="26">
        <v>1.4397599999999999E-6</v>
      </c>
      <c r="G149" s="27">
        <f t="shared" si="29"/>
        <v>0.57389999999998054</v>
      </c>
      <c r="H149" s="3">
        <f t="shared" si="25"/>
        <v>8.262782639999719E-7</v>
      </c>
      <c r="I149" s="28">
        <f t="shared" si="30"/>
        <v>2.9943507286248768E-3</v>
      </c>
      <c r="K149" s="31"/>
      <c r="N149" s="25">
        <v>323.589</v>
      </c>
      <c r="O149" s="26">
        <v>5.6036E-6</v>
      </c>
      <c r="P149" s="27">
        <f t="shared" si="31"/>
        <v>0.57389999999998054</v>
      </c>
      <c r="Q149" s="3">
        <f t="shared" si="26"/>
        <v>3.215906039999891E-6</v>
      </c>
      <c r="R149" s="28">
        <f t="shared" si="32"/>
        <v>2.4927234841503158E-3</v>
      </c>
      <c r="T149" s="31"/>
      <c r="W149" s="25">
        <v>323.589</v>
      </c>
      <c r="X149" s="26">
        <v>1.9663100000000002E-5</v>
      </c>
      <c r="Y149" s="27">
        <f t="shared" si="33"/>
        <v>0.57389999999998054</v>
      </c>
      <c r="Z149" s="3">
        <f t="shared" si="27"/>
        <v>1.1284653089999618E-5</v>
      </c>
      <c r="AA149" s="28">
        <f t="shared" si="28"/>
        <v>3.3038554672287002E-3</v>
      </c>
      <c r="AC149" s="31"/>
    </row>
    <row r="150" spans="5:29" x14ac:dyDescent="0.35">
      <c r="E150" s="25">
        <v>324.16289999999998</v>
      </c>
      <c r="F150" s="26">
        <v>1.1290300000000001E-6</v>
      </c>
      <c r="G150" s="27">
        <f t="shared" si="29"/>
        <v>0.57390000000000896</v>
      </c>
      <c r="H150" s="3">
        <f t="shared" si="25"/>
        <v>6.4795031700001013E-7</v>
      </c>
      <c r="I150" s="28">
        <f t="shared" si="30"/>
        <v>2.34810788127154E-3</v>
      </c>
      <c r="K150" s="31"/>
      <c r="N150" s="25">
        <v>324.16289999999998</v>
      </c>
      <c r="O150" s="26">
        <v>5.5806200000000001E-6</v>
      </c>
      <c r="P150" s="27">
        <f t="shared" si="31"/>
        <v>0.57390000000000896</v>
      </c>
      <c r="Q150" s="3">
        <f t="shared" si="26"/>
        <v>3.2027178180000499E-6</v>
      </c>
      <c r="R150" s="28">
        <f t="shared" si="32"/>
        <v>2.4825009868869341E-3</v>
      </c>
      <c r="T150" s="31"/>
      <c r="W150" s="25">
        <v>324.16289999999998</v>
      </c>
      <c r="X150" s="26">
        <v>1.98492E-5</v>
      </c>
      <c r="Y150" s="27">
        <f t="shared" si="33"/>
        <v>0.57390000000000896</v>
      </c>
      <c r="Z150" s="3">
        <f t="shared" si="27"/>
        <v>1.1391455880000177E-5</v>
      </c>
      <c r="AA150" s="28">
        <f t="shared" si="28"/>
        <v>3.3351245703942488E-3</v>
      </c>
      <c r="AC150" s="31"/>
    </row>
    <row r="151" spans="5:29" x14ac:dyDescent="0.35">
      <c r="E151" s="25">
        <v>324.73680000000002</v>
      </c>
      <c r="F151" s="26">
        <v>1.1374999999999999E-6</v>
      </c>
      <c r="G151" s="27">
        <f t="shared" si="29"/>
        <v>0.57394999999999641</v>
      </c>
      <c r="H151" s="3">
        <f t="shared" si="25"/>
        <v>6.5286812499999589E-7</v>
      </c>
      <c r="I151" s="28">
        <f t="shared" si="30"/>
        <v>2.3659295312042253E-3</v>
      </c>
      <c r="K151" s="31"/>
      <c r="N151" s="25">
        <v>324.73680000000002</v>
      </c>
      <c r="O151" s="26">
        <v>5.5204599999999997E-6</v>
      </c>
      <c r="P151" s="27">
        <f t="shared" si="31"/>
        <v>0.57394999999999641</v>
      </c>
      <c r="Q151" s="3">
        <f t="shared" si="26"/>
        <v>3.1684680169999798E-6</v>
      </c>
      <c r="R151" s="28">
        <f t="shared" si="32"/>
        <v>2.4559531704338288E-3</v>
      </c>
      <c r="T151" s="31"/>
      <c r="W151" s="25">
        <v>324.73680000000002</v>
      </c>
      <c r="X151" s="26">
        <v>1.91803E-5</v>
      </c>
      <c r="Y151" s="27">
        <f t="shared" si="33"/>
        <v>0.57394999999999641</v>
      </c>
      <c r="Z151" s="3">
        <f t="shared" si="27"/>
        <v>1.1008533184999931E-5</v>
      </c>
      <c r="AA151" s="28">
        <f t="shared" si="28"/>
        <v>3.2230146783742935E-3</v>
      </c>
      <c r="AC151" s="31"/>
    </row>
    <row r="152" spans="5:29" x14ac:dyDescent="0.35">
      <c r="E152" s="25">
        <v>325.31079999999997</v>
      </c>
      <c r="F152" s="26">
        <v>1.1129500000000001E-6</v>
      </c>
      <c r="G152" s="27">
        <f t="shared" si="29"/>
        <v>0.57394999999999641</v>
      </c>
      <c r="H152" s="3">
        <f t="shared" si="25"/>
        <v>6.387776524999961E-7</v>
      </c>
      <c r="I152" s="28">
        <f t="shared" si="30"/>
        <v>2.3148670520912028E-3</v>
      </c>
      <c r="K152" s="31"/>
      <c r="N152" s="25">
        <v>325.31079999999997</v>
      </c>
      <c r="O152" s="26">
        <v>5.4534299999999997E-6</v>
      </c>
      <c r="P152" s="27">
        <f t="shared" si="31"/>
        <v>0.57394999999999641</v>
      </c>
      <c r="Q152" s="3">
        <f t="shared" si="26"/>
        <v>3.1299961484999804E-6</v>
      </c>
      <c r="R152" s="28">
        <f t="shared" si="32"/>
        <v>2.4261327313736458E-3</v>
      </c>
      <c r="T152" s="31"/>
      <c r="W152" s="25">
        <v>325.31079999999997</v>
      </c>
      <c r="X152" s="26">
        <v>1.8394699999999999E-5</v>
      </c>
      <c r="Y152" s="27">
        <f t="shared" si="33"/>
        <v>0.57394999999999641</v>
      </c>
      <c r="Z152" s="3">
        <f t="shared" si="27"/>
        <v>1.0557638064999934E-5</v>
      </c>
      <c r="AA152" s="28">
        <f t="shared" si="28"/>
        <v>3.091004212879445E-3</v>
      </c>
      <c r="AC152" s="31"/>
    </row>
    <row r="153" spans="5:29" x14ac:dyDescent="0.35">
      <c r="E153" s="25">
        <v>325.88470000000001</v>
      </c>
      <c r="F153" s="26">
        <v>7.9550899999999998E-7</v>
      </c>
      <c r="G153" s="27">
        <f t="shared" si="29"/>
        <v>0.57395000000002483</v>
      </c>
      <c r="H153" s="3">
        <f t="shared" si="25"/>
        <v>4.5658239055001975E-7</v>
      </c>
      <c r="I153" s="28">
        <f t="shared" si="30"/>
        <v>1.6546094377484267E-3</v>
      </c>
      <c r="K153" s="31"/>
      <c r="N153" s="25">
        <v>325.88470000000001</v>
      </c>
      <c r="O153" s="26">
        <v>5.1708100000000004E-6</v>
      </c>
      <c r="P153" s="27">
        <f t="shared" si="31"/>
        <v>0.57395000000002483</v>
      </c>
      <c r="Q153" s="3">
        <f t="shared" si="26"/>
        <v>2.9677863995001286E-6</v>
      </c>
      <c r="R153" s="28">
        <f t="shared" si="32"/>
        <v>2.3004001864358361E-3</v>
      </c>
      <c r="T153" s="31"/>
      <c r="W153" s="25">
        <v>325.88470000000001</v>
      </c>
      <c r="X153" s="26">
        <v>1.8264600000000001E-5</v>
      </c>
      <c r="Y153" s="27">
        <f t="shared" si="33"/>
        <v>0.57395000000002483</v>
      </c>
      <c r="Z153" s="3">
        <f t="shared" si="27"/>
        <v>1.0482967170000454E-5</v>
      </c>
      <c r="AA153" s="28">
        <f t="shared" si="28"/>
        <v>3.0691425000984366E-3</v>
      </c>
      <c r="AC153" s="31"/>
    </row>
    <row r="154" spans="5:29" x14ac:dyDescent="0.35">
      <c r="E154" s="25">
        <v>326.45870000000002</v>
      </c>
      <c r="F154" s="26">
        <v>1.4592200000000001E-6</v>
      </c>
      <c r="G154" s="27">
        <f t="shared" si="29"/>
        <v>0.57394999999999641</v>
      </c>
      <c r="H154" s="3">
        <f t="shared" si="25"/>
        <v>8.3751931899999483E-7</v>
      </c>
      <c r="I154" s="28">
        <f t="shared" si="30"/>
        <v>3.0350872004605103E-3</v>
      </c>
      <c r="K154" s="31"/>
      <c r="N154" s="25">
        <v>326.45870000000002</v>
      </c>
      <c r="O154" s="26">
        <v>4.9817600000000001E-6</v>
      </c>
      <c r="P154" s="27">
        <f t="shared" si="31"/>
        <v>0.57394999999999641</v>
      </c>
      <c r="Q154" s="3">
        <f t="shared" si="26"/>
        <v>2.8592811519999823E-6</v>
      </c>
      <c r="R154" s="28">
        <f t="shared" si="32"/>
        <v>2.2162952482837361E-3</v>
      </c>
      <c r="T154" s="31"/>
      <c r="W154" s="25">
        <v>326.45870000000002</v>
      </c>
      <c r="X154" s="26">
        <v>1.7626999999999999E-5</v>
      </c>
      <c r="Y154" s="27">
        <f t="shared" si="33"/>
        <v>0.57394999999999641</v>
      </c>
      <c r="Z154" s="3">
        <f t="shared" si="27"/>
        <v>1.0117016649999936E-5</v>
      </c>
      <c r="AA154" s="28">
        <f t="shared" si="28"/>
        <v>2.9620016233168236E-3</v>
      </c>
      <c r="AC154" s="31"/>
    </row>
    <row r="155" spans="5:29" x14ac:dyDescent="0.35">
      <c r="E155" s="25">
        <v>327.0326</v>
      </c>
      <c r="F155" s="26">
        <v>8.1312500000000005E-7</v>
      </c>
      <c r="G155" s="27">
        <f t="shared" si="29"/>
        <v>0.57394999999999641</v>
      </c>
      <c r="H155" s="3">
        <f t="shared" si="25"/>
        <v>4.6669309374999712E-7</v>
      </c>
      <c r="I155" s="28">
        <f t="shared" si="30"/>
        <v>1.691249626426757E-3</v>
      </c>
      <c r="K155" s="31"/>
      <c r="N155" s="25">
        <v>327.0326</v>
      </c>
      <c r="O155" s="26">
        <v>5.3821100000000004E-6</v>
      </c>
      <c r="P155" s="27">
        <f t="shared" si="31"/>
        <v>0.57394999999999641</v>
      </c>
      <c r="Q155" s="3">
        <f t="shared" si="26"/>
        <v>3.089062034499981E-6</v>
      </c>
      <c r="R155" s="28">
        <f t="shared" si="32"/>
        <v>2.3944037486230527E-3</v>
      </c>
      <c r="T155" s="31"/>
      <c r="W155" s="25">
        <v>327.0326</v>
      </c>
      <c r="X155" s="26">
        <v>1.7648299999999998E-5</v>
      </c>
      <c r="Y155" s="27">
        <f t="shared" si="33"/>
        <v>0.57394999999999641</v>
      </c>
      <c r="Z155" s="3">
        <f t="shared" si="27"/>
        <v>1.0129241784999935E-5</v>
      </c>
      <c r="AA155" s="28">
        <f t="shared" si="28"/>
        <v>2.9655808276384124E-3</v>
      </c>
      <c r="AC155" s="31"/>
    </row>
    <row r="156" spans="5:29" x14ac:dyDescent="0.35">
      <c r="E156" s="25">
        <v>327.60660000000001</v>
      </c>
      <c r="F156" s="26">
        <v>4.3942499999999998E-7</v>
      </c>
      <c r="G156" s="27">
        <f t="shared" si="29"/>
        <v>0.57400000000001228</v>
      </c>
      <c r="H156" s="3">
        <f t="shared" si="25"/>
        <v>2.5222995000000541E-7</v>
      </c>
      <c r="I156" s="28">
        <f t="shared" si="30"/>
        <v>9.1405639899969353E-4</v>
      </c>
      <c r="K156" s="31"/>
      <c r="N156" s="25">
        <v>327.60660000000001</v>
      </c>
      <c r="O156" s="26">
        <v>5.2962199999999999E-6</v>
      </c>
      <c r="P156" s="27">
        <f t="shared" si="31"/>
        <v>0.57400000000001228</v>
      </c>
      <c r="Q156" s="3">
        <f t="shared" si="26"/>
        <v>3.0400302800000651E-6</v>
      </c>
      <c r="R156" s="28">
        <f t="shared" si="32"/>
        <v>2.3563980965950358E-3</v>
      </c>
      <c r="T156" s="31"/>
      <c r="W156" s="25">
        <v>327.60660000000001</v>
      </c>
      <c r="X156" s="26">
        <v>1.73213E-5</v>
      </c>
      <c r="Y156" s="27">
        <f t="shared" si="33"/>
        <v>0.57400000000001228</v>
      </c>
      <c r="Z156" s="3">
        <f t="shared" si="27"/>
        <v>9.9424262000002127E-6</v>
      </c>
      <c r="AA156" s="28">
        <f t="shared" si="28"/>
        <v>2.9108860411046706E-3</v>
      </c>
      <c r="AC156" s="31"/>
    </row>
    <row r="157" spans="5:29" x14ac:dyDescent="0.35">
      <c r="E157" s="25">
        <v>328.18060000000003</v>
      </c>
      <c r="F157" s="26">
        <v>6.6152099999999998E-7</v>
      </c>
      <c r="G157" s="27">
        <f t="shared" si="29"/>
        <v>0.57404999999999973</v>
      </c>
      <c r="H157" s="3">
        <f t="shared" si="25"/>
        <v>3.7974613004999981E-7</v>
      </c>
      <c r="I157" s="28">
        <f t="shared" si="30"/>
        <v>1.3761624270534276E-3</v>
      </c>
      <c r="K157" s="31"/>
      <c r="N157" s="25">
        <v>328.18060000000003</v>
      </c>
      <c r="O157" s="26">
        <v>5.1705099999999997E-6</v>
      </c>
      <c r="P157" s="27">
        <f t="shared" si="31"/>
        <v>0.57404999999999973</v>
      </c>
      <c r="Q157" s="3">
        <f t="shared" si="26"/>
        <v>2.9681312654999983E-6</v>
      </c>
      <c r="R157" s="28">
        <f t="shared" si="32"/>
        <v>2.3006675000843283E-3</v>
      </c>
      <c r="T157" s="31"/>
      <c r="W157" s="25">
        <v>328.18060000000003</v>
      </c>
      <c r="X157" s="26">
        <v>1.66244E-5</v>
      </c>
      <c r="Y157" s="27">
        <f t="shared" si="33"/>
        <v>0.57404999999999973</v>
      </c>
      <c r="Z157" s="3">
        <f t="shared" si="27"/>
        <v>9.5432368199999946E-6</v>
      </c>
      <c r="AA157" s="28">
        <f t="shared" si="28"/>
        <v>2.794013683128321E-3</v>
      </c>
      <c r="AC157" s="31"/>
    </row>
    <row r="158" spans="5:29" x14ac:dyDescent="0.35">
      <c r="E158" s="25">
        <v>328.75470000000001</v>
      </c>
      <c r="F158" s="26">
        <v>6.39846E-7</v>
      </c>
      <c r="G158" s="27">
        <f t="shared" si="29"/>
        <v>0.57404999999999973</v>
      </c>
      <c r="H158" s="3">
        <f t="shared" si="25"/>
        <v>3.6730359629999983E-7</v>
      </c>
      <c r="I158" s="28">
        <f t="shared" si="30"/>
        <v>1.3310719150267753E-3</v>
      </c>
      <c r="K158" s="31"/>
      <c r="N158" s="25">
        <v>328.75470000000001</v>
      </c>
      <c r="O158" s="26">
        <v>5.2634999999999997E-6</v>
      </c>
      <c r="P158" s="27">
        <f t="shared" si="31"/>
        <v>0.57404999999999973</v>
      </c>
      <c r="Q158" s="3">
        <f t="shared" si="26"/>
        <v>3.0215121749999983E-6</v>
      </c>
      <c r="R158" s="28">
        <f t="shared" si="32"/>
        <v>2.342044283193314E-3</v>
      </c>
      <c r="T158" s="31"/>
      <c r="W158" s="25">
        <v>328.75470000000001</v>
      </c>
      <c r="X158" s="26">
        <v>1.65676E-5</v>
      </c>
      <c r="Y158" s="27">
        <f t="shared" si="33"/>
        <v>0.57404999999999973</v>
      </c>
      <c r="Z158" s="3">
        <f t="shared" si="27"/>
        <v>9.5106307799999952E-6</v>
      </c>
      <c r="AA158" s="28">
        <f t="shared" si="28"/>
        <v>2.7844674753132004E-3</v>
      </c>
      <c r="AC158" s="31"/>
    </row>
    <row r="159" spans="5:29" x14ac:dyDescent="0.35">
      <c r="E159" s="25">
        <v>329.32870000000003</v>
      </c>
      <c r="F159" s="26">
        <v>8.2800700000000004E-7</v>
      </c>
      <c r="G159" s="27">
        <f t="shared" si="29"/>
        <v>0.57399999999998386</v>
      </c>
      <c r="H159" s="3">
        <f t="shared" si="25"/>
        <v>4.7527601799998667E-7</v>
      </c>
      <c r="I159" s="28">
        <f t="shared" si="30"/>
        <v>1.7223532952528914E-3</v>
      </c>
      <c r="K159" s="31"/>
      <c r="N159" s="25">
        <v>329.32870000000003</v>
      </c>
      <c r="O159" s="26">
        <v>4.9228800000000002E-6</v>
      </c>
      <c r="P159" s="27">
        <f t="shared" si="31"/>
        <v>0.57399999999998386</v>
      </c>
      <c r="Q159" s="3">
        <f t="shared" si="26"/>
        <v>2.8257331199999206E-6</v>
      </c>
      <c r="R159" s="28">
        <f t="shared" si="32"/>
        <v>2.1902913892861693E-3</v>
      </c>
      <c r="T159" s="31"/>
      <c r="W159" s="25">
        <v>329.32870000000003</v>
      </c>
      <c r="X159" s="26">
        <v>1.61872E-5</v>
      </c>
      <c r="Y159" s="27">
        <f t="shared" si="33"/>
        <v>0.57399999999998386</v>
      </c>
      <c r="Z159" s="3">
        <f t="shared" si="27"/>
        <v>9.291452799999738E-6</v>
      </c>
      <c r="AA159" s="28">
        <f t="shared" si="28"/>
        <v>2.7202978139381677E-3</v>
      </c>
      <c r="AC159" s="31"/>
    </row>
    <row r="160" spans="5:29" x14ac:dyDescent="0.35">
      <c r="E160" s="25">
        <v>329.90269999999998</v>
      </c>
      <c r="F160" s="26">
        <v>6.8521600000000004E-7</v>
      </c>
      <c r="G160" s="27">
        <f t="shared" si="29"/>
        <v>0.57404999999999973</v>
      </c>
      <c r="H160" s="3">
        <f t="shared" si="25"/>
        <v>3.9334824479999985E-7</v>
      </c>
      <c r="I160" s="28">
        <f t="shared" si="30"/>
        <v>1.4254551459679157E-3</v>
      </c>
      <c r="K160" s="31"/>
      <c r="N160" s="25">
        <v>329.90269999999998</v>
      </c>
      <c r="O160" s="26">
        <v>4.8492199999999998E-6</v>
      </c>
      <c r="P160" s="27">
        <f t="shared" si="31"/>
        <v>0.57404999999999973</v>
      </c>
      <c r="Q160" s="3">
        <f t="shared" si="26"/>
        <v>2.7836947409999987E-6</v>
      </c>
      <c r="R160" s="28">
        <f t="shared" si="32"/>
        <v>2.1577064650796399E-3</v>
      </c>
      <c r="T160" s="31"/>
      <c r="W160" s="25">
        <v>329.90269999999998</v>
      </c>
      <c r="X160" s="26">
        <v>1.5851100000000001E-5</v>
      </c>
      <c r="Y160" s="27">
        <f t="shared" si="33"/>
        <v>0.57404999999999973</v>
      </c>
      <c r="Z160" s="3">
        <f t="shared" si="27"/>
        <v>9.0993239549999958E-6</v>
      </c>
      <c r="AA160" s="28">
        <f t="shared" si="28"/>
        <v>2.6640474418707038E-3</v>
      </c>
      <c r="AC160" s="31"/>
    </row>
    <row r="161" spans="5:29" x14ac:dyDescent="0.35">
      <c r="E161" s="25">
        <v>330.47680000000003</v>
      </c>
      <c r="F161" s="26">
        <v>6.0164300000000001E-7</v>
      </c>
      <c r="G161" s="27">
        <f t="shared" si="29"/>
        <v>0.5741000000000156</v>
      </c>
      <c r="H161" s="3">
        <f t="shared" si="25"/>
        <v>3.4540324630000941E-7</v>
      </c>
      <c r="I161" s="28">
        <f t="shared" si="30"/>
        <v>1.2517072120728885E-3</v>
      </c>
      <c r="K161" s="31"/>
      <c r="N161" s="25">
        <v>330.47680000000003</v>
      </c>
      <c r="O161" s="26">
        <v>5.2662300000000001E-6</v>
      </c>
      <c r="P161" s="27">
        <f t="shared" si="31"/>
        <v>0.5741000000000156</v>
      </c>
      <c r="Q161" s="3">
        <f t="shared" si="26"/>
        <v>3.0233426430000823E-6</v>
      </c>
      <c r="R161" s="28">
        <f t="shared" si="32"/>
        <v>2.3434631214659632E-3</v>
      </c>
      <c r="T161" s="31"/>
      <c r="W161" s="25">
        <v>330.47680000000003</v>
      </c>
      <c r="X161" s="26">
        <v>1.47518E-5</v>
      </c>
      <c r="Y161" s="27">
        <f t="shared" si="33"/>
        <v>0.5741000000000156</v>
      </c>
      <c r="Z161" s="3">
        <f t="shared" si="27"/>
        <v>8.4690083800002304E-6</v>
      </c>
      <c r="AA161" s="28">
        <f t="shared" si="28"/>
        <v>2.4795072932339815E-3</v>
      </c>
      <c r="AC161" s="31"/>
    </row>
    <row r="162" spans="5:29" x14ac:dyDescent="0.35">
      <c r="E162" s="25">
        <v>331.05090000000001</v>
      </c>
      <c r="F162" s="26">
        <v>1.08056E-6</v>
      </c>
      <c r="G162" s="27">
        <f t="shared" si="29"/>
        <v>0.57409999999998718</v>
      </c>
      <c r="H162" s="3">
        <f t="shared" si="25"/>
        <v>6.2034949599998612E-7</v>
      </c>
      <c r="I162" s="28">
        <f t="shared" si="30"/>
        <v>2.2480852350603483E-3</v>
      </c>
      <c r="K162" s="31"/>
      <c r="N162" s="25">
        <v>331.05090000000001</v>
      </c>
      <c r="O162" s="26">
        <v>5.2177699999999999E-6</v>
      </c>
      <c r="P162" s="27">
        <f t="shared" si="31"/>
        <v>0.57409999999998718</v>
      </c>
      <c r="Q162" s="3">
        <f t="shared" si="26"/>
        <v>2.9955217569999331E-6</v>
      </c>
      <c r="R162" s="28">
        <f t="shared" si="32"/>
        <v>2.3218985063870839E-3</v>
      </c>
      <c r="T162" s="31"/>
      <c r="W162" s="25">
        <v>331.05090000000001</v>
      </c>
      <c r="X162" s="26">
        <v>1.48948E-5</v>
      </c>
      <c r="Y162" s="27">
        <f t="shared" si="33"/>
        <v>0.57409999999998718</v>
      </c>
      <c r="Z162" s="3">
        <f t="shared" si="27"/>
        <v>8.5511046799998096E-6</v>
      </c>
      <c r="AA162" s="28">
        <f t="shared" si="28"/>
        <v>2.5035429731463063E-3</v>
      </c>
      <c r="AC162" s="31"/>
    </row>
    <row r="163" spans="5:29" x14ac:dyDescent="0.35">
      <c r="E163" s="25">
        <v>331.625</v>
      </c>
      <c r="F163" s="26">
        <v>7.3389800000000002E-7</v>
      </c>
      <c r="G163" s="27">
        <f t="shared" si="29"/>
        <v>0.57409999999998718</v>
      </c>
      <c r="H163" s="3">
        <f t="shared" si="25"/>
        <v>4.213308417999906E-7</v>
      </c>
      <c r="I163" s="28">
        <f t="shared" si="30"/>
        <v>1.5268613106540309E-3</v>
      </c>
      <c r="K163" s="31"/>
      <c r="N163" s="25">
        <v>331.625</v>
      </c>
      <c r="O163" s="26">
        <v>4.4694400000000002E-6</v>
      </c>
      <c r="P163" s="27">
        <f t="shared" si="31"/>
        <v>0.57409999999998718</v>
      </c>
      <c r="Q163" s="3">
        <f t="shared" si="26"/>
        <v>2.5659055039999427E-6</v>
      </c>
      <c r="R163" s="28">
        <f t="shared" si="32"/>
        <v>1.9888929677595387E-3</v>
      </c>
      <c r="T163" s="31"/>
      <c r="W163" s="25">
        <v>331.625</v>
      </c>
      <c r="X163" s="26">
        <v>1.4326E-5</v>
      </c>
      <c r="Y163" s="27">
        <f t="shared" si="33"/>
        <v>0.57409999999998718</v>
      </c>
      <c r="Z163" s="3">
        <f t="shared" si="27"/>
        <v>8.2245565999998155E-6</v>
      </c>
      <c r="AA163" s="28">
        <f t="shared" si="28"/>
        <v>2.4079381148651865E-3</v>
      </c>
      <c r="AC163" s="31"/>
    </row>
    <row r="164" spans="5:29" x14ac:dyDescent="0.35">
      <c r="E164" s="25">
        <v>332.19909999999999</v>
      </c>
      <c r="F164" s="26">
        <v>9.44599E-7</v>
      </c>
      <c r="G164" s="27">
        <f t="shared" si="29"/>
        <v>0.57409999999998718</v>
      </c>
      <c r="H164" s="3">
        <f t="shared" si="25"/>
        <v>5.4229428589998786E-7</v>
      </c>
      <c r="I164" s="28">
        <f t="shared" si="30"/>
        <v>1.9652208715413952E-3</v>
      </c>
      <c r="K164" s="31"/>
      <c r="N164" s="25">
        <v>332.19909999999999</v>
      </c>
      <c r="O164" s="26">
        <v>4.7815800000000004E-6</v>
      </c>
      <c r="P164" s="27">
        <f t="shared" si="31"/>
        <v>0.57409999999998718</v>
      </c>
      <c r="Q164" s="3">
        <f t="shared" si="26"/>
        <v>2.7451050779999388E-6</v>
      </c>
      <c r="R164" s="28">
        <f t="shared" si="32"/>
        <v>2.1277947207658356E-3</v>
      </c>
      <c r="T164" s="31"/>
      <c r="W164" s="25">
        <v>332.19909999999999</v>
      </c>
      <c r="X164" s="26">
        <v>1.45152E-5</v>
      </c>
      <c r="Y164" s="27">
        <f t="shared" si="33"/>
        <v>0.57409999999998718</v>
      </c>
      <c r="Z164" s="3">
        <f t="shared" si="27"/>
        <v>8.3331763199998143E-6</v>
      </c>
      <c r="AA164" s="28">
        <f t="shared" si="28"/>
        <v>2.4397391682878097E-3</v>
      </c>
      <c r="AC164" s="31"/>
    </row>
    <row r="165" spans="5:29" x14ac:dyDescent="0.35">
      <c r="E165" s="25">
        <v>332.77319999999997</v>
      </c>
      <c r="F165" s="26">
        <v>8.0393700000000001E-7</v>
      </c>
      <c r="G165" s="27">
        <f t="shared" si="29"/>
        <v>0.57415000000000305</v>
      </c>
      <c r="H165" s="3">
        <f t="shared" si="25"/>
        <v>4.6158042855000247E-7</v>
      </c>
      <c r="I165" s="28">
        <f t="shared" si="30"/>
        <v>1.6727218332681806E-3</v>
      </c>
      <c r="K165" s="31"/>
      <c r="N165" s="25">
        <v>332.77319999999997</v>
      </c>
      <c r="O165" s="26">
        <v>4.2852699999999999E-6</v>
      </c>
      <c r="P165" s="27">
        <f t="shared" si="31"/>
        <v>0.57415000000000305</v>
      </c>
      <c r="Q165" s="3">
        <f t="shared" si="26"/>
        <v>2.460387770500013E-6</v>
      </c>
      <c r="R165" s="28">
        <f t="shared" si="32"/>
        <v>1.9071037211155048E-3</v>
      </c>
      <c r="T165" s="31"/>
      <c r="W165" s="25">
        <v>332.77319999999997</v>
      </c>
      <c r="X165" s="26">
        <v>1.3509899999999999E-5</v>
      </c>
      <c r="Y165" s="27">
        <f t="shared" si="33"/>
        <v>0.57415000000000305</v>
      </c>
      <c r="Z165" s="3">
        <f t="shared" si="27"/>
        <v>7.7567090850000403E-6</v>
      </c>
      <c r="AA165" s="28">
        <f t="shared" si="28"/>
        <v>2.270964425205984E-3</v>
      </c>
      <c r="AC165" s="31"/>
    </row>
    <row r="166" spans="5:29" x14ac:dyDescent="0.35">
      <c r="E166" s="25">
        <v>333.34739999999999</v>
      </c>
      <c r="F166" s="26">
        <v>1.1193100000000001E-6</v>
      </c>
      <c r="G166" s="27">
        <f t="shared" si="29"/>
        <v>0.57415000000000305</v>
      </c>
      <c r="H166" s="3">
        <f t="shared" si="25"/>
        <v>6.4265183650000343E-7</v>
      </c>
      <c r="I166" s="28">
        <f t="shared" si="30"/>
        <v>2.3289067118386231E-3</v>
      </c>
      <c r="K166" s="31"/>
      <c r="N166" s="25">
        <v>333.34739999999999</v>
      </c>
      <c r="O166" s="26">
        <v>4.8001E-6</v>
      </c>
      <c r="P166" s="27">
        <f t="shared" si="31"/>
        <v>0.57415000000000305</v>
      </c>
      <c r="Q166" s="3">
        <f t="shared" si="26"/>
        <v>2.7559774150000147E-6</v>
      </c>
      <c r="R166" s="28">
        <f t="shared" si="32"/>
        <v>2.1362221217628144E-3</v>
      </c>
      <c r="T166" s="31"/>
      <c r="W166" s="25">
        <v>333.34739999999999</v>
      </c>
      <c r="X166" s="26">
        <v>1.3646699999999999E-5</v>
      </c>
      <c r="Y166" s="27">
        <f t="shared" si="33"/>
        <v>0.57415000000000305</v>
      </c>
      <c r="Z166" s="3">
        <f t="shared" si="27"/>
        <v>7.8352528050000415E-6</v>
      </c>
      <c r="AA166" s="28">
        <f t="shared" si="28"/>
        <v>2.2939600012922747E-3</v>
      </c>
      <c r="AC166" s="31"/>
    </row>
    <row r="167" spans="5:29" x14ac:dyDescent="0.35">
      <c r="E167" s="25">
        <v>333.92149999999998</v>
      </c>
      <c r="F167" s="26">
        <v>5.8772000000000002E-7</v>
      </c>
      <c r="G167" s="27">
        <f t="shared" si="29"/>
        <v>0.57415000000000305</v>
      </c>
      <c r="H167" s="3">
        <f t="shared" si="25"/>
        <v>3.3743943800000181E-7</v>
      </c>
      <c r="I167" s="28">
        <f t="shared" si="30"/>
        <v>1.2228471582330146E-3</v>
      </c>
      <c r="K167" s="31"/>
      <c r="N167" s="25">
        <v>333.92149999999998</v>
      </c>
      <c r="O167" s="26">
        <v>4.3720599999999998E-6</v>
      </c>
      <c r="P167" s="27">
        <f t="shared" si="31"/>
        <v>0.57415000000000305</v>
      </c>
      <c r="Q167" s="3">
        <f t="shared" si="26"/>
        <v>2.5102182490000133E-6</v>
      </c>
      <c r="R167" s="28">
        <f t="shared" si="32"/>
        <v>1.9457284826720964E-3</v>
      </c>
      <c r="T167" s="31"/>
      <c r="W167" s="25">
        <v>333.92149999999998</v>
      </c>
      <c r="X167" s="26">
        <v>1.4065399999999999E-5</v>
      </c>
      <c r="Y167" s="27">
        <f t="shared" si="33"/>
        <v>0.57415000000000305</v>
      </c>
      <c r="Z167" s="3">
        <f t="shared" si="27"/>
        <v>8.075649410000042E-6</v>
      </c>
      <c r="AA167" s="28">
        <f t="shared" si="28"/>
        <v>2.3643419289774347E-3</v>
      </c>
      <c r="AC167" s="31"/>
    </row>
    <row r="168" spans="5:29" x14ac:dyDescent="0.35">
      <c r="E168" s="25">
        <v>334.4957</v>
      </c>
      <c r="F168" s="26">
        <v>1.02659E-6</v>
      </c>
      <c r="G168" s="27">
        <f t="shared" si="29"/>
        <v>0.57420000000001892</v>
      </c>
      <c r="H168" s="3">
        <f t="shared" si="25"/>
        <v>5.894679780000194E-7</v>
      </c>
      <c r="I168" s="28">
        <f t="shared" si="30"/>
        <v>2.1361736673076166E-3</v>
      </c>
      <c r="K168" s="31"/>
      <c r="N168" s="25">
        <v>334.4957</v>
      </c>
      <c r="O168" s="26">
        <v>4.55549E-6</v>
      </c>
      <c r="P168" s="27">
        <f t="shared" si="31"/>
        <v>0.57420000000001892</v>
      </c>
      <c r="Q168" s="3">
        <f t="shared" si="26"/>
        <v>2.615762358000086E-6</v>
      </c>
      <c r="R168" s="28">
        <f t="shared" si="32"/>
        <v>2.0275381735790519E-3</v>
      </c>
      <c r="T168" s="31"/>
      <c r="W168" s="25">
        <v>334.4957</v>
      </c>
      <c r="X168" s="26">
        <v>1.3242699999999999E-5</v>
      </c>
      <c r="Y168" s="27">
        <f t="shared" si="33"/>
        <v>0.57420000000001892</v>
      </c>
      <c r="Z168" s="3">
        <f t="shared" si="27"/>
        <v>7.6039583400002503E-6</v>
      </c>
      <c r="AA168" s="28">
        <f t="shared" si="28"/>
        <v>2.2262429455144153E-3</v>
      </c>
      <c r="AC168" s="31"/>
    </row>
    <row r="169" spans="5:29" x14ac:dyDescent="0.35">
      <c r="E169" s="25">
        <v>335.06990000000002</v>
      </c>
      <c r="F169" s="26">
        <v>1.0350499999999999E-6</v>
      </c>
      <c r="G169" s="27">
        <f t="shared" si="29"/>
        <v>0.5741999999999905</v>
      </c>
      <c r="H169" s="3">
        <f t="shared" si="25"/>
        <v>5.943257099999901E-7</v>
      </c>
      <c r="I169" s="28">
        <f t="shared" si="30"/>
        <v>2.1537776077563964E-3</v>
      </c>
      <c r="K169" s="31"/>
      <c r="N169" s="25">
        <v>335.06990000000002</v>
      </c>
      <c r="O169" s="26">
        <v>4.6256100000000001E-6</v>
      </c>
      <c r="P169" s="27">
        <f t="shared" si="31"/>
        <v>0.5741999999999905</v>
      </c>
      <c r="Q169" s="3">
        <f t="shared" si="26"/>
        <v>2.656025261999956E-6</v>
      </c>
      <c r="R169" s="28">
        <f t="shared" si="32"/>
        <v>2.0587468858648647E-3</v>
      </c>
      <c r="T169" s="31"/>
      <c r="W169" s="25">
        <v>335.06990000000002</v>
      </c>
      <c r="X169" s="26">
        <v>1.32058E-5</v>
      </c>
      <c r="Y169" s="27">
        <f t="shared" si="33"/>
        <v>0.5741999999999905</v>
      </c>
      <c r="Z169" s="3">
        <f t="shared" si="27"/>
        <v>7.5827703599998743E-6</v>
      </c>
      <c r="AA169" s="28">
        <f t="shared" si="28"/>
        <v>2.2200396512699686E-3</v>
      </c>
      <c r="AC169" s="31"/>
    </row>
    <row r="170" spans="5:29" x14ac:dyDescent="0.35">
      <c r="E170" s="25">
        <v>335.64409999999998</v>
      </c>
      <c r="F170" s="26">
        <v>8.5991699999999996E-7</v>
      </c>
      <c r="G170" s="27">
        <f t="shared" si="29"/>
        <v>0.5741999999999905</v>
      </c>
      <c r="H170" s="3">
        <f t="shared" si="25"/>
        <v>4.9376434139999179E-7</v>
      </c>
      <c r="I170" s="28">
        <f t="shared" si="30"/>
        <v>1.7893531511801912E-3</v>
      </c>
      <c r="K170" s="31"/>
      <c r="N170" s="25">
        <v>335.64409999999998</v>
      </c>
      <c r="O170" s="26">
        <v>4.09349E-6</v>
      </c>
      <c r="P170" s="27">
        <f t="shared" si="31"/>
        <v>0.5741999999999905</v>
      </c>
      <c r="Q170" s="3">
        <f t="shared" si="26"/>
        <v>2.3504819579999612E-6</v>
      </c>
      <c r="R170" s="28">
        <f t="shared" si="32"/>
        <v>1.8219131724937828E-3</v>
      </c>
      <c r="T170" s="31"/>
      <c r="W170" s="25">
        <v>335.64409999999998</v>
      </c>
      <c r="X170" s="26">
        <v>1.24827E-5</v>
      </c>
      <c r="Y170" s="27">
        <f t="shared" si="33"/>
        <v>0.5741999999999905</v>
      </c>
      <c r="Z170" s="3">
        <f t="shared" si="27"/>
        <v>7.1675663399998815E-6</v>
      </c>
      <c r="AA170" s="28">
        <f t="shared" si="28"/>
        <v>2.0984786196146872E-3</v>
      </c>
      <c r="AC170" s="31"/>
    </row>
    <row r="171" spans="5:29" x14ac:dyDescent="0.35">
      <c r="E171" s="25">
        <v>336.2183</v>
      </c>
      <c r="F171" s="26">
        <v>6.5283500000000004E-7</v>
      </c>
      <c r="G171" s="27">
        <f t="shared" si="29"/>
        <v>0.57425000000000637</v>
      </c>
      <c r="H171" s="3">
        <f t="shared" si="25"/>
        <v>3.7489049875000416E-7</v>
      </c>
      <c r="I171" s="28">
        <f t="shared" si="30"/>
        <v>1.358566099333646E-3</v>
      </c>
      <c r="K171" s="31"/>
      <c r="N171" s="25">
        <v>336.2183</v>
      </c>
      <c r="O171" s="26">
        <v>4.1369899999999997E-6</v>
      </c>
      <c r="P171" s="27">
        <f t="shared" si="31"/>
        <v>0.57425000000000637</v>
      </c>
      <c r="Q171" s="3">
        <f t="shared" si="26"/>
        <v>2.3756665075000261E-6</v>
      </c>
      <c r="R171" s="28">
        <f t="shared" si="32"/>
        <v>1.8414343019035712E-3</v>
      </c>
      <c r="T171" s="31"/>
      <c r="W171" s="25">
        <v>336.2183</v>
      </c>
      <c r="X171" s="26">
        <v>1.25779E-5</v>
      </c>
      <c r="Y171" s="27">
        <f t="shared" si="33"/>
        <v>0.57425000000000637</v>
      </c>
      <c r="Z171" s="3">
        <f t="shared" si="27"/>
        <v>7.2228590750000803E-6</v>
      </c>
      <c r="AA171" s="28">
        <f t="shared" si="28"/>
        <v>2.1146669067841285E-3</v>
      </c>
      <c r="AC171" s="31"/>
    </row>
    <row r="172" spans="5:29" x14ac:dyDescent="0.35">
      <c r="E172" s="25">
        <v>336.79259999999999</v>
      </c>
      <c r="F172" s="26">
        <v>1.0303999999999999E-6</v>
      </c>
      <c r="G172" s="27">
        <f t="shared" si="29"/>
        <v>0.57425000000000637</v>
      </c>
      <c r="H172" s="3">
        <f t="shared" si="25"/>
        <v>5.9170720000000651E-7</v>
      </c>
      <c r="I172" s="28">
        <f t="shared" si="30"/>
        <v>2.1442883864274871E-3</v>
      </c>
      <c r="K172" s="31"/>
      <c r="N172" s="25">
        <v>336.79259999999999</v>
      </c>
      <c r="O172" s="26">
        <v>4.6753699999999998E-6</v>
      </c>
      <c r="P172" s="27">
        <f t="shared" si="31"/>
        <v>0.57425000000000637</v>
      </c>
      <c r="Q172" s="3">
        <f t="shared" si="26"/>
        <v>2.6848312225000295E-6</v>
      </c>
      <c r="R172" s="28">
        <f t="shared" si="32"/>
        <v>2.0810750550740754E-3</v>
      </c>
      <c r="T172" s="31"/>
      <c r="W172" s="25">
        <v>336.79259999999999</v>
      </c>
      <c r="X172" s="26">
        <v>1.2755700000000001E-5</v>
      </c>
      <c r="Y172" s="27">
        <f t="shared" si="33"/>
        <v>0.57425000000000637</v>
      </c>
      <c r="Z172" s="3">
        <f t="shared" si="27"/>
        <v>7.3249607250000812E-6</v>
      </c>
      <c r="AA172" s="28">
        <f t="shared" si="28"/>
        <v>2.1445596373692193E-3</v>
      </c>
      <c r="AC172" s="31"/>
    </row>
    <row r="173" spans="5:29" x14ac:dyDescent="0.35">
      <c r="E173" s="25">
        <v>337.36680000000001</v>
      </c>
      <c r="F173" s="26">
        <v>1.12454E-6</v>
      </c>
      <c r="G173" s="27">
        <f t="shared" si="29"/>
        <v>0.57425000000000637</v>
      </c>
      <c r="H173" s="3">
        <f t="shared" si="25"/>
        <v>6.4576709500000719E-7</v>
      </c>
      <c r="I173" s="28">
        <f t="shared" si="30"/>
        <v>2.3401961006144865E-3</v>
      </c>
      <c r="K173" s="31"/>
      <c r="N173" s="25">
        <v>337.36680000000001</v>
      </c>
      <c r="O173" s="26">
        <v>4.63871E-6</v>
      </c>
      <c r="P173" s="27">
        <f t="shared" si="31"/>
        <v>0.57425000000000637</v>
      </c>
      <c r="Q173" s="3">
        <f t="shared" si="26"/>
        <v>2.6637792175000295E-6</v>
      </c>
      <c r="R173" s="28">
        <f t="shared" si="32"/>
        <v>2.0647571569143543E-3</v>
      </c>
      <c r="T173" s="31"/>
      <c r="W173" s="25">
        <v>337.36680000000001</v>
      </c>
      <c r="X173" s="26">
        <v>1.2510999999999999E-5</v>
      </c>
      <c r="Y173" s="27">
        <f t="shared" si="33"/>
        <v>0.57425000000000637</v>
      </c>
      <c r="Z173" s="3">
        <f t="shared" si="27"/>
        <v>7.184441750000079E-6</v>
      </c>
      <c r="AA173" s="28">
        <f t="shared" si="28"/>
        <v>2.1034193045561043E-3</v>
      </c>
      <c r="AC173" s="31"/>
    </row>
    <row r="174" spans="5:29" x14ac:dyDescent="0.35">
      <c r="E174" s="25">
        <v>337.94110000000001</v>
      </c>
      <c r="F174" s="26">
        <v>8.89645E-7</v>
      </c>
      <c r="G174" s="27">
        <f t="shared" si="29"/>
        <v>0.57429999999999382</v>
      </c>
      <c r="H174" s="3">
        <f t="shared" si="25"/>
        <v>5.1092312349999452E-7</v>
      </c>
      <c r="I174" s="28">
        <f t="shared" si="30"/>
        <v>1.8515348808976516E-3</v>
      </c>
      <c r="K174" s="31"/>
      <c r="N174" s="25">
        <v>337.94110000000001</v>
      </c>
      <c r="O174" s="26">
        <v>4.3370199999999999E-6</v>
      </c>
      <c r="P174" s="27">
        <f t="shared" si="31"/>
        <v>0.57429999999999382</v>
      </c>
      <c r="Q174" s="3">
        <f t="shared" si="26"/>
        <v>2.4907505859999729E-6</v>
      </c>
      <c r="R174" s="28">
        <f t="shared" si="32"/>
        <v>1.9306386448042815E-3</v>
      </c>
      <c r="T174" s="31"/>
      <c r="W174" s="25">
        <v>337.94110000000001</v>
      </c>
      <c r="X174" s="26">
        <v>1.2089800000000001E-5</v>
      </c>
      <c r="Y174" s="27">
        <f t="shared" si="33"/>
        <v>0.57429999999999382</v>
      </c>
      <c r="Z174" s="3">
        <f t="shared" si="27"/>
        <v>6.9431721399999255E-6</v>
      </c>
      <c r="AA174" s="28">
        <f t="shared" si="28"/>
        <v>2.0327817835159986E-3</v>
      </c>
      <c r="AC174" s="31"/>
    </row>
    <row r="175" spans="5:29" x14ac:dyDescent="0.35">
      <c r="E175" s="25">
        <v>338.5154</v>
      </c>
      <c r="F175" s="26">
        <v>1.0428100000000001E-6</v>
      </c>
      <c r="G175" s="27">
        <f t="shared" si="29"/>
        <v>0.57429999999999382</v>
      </c>
      <c r="H175" s="3">
        <f t="shared" si="25"/>
        <v>5.9888578299999363E-7</v>
      </c>
      <c r="I175" s="28">
        <f t="shared" si="30"/>
        <v>2.1703028614209943E-3</v>
      </c>
      <c r="K175" s="31"/>
      <c r="N175" s="25">
        <v>338.5154</v>
      </c>
      <c r="O175" s="26">
        <v>4.1712400000000002E-6</v>
      </c>
      <c r="P175" s="27">
        <f t="shared" si="31"/>
        <v>0.57429999999999382</v>
      </c>
      <c r="Q175" s="3">
        <f t="shared" si="26"/>
        <v>2.3955431319999745E-6</v>
      </c>
      <c r="R175" s="28">
        <f t="shared" si="32"/>
        <v>1.8568411353310369E-3</v>
      </c>
      <c r="T175" s="31"/>
      <c r="W175" s="25">
        <v>338.5154</v>
      </c>
      <c r="X175" s="26">
        <v>1.1908300000000001E-5</v>
      </c>
      <c r="Y175" s="27">
        <f t="shared" si="33"/>
        <v>0.57429999999999382</v>
      </c>
      <c r="Z175" s="3">
        <f t="shared" si="27"/>
        <v>6.8389366899999269E-6</v>
      </c>
      <c r="AA175" s="28">
        <f t="shared" si="28"/>
        <v>2.002264331307678E-3</v>
      </c>
      <c r="AC175" s="31"/>
    </row>
    <row r="176" spans="5:29" x14ac:dyDescent="0.35">
      <c r="E176" s="25">
        <v>339.08969999999999</v>
      </c>
      <c r="F176" s="26">
        <v>1.2141500000000001E-6</v>
      </c>
      <c r="G176" s="27">
        <f t="shared" si="29"/>
        <v>0.57429999999999382</v>
      </c>
      <c r="H176" s="3">
        <f t="shared" si="25"/>
        <v>6.9728634499999248E-7</v>
      </c>
      <c r="I176" s="28">
        <f t="shared" si="30"/>
        <v>2.5268967685333856E-3</v>
      </c>
      <c r="K176" s="31"/>
      <c r="N176" s="25">
        <v>339.08969999999999</v>
      </c>
      <c r="O176" s="26">
        <v>4.0977700000000004E-6</v>
      </c>
      <c r="P176" s="27">
        <f t="shared" si="31"/>
        <v>0.57429999999999382</v>
      </c>
      <c r="Q176" s="3">
        <f t="shared" si="26"/>
        <v>2.3533493109999748E-6</v>
      </c>
      <c r="R176" s="28">
        <f t="shared" si="32"/>
        <v>1.8241357244189885E-3</v>
      </c>
      <c r="T176" s="31"/>
      <c r="W176" s="25">
        <v>339.08969999999999</v>
      </c>
      <c r="X176" s="26">
        <v>1.18368E-5</v>
      </c>
      <c r="Y176" s="27">
        <f t="shared" si="33"/>
        <v>0.57429999999999382</v>
      </c>
      <c r="Z176" s="3">
        <f t="shared" si="27"/>
        <v>6.7978742399999266E-6</v>
      </c>
      <c r="AA176" s="28">
        <f t="shared" si="28"/>
        <v>1.990242304680158E-3</v>
      </c>
      <c r="AC176" s="31"/>
    </row>
    <row r="177" spans="5:29" x14ac:dyDescent="0.35">
      <c r="E177" s="25">
        <v>339.66399999999999</v>
      </c>
      <c r="F177" s="26">
        <v>1.0551700000000001E-6</v>
      </c>
      <c r="G177" s="27">
        <f t="shared" si="29"/>
        <v>0.57435000000000969</v>
      </c>
      <c r="H177" s="3">
        <f t="shared" si="25"/>
        <v>6.0603688950001031E-7</v>
      </c>
      <c r="I177" s="28">
        <f t="shared" si="30"/>
        <v>2.1962177642954085E-3</v>
      </c>
      <c r="K177" s="31"/>
      <c r="N177" s="25">
        <v>339.66399999999999</v>
      </c>
      <c r="O177" s="26">
        <v>4.2683399999999997E-6</v>
      </c>
      <c r="P177" s="27">
        <f t="shared" si="31"/>
        <v>0.57435000000000969</v>
      </c>
      <c r="Q177" s="3">
        <f t="shared" si="26"/>
        <v>2.4515210790000412E-6</v>
      </c>
      <c r="R177" s="28">
        <f t="shared" si="32"/>
        <v>1.9002309425411978E-3</v>
      </c>
      <c r="T177" s="31"/>
      <c r="W177" s="25">
        <v>339.66399999999999</v>
      </c>
      <c r="X177" s="26">
        <v>1.20987E-5</v>
      </c>
      <c r="Y177" s="27">
        <f t="shared" si="33"/>
        <v>0.57435000000000969</v>
      </c>
      <c r="Z177" s="3">
        <f t="shared" si="27"/>
        <v>6.9488883450001169E-6</v>
      </c>
      <c r="AA177" s="28">
        <f t="shared" si="28"/>
        <v>2.0344553409564503E-3</v>
      </c>
      <c r="AC177" s="31"/>
    </row>
    <row r="178" spans="5:29" x14ac:dyDescent="0.35">
      <c r="E178" s="25">
        <v>340.23840000000001</v>
      </c>
      <c r="F178" s="26">
        <v>1.13953E-6</v>
      </c>
      <c r="G178" s="27">
        <f t="shared" si="29"/>
        <v>0.57435000000000969</v>
      </c>
      <c r="H178" s="3">
        <f t="shared" si="25"/>
        <v>6.5448905550001111E-7</v>
      </c>
      <c r="I178" s="28">
        <f t="shared" si="30"/>
        <v>2.3718036230631527E-3</v>
      </c>
      <c r="K178" s="31"/>
      <c r="N178" s="25">
        <v>340.23840000000001</v>
      </c>
      <c r="O178" s="26">
        <v>3.9377999999999998E-6</v>
      </c>
      <c r="P178" s="27">
        <f t="shared" si="31"/>
        <v>0.57435000000000969</v>
      </c>
      <c r="Q178" s="3">
        <f t="shared" si="26"/>
        <v>2.261675430000038E-6</v>
      </c>
      <c r="R178" s="28">
        <f t="shared" si="32"/>
        <v>1.7530771694707378E-3</v>
      </c>
      <c r="T178" s="31"/>
      <c r="W178" s="25">
        <v>340.23840000000001</v>
      </c>
      <c r="X178" s="26">
        <v>1.12064E-5</v>
      </c>
      <c r="Y178" s="27">
        <f t="shared" si="33"/>
        <v>0.57435000000000969</v>
      </c>
      <c r="Z178" s="3">
        <f t="shared" si="27"/>
        <v>6.4363958400001085E-6</v>
      </c>
      <c r="AA178" s="28">
        <f t="shared" si="28"/>
        <v>1.8844107493279744E-3</v>
      </c>
      <c r="AC178" s="31"/>
    </row>
    <row r="179" spans="5:29" x14ac:dyDescent="0.35">
      <c r="E179" s="25">
        <v>340.81270000000001</v>
      </c>
      <c r="F179" s="26">
        <v>8.9630999999999996E-7</v>
      </c>
      <c r="G179" s="27">
        <f t="shared" si="29"/>
        <v>0.57434999999998126</v>
      </c>
      <c r="H179" s="3">
        <f t="shared" si="25"/>
        <v>5.1479564849998313E-7</v>
      </c>
      <c r="I179" s="28">
        <f t="shared" si="30"/>
        <v>1.8655685285930417E-3</v>
      </c>
      <c r="K179" s="31"/>
      <c r="N179" s="25">
        <v>340.81270000000001</v>
      </c>
      <c r="O179" s="26">
        <v>3.8817600000000004E-6</v>
      </c>
      <c r="P179" s="27">
        <f t="shared" si="31"/>
        <v>0.57434999999998126</v>
      </c>
      <c r="Q179" s="3">
        <f t="shared" si="26"/>
        <v>2.2294888559999274E-6</v>
      </c>
      <c r="R179" s="28">
        <f t="shared" si="32"/>
        <v>1.7281286081985868E-3</v>
      </c>
      <c r="T179" s="31"/>
      <c r="W179" s="25">
        <v>340.81270000000001</v>
      </c>
      <c r="X179" s="26">
        <v>1.1295799999999999E-5</v>
      </c>
      <c r="Y179" s="27">
        <f t="shared" si="33"/>
        <v>0.57434999999998126</v>
      </c>
      <c r="Z179" s="3">
        <f t="shared" si="27"/>
        <v>6.4877427299997878E-6</v>
      </c>
      <c r="AA179" s="28">
        <f t="shared" si="28"/>
        <v>1.8994437948188427E-3</v>
      </c>
      <c r="AC179" s="31"/>
    </row>
    <row r="180" spans="5:29" x14ac:dyDescent="0.35">
      <c r="E180" s="25">
        <v>341.38709999999998</v>
      </c>
      <c r="F180" s="26">
        <v>1.2936800000000001E-6</v>
      </c>
      <c r="G180" s="27">
        <f t="shared" si="29"/>
        <v>0.57439999999999714</v>
      </c>
      <c r="H180" s="3">
        <f t="shared" si="25"/>
        <v>7.4308979199999635E-7</v>
      </c>
      <c r="I180" s="28">
        <f t="shared" si="30"/>
        <v>2.6928839315431548E-3</v>
      </c>
      <c r="K180" s="31"/>
      <c r="N180" s="25">
        <v>341.38709999999998</v>
      </c>
      <c r="O180" s="26">
        <v>4.0083899999999998E-6</v>
      </c>
      <c r="P180" s="27">
        <f t="shared" si="31"/>
        <v>0.57439999999999714</v>
      </c>
      <c r="Q180" s="3">
        <f t="shared" si="26"/>
        <v>2.3024192159999886E-6</v>
      </c>
      <c r="R180" s="28">
        <f t="shared" si="32"/>
        <v>1.7846586245667563E-3</v>
      </c>
      <c r="T180" s="31"/>
      <c r="W180" s="25">
        <v>341.38709999999998</v>
      </c>
      <c r="X180" s="26">
        <v>1.1184499999999999E-5</v>
      </c>
      <c r="Y180" s="27">
        <f t="shared" si="33"/>
        <v>0.57439999999999714</v>
      </c>
      <c r="Z180" s="3">
        <f t="shared" si="27"/>
        <v>6.4243767999999674E-6</v>
      </c>
      <c r="AA180" s="28">
        <f t="shared" si="28"/>
        <v>1.8808918843084997E-3</v>
      </c>
      <c r="AC180" s="31"/>
    </row>
    <row r="181" spans="5:29" x14ac:dyDescent="0.35">
      <c r="E181" s="25">
        <v>341.9615</v>
      </c>
      <c r="F181" s="26">
        <v>1.0520099999999999E-6</v>
      </c>
      <c r="G181" s="27">
        <f t="shared" si="29"/>
        <v>0.57440000000002556</v>
      </c>
      <c r="H181" s="3">
        <f t="shared" si="25"/>
        <v>6.0427454400002686E-7</v>
      </c>
      <c r="I181" s="28">
        <f t="shared" si="30"/>
        <v>2.1898311984593207E-3</v>
      </c>
      <c r="K181" s="31"/>
      <c r="N181" s="25">
        <v>341.9615</v>
      </c>
      <c r="O181" s="26">
        <v>3.7926100000000002E-6</v>
      </c>
      <c r="P181" s="27">
        <f t="shared" si="31"/>
        <v>0.57440000000002556</v>
      </c>
      <c r="Q181" s="3">
        <f t="shared" si="26"/>
        <v>2.1784751840000972E-6</v>
      </c>
      <c r="R181" s="28">
        <f t="shared" si="32"/>
        <v>1.6885867258720987E-3</v>
      </c>
      <c r="T181" s="31"/>
      <c r="W181" s="25">
        <v>341.9615</v>
      </c>
      <c r="X181" s="26">
        <v>1.04717E-5</v>
      </c>
      <c r="Y181" s="27">
        <f t="shared" si="33"/>
        <v>0.57440000000002556</v>
      </c>
      <c r="Z181" s="3">
        <f t="shared" si="27"/>
        <v>6.0149444800002679E-6</v>
      </c>
      <c r="AA181" s="28">
        <f t="shared" si="28"/>
        <v>1.7610206575988461E-3</v>
      </c>
      <c r="AC181" s="31"/>
    </row>
    <row r="182" spans="5:29" x14ac:dyDescent="0.35">
      <c r="E182" s="25">
        <v>342.53590000000003</v>
      </c>
      <c r="F182" s="26">
        <v>7.7762299999999997E-7</v>
      </c>
      <c r="G182" s="27">
        <f t="shared" si="29"/>
        <v>0.57439999999999714</v>
      </c>
      <c r="H182" s="3">
        <f t="shared" si="25"/>
        <v>4.4666665119999776E-7</v>
      </c>
      <c r="I182" s="28">
        <f t="shared" si="30"/>
        <v>1.6186757787848482E-3</v>
      </c>
      <c r="K182" s="31"/>
      <c r="N182" s="25">
        <v>342.53590000000003</v>
      </c>
      <c r="O182" s="26">
        <v>3.28479E-6</v>
      </c>
      <c r="P182" s="27">
        <f t="shared" si="31"/>
        <v>0.57439999999999714</v>
      </c>
      <c r="Q182" s="3">
        <f t="shared" si="26"/>
        <v>1.8867833759999906E-6</v>
      </c>
      <c r="R182" s="28">
        <f t="shared" si="32"/>
        <v>1.4624896288511437E-3</v>
      </c>
      <c r="T182" s="31"/>
      <c r="W182" s="25">
        <v>342.53590000000003</v>
      </c>
      <c r="X182" s="26">
        <v>1.0533199999999999E-5</v>
      </c>
      <c r="Y182" s="27">
        <f t="shared" si="33"/>
        <v>0.57439999999999714</v>
      </c>
      <c r="Z182" s="3">
        <f t="shared" si="27"/>
        <v>6.0502700799999697E-6</v>
      </c>
      <c r="AA182" s="28">
        <f t="shared" si="28"/>
        <v>1.7713630824621833E-3</v>
      </c>
      <c r="AC182" s="31"/>
    </row>
    <row r="183" spans="5:29" x14ac:dyDescent="0.35">
      <c r="E183" s="25">
        <v>343.1103</v>
      </c>
      <c r="F183" s="26">
        <v>1.19306E-6</v>
      </c>
      <c r="G183" s="27">
        <f t="shared" si="29"/>
        <v>0.57444999999998458</v>
      </c>
      <c r="H183" s="3">
        <f t="shared" si="25"/>
        <v>6.8535331699998157E-7</v>
      </c>
      <c r="I183" s="28">
        <f t="shared" si="30"/>
        <v>2.4836526549661731E-3</v>
      </c>
      <c r="K183" s="31"/>
      <c r="N183" s="25">
        <v>343.1103</v>
      </c>
      <c r="O183" s="26">
        <v>3.7912799999999999E-6</v>
      </c>
      <c r="P183" s="27">
        <f t="shared" si="31"/>
        <v>0.57444999999998458</v>
      </c>
      <c r="Q183" s="3">
        <f t="shared" si="26"/>
        <v>2.1779007959999414E-6</v>
      </c>
      <c r="R183" s="28">
        <f t="shared" si="32"/>
        <v>1.6881415043888857E-3</v>
      </c>
      <c r="T183" s="31"/>
      <c r="W183" s="25">
        <v>343.1103</v>
      </c>
      <c r="X183" s="26">
        <v>1.0558599999999999E-5</v>
      </c>
      <c r="Y183" s="27">
        <f t="shared" si="33"/>
        <v>0.57444999999998458</v>
      </c>
      <c r="Z183" s="3">
        <f t="shared" si="27"/>
        <v>6.0653877699998364E-6</v>
      </c>
      <c r="AA183" s="28">
        <f t="shared" si="28"/>
        <v>1.775789152307626E-3</v>
      </c>
      <c r="AC183" s="31"/>
    </row>
    <row r="184" spans="5:29" x14ac:dyDescent="0.35">
      <c r="E184" s="25">
        <v>343.6848</v>
      </c>
      <c r="F184" s="26">
        <v>1.12101E-6</v>
      </c>
      <c r="G184" s="27">
        <f t="shared" si="29"/>
        <v>0.57445000000001301</v>
      </c>
      <c r="H184" s="3">
        <f t="shared" si="25"/>
        <v>6.4396419450001458E-7</v>
      </c>
      <c r="I184" s="28">
        <f t="shared" si="30"/>
        <v>2.3336625674683317E-3</v>
      </c>
      <c r="K184" s="31"/>
      <c r="N184" s="25">
        <v>343.6848</v>
      </c>
      <c r="O184" s="26">
        <v>3.9037399999999998E-6</v>
      </c>
      <c r="P184" s="27">
        <f t="shared" si="31"/>
        <v>0.57445000000001301</v>
      </c>
      <c r="Q184" s="3">
        <f t="shared" si="26"/>
        <v>2.2425034430000508E-6</v>
      </c>
      <c r="R184" s="28">
        <f t="shared" si="32"/>
        <v>1.7382165169397658E-3</v>
      </c>
      <c r="T184" s="31"/>
      <c r="W184" s="25">
        <v>343.6848</v>
      </c>
      <c r="X184" s="26">
        <v>1.0193E-5</v>
      </c>
      <c r="Y184" s="27">
        <f t="shared" si="33"/>
        <v>0.57445000000001301</v>
      </c>
      <c r="Z184" s="3">
        <f t="shared" si="27"/>
        <v>5.8553688500001332E-6</v>
      </c>
      <c r="AA184" s="28">
        <f t="shared" si="28"/>
        <v>1.7143010275483996E-3</v>
      </c>
      <c r="AC184" s="31"/>
    </row>
    <row r="185" spans="5:29" x14ac:dyDescent="0.35">
      <c r="E185" s="25">
        <v>344.25920000000002</v>
      </c>
      <c r="F185" s="26">
        <v>9.583650000000001E-7</v>
      </c>
      <c r="G185" s="27">
        <f t="shared" si="29"/>
        <v>0.57445000000001301</v>
      </c>
      <c r="H185" s="3">
        <f t="shared" si="25"/>
        <v>5.5053277425001252E-7</v>
      </c>
      <c r="I185" s="28">
        <f t="shared" si="30"/>
        <v>1.9950763387229266E-3</v>
      </c>
      <c r="K185" s="31"/>
      <c r="N185" s="25">
        <v>344.25920000000002</v>
      </c>
      <c r="O185" s="26">
        <v>4.1573199999999997E-6</v>
      </c>
      <c r="P185" s="27">
        <f t="shared" si="31"/>
        <v>0.57445000000001301</v>
      </c>
      <c r="Q185" s="3">
        <f t="shared" si="26"/>
        <v>2.3881724740000539E-6</v>
      </c>
      <c r="R185" s="28">
        <f t="shared" si="32"/>
        <v>1.8511279670787569E-3</v>
      </c>
      <c r="T185" s="31"/>
      <c r="W185" s="25">
        <v>344.25920000000002</v>
      </c>
      <c r="X185" s="26">
        <v>9.9854900000000005E-6</v>
      </c>
      <c r="Y185" s="27">
        <f t="shared" si="33"/>
        <v>0.57445000000001301</v>
      </c>
      <c r="Z185" s="3">
        <f t="shared" si="27"/>
        <v>5.7361647305001297E-6</v>
      </c>
      <c r="AA185" s="28">
        <f t="shared" si="28"/>
        <v>1.6794011348547303E-3</v>
      </c>
      <c r="AC185" s="31"/>
    </row>
    <row r="186" spans="5:29" x14ac:dyDescent="0.35">
      <c r="E186" s="25">
        <v>344.83370000000002</v>
      </c>
      <c r="F186" s="26">
        <v>9.3858200000000003E-7</v>
      </c>
      <c r="G186" s="27">
        <f t="shared" si="29"/>
        <v>0.57450000000000045</v>
      </c>
      <c r="H186" s="3">
        <f t="shared" si="25"/>
        <v>5.392153590000004E-7</v>
      </c>
      <c r="I186" s="28">
        <f t="shared" si="30"/>
        <v>1.9540631448916228E-3</v>
      </c>
      <c r="K186" s="31"/>
      <c r="N186" s="25">
        <v>344.83370000000002</v>
      </c>
      <c r="O186" s="26">
        <v>3.7080599999999999E-6</v>
      </c>
      <c r="P186" s="27">
        <f t="shared" si="31"/>
        <v>0.57450000000000045</v>
      </c>
      <c r="Q186" s="3">
        <f t="shared" si="26"/>
        <v>2.1302804700000015E-6</v>
      </c>
      <c r="R186" s="28">
        <f t="shared" si="32"/>
        <v>1.651229883381778E-3</v>
      </c>
      <c r="T186" s="31"/>
      <c r="W186" s="25">
        <v>344.83370000000002</v>
      </c>
      <c r="X186" s="26">
        <v>1.02483E-5</v>
      </c>
      <c r="Y186" s="27">
        <f t="shared" si="33"/>
        <v>0.57450000000000045</v>
      </c>
      <c r="Z186" s="3">
        <f t="shared" si="27"/>
        <v>5.8876483500000047E-6</v>
      </c>
      <c r="AA186" s="28">
        <f t="shared" si="28"/>
        <v>1.7237516328708169E-3</v>
      </c>
      <c r="AC186" s="31"/>
    </row>
    <row r="187" spans="5:29" x14ac:dyDescent="0.35">
      <c r="E187" s="25">
        <v>345.40820000000002</v>
      </c>
      <c r="F187" s="26">
        <v>8.4759699999999996E-7</v>
      </c>
      <c r="G187" s="27">
        <f t="shared" si="29"/>
        <v>0.57450000000000045</v>
      </c>
      <c r="H187" s="3">
        <f t="shared" si="25"/>
        <v>4.869444765000004E-7</v>
      </c>
      <c r="I187" s="28">
        <f t="shared" si="30"/>
        <v>1.7646386351120146E-3</v>
      </c>
      <c r="K187" s="31"/>
      <c r="N187" s="25">
        <v>345.40820000000002</v>
      </c>
      <c r="O187" s="26">
        <v>3.5533899999999999E-6</v>
      </c>
      <c r="P187" s="27">
        <f t="shared" si="31"/>
        <v>0.57450000000000045</v>
      </c>
      <c r="Q187" s="3">
        <f t="shared" si="26"/>
        <v>2.0414225550000015E-6</v>
      </c>
      <c r="R187" s="28">
        <f t="shared" si="32"/>
        <v>1.5823540491011409E-3</v>
      </c>
      <c r="T187" s="31"/>
      <c r="W187" s="25">
        <v>345.40820000000002</v>
      </c>
      <c r="X187" s="26">
        <v>9.9181400000000002E-6</v>
      </c>
      <c r="Y187" s="27">
        <f t="shared" si="33"/>
        <v>0.57450000000000045</v>
      </c>
      <c r="Z187" s="3">
        <f t="shared" si="27"/>
        <v>5.6979714300000045E-6</v>
      </c>
      <c r="AA187" s="28">
        <f t="shared" si="28"/>
        <v>1.6682191212241411E-3</v>
      </c>
      <c r="AC187" s="31"/>
    </row>
    <row r="188" spans="5:29" x14ac:dyDescent="0.35">
      <c r="E188" s="25">
        <v>345.98270000000002</v>
      </c>
      <c r="F188" s="26">
        <v>1.0415699999999999E-6</v>
      </c>
      <c r="G188" s="27">
        <f t="shared" si="29"/>
        <v>0.57450000000000045</v>
      </c>
      <c r="H188" s="3">
        <f t="shared" si="25"/>
        <v>5.9838196500000039E-7</v>
      </c>
      <c r="I188" s="28">
        <f t="shared" si="30"/>
        <v>2.1684770748051502E-3</v>
      </c>
      <c r="K188" s="31"/>
      <c r="N188" s="25">
        <v>345.98270000000002</v>
      </c>
      <c r="O188" s="26">
        <v>3.5152900000000002E-6</v>
      </c>
      <c r="P188" s="27">
        <f t="shared" si="31"/>
        <v>0.57450000000000045</v>
      </c>
      <c r="Q188" s="3">
        <f t="shared" si="26"/>
        <v>2.0195341050000015E-6</v>
      </c>
      <c r="R188" s="28">
        <f t="shared" si="32"/>
        <v>1.5653878029894691E-3</v>
      </c>
      <c r="T188" s="31"/>
      <c r="W188" s="25">
        <v>345.98270000000002</v>
      </c>
      <c r="X188" s="26">
        <v>9.2629700000000005E-6</v>
      </c>
      <c r="Y188" s="27">
        <f t="shared" si="33"/>
        <v>0.57450000000000045</v>
      </c>
      <c r="Z188" s="3">
        <f t="shared" si="27"/>
        <v>5.3215762650000049E-6</v>
      </c>
      <c r="AA188" s="28">
        <f t="shared" si="28"/>
        <v>1.5580203216858789E-3</v>
      </c>
      <c r="AC188" s="31"/>
    </row>
    <row r="189" spans="5:29" x14ac:dyDescent="0.35">
      <c r="E189" s="25">
        <v>346.55720000000002</v>
      </c>
      <c r="F189" s="26">
        <v>1.4952999999999999E-6</v>
      </c>
      <c r="G189" s="27">
        <f t="shared" si="29"/>
        <v>0.5745499999999879</v>
      </c>
      <c r="H189" s="3">
        <f t="shared" si="25"/>
        <v>8.5912461499998189E-7</v>
      </c>
      <c r="I189" s="28">
        <f t="shared" si="30"/>
        <v>3.1133826568925087E-3</v>
      </c>
      <c r="K189" s="31"/>
      <c r="N189" s="25">
        <v>346.55720000000002</v>
      </c>
      <c r="O189" s="26">
        <v>3.8394699999999998E-6</v>
      </c>
      <c r="P189" s="27">
        <f t="shared" si="31"/>
        <v>0.5745499999999879</v>
      </c>
      <c r="Q189" s="3">
        <f t="shared" si="26"/>
        <v>2.2059674884999535E-6</v>
      </c>
      <c r="R189" s="28">
        <f t="shared" si="32"/>
        <v>1.7098966497964324E-3</v>
      </c>
      <c r="T189" s="31"/>
      <c r="W189" s="25">
        <v>346.55720000000002</v>
      </c>
      <c r="X189" s="26">
        <v>9.4332100000000004E-6</v>
      </c>
      <c r="Y189" s="27">
        <f t="shared" si="33"/>
        <v>0.5745499999999879</v>
      </c>
      <c r="Z189" s="3">
        <f t="shared" si="27"/>
        <v>5.4198508054998864E-6</v>
      </c>
      <c r="AA189" s="28">
        <f t="shared" si="28"/>
        <v>1.5867925732855012E-3</v>
      </c>
      <c r="AC189" s="31"/>
    </row>
    <row r="190" spans="5:29" x14ac:dyDescent="0.35">
      <c r="E190" s="25">
        <v>347.1318</v>
      </c>
      <c r="F190" s="26">
        <v>1.2503300000000001E-6</v>
      </c>
      <c r="G190" s="27">
        <f t="shared" si="29"/>
        <v>0.5745499999999879</v>
      </c>
      <c r="H190" s="3">
        <f t="shared" si="25"/>
        <v>7.1837710149998494E-7</v>
      </c>
      <c r="I190" s="28">
        <f t="shared" si="30"/>
        <v>2.6033275846936476E-3</v>
      </c>
      <c r="K190" s="31"/>
      <c r="N190" s="25">
        <v>347.1318</v>
      </c>
      <c r="O190" s="26">
        <v>3.77011E-6</v>
      </c>
      <c r="P190" s="27">
        <f t="shared" si="31"/>
        <v>0.5745499999999879</v>
      </c>
      <c r="Q190" s="3">
        <f t="shared" si="26"/>
        <v>2.1661167004999543E-6</v>
      </c>
      <c r="R190" s="28">
        <f t="shared" si="32"/>
        <v>1.6790073781964771E-3</v>
      </c>
      <c r="T190" s="31"/>
      <c r="W190" s="25">
        <v>347.1318</v>
      </c>
      <c r="X190" s="26">
        <v>9.2640100000000004E-6</v>
      </c>
      <c r="Y190" s="27">
        <f t="shared" si="33"/>
        <v>0.5745499999999879</v>
      </c>
      <c r="Z190" s="3">
        <f t="shared" si="27"/>
        <v>5.3226369454998885E-6</v>
      </c>
      <c r="AA190" s="28">
        <f t="shared" si="28"/>
        <v>1.5583308615882202E-3</v>
      </c>
      <c r="AC190" s="31"/>
    </row>
    <row r="191" spans="5:29" x14ac:dyDescent="0.35">
      <c r="E191" s="25">
        <v>347.7063</v>
      </c>
      <c r="F191" s="26">
        <v>6.3802900000000003E-7</v>
      </c>
      <c r="G191" s="27">
        <f t="shared" si="29"/>
        <v>0.5745499999999879</v>
      </c>
      <c r="H191" s="3">
        <f t="shared" si="25"/>
        <v>3.6657956194999228E-7</v>
      </c>
      <c r="I191" s="28">
        <f t="shared" si="30"/>
        <v>1.3284480861328633E-3</v>
      </c>
      <c r="K191" s="31"/>
      <c r="N191" s="25">
        <v>347.7063</v>
      </c>
      <c r="O191" s="26">
        <v>3.4134499999999999E-6</v>
      </c>
      <c r="P191" s="27">
        <f t="shared" si="31"/>
        <v>0.5745499999999879</v>
      </c>
      <c r="Q191" s="3">
        <f t="shared" si="26"/>
        <v>1.9611976974999586E-6</v>
      </c>
      <c r="R191" s="28">
        <f t="shared" si="32"/>
        <v>1.5201698982535694E-3</v>
      </c>
      <c r="T191" s="31"/>
      <c r="W191" s="25">
        <v>347.7063</v>
      </c>
      <c r="X191" s="26">
        <v>8.9038699999999992E-6</v>
      </c>
      <c r="Y191" s="27">
        <f t="shared" si="33"/>
        <v>0.5745499999999879</v>
      </c>
      <c r="Z191" s="3">
        <f t="shared" si="27"/>
        <v>5.1157185084998915E-6</v>
      </c>
      <c r="AA191" s="28">
        <f t="shared" si="28"/>
        <v>1.497750478310095E-3</v>
      </c>
      <c r="AC191" s="31"/>
    </row>
    <row r="192" spans="5:29" x14ac:dyDescent="0.35">
      <c r="E192" s="25">
        <v>348.28089999999997</v>
      </c>
      <c r="F192" s="26">
        <v>1.22653E-6</v>
      </c>
      <c r="G192" s="27">
        <f t="shared" si="29"/>
        <v>0.57460000000000377</v>
      </c>
      <c r="H192" s="3">
        <f t="shared" si="25"/>
        <v>7.047641380000046E-7</v>
      </c>
      <c r="I192" s="28">
        <f t="shared" si="30"/>
        <v>2.5539955509819253E-3</v>
      </c>
      <c r="K192" s="31"/>
      <c r="N192" s="25">
        <v>348.28089999999997</v>
      </c>
      <c r="O192" s="26">
        <v>3.2515799999999998E-6</v>
      </c>
      <c r="P192" s="27">
        <f t="shared" si="31"/>
        <v>0.57460000000000377</v>
      </c>
      <c r="Q192" s="3">
        <f t="shared" si="26"/>
        <v>1.8683578680000121E-6</v>
      </c>
      <c r="R192" s="28">
        <f t="shared" si="32"/>
        <v>1.4482075895354217E-3</v>
      </c>
      <c r="T192" s="31"/>
      <c r="W192" s="25">
        <v>348.28089999999997</v>
      </c>
      <c r="X192" s="26">
        <v>8.5829000000000004E-6</v>
      </c>
      <c r="Y192" s="27">
        <f t="shared" si="33"/>
        <v>0.57460000000000377</v>
      </c>
      <c r="Z192" s="3">
        <f t="shared" si="27"/>
        <v>4.9317343400000324E-6</v>
      </c>
      <c r="AA192" s="28">
        <f t="shared" si="28"/>
        <v>1.4438846575237684E-3</v>
      </c>
      <c r="AC192" s="31"/>
    </row>
    <row r="193" spans="5:29" x14ac:dyDescent="0.35">
      <c r="E193" s="25">
        <v>348.85550000000001</v>
      </c>
      <c r="F193" s="26">
        <v>9.9966199999999994E-7</v>
      </c>
      <c r="G193" s="27">
        <f t="shared" si="29"/>
        <v>0.57460000000000377</v>
      </c>
      <c r="H193" s="3">
        <f t="shared" si="25"/>
        <v>5.7440578520000373E-7</v>
      </c>
      <c r="I193" s="28">
        <f t="shared" si="30"/>
        <v>2.0815897699083537E-3</v>
      </c>
      <c r="K193" s="31"/>
      <c r="N193" s="25">
        <v>348.85550000000001</v>
      </c>
      <c r="O193" s="26">
        <v>3.89109E-6</v>
      </c>
      <c r="P193" s="27">
        <f t="shared" si="31"/>
        <v>0.57460000000000377</v>
      </c>
      <c r="Q193" s="3">
        <f t="shared" si="26"/>
        <v>2.2358203140000149E-6</v>
      </c>
      <c r="R193" s="28">
        <f t="shared" si="32"/>
        <v>1.7330362683881022E-3</v>
      </c>
      <c r="T193" s="31"/>
      <c r="W193" s="25">
        <v>348.85550000000001</v>
      </c>
      <c r="X193" s="26">
        <v>8.8115399999999997E-6</v>
      </c>
      <c r="Y193" s="27">
        <f t="shared" si="33"/>
        <v>0.57460000000000377</v>
      </c>
      <c r="Z193" s="3">
        <f t="shared" si="27"/>
        <v>5.063110884000033E-6</v>
      </c>
      <c r="AA193" s="28">
        <f t="shared" si="28"/>
        <v>1.4823483222636854E-3</v>
      </c>
      <c r="AC193" s="31"/>
    </row>
    <row r="194" spans="5:29" x14ac:dyDescent="0.35">
      <c r="E194" s="25">
        <v>349.43009999999998</v>
      </c>
      <c r="F194" s="26">
        <v>1.12658E-6</v>
      </c>
      <c r="G194" s="27">
        <f t="shared" si="29"/>
        <v>0.57464999999999122</v>
      </c>
      <c r="H194" s="3">
        <f t="shared" si="25"/>
        <v>6.4738919699999007E-7</v>
      </c>
      <c r="I194" s="28">
        <f t="shared" si="30"/>
        <v>2.346074437873462E-3</v>
      </c>
      <c r="K194" s="31"/>
      <c r="N194" s="25">
        <v>349.43009999999998</v>
      </c>
      <c r="O194" s="26">
        <v>3.2206300000000001E-6</v>
      </c>
      <c r="P194" s="27">
        <f t="shared" si="31"/>
        <v>0.57464999999999122</v>
      </c>
      <c r="Q194" s="3">
        <f t="shared" si="26"/>
        <v>1.8507350294999718E-6</v>
      </c>
      <c r="R194" s="28">
        <f t="shared" si="32"/>
        <v>1.434547717996874E-3</v>
      </c>
      <c r="T194" s="31"/>
      <c r="W194" s="25">
        <v>349.43009999999998</v>
      </c>
      <c r="X194" s="26">
        <v>8.1186200000000002E-6</v>
      </c>
      <c r="Y194" s="27">
        <f t="shared" si="33"/>
        <v>0.57464999999999122</v>
      </c>
      <c r="Z194" s="3">
        <f t="shared" si="27"/>
        <v>4.6653649829999288E-6</v>
      </c>
      <c r="AA194" s="28">
        <f t="shared" si="28"/>
        <v>1.3658985777206705E-3</v>
      </c>
      <c r="AC194" s="31"/>
    </row>
    <row r="195" spans="5:29" x14ac:dyDescent="0.35">
      <c r="E195" s="25">
        <v>350.00479999999999</v>
      </c>
      <c r="F195" s="26">
        <v>1.02363E-6</v>
      </c>
      <c r="G195" s="27">
        <f t="shared" si="29"/>
        <v>0.57465000000001965</v>
      </c>
      <c r="H195" s="3">
        <f t="shared" ref="H195:H258" si="34">F195*G195</f>
        <v>5.8822897950002009E-7</v>
      </c>
      <c r="I195" s="28">
        <f t="shared" si="30"/>
        <v>2.1316836592523663E-3</v>
      </c>
      <c r="K195" s="31"/>
      <c r="N195" s="25">
        <v>350.00479999999999</v>
      </c>
      <c r="O195" s="26">
        <v>3.9112799999999996E-6</v>
      </c>
      <c r="P195" s="27">
        <f t="shared" si="31"/>
        <v>0.57465000000001965</v>
      </c>
      <c r="Q195" s="3">
        <f t="shared" ref="Q195:Q258" si="35">O195*P195</f>
        <v>2.2476170520000766E-6</v>
      </c>
      <c r="R195" s="28">
        <f t="shared" si="32"/>
        <v>1.7421801940760316E-3</v>
      </c>
      <c r="T195" s="31"/>
      <c r="W195" s="25">
        <v>350.00479999999999</v>
      </c>
      <c r="X195" s="26">
        <v>8.5194399999999995E-6</v>
      </c>
      <c r="Y195" s="27">
        <f t="shared" si="33"/>
        <v>0.57465000000001965</v>
      </c>
      <c r="Z195" s="3">
        <f t="shared" ref="Z195:Z258" si="36">X195*Y195</f>
        <v>4.8956961960001675E-6</v>
      </c>
      <c r="AA195" s="28">
        <f t="shared" ref="AA195:AA258" si="37">Z195/MAX(Z:Z)</f>
        <v>1.4333336181490406E-3</v>
      </c>
      <c r="AC195" s="31"/>
    </row>
    <row r="196" spans="5:29" x14ac:dyDescent="0.35">
      <c r="E196" s="25">
        <v>350.57940000000002</v>
      </c>
      <c r="F196" s="26">
        <v>9.3331500000000002E-7</v>
      </c>
      <c r="G196" s="27">
        <f t="shared" ref="G196:G259" si="38">(E197-E195)/2</f>
        <v>0.57465000000001965</v>
      </c>
      <c r="H196" s="3">
        <f t="shared" si="34"/>
        <v>5.3632946475001835E-7</v>
      </c>
      <c r="I196" s="28">
        <f t="shared" ref="I196:I259" si="39">H196/MAX(H:H)</f>
        <v>1.943604949478935E-3</v>
      </c>
      <c r="K196" s="31"/>
      <c r="N196" s="25">
        <v>350.57940000000002</v>
      </c>
      <c r="O196" s="26">
        <v>3.3448999999999999E-6</v>
      </c>
      <c r="P196" s="27">
        <f t="shared" ref="P196:P259" si="40">(N197-N195)/2</f>
        <v>0.57465000000001965</v>
      </c>
      <c r="Q196" s="3">
        <f t="shared" si="35"/>
        <v>1.9221467850000656E-6</v>
      </c>
      <c r="R196" s="28">
        <f t="shared" ref="R196:R259" si="41">Q196/MAX(Q:Q)</f>
        <v>1.4899006287366076E-3</v>
      </c>
      <c r="T196" s="31"/>
      <c r="W196" s="25">
        <v>350.57940000000002</v>
      </c>
      <c r="X196" s="26">
        <v>8.2916000000000004E-6</v>
      </c>
      <c r="Y196" s="27">
        <f t="shared" ref="Y196:Y259" si="42">(W197-W195)/2</f>
        <v>0.57465000000001965</v>
      </c>
      <c r="Z196" s="3">
        <f t="shared" si="36"/>
        <v>4.7647679400001633E-6</v>
      </c>
      <c r="AA196" s="28">
        <f t="shared" si="37"/>
        <v>1.3950012005771021E-3</v>
      </c>
      <c r="AC196" s="31"/>
    </row>
    <row r="197" spans="5:29" x14ac:dyDescent="0.35">
      <c r="E197" s="25">
        <v>351.15410000000003</v>
      </c>
      <c r="F197" s="26">
        <v>9.8889799999999991E-7</v>
      </c>
      <c r="G197" s="27">
        <f t="shared" si="38"/>
        <v>0.57469999999997867</v>
      </c>
      <c r="H197" s="3">
        <f t="shared" si="34"/>
        <v>5.683196805999789E-7</v>
      </c>
      <c r="I197" s="28">
        <f t="shared" si="39"/>
        <v>2.0595343286150653E-3</v>
      </c>
      <c r="K197" s="31"/>
      <c r="N197" s="25">
        <v>351.15410000000003</v>
      </c>
      <c r="O197" s="26">
        <v>3.9052000000000003E-6</v>
      </c>
      <c r="P197" s="27">
        <f t="shared" si="40"/>
        <v>0.57469999999997867</v>
      </c>
      <c r="Q197" s="3">
        <f t="shared" si="35"/>
        <v>2.2443184399999168E-6</v>
      </c>
      <c r="R197" s="28">
        <f t="shared" si="41"/>
        <v>1.7396233632807206E-3</v>
      </c>
      <c r="T197" s="31"/>
      <c r="W197" s="25">
        <v>351.15410000000003</v>
      </c>
      <c r="X197" s="26">
        <v>8.0282700000000003E-6</v>
      </c>
      <c r="Y197" s="27">
        <f t="shared" si="42"/>
        <v>0.57469999999997867</v>
      </c>
      <c r="Z197" s="3">
        <f t="shared" si="36"/>
        <v>4.6138467689998292E-6</v>
      </c>
      <c r="AA197" s="28">
        <f t="shared" si="37"/>
        <v>1.3508153729798065E-3</v>
      </c>
      <c r="AC197" s="31"/>
    </row>
    <row r="198" spans="5:29" x14ac:dyDescent="0.35">
      <c r="E198" s="25">
        <v>351.72879999999998</v>
      </c>
      <c r="F198" s="26">
        <v>1.2314599999999999E-6</v>
      </c>
      <c r="G198" s="27">
        <f t="shared" si="38"/>
        <v>0.57469999999997867</v>
      </c>
      <c r="H198" s="3">
        <f t="shared" si="34"/>
        <v>7.0772006199997369E-7</v>
      </c>
      <c r="I198" s="28">
        <f t="shared" si="39"/>
        <v>2.5647075272842179E-3</v>
      </c>
      <c r="K198" s="31"/>
      <c r="N198" s="25">
        <v>351.72879999999998</v>
      </c>
      <c r="O198" s="26">
        <v>3.9990600000000001E-6</v>
      </c>
      <c r="P198" s="27">
        <f t="shared" si="40"/>
        <v>0.57469999999997867</v>
      </c>
      <c r="Q198" s="3">
        <f t="shared" si="35"/>
        <v>2.298259781999915E-6</v>
      </c>
      <c r="R198" s="28">
        <f t="shared" si="41"/>
        <v>1.7814345506405303E-3</v>
      </c>
      <c r="T198" s="31"/>
      <c r="W198" s="25">
        <v>351.72879999999998</v>
      </c>
      <c r="X198" s="26">
        <v>7.7788599999999999E-6</v>
      </c>
      <c r="Y198" s="27">
        <f t="shared" si="42"/>
        <v>0.57469999999997867</v>
      </c>
      <c r="Z198" s="3">
        <f t="shared" si="36"/>
        <v>4.4705108419998339E-6</v>
      </c>
      <c r="AA198" s="28">
        <f t="shared" si="37"/>
        <v>1.3088503092518933E-3</v>
      </c>
      <c r="AC198" s="31"/>
    </row>
    <row r="199" spans="5:29" x14ac:dyDescent="0.35">
      <c r="E199" s="25">
        <v>352.30349999999999</v>
      </c>
      <c r="F199" s="26">
        <v>7.5695699999999999E-7</v>
      </c>
      <c r="G199" s="27">
        <f t="shared" si="38"/>
        <v>0.57470000000000709</v>
      </c>
      <c r="H199" s="3">
        <f t="shared" si="34"/>
        <v>4.3502318790000539E-7</v>
      </c>
      <c r="I199" s="28">
        <f t="shared" si="39"/>
        <v>1.576481019059146E-3</v>
      </c>
      <c r="K199" s="31"/>
      <c r="N199" s="25">
        <v>352.30349999999999</v>
      </c>
      <c r="O199" s="26">
        <v>3.9286699999999998E-6</v>
      </c>
      <c r="P199" s="27">
        <f t="shared" si="40"/>
        <v>0.57470000000000709</v>
      </c>
      <c r="Q199" s="3">
        <f t="shared" si="35"/>
        <v>2.2578066490000276E-6</v>
      </c>
      <c r="R199" s="28">
        <f t="shared" si="41"/>
        <v>1.7500783874373669E-3</v>
      </c>
      <c r="T199" s="31"/>
      <c r="W199" s="25">
        <v>352.30349999999999</v>
      </c>
      <c r="X199" s="26">
        <v>8.3164500000000006E-6</v>
      </c>
      <c r="Y199" s="27">
        <f t="shared" si="42"/>
        <v>0.57470000000000709</v>
      </c>
      <c r="Z199" s="3">
        <f t="shared" si="36"/>
        <v>4.7794638150000596E-6</v>
      </c>
      <c r="AA199" s="28">
        <f t="shared" si="37"/>
        <v>1.399303773866408E-3</v>
      </c>
      <c r="AC199" s="31"/>
    </row>
    <row r="200" spans="5:29" x14ac:dyDescent="0.35">
      <c r="E200" s="25">
        <v>352.87819999999999</v>
      </c>
      <c r="F200" s="26">
        <v>1.4435499999999999E-6</v>
      </c>
      <c r="G200" s="27">
        <f t="shared" si="38"/>
        <v>0.57474999999999454</v>
      </c>
      <c r="H200" s="3">
        <f t="shared" si="34"/>
        <v>8.2968036249999211E-7</v>
      </c>
      <c r="I200" s="28">
        <f t="shared" si="39"/>
        <v>3.0066795971988533E-3</v>
      </c>
      <c r="K200" s="31"/>
      <c r="N200" s="25">
        <v>352.87819999999999</v>
      </c>
      <c r="O200" s="26">
        <v>3.9244500000000002E-6</v>
      </c>
      <c r="P200" s="27">
        <f t="shared" si="40"/>
        <v>0.57474999999999454</v>
      </c>
      <c r="Q200" s="3">
        <f t="shared" si="35"/>
        <v>2.2555776374999787E-6</v>
      </c>
      <c r="R200" s="28">
        <f t="shared" si="41"/>
        <v>1.7483506288388561E-3</v>
      </c>
      <c r="T200" s="31"/>
      <c r="W200" s="25">
        <v>352.87819999999999</v>
      </c>
      <c r="X200" s="26">
        <v>7.6225999999999997E-6</v>
      </c>
      <c r="Y200" s="27">
        <f t="shared" si="42"/>
        <v>0.57474999999999454</v>
      </c>
      <c r="Z200" s="3">
        <f t="shared" si="36"/>
        <v>4.3810893499999585E-6</v>
      </c>
      <c r="AA200" s="28">
        <f t="shared" si="37"/>
        <v>1.2826700019907555E-3</v>
      </c>
      <c r="AC200" s="31"/>
    </row>
    <row r="201" spans="5:29" x14ac:dyDescent="0.35">
      <c r="E201" s="25">
        <v>353.45299999999997</v>
      </c>
      <c r="F201" s="26">
        <v>1.0492499999999999E-6</v>
      </c>
      <c r="G201" s="27">
        <f t="shared" si="38"/>
        <v>0.57474999999999454</v>
      </c>
      <c r="H201" s="3">
        <f t="shared" si="34"/>
        <v>6.0305643749999428E-7</v>
      </c>
      <c r="I201" s="28">
        <f t="shared" si="39"/>
        <v>2.1854169009462069E-3</v>
      </c>
      <c r="K201" s="31"/>
      <c r="N201" s="25">
        <v>353.45299999999997</v>
      </c>
      <c r="O201" s="26">
        <v>3.8452E-6</v>
      </c>
      <c r="P201" s="27">
        <f t="shared" si="40"/>
        <v>0.57474999999999454</v>
      </c>
      <c r="Q201" s="3">
        <f t="shared" si="35"/>
        <v>2.2100286999999792E-6</v>
      </c>
      <c r="R201" s="28">
        <f t="shared" si="41"/>
        <v>1.7130445891809475E-3</v>
      </c>
      <c r="T201" s="31"/>
      <c r="W201" s="25">
        <v>353.45299999999997</v>
      </c>
      <c r="X201" s="26">
        <v>7.9426599999999999E-6</v>
      </c>
      <c r="Y201" s="27">
        <f t="shared" si="42"/>
        <v>0.57474999999999454</v>
      </c>
      <c r="Z201" s="3">
        <f t="shared" si="36"/>
        <v>4.565043834999957E-6</v>
      </c>
      <c r="AA201" s="28">
        <f t="shared" si="37"/>
        <v>1.3365271322136666E-3</v>
      </c>
      <c r="AC201" s="31"/>
    </row>
    <row r="202" spans="5:29" x14ac:dyDescent="0.35">
      <c r="E202" s="25">
        <v>354.02769999999998</v>
      </c>
      <c r="F202" s="26">
        <v>1.05967E-6</v>
      </c>
      <c r="G202" s="27">
        <f t="shared" si="38"/>
        <v>0.57475000000002296</v>
      </c>
      <c r="H202" s="3">
        <f t="shared" si="34"/>
        <v>6.0904533250002433E-7</v>
      </c>
      <c r="I202" s="28">
        <f t="shared" si="39"/>
        <v>2.2071200642609307E-3</v>
      </c>
      <c r="K202" s="31"/>
      <c r="N202" s="25">
        <v>354.02769999999998</v>
      </c>
      <c r="O202" s="26">
        <v>4.1277700000000001E-6</v>
      </c>
      <c r="P202" s="27">
        <f t="shared" si="40"/>
        <v>0.57475000000002296</v>
      </c>
      <c r="Q202" s="3">
        <f t="shared" si="35"/>
        <v>2.3724358075000949E-6</v>
      </c>
      <c r="R202" s="28">
        <f t="shared" si="41"/>
        <v>1.838930111277382E-3</v>
      </c>
      <c r="T202" s="31"/>
      <c r="W202" s="25">
        <v>354.02769999999998</v>
      </c>
      <c r="X202" s="26">
        <v>7.4916499999999997E-6</v>
      </c>
      <c r="Y202" s="27">
        <f t="shared" si="42"/>
        <v>0.57475000000002296</v>
      </c>
      <c r="Z202" s="3">
        <f t="shared" si="36"/>
        <v>4.3058258375001721E-6</v>
      </c>
      <c r="AA202" s="28">
        <f t="shared" si="37"/>
        <v>1.2606347860853932E-3</v>
      </c>
      <c r="AC202" s="31"/>
    </row>
    <row r="203" spans="5:29" x14ac:dyDescent="0.35">
      <c r="E203" s="25">
        <v>354.60250000000002</v>
      </c>
      <c r="F203" s="26">
        <v>1.0944099999999999E-6</v>
      </c>
      <c r="G203" s="27">
        <f t="shared" si="38"/>
        <v>0.57480000000001041</v>
      </c>
      <c r="H203" s="3">
        <f t="shared" si="34"/>
        <v>6.2906686800001136E-7</v>
      </c>
      <c r="I203" s="28">
        <f t="shared" si="39"/>
        <v>2.2796761292387903E-3</v>
      </c>
      <c r="K203" s="31"/>
      <c r="N203" s="25">
        <v>354.60250000000002</v>
      </c>
      <c r="O203" s="26">
        <v>3.7778699999999999E-6</v>
      </c>
      <c r="P203" s="27">
        <f t="shared" si="40"/>
        <v>0.57480000000001041</v>
      </c>
      <c r="Q203" s="3">
        <f t="shared" si="35"/>
        <v>2.1715196760000391E-6</v>
      </c>
      <c r="R203" s="28">
        <f t="shared" si="41"/>
        <v>1.6831953500295567E-3</v>
      </c>
      <c r="T203" s="31"/>
      <c r="W203" s="25">
        <v>354.60250000000002</v>
      </c>
      <c r="X203" s="26">
        <v>7.5829599999999998E-6</v>
      </c>
      <c r="Y203" s="27">
        <f t="shared" si="42"/>
        <v>0.57480000000001041</v>
      </c>
      <c r="Z203" s="3">
        <f t="shared" si="36"/>
        <v>4.3586854080000787E-6</v>
      </c>
      <c r="AA203" s="28">
        <f t="shared" si="37"/>
        <v>1.2761107054245747E-3</v>
      </c>
      <c r="AC203" s="31"/>
    </row>
    <row r="204" spans="5:29" x14ac:dyDescent="0.35">
      <c r="E204" s="25">
        <v>355.1773</v>
      </c>
      <c r="F204" s="26">
        <v>1.0937E-6</v>
      </c>
      <c r="G204" s="27">
        <f t="shared" si="38"/>
        <v>0.57479999999998199</v>
      </c>
      <c r="H204" s="3">
        <f t="shared" si="34"/>
        <v>6.2865875999998033E-7</v>
      </c>
      <c r="I204" s="28">
        <f t="shared" si="39"/>
        <v>2.2781971861992687E-3</v>
      </c>
      <c r="K204" s="31"/>
      <c r="N204" s="25">
        <v>355.1773</v>
      </c>
      <c r="O204" s="26">
        <v>3.8279500000000003E-6</v>
      </c>
      <c r="P204" s="27">
        <f t="shared" si="40"/>
        <v>0.57479999999998199</v>
      </c>
      <c r="Q204" s="3">
        <f t="shared" si="35"/>
        <v>2.2003056599999311E-6</v>
      </c>
      <c r="R204" s="28">
        <f t="shared" si="41"/>
        <v>1.7055080349893787E-3</v>
      </c>
      <c r="T204" s="31"/>
      <c r="W204" s="25">
        <v>355.1773</v>
      </c>
      <c r="X204" s="26">
        <v>7.6631999999999997E-6</v>
      </c>
      <c r="Y204" s="27">
        <f t="shared" si="42"/>
        <v>0.57479999999998199</v>
      </c>
      <c r="Z204" s="3">
        <f t="shared" si="36"/>
        <v>4.4048073599998621E-6</v>
      </c>
      <c r="AA204" s="28">
        <f t="shared" si="37"/>
        <v>1.2896140237861095E-3</v>
      </c>
      <c r="AC204" s="31"/>
    </row>
    <row r="205" spans="5:29" x14ac:dyDescent="0.35">
      <c r="E205" s="25">
        <v>355.75209999999998</v>
      </c>
      <c r="F205" s="26">
        <v>1.60769E-6</v>
      </c>
      <c r="G205" s="27">
        <f t="shared" si="38"/>
        <v>0.57484999999999786</v>
      </c>
      <c r="H205" s="3">
        <f t="shared" si="34"/>
        <v>9.2418059649999656E-7</v>
      </c>
      <c r="I205" s="28">
        <f t="shared" si="39"/>
        <v>3.3491391012929173E-3</v>
      </c>
      <c r="K205" s="31"/>
      <c r="N205" s="25">
        <v>355.75209999999998</v>
      </c>
      <c r="O205" s="26">
        <v>3.8190199999999999E-6</v>
      </c>
      <c r="P205" s="27">
        <f t="shared" si="40"/>
        <v>0.57484999999999786</v>
      </c>
      <c r="Q205" s="3">
        <f t="shared" si="35"/>
        <v>2.1953636469999917E-6</v>
      </c>
      <c r="R205" s="28">
        <f t="shared" si="41"/>
        <v>1.701677365899331E-3</v>
      </c>
      <c r="T205" s="31"/>
      <c r="W205" s="25">
        <v>355.75209999999998</v>
      </c>
      <c r="X205" s="26">
        <v>7.3505899999999997E-6</v>
      </c>
      <c r="Y205" s="27">
        <f t="shared" si="42"/>
        <v>0.57484999999999786</v>
      </c>
      <c r="Z205" s="3">
        <f t="shared" si="36"/>
        <v>4.2254866614999843E-6</v>
      </c>
      <c r="AA205" s="28">
        <f t="shared" si="37"/>
        <v>1.237113546775335E-3</v>
      </c>
      <c r="AC205" s="31"/>
    </row>
    <row r="206" spans="5:29" x14ac:dyDescent="0.35">
      <c r="E206" s="25">
        <v>356.327</v>
      </c>
      <c r="F206" s="26">
        <v>1.08698E-6</v>
      </c>
      <c r="G206" s="27">
        <f t="shared" si="38"/>
        <v>0.57484999999999786</v>
      </c>
      <c r="H206" s="3">
        <f t="shared" si="34"/>
        <v>6.2485045299999766E-7</v>
      </c>
      <c r="I206" s="28">
        <f t="shared" si="39"/>
        <v>2.2643962581862021E-3</v>
      </c>
      <c r="K206" s="31"/>
      <c r="N206" s="25">
        <v>356.327</v>
      </c>
      <c r="O206" s="26">
        <v>3.9835199999999998E-6</v>
      </c>
      <c r="P206" s="27">
        <f t="shared" si="40"/>
        <v>0.57484999999999786</v>
      </c>
      <c r="Q206" s="3">
        <f t="shared" si="35"/>
        <v>2.2899264719999913E-6</v>
      </c>
      <c r="R206" s="28">
        <f t="shared" si="41"/>
        <v>1.7749752084585319E-3</v>
      </c>
      <c r="T206" s="31"/>
      <c r="W206" s="25">
        <v>356.327</v>
      </c>
      <c r="X206" s="26">
        <v>7.9360399999999993E-6</v>
      </c>
      <c r="Y206" s="27">
        <f t="shared" si="42"/>
        <v>0.57484999999999786</v>
      </c>
      <c r="Z206" s="3">
        <f t="shared" si="36"/>
        <v>4.562032593999983E-6</v>
      </c>
      <c r="AA206" s="28">
        <f t="shared" si="37"/>
        <v>1.3356455184891185E-3</v>
      </c>
      <c r="AC206" s="31"/>
    </row>
    <row r="207" spans="5:29" x14ac:dyDescent="0.35">
      <c r="E207" s="25">
        <v>356.90179999999998</v>
      </c>
      <c r="F207" s="26">
        <v>1.59625E-6</v>
      </c>
      <c r="G207" s="27">
        <f t="shared" si="38"/>
        <v>0.57484999999999786</v>
      </c>
      <c r="H207" s="3">
        <f t="shared" si="34"/>
        <v>9.1760431249999654E-7</v>
      </c>
      <c r="I207" s="28">
        <f t="shared" si="39"/>
        <v>3.3253072983217033E-3</v>
      </c>
      <c r="K207" s="31"/>
      <c r="N207" s="25">
        <v>356.90179999999998</v>
      </c>
      <c r="O207" s="26">
        <v>3.7102099999999999E-6</v>
      </c>
      <c r="P207" s="27">
        <f t="shared" si="40"/>
        <v>0.57484999999999786</v>
      </c>
      <c r="Q207" s="3">
        <f t="shared" si="35"/>
        <v>2.132814218499992E-6</v>
      </c>
      <c r="R207" s="28">
        <f t="shared" si="41"/>
        <v>1.6531938507086522E-3</v>
      </c>
      <c r="T207" s="31"/>
      <c r="W207" s="25">
        <v>356.90179999999998</v>
      </c>
      <c r="X207" s="26">
        <v>7.4769600000000003E-6</v>
      </c>
      <c r="Y207" s="27">
        <f t="shared" si="42"/>
        <v>0.57484999999999786</v>
      </c>
      <c r="Z207" s="3">
        <f t="shared" si="36"/>
        <v>4.2981304559999838E-6</v>
      </c>
      <c r="AA207" s="28">
        <f t="shared" si="37"/>
        <v>1.2583817767957823E-3</v>
      </c>
      <c r="AC207" s="31"/>
    </row>
    <row r="208" spans="5:29" x14ac:dyDescent="0.35">
      <c r="E208" s="25">
        <v>357.47669999999999</v>
      </c>
      <c r="F208" s="26">
        <v>1.0181400000000001E-6</v>
      </c>
      <c r="G208" s="27">
        <f t="shared" si="38"/>
        <v>0.57490000000001373</v>
      </c>
      <c r="H208" s="3">
        <f t="shared" si="34"/>
        <v>5.8532868600001399E-7</v>
      </c>
      <c r="I208" s="28">
        <f t="shared" si="39"/>
        <v>2.1211732823813493E-3</v>
      </c>
      <c r="K208" s="31"/>
      <c r="N208" s="25">
        <v>357.47669999999999</v>
      </c>
      <c r="O208" s="26">
        <v>3.9682899999999999E-6</v>
      </c>
      <c r="P208" s="27">
        <f t="shared" si="40"/>
        <v>0.57490000000001373</v>
      </c>
      <c r="Q208" s="3">
        <f t="shared" si="35"/>
        <v>2.2813699210000546E-6</v>
      </c>
      <c r="R208" s="28">
        <f t="shared" si="41"/>
        <v>1.7683428269910457E-3</v>
      </c>
      <c r="T208" s="31"/>
      <c r="W208" s="25">
        <v>357.47669999999999</v>
      </c>
      <c r="X208" s="26">
        <v>7.2090400000000002E-6</v>
      </c>
      <c r="Y208" s="27">
        <f t="shared" si="42"/>
        <v>0.57490000000001373</v>
      </c>
      <c r="Z208" s="3">
        <f t="shared" si="36"/>
        <v>4.1444770960000989E-6</v>
      </c>
      <c r="AA208" s="28">
        <f t="shared" si="37"/>
        <v>1.2133960347047335E-3</v>
      </c>
      <c r="AC208" s="31"/>
    </row>
    <row r="209" spans="5:29" x14ac:dyDescent="0.35">
      <c r="E209" s="25">
        <v>358.05160000000001</v>
      </c>
      <c r="F209" s="26">
        <v>9.3390200000000002E-7</v>
      </c>
      <c r="G209" s="27">
        <f t="shared" si="38"/>
        <v>0.57490000000001373</v>
      </c>
      <c r="H209" s="3">
        <f t="shared" si="34"/>
        <v>5.3690025980001286E-7</v>
      </c>
      <c r="I209" s="28">
        <f t="shared" si="39"/>
        <v>1.9456734543014781E-3</v>
      </c>
      <c r="K209" s="31"/>
      <c r="N209" s="25">
        <v>358.05160000000001</v>
      </c>
      <c r="O209" s="26">
        <v>3.77272E-6</v>
      </c>
      <c r="P209" s="27">
        <f t="shared" si="40"/>
        <v>0.57490000000001373</v>
      </c>
      <c r="Q209" s="3">
        <f t="shared" si="35"/>
        <v>2.168936728000052E-6</v>
      </c>
      <c r="R209" s="28">
        <f t="shared" si="41"/>
        <v>1.681193247027223E-3</v>
      </c>
      <c r="T209" s="31"/>
      <c r="W209" s="25">
        <v>358.05160000000001</v>
      </c>
      <c r="X209" s="26">
        <v>7.3804999999999999E-6</v>
      </c>
      <c r="Y209" s="27">
        <f t="shared" si="42"/>
        <v>0.57490000000001373</v>
      </c>
      <c r="Z209" s="3">
        <f t="shared" si="36"/>
        <v>4.2430494500001011E-6</v>
      </c>
      <c r="AA209" s="28">
        <f t="shared" si="37"/>
        <v>1.2422554784185251E-3</v>
      </c>
      <c r="AC209" s="31"/>
    </row>
    <row r="210" spans="5:29" x14ac:dyDescent="0.35">
      <c r="E210" s="25">
        <v>358.62650000000002</v>
      </c>
      <c r="F210" s="26">
        <v>1.45895E-6</v>
      </c>
      <c r="G210" s="27">
        <f t="shared" si="38"/>
        <v>0.57489999999998531</v>
      </c>
      <c r="H210" s="3">
        <f t="shared" si="34"/>
        <v>8.3875035499997854E-7</v>
      </c>
      <c r="I210" s="28">
        <f t="shared" si="39"/>
        <v>3.0395483532030137E-3</v>
      </c>
      <c r="K210" s="31"/>
      <c r="N210" s="25">
        <v>358.62650000000002</v>
      </c>
      <c r="O210" s="26">
        <v>4.1884000000000004E-6</v>
      </c>
      <c r="P210" s="27">
        <f t="shared" si="40"/>
        <v>0.57489999999998531</v>
      </c>
      <c r="Q210" s="3">
        <f t="shared" si="35"/>
        <v>2.4079111599999387E-6</v>
      </c>
      <c r="R210" s="28">
        <f t="shared" si="41"/>
        <v>1.8664278811702094E-3</v>
      </c>
      <c r="T210" s="31"/>
      <c r="W210" s="25">
        <v>358.62650000000002</v>
      </c>
      <c r="X210" s="26">
        <v>7.0474399999999999E-6</v>
      </c>
      <c r="Y210" s="27">
        <f t="shared" si="42"/>
        <v>0.57489999999998531</v>
      </c>
      <c r="Z210" s="3">
        <f t="shared" si="36"/>
        <v>4.0515732559998965E-6</v>
      </c>
      <c r="AA210" s="28">
        <f t="shared" si="37"/>
        <v>1.1861961857361179E-3</v>
      </c>
      <c r="AC210" s="31"/>
    </row>
    <row r="211" spans="5:29" x14ac:dyDescent="0.35">
      <c r="E211" s="25">
        <v>359.20139999999998</v>
      </c>
      <c r="F211" s="26">
        <v>1.36976E-6</v>
      </c>
      <c r="G211" s="27">
        <f t="shared" si="38"/>
        <v>0.57495000000000118</v>
      </c>
      <c r="H211" s="3">
        <f t="shared" si="34"/>
        <v>7.8754351200000154E-7</v>
      </c>
      <c r="I211" s="28">
        <f t="shared" si="39"/>
        <v>2.8539798173622039E-3</v>
      </c>
      <c r="K211" s="31"/>
      <c r="N211" s="25">
        <v>359.20139999999998</v>
      </c>
      <c r="O211" s="26">
        <v>4.8096399999999999E-6</v>
      </c>
      <c r="P211" s="27">
        <f t="shared" si="40"/>
        <v>0.57495000000000118</v>
      </c>
      <c r="Q211" s="3">
        <f t="shared" si="35"/>
        <v>2.7653025180000056E-6</v>
      </c>
      <c r="R211" s="28">
        <f t="shared" si="41"/>
        <v>2.1434502257406899E-3</v>
      </c>
      <c r="T211" s="31"/>
      <c r="W211" s="25">
        <v>359.20139999999998</v>
      </c>
      <c r="X211" s="26">
        <v>7.34356E-6</v>
      </c>
      <c r="Y211" s="27">
        <f t="shared" si="42"/>
        <v>0.57495000000000118</v>
      </c>
      <c r="Z211" s="3">
        <f t="shared" si="36"/>
        <v>4.2221798220000083E-6</v>
      </c>
      <c r="AA211" s="28">
        <f t="shared" si="37"/>
        <v>1.2361453894315416E-3</v>
      </c>
      <c r="AC211" s="31"/>
    </row>
    <row r="212" spans="5:29" x14ac:dyDescent="0.35">
      <c r="E212" s="25">
        <v>359.77640000000002</v>
      </c>
      <c r="F212" s="26">
        <v>1.49327E-6</v>
      </c>
      <c r="G212" s="27">
        <f t="shared" si="38"/>
        <v>0.57495000000000118</v>
      </c>
      <c r="H212" s="3">
        <f t="shared" si="34"/>
        <v>8.585555865000017E-7</v>
      </c>
      <c r="I212" s="28">
        <f t="shared" si="39"/>
        <v>3.1113205538725462E-3</v>
      </c>
      <c r="K212" s="31"/>
      <c r="N212" s="25">
        <v>359.77640000000002</v>
      </c>
      <c r="O212" s="26">
        <v>4.2094300000000003E-6</v>
      </c>
      <c r="P212" s="27">
        <f t="shared" si="40"/>
        <v>0.57495000000000118</v>
      </c>
      <c r="Q212" s="3">
        <f t="shared" si="35"/>
        <v>2.4202117785000051E-6</v>
      </c>
      <c r="R212" s="28">
        <f t="shared" si="41"/>
        <v>1.8759623763399411E-3</v>
      </c>
      <c r="T212" s="31"/>
      <c r="W212" s="25">
        <v>359.77640000000002</v>
      </c>
      <c r="X212" s="26">
        <v>7.1764399999999999E-6</v>
      </c>
      <c r="Y212" s="27">
        <f t="shared" si="42"/>
        <v>0.57495000000000118</v>
      </c>
      <c r="Z212" s="3">
        <f t="shared" si="36"/>
        <v>4.1260941780000085E-6</v>
      </c>
      <c r="AA212" s="28">
        <f t="shared" si="37"/>
        <v>1.208013990289736E-3</v>
      </c>
      <c r="AC212" s="31"/>
    </row>
    <row r="213" spans="5:29" x14ac:dyDescent="0.35">
      <c r="E213" s="25">
        <v>360.35129999999998</v>
      </c>
      <c r="F213" s="26">
        <v>1.3952E-6</v>
      </c>
      <c r="G213" s="27">
        <f t="shared" si="38"/>
        <v>0.57495000000000118</v>
      </c>
      <c r="H213" s="3">
        <f t="shared" si="34"/>
        <v>8.0217024000000165E-7</v>
      </c>
      <c r="I213" s="28">
        <f t="shared" si="39"/>
        <v>2.9069856333837664E-3</v>
      </c>
      <c r="K213" s="31"/>
      <c r="N213" s="25">
        <v>360.35129999999998</v>
      </c>
      <c r="O213" s="26">
        <v>4.5894700000000003E-6</v>
      </c>
      <c r="P213" s="27">
        <f t="shared" si="40"/>
        <v>0.57495000000000118</v>
      </c>
      <c r="Q213" s="3">
        <f t="shared" si="35"/>
        <v>2.6387157765000055E-6</v>
      </c>
      <c r="R213" s="28">
        <f t="shared" si="41"/>
        <v>2.0453299015165639E-3</v>
      </c>
      <c r="T213" s="31"/>
      <c r="W213" s="25">
        <v>360.35129999999998</v>
      </c>
      <c r="X213" s="26">
        <v>6.80512E-6</v>
      </c>
      <c r="Y213" s="27">
        <f t="shared" si="42"/>
        <v>0.57495000000000118</v>
      </c>
      <c r="Z213" s="3">
        <f t="shared" si="36"/>
        <v>3.9126037440000081E-6</v>
      </c>
      <c r="AA213" s="28">
        <f t="shared" si="37"/>
        <v>1.1455094957389025E-3</v>
      </c>
      <c r="AC213" s="31"/>
    </row>
    <row r="214" spans="5:29" x14ac:dyDescent="0.35">
      <c r="E214" s="25">
        <v>360.92630000000003</v>
      </c>
      <c r="F214" s="26">
        <v>1.3220899999999999E-6</v>
      </c>
      <c r="G214" s="27">
        <f t="shared" si="38"/>
        <v>0.57500000000001705</v>
      </c>
      <c r="H214" s="3">
        <f t="shared" si="34"/>
        <v>7.6020175000002249E-7</v>
      </c>
      <c r="I214" s="28">
        <f t="shared" si="39"/>
        <v>2.7548959753521374E-3</v>
      </c>
      <c r="K214" s="31"/>
      <c r="N214" s="25">
        <v>360.92630000000003</v>
      </c>
      <c r="O214" s="26">
        <v>4.6001299999999998E-6</v>
      </c>
      <c r="P214" s="27">
        <f t="shared" si="40"/>
        <v>0.57500000000001705</v>
      </c>
      <c r="Q214" s="3">
        <f t="shared" si="35"/>
        <v>2.6450747500000783E-6</v>
      </c>
      <c r="R214" s="28">
        <f t="shared" si="41"/>
        <v>2.0502588896093633E-3</v>
      </c>
      <c r="T214" s="31"/>
      <c r="W214" s="25">
        <v>360.92630000000003</v>
      </c>
      <c r="X214" s="26">
        <v>7.0728600000000002E-6</v>
      </c>
      <c r="Y214" s="27">
        <f t="shared" si="42"/>
        <v>0.57500000000001705</v>
      </c>
      <c r="Z214" s="3">
        <f t="shared" si="36"/>
        <v>4.0668945000001211E-6</v>
      </c>
      <c r="AA214" s="28">
        <f t="shared" si="37"/>
        <v>1.1906818509445367E-3</v>
      </c>
      <c r="AC214" s="31"/>
    </row>
    <row r="215" spans="5:29" x14ac:dyDescent="0.35">
      <c r="E215" s="25">
        <v>361.50130000000001</v>
      </c>
      <c r="F215" s="26">
        <v>9.6786599999999999E-7</v>
      </c>
      <c r="G215" s="27">
        <f t="shared" si="38"/>
        <v>0.57499999999998863</v>
      </c>
      <c r="H215" s="3">
        <f t="shared" si="34"/>
        <v>5.5652294999998901E-7</v>
      </c>
      <c r="I215" s="28">
        <f t="shared" si="39"/>
        <v>2.0167841433488191E-3</v>
      </c>
      <c r="K215" s="31"/>
      <c r="N215" s="25">
        <v>361.50130000000001</v>
      </c>
      <c r="O215" s="26">
        <v>4.73112E-6</v>
      </c>
      <c r="P215" s="27">
        <f t="shared" si="40"/>
        <v>0.57499999999998863</v>
      </c>
      <c r="Q215" s="3">
        <f t="shared" si="35"/>
        <v>2.7203939999999463E-6</v>
      </c>
      <c r="R215" s="28">
        <f t="shared" si="41"/>
        <v>2.1086405901155339E-3</v>
      </c>
      <c r="T215" s="31"/>
      <c r="W215" s="25">
        <v>361.50130000000001</v>
      </c>
      <c r="X215" s="26">
        <v>6.8500700000000003E-6</v>
      </c>
      <c r="Y215" s="27">
        <f t="shared" si="42"/>
        <v>0.57499999999998863</v>
      </c>
      <c r="Z215" s="3">
        <f t="shared" si="36"/>
        <v>3.9387902499999224E-6</v>
      </c>
      <c r="AA215" s="28">
        <f t="shared" si="37"/>
        <v>1.1531762295166651E-3</v>
      </c>
      <c r="AC215" s="31"/>
    </row>
    <row r="216" spans="5:29" x14ac:dyDescent="0.35">
      <c r="E216" s="25">
        <v>362.0763</v>
      </c>
      <c r="F216" s="26">
        <v>1.20097E-6</v>
      </c>
      <c r="G216" s="27">
        <f t="shared" si="38"/>
        <v>0.5750500000000045</v>
      </c>
      <c r="H216" s="3">
        <f t="shared" si="34"/>
        <v>6.9061779850000543E-7</v>
      </c>
      <c r="I216" s="28">
        <f t="shared" si="39"/>
        <v>2.5027306153848792E-3</v>
      </c>
      <c r="K216" s="31"/>
      <c r="N216" s="25">
        <v>362.0763</v>
      </c>
      <c r="O216" s="26">
        <v>4.7613999999999998E-6</v>
      </c>
      <c r="P216" s="27">
        <f t="shared" si="40"/>
        <v>0.5750500000000045</v>
      </c>
      <c r="Q216" s="3">
        <f t="shared" si="35"/>
        <v>2.7380430700000212E-6</v>
      </c>
      <c r="R216" s="28">
        <f t="shared" si="41"/>
        <v>2.1223207942991738E-3</v>
      </c>
      <c r="T216" s="31"/>
      <c r="W216" s="25">
        <v>362.0763</v>
      </c>
      <c r="X216" s="26">
        <v>6.4243499999999997E-6</v>
      </c>
      <c r="Y216" s="27">
        <f t="shared" si="42"/>
        <v>0.5750500000000045</v>
      </c>
      <c r="Z216" s="3">
        <f t="shared" si="36"/>
        <v>3.6943224675000288E-6</v>
      </c>
      <c r="AA216" s="28">
        <f t="shared" si="37"/>
        <v>1.0816023660286224E-3</v>
      </c>
      <c r="AC216" s="31"/>
    </row>
    <row r="217" spans="5:29" x14ac:dyDescent="0.35">
      <c r="E217" s="25">
        <v>362.65140000000002</v>
      </c>
      <c r="F217" s="26">
        <v>1.71192E-6</v>
      </c>
      <c r="G217" s="27">
        <f t="shared" si="38"/>
        <v>0.57509999999999195</v>
      </c>
      <c r="H217" s="3">
        <f t="shared" si="34"/>
        <v>9.845251919999862E-7</v>
      </c>
      <c r="I217" s="28">
        <f t="shared" si="39"/>
        <v>3.5678219486780611E-3</v>
      </c>
      <c r="K217" s="31"/>
      <c r="N217" s="25">
        <v>362.65140000000002</v>
      </c>
      <c r="O217" s="26">
        <v>4.7453199999999998E-6</v>
      </c>
      <c r="P217" s="27">
        <f t="shared" si="40"/>
        <v>0.57509999999999195</v>
      </c>
      <c r="Q217" s="3">
        <f t="shared" si="35"/>
        <v>2.7290335319999616E-6</v>
      </c>
      <c r="R217" s="28">
        <f t="shared" si="41"/>
        <v>2.1153372920840116E-3</v>
      </c>
      <c r="T217" s="31"/>
      <c r="W217" s="25">
        <v>362.65140000000002</v>
      </c>
      <c r="X217" s="26">
        <v>6.6685900000000001E-6</v>
      </c>
      <c r="Y217" s="27">
        <f t="shared" si="42"/>
        <v>0.57509999999999195</v>
      </c>
      <c r="Z217" s="3">
        <f t="shared" si="36"/>
        <v>3.8351061089999466E-6</v>
      </c>
      <c r="AA217" s="28">
        <f t="shared" si="37"/>
        <v>1.1228201863688917E-3</v>
      </c>
      <c r="AC217" s="31"/>
    </row>
    <row r="218" spans="5:29" x14ac:dyDescent="0.35">
      <c r="E218" s="25">
        <v>363.22649999999999</v>
      </c>
      <c r="F218" s="26">
        <v>1.71679E-6</v>
      </c>
      <c r="G218" s="27">
        <f t="shared" si="38"/>
        <v>0.57504999999997608</v>
      </c>
      <c r="H218" s="3">
        <f t="shared" si="34"/>
        <v>9.8724008949995897E-7</v>
      </c>
      <c r="I218" s="28">
        <f t="shared" si="39"/>
        <v>3.5776604687764012E-3</v>
      </c>
      <c r="K218" s="31"/>
      <c r="N218" s="25">
        <v>363.22649999999999</v>
      </c>
      <c r="O218" s="26">
        <v>4.6632599999999996E-6</v>
      </c>
      <c r="P218" s="27">
        <f t="shared" si="40"/>
        <v>0.57504999999997608</v>
      </c>
      <c r="Q218" s="3">
        <f t="shared" si="35"/>
        <v>2.6816076629998884E-6</v>
      </c>
      <c r="R218" s="28">
        <f t="shared" si="41"/>
        <v>2.078576399215163E-3</v>
      </c>
      <c r="T218" s="31"/>
      <c r="W218" s="25">
        <v>363.22649999999999</v>
      </c>
      <c r="X218" s="26">
        <v>6.5950200000000001E-6</v>
      </c>
      <c r="Y218" s="27">
        <f t="shared" si="42"/>
        <v>0.57504999999997608</v>
      </c>
      <c r="Z218" s="3">
        <f t="shared" si="36"/>
        <v>3.7924662509998422E-6</v>
      </c>
      <c r="AA218" s="28">
        <f t="shared" si="37"/>
        <v>1.110336335349994E-3</v>
      </c>
      <c r="AC218" s="31"/>
    </row>
    <row r="219" spans="5:29" x14ac:dyDescent="0.35">
      <c r="E219" s="25">
        <v>363.80149999999998</v>
      </c>
      <c r="F219" s="26">
        <v>1.39636E-6</v>
      </c>
      <c r="G219" s="27">
        <f t="shared" si="38"/>
        <v>0.5750500000000045</v>
      </c>
      <c r="H219" s="3">
        <f t="shared" si="34"/>
        <v>8.0297681800000631E-7</v>
      </c>
      <c r="I219" s="28">
        <f t="shared" si="39"/>
        <v>2.9099085923035796E-3</v>
      </c>
      <c r="K219" s="31"/>
      <c r="N219" s="25">
        <v>363.80149999999998</v>
      </c>
      <c r="O219" s="26">
        <v>5.0150000000000003E-6</v>
      </c>
      <c r="P219" s="27">
        <f t="shared" si="40"/>
        <v>0.5750500000000045</v>
      </c>
      <c r="Q219" s="3">
        <f t="shared" si="35"/>
        <v>2.8838757500000228E-6</v>
      </c>
      <c r="R219" s="28">
        <f t="shared" si="41"/>
        <v>2.2353590925799889E-3</v>
      </c>
      <c r="T219" s="31"/>
      <c r="W219" s="25">
        <v>363.80149999999998</v>
      </c>
      <c r="X219" s="26">
        <v>6.2935099999999998E-6</v>
      </c>
      <c r="Y219" s="27">
        <f t="shared" si="42"/>
        <v>0.5750500000000045</v>
      </c>
      <c r="Z219" s="3">
        <f t="shared" si="36"/>
        <v>3.6190829255000281E-6</v>
      </c>
      <c r="AA219" s="28">
        <f t="shared" si="37"/>
        <v>1.0595741680675549E-3</v>
      </c>
      <c r="AC219" s="31"/>
    </row>
    <row r="220" spans="5:29" x14ac:dyDescent="0.35">
      <c r="E220" s="25">
        <v>364.3766</v>
      </c>
      <c r="F220" s="26">
        <v>1.51746E-6</v>
      </c>
      <c r="G220" s="27">
        <f t="shared" si="38"/>
        <v>0.57515000000000782</v>
      </c>
      <c r="H220" s="3">
        <f t="shared" si="34"/>
        <v>8.7276711900001194E-7</v>
      </c>
      <c r="I220" s="28">
        <f t="shared" si="39"/>
        <v>3.1628217424555282E-3</v>
      </c>
      <c r="K220" s="31"/>
      <c r="N220" s="25">
        <v>364.3766</v>
      </c>
      <c r="O220" s="26">
        <v>4.5641000000000001E-6</v>
      </c>
      <c r="P220" s="27">
        <f t="shared" si="40"/>
        <v>0.57515000000000782</v>
      </c>
      <c r="Q220" s="3">
        <f t="shared" si="35"/>
        <v>2.6250421150000358E-6</v>
      </c>
      <c r="R220" s="28">
        <f t="shared" si="41"/>
        <v>2.0347311288188086E-3</v>
      </c>
      <c r="T220" s="31"/>
      <c r="W220" s="25">
        <v>364.3766</v>
      </c>
      <c r="X220" s="26">
        <v>6.2277100000000004E-6</v>
      </c>
      <c r="Y220" s="27">
        <f t="shared" si="42"/>
        <v>0.57515000000000782</v>
      </c>
      <c r="Z220" s="3">
        <f t="shared" si="36"/>
        <v>3.581867406500049E-6</v>
      </c>
      <c r="AA220" s="28">
        <f t="shared" si="37"/>
        <v>1.0486784236496075E-3</v>
      </c>
      <c r="AC220" s="31"/>
    </row>
    <row r="221" spans="5:29" x14ac:dyDescent="0.35">
      <c r="E221" s="25">
        <v>364.95179999999999</v>
      </c>
      <c r="F221" s="26">
        <v>1.7713600000000001E-6</v>
      </c>
      <c r="G221" s="27">
        <f t="shared" si="38"/>
        <v>0.57515000000000782</v>
      </c>
      <c r="H221" s="3">
        <f t="shared" si="34"/>
        <v>1.0187977040000138E-6</v>
      </c>
      <c r="I221" s="28">
        <f t="shared" si="39"/>
        <v>3.6920221433948994E-3</v>
      </c>
      <c r="K221" s="31"/>
      <c r="N221" s="25">
        <v>364.95179999999999</v>
      </c>
      <c r="O221" s="26">
        <v>4.7294599999999999E-6</v>
      </c>
      <c r="P221" s="27">
        <f t="shared" si="40"/>
        <v>0.57515000000000782</v>
      </c>
      <c r="Q221" s="3">
        <f t="shared" si="35"/>
        <v>2.720148919000037E-6</v>
      </c>
      <c r="R221" s="28">
        <f t="shared" si="41"/>
        <v>2.1084506221387355E-3</v>
      </c>
      <c r="T221" s="31"/>
      <c r="W221" s="25">
        <v>364.95179999999999</v>
      </c>
      <c r="X221" s="26">
        <v>6.2361299999999999E-6</v>
      </c>
      <c r="Y221" s="27">
        <f t="shared" si="42"/>
        <v>0.57515000000000782</v>
      </c>
      <c r="Z221" s="3">
        <f t="shared" si="36"/>
        <v>3.5867101695000487E-6</v>
      </c>
      <c r="AA221" s="28">
        <f t="shared" si="37"/>
        <v>1.0500962597927693E-3</v>
      </c>
      <c r="AC221" s="31"/>
    </row>
    <row r="222" spans="5:29" x14ac:dyDescent="0.35">
      <c r="E222" s="25">
        <v>365.52690000000001</v>
      </c>
      <c r="F222" s="26">
        <v>1.2016799999999999E-6</v>
      </c>
      <c r="G222" s="27">
        <f t="shared" si="38"/>
        <v>0.57515000000000782</v>
      </c>
      <c r="H222" s="3">
        <f t="shared" si="34"/>
        <v>6.9114625200000932E-7</v>
      </c>
      <c r="I222" s="28">
        <f t="shared" si="39"/>
        <v>2.5046456786168721E-3</v>
      </c>
      <c r="K222" s="31"/>
      <c r="N222" s="25">
        <v>365.52690000000001</v>
      </c>
      <c r="O222" s="26">
        <v>4.6783700000000004E-6</v>
      </c>
      <c r="P222" s="27">
        <f t="shared" si="40"/>
        <v>0.57515000000000782</v>
      </c>
      <c r="Q222" s="3">
        <f t="shared" si="35"/>
        <v>2.690764505500037E-6</v>
      </c>
      <c r="R222" s="28">
        <f t="shared" si="41"/>
        <v>2.0856740805705507E-3</v>
      </c>
      <c r="T222" s="31"/>
      <c r="W222" s="25">
        <v>365.52690000000001</v>
      </c>
      <c r="X222" s="26">
        <v>5.8037199999999997E-6</v>
      </c>
      <c r="Y222" s="27">
        <f t="shared" si="42"/>
        <v>0.57515000000000782</v>
      </c>
      <c r="Z222" s="3">
        <f t="shared" si="36"/>
        <v>3.3380095580000451E-6</v>
      </c>
      <c r="AA222" s="28">
        <f t="shared" si="37"/>
        <v>9.772831331105172E-4</v>
      </c>
      <c r="AC222" s="31"/>
    </row>
    <row r="223" spans="5:29" x14ac:dyDescent="0.35">
      <c r="E223" s="25">
        <v>366.10210000000001</v>
      </c>
      <c r="F223" s="26">
        <v>1.82008E-6</v>
      </c>
      <c r="G223" s="27">
        <f t="shared" si="38"/>
        <v>0.57519999999999527</v>
      </c>
      <c r="H223" s="3">
        <f t="shared" si="34"/>
        <v>1.0469100159999913E-6</v>
      </c>
      <c r="I223" s="28">
        <f t="shared" si="39"/>
        <v>3.7938983824151061E-3</v>
      </c>
      <c r="K223" s="31"/>
      <c r="N223" s="25">
        <v>366.10210000000001</v>
      </c>
      <c r="O223" s="26">
        <v>5.0153299999999996E-6</v>
      </c>
      <c r="P223" s="27">
        <f t="shared" si="40"/>
        <v>0.57519999999999527</v>
      </c>
      <c r="Q223" s="3">
        <f t="shared" si="35"/>
        <v>2.884817815999976E-6</v>
      </c>
      <c r="R223" s="28">
        <f t="shared" si="41"/>
        <v>2.2360893098228108E-3</v>
      </c>
      <c r="T223" s="31"/>
      <c r="W223" s="25">
        <v>366.10210000000001</v>
      </c>
      <c r="X223" s="26">
        <v>5.9670300000000002E-6</v>
      </c>
      <c r="Y223" s="27">
        <f t="shared" si="42"/>
        <v>0.57519999999999527</v>
      </c>
      <c r="Z223" s="3">
        <f t="shared" si="36"/>
        <v>3.4322356559999717E-6</v>
      </c>
      <c r="AA223" s="28">
        <f t="shared" si="37"/>
        <v>1.0048701051290515E-3</v>
      </c>
      <c r="AC223" s="31"/>
    </row>
    <row r="224" spans="5:29" x14ac:dyDescent="0.35">
      <c r="E224" s="25">
        <v>366.6773</v>
      </c>
      <c r="F224" s="26">
        <v>1.67434E-6</v>
      </c>
      <c r="G224" s="27">
        <f t="shared" si="38"/>
        <v>0.57519999999999527</v>
      </c>
      <c r="H224" s="3">
        <f t="shared" si="34"/>
        <v>9.6308036799999204E-7</v>
      </c>
      <c r="I224" s="28">
        <f t="shared" si="39"/>
        <v>3.4901080269070088E-3</v>
      </c>
      <c r="K224" s="31"/>
      <c r="N224" s="25">
        <v>366.6773</v>
      </c>
      <c r="O224" s="26">
        <v>4.4762999999999998E-6</v>
      </c>
      <c r="P224" s="27">
        <f t="shared" si="40"/>
        <v>0.57519999999999527</v>
      </c>
      <c r="Q224" s="3">
        <f t="shared" si="35"/>
        <v>2.5747677599999787E-6</v>
      </c>
      <c r="R224" s="28">
        <f t="shared" si="41"/>
        <v>1.9957623082747992E-3</v>
      </c>
      <c r="T224" s="31"/>
      <c r="W224" s="25">
        <v>366.6773</v>
      </c>
      <c r="X224" s="26">
        <v>5.78446E-6</v>
      </c>
      <c r="Y224" s="27">
        <f t="shared" si="42"/>
        <v>0.57519999999999527</v>
      </c>
      <c r="Z224" s="3">
        <f t="shared" si="36"/>
        <v>3.3272213919999727E-6</v>
      </c>
      <c r="AA224" s="28">
        <f t="shared" si="37"/>
        <v>9.7412463626205881E-4</v>
      </c>
      <c r="AC224" s="31"/>
    </row>
    <row r="225" spans="5:29" x14ac:dyDescent="0.35">
      <c r="E225" s="25">
        <v>367.2525</v>
      </c>
      <c r="F225" s="26">
        <v>1.57412E-6</v>
      </c>
      <c r="G225" s="27">
        <f t="shared" si="38"/>
        <v>0.57519999999999527</v>
      </c>
      <c r="H225" s="3">
        <f t="shared" si="34"/>
        <v>9.0543382399999251E-7</v>
      </c>
      <c r="I225" s="28">
        <f t="shared" si="39"/>
        <v>3.281202651381954E-3</v>
      </c>
      <c r="K225" s="31"/>
      <c r="N225" s="25">
        <v>367.2525</v>
      </c>
      <c r="O225" s="26">
        <v>4.9055199999999996E-6</v>
      </c>
      <c r="P225" s="27">
        <f t="shared" si="40"/>
        <v>0.57519999999999527</v>
      </c>
      <c r="Q225" s="3">
        <f t="shared" si="35"/>
        <v>2.8216551039999765E-6</v>
      </c>
      <c r="R225" s="28">
        <f t="shared" si="41"/>
        <v>2.1871304243433619E-3</v>
      </c>
      <c r="T225" s="31"/>
      <c r="W225" s="25">
        <v>367.2525</v>
      </c>
      <c r="X225" s="26">
        <v>5.7977200000000001E-6</v>
      </c>
      <c r="Y225" s="27">
        <f t="shared" si="42"/>
        <v>0.57519999999999527</v>
      </c>
      <c r="Z225" s="3">
        <f t="shared" si="36"/>
        <v>3.3348485439999726E-6</v>
      </c>
      <c r="AA225" s="28">
        <f t="shared" si="37"/>
        <v>9.7635766971320814E-4</v>
      </c>
      <c r="AC225" s="31"/>
    </row>
    <row r="226" spans="5:29" x14ac:dyDescent="0.35">
      <c r="E226" s="25">
        <v>367.82769999999999</v>
      </c>
      <c r="F226" s="26">
        <v>1.40525E-6</v>
      </c>
      <c r="G226" s="27">
        <f t="shared" si="38"/>
        <v>0.57519999999999527</v>
      </c>
      <c r="H226" s="3">
        <f t="shared" si="34"/>
        <v>8.082997999999934E-7</v>
      </c>
      <c r="I226" s="28">
        <f t="shared" si="39"/>
        <v>2.9291985527497848E-3</v>
      </c>
      <c r="K226" s="31"/>
      <c r="N226" s="25">
        <v>367.82769999999999</v>
      </c>
      <c r="O226" s="26">
        <v>4.7180100000000003E-6</v>
      </c>
      <c r="P226" s="27">
        <f t="shared" si="40"/>
        <v>0.57519999999999527</v>
      </c>
      <c r="Q226" s="3">
        <f t="shared" si="35"/>
        <v>2.7137993519999779E-6</v>
      </c>
      <c r="R226" s="28">
        <f t="shared" si="41"/>
        <v>2.1035289252426303E-3</v>
      </c>
      <c r="T226" s="31"/>
      <c r="W226" s="25">
        <v>367.82769999999999</v>
      </c>
      <c r="X226" s="26">
        <v>5.7321800000000002E-6</v>
      </c>
      <c r="Y226" s="27">
        <f t="shared" si="42"/>
        <v>0.57519999999999527</v>
      </c>
      <c r="Z226" s="3">
        <f t="shared" si="36"/>
        <v>3.2971499359999729E-6</v>
      </c>
      <c r="AA226" s="28">
        <f t="shared" si="37"/>
        <v>9.6532048929176594E-4</v>
      </c>
      <c r="AC226" s="31"/>
    </row>
    <row r="227" spans="5:29" x14ac:dyDescent="0.35">
      <c r="E227" s="25">
        <v>368.40289999999999</v>
      </c>
      <c r="F227" s="26">
        <v>1.5862200000000001E-6</v>
      </c>
      <c r="G227" s="27">
        <f t="shared" si="38"/>
        <v>0.57525000000001114</v>
      </c>
      <c r="H227" s="3">
        <f t="shared" si="34"/>
        <v>9.1247305500001772E-7</v>
      </c>
      <c r="I227" s="28">
        <f t="shared" si="39"/>
        <v>3.3067121285063395E-3</v>
      </c>
      <c r="K227" s="31"/>
      <c r="N227" s="25">
        <v>368.40289999999999</v>
      </c>
      <c r="O227" s="26">
        <v>5.3965300000000003E-6</v>
      </c>
      <c r="P227" s="27">
        <f t="shared" si="40"/>
        <v>0.57525000000001114</v>
      </c>
      <c r="Q227" s="3">
        <f t="shared" si="35"/>
        <v>3.1043538825000604E-6</v>
      </c>
      <c r="R227" s="28">
        <f t="shared" si="41"/>
        <v>2.4062568152710619E-3</v>
      </c>
      <c r="T227" s="31"/>
      <c r="W227" s="25">
        <v>368.40289999999999</v>
      </c>
      <c r="X227" s="26">
        <v>5.8935600000000004E-6</v>
      </c>
      <c r="Y227" s="27">
        <f t="shared" si="42"/>
        <v>0.57525000000001114</v>
      </c>
      <c r="Z227" s="3">
        <f t="shared" si="36"/>
        <v>3.390270390000066E-6</v>
      </c>
      <c r="AA227" s="28">
        <f t="shared" si="37"/>
        <v>9.9258375725448872E-4</v>
      </c>
      <c r="AC227" s="31"/>
    </row>
    <row r="228" spans="5:29" x14ac:dyDescent="0.35">
      <c r="E228" s="25">
        <v>368.97820000000002</v>
      </c>
      <c r="F228" s="26">
        <v>1.5155600000000001E-6</v>
      </c>
      <c r="G228" s="27">
        <f t="shared" si="38"/>
        <v>0.57529999999999859</v>
      </c>
      <c r="H228" s="3">
        <f t="shared" si="34"/>
        <v>8.7190166799999797E-7</v>
      </c>
      <c r="I228" s="28">
        <f t="shared" si="39"/>
        <v>3.1596854336048805E-3</v>
      </c>
      <c r="K228" s="31"/>
      <c r="N228" s="25">
        <v>368.97820000000002</v>
      </c>
      <c r="O228" s="26">
        <v>5.6019499999999998E-6</v>
      </c>
      <c r="P228" s="27">
        <f t="shared" si="40"/>
        <v>0.57529999999999859</v>
      </c>
      <c r="Q228" s="3">
        <f t="shared" si="35"/>
        <v>3.2228018349999918E-6</v>
      </c>
      <c r="R228" s="28">
        <f t="shared" si="41"/>
        <v>2.498068575059327E-3</v>
      </c>
      <c r="T228" s="31"/>
      <c r="W228" s="25">
        <v>368.97820000000002</v>
      </c>
      <c r="X228" s="26">
        <v>5.5601200000000001E-6</v>
      </c>
      <c r="Y228" s="27">
        <f t="shared" si="42"/>
        <v>0.57529999999999859</v>
      </c>
      <c r="Z228" s="3">
        <f t="shared" si="36"/>
        <v>3.198737035999992E-6</v>
      </c>
      <c r="AA228" s="28">
        <f t="shared" si="37"/>
        <v>9.3650772959790287E-4</v>
      </c>
      <c r="AC228" s="31"/>
    </row>
    <row r="229" spans="5:29" x14ac:dyDescent="0.35">
      <c r="E229" s="25">
        <v>369.55349999999999</v>
      </c>
      <c r="F229" s="26">
        <v>1.4725099999999999E-6</v>
      </c>
      <c r="G229" s="27">
        <f t="shared" si="38"/>
        <v>0.57529999999999859</v>
      </c>
      <c r="H229" s="3">
        <f t="shared" si="34"/>
        <v>8.4713500299999791E-7</v>
      </c>
      <c r="I229" s="28">
        <f t="shared" si="39"/>
        <v>3.0699334885042639E-3</v>
      </c>
      <c r="K229" s="31"/>
      <c r="N229" s="25">
        <v>369.55349999999999</v>
      </c>
      <c r="O229" s="26">
        <v>5.56845E-6</v>
      </c>
      <c r="P229" s="27">
        <f t="shared" si="40"/>
        <v>0.57529999999999859</v>
      </c>
      <c r="Q229" s="3">
        <f t="shared" si="35"/>
        <v>3.2035292849999921E-6</v>
      </c>
      <c r="R229" s="28">
        <f t="shared" si="41"/>
        <v>2.4831299738107462E-3</v>
      </c>
      <c r="T229" s="31"/>
      <c r="W229" s="25">
        <v>369.55349999999999</v>
      </c>
      <c r="X229" s="26">
        <v>5.89456E-6</v>
      </c>
      <c r="Y229" s="27">
        <f t="shared" si="42"/>
        <v>0.57529999999999859</v>
      </c>
      <c r="Z229" s="3">
        <f t="shared" si="36"/>
        <v>3.3911403679999919E-6</v>
      </c>
      <c r="AA229" s="28">
        <f t="shared" si="37"/>
        <v>9.928384643818147E-4</v>
      </c>
      <c r="AC229" s="31"/>
    </row>
    <row r="230" spans="5:29" x14ac:dyDescent="0.35">
      <c r="E230" s="25">
        <v>370.12880000000001</v>
      </c>
      <c r="F230" s="26">
        <v>1.65921E-6</v>
      </c>
      <c r="G230" s="27">
        <f t="shared" si="38"/>
        <v>0.57529999999999859</v>
      </c>
      <c r="H230" s="3">
        <f t="shared" si="34"/>
        <v>9.5454351299999757E-7</v>
      </c>
      <c r="I230" s="28">
        <f t="shared" si="39"/>
        <v>3.4591713084876565E-3</v>
      </c>
      <c r="K230" s="31"/>
      <c r="N230" s="25">
        <v>370.12880000000001</v>
      </c>
      <c r="O230" s="26">
        <v>5.53629E-6</v>
      </c>
      <c r="P230" s="27">
        <f t="shared" si="40"/>
        <v>0.57529999999999859</v>
      </c>
      <c r="Q230" s="3">
        <f t="shared" si="35"/>
        <v>3.1850276369999921E-6</v>
      </c>
      <c r="R230" s="28">
        <f t="shared" si="41"/>
        <v>2.4687889166121087E-3</v>
      </c>
      <c r="T230" s="31"/>
      <c r="W230" s="25">
        <v>370.12880000000001</v>
      </c>
      <c r="X230" s="26">
        <v>5.6672900000000001E-6</v>
      </c>
      <c r="Y230" s="27">
        <f t="shared" si="42"/>
        <v>0.57529999999999859</v>
      </c>
      <c r="Z230" s="3">
        <f t="shared" si="36"/>
        <v>3.260391936999992E-6</v>
      </c>
      <c r="AA230" s="28">
        <f t="shared" si="37"/>
        <v>9.5455869493336464E-4</v>
      </c>
      <c r="AC230" s="31"/>
    </row>
    <row r="231" spans="5:29" x14ac:dyDescent="0.35">
      <c r="E231" s="25">
        <v>370.70409999999998</v>
      </c>
      <c r="F231" s="26">
        <v>1.4279699999999999E-6</v>
      </c>
      <c r="G231" s="27">
        <f t="shared" si="38"/>
        <v>0.57529999999999859</v>
      </c>
      <c r="H231" s="3">
        <f t="shared" si="34"/>
        <v>8.2151114099999795E-7</v>
      </c>
      <c r="I231" s="28">
        <f t="shared" si="39"/>
        <v>2.9770751462329177E-3</v>
      </c>
      <c r="K231" s="31"/>
      <c r="N231" s="25">
        <v>370.70409999999998</v>
      </c>
      <c r="O231" s="26">
        <v>6.0646499999999996E-6</v>
      </c>
      <c r="P231" s="27">
        <f t="shared" si="40"/>
        <v>0.57529999999999859</v>
      </c>
      <c r="Q231" s="3">
        <f t="shared" si="35"/>
        <v>3.4889931449999911E-6</v>
      </c>
      <c r="R231" s="28">
        <f t="shared" si="41"/>
        <v>2.7043996436479346E-3</v>
      </c>
      <c r="T231" s="31"/>
      <c r="W231" s="25">
        <v>370.70409999999998</v>
      </c>
      <c r="X231" s="26">
        <v>5.7532899999999998E-6</v>
      </c>
      <c r="Y231" s="27">
        <f t="shared" si="42"/>
        <v>0.57529999999999859</v>
      </c>
      <c r="Z231" s="3">
        <f t="shared" si="36"/>
        <v>3.3098677369999916E-6</v>
      </c>
      <c r="AA231" s="28">
        <f t="shared" si="37"/>
        <v>9.6904393351552101E-4</v>
      </c>
      <c r="AC231" s="31"/>
    </row>
    <row r="232" spans="5:29" x14ac:dyDescent="0.35">
      <c r="E232" s="25">
        <v>371.27940000000001</v>
      </c>
      <c r="F232" s="26">
        <v>1.7357E-6</v>
      </c>
      <c r="G232" s="27">
        <f t="shared" si="38"/>
        <v>0.57535000000001446</v>
      </c>
      <c r="H232" s="3">
        <f t="shared" si="34"/>
        <v>9.9863499500002504E-7</v>
      </c>
      <c r="I232" s="28">
        <f t="shared" si="39"/>
        <v>3.618954479611879E-3</v>
      </c>
      <c r="K232" s="31"/>
      <c r="N232" s="25">
        <v>371.27940000000001</v>
      </c>
      <c r="O232" s="26">
        <v>6.0304300000000003E-6</v>
      </c>
      <c r="P232" s="27">
        <f t="shared" si="40"/>
        <v>0.57535000000001446</v>
      </c>
      <c r="Q232" s="3">
        <f t="shared" si="35"/>
        <v>3.4696079005000875E-6</v>
      </c>
      <c r="R232" s="28">
        <f t="shared" si="41"/>
        <v>2.6893736902743382E-3</v>
      </c>
      <c r="T232" s="31"/>
      <c r="W232" s="25">
        <v>371.27940000000001</v>
      </c>
      <c r="X232" s="26">
        <v>5.83925E-6</v>
      </c>
      <c r="Y232" s="27">
        <f t="shared" si="42"/>
        <v>0.57535000000001446</v>
      </c>
      <c r="Z232" s="3">
        <f t="shared" si="36"/>
        <v>3.3596124875000845E-6</v>
      </c>
      <c r="AA232" s="28">
        <f t="shared" si="37"/>
        <v>9.8360791386962738E-4</v>
      </c>
      <c r="AC232" s="31"/>
    </row>
    <row r="233" spans="5:29" x14ac:dyDescent="0.35">
      <c r="E233" s="25">
        <v>371.85480000000001</v>
      </c>
      <c r="F233" s="26">
        <v>1.86116E-6</v>
      </c>
      <c r="G233" s="27">
        <f t="shared" si="38"/>
        <v>0.57540000000000191</v>
      </c>
      <c r="H233" s="3">
        <f t="shared" si="34"/>
        <v>1.0709114640000037E-6</v>
      </c>
      <c r="I233" s="28">
        <f t="shared" si="39"/>
        <v>3.880877256770309E-3</v>
      </c>
      <c r="K233" s="31"/>
      <c r="N233" s="25">
        <v>371.85480000000001</v>
      </c>
      <c r="O233" s="26">
        <v>6.0319499999999999E-6</v>
      </c>
      <c r="P233" s="27">
        <f t="shared" si="40"/>
        <v>0.57540000000000191</v>
      </c>
      <c r="Q233" s="3">
        <f t="shared" si="35"/>
        <v>3.4707840300000116E-6</v>
      </c>
      <c r="R233" s="28">
        <f t="shared" si="41"/>
        <v>2.6902853355737955E-3</v>
      </c>
      <c r="T233" s="31"/>
      <c r="W233" s="25">
        <v>371.85480000000001</v>
      </c>
      <c r="X233" s="26">
        <v>6.0468399999999997E-6</v>
      </c>
      <c r="Y233" s="27">
        <f t="shared" si="42"/>
        <v>0.57540000000000191</v>
      </c>
      <c r="Z233" s="3">
        <f t="shared" si="36"/>
        <v>3.4793517360000114E-6</v>
      </c>
      <c r="AA233" s="28">
        <f t="shared" si="37"/>
        <v>1.0186644785369911E-3</v>
      </c>
      <c r="AC233" s="31"/>
    </row>
    <row r="234" spans="5:29" x14ac:dyDescent="0.35">
      <c r="E234" s="25">
        <v>372.43020000000001</v>
      </c>
      <c r="F234" s="26">
        <v>1.47315E-6</v>
      </c>
      <c r="G234" s="27">
        <f t="shared" si="38"/>
        <v>0.57540000000000191</v>
      </c>
      <c r="H234" s="3">
        <f t="shared" si="34"/>
        <v>8.4765051000000285E-7</v>
      </c>
      <c r="I234" s="28">
        <f t="shared" si="39"/>
        <v>3.0718016349003743E-3</v>
      </c>
      <c r="K234" s="31"/>
      <c r="N234" s="25">
        <v>372.43020000000001</v>
      </c>
      <c r="O234" s="26">
        <v>5.8870300000000001E-6</v>
      </c>
      <c r="P234" s="27">
        <f t="shared" si="40"/>
        <v>0.57540000000000191</v>
      </c>
      <c r="Q234" s="3">
        <f t="shared" si="35"/>
        <v>3.3873970620000111E-6</v>
      </c>
      <c r="R234" s="28">
        <f t="shared" si="41"/>
        <v>2.6256501594149489E-3</v>
      </c>
      <c r="T234" s="31"/>
      <c r="W234" s="25">
        <v>372.43020000000001</v>
      </c>
      <c r="X234" s="26">
        <v>5.5262900000000001E-6</v>
      </c>
      <c r="Y234" s="27">
        <f t="shared" si="42"/>
        <v>0.57540000000000191</v>
      </c>
      <c r="Z234" s="3">
        <f t="shared" si="36"/>
        <v>3.1798272660000106E-6</v>
      </c>
      <c r="AA234" s="28">
        <f t="shared" si="37"/>
        <v>9.3097143650141059E-4</v>
      </c>
      <c r="AC234" s="31"/>
    </row>
    <row r="235" spans="5:29" x14ac:dyDescent="0.35">
      <c r="E235" s="25">
        <v>373.00560000000002</v>
      </c>
      <c r="F235" s="26">
        <v>1.9263000000000001E-6</v>
      </c>
      <c r="G235" s="27">
        <f t="shared" si="38"/>
        <v>0.57540000000000191</v>
      </c>
      <c r="H235" s="3">
        <f t="shared" si="34"/>
        <v>1.1083930200000037E-6</v>
      </c>
      <c r="I235" s="28">
        <f t="shared" si="39"/>
        <v>4.0167067096416459E-3</v>
      </c>
      <c r="K235" s="31"/>
      <c r="N235" s="25">
        <v>373.00560000000002</v>
      </c>
      <c r="O235" s="26">
        <v>6.3770899999999996E-6</v>
      </c>
      <c r="P235" s="27">
        <f t="shared" si="40"/>
        <v>0.57540000000000191</v>
      </c>
      <c r="Q235" s="3">
        <f t="shared" si="35"/>
        <v>3.669377586000012E-6</v>
      </c>
      <c r="R235" s="28">
        <f t="shared" si="41"/>
        <v>2.8442198145930079E-3</v>
      </c>
      <c r="T235" s="31"/>
      <c r="W235" s="25">
        <v>373.00560000000002</v>
      </c>
      <c r="X235" s="26">
        <v>5.7277399999999996E-6</v>
      </c>
      <c r="Y235" s="27">
        <f t="shared" si="42"/>
        <v>0.57540000000000191</v>
      </c>
      <c r="Z235" s="3">
        <f t="shared" si="36"/>
        <v>3.2957415960000108E-6</v>
      </c>
      <c r="AA235" s="28">
        <f t="shared" si="37"/>
        <v>9.6490816365167023E-4</v>
      </c>
      <c r="AC235" s="31"/>
    </row>
    <row r="236" spans="5:29" x14ac:dyDescent="0.35">
      <c r="E236" s="25">
        <v>373.58100000000002</v>
      </c>
      <c r="F236" s="26">
        <v>2.0418500000000002E-6</v>
      </c>
      <c r="G236" s="27">
        <f t="shared" si="38"/>
        <v>0.57544999999998936</v>
      </c>
      <c r="H236" s="3">
        <f t="shared" si="34"/>
        <v>1.1749825824999785E-6</v>
      </c>
      <c r="I236" s="28">
        <f t="shared" si="39"/>
        <v>4.2580206999496594E-3</v>
      </c>
      <c r="K236" s="31"/>
      <c r="N236" s="25">
        <v>373.58100000000002</v>
      </c>
      <c r="O236" s="26">
        <v>6.4164600000000001E-6</v>
      </c>
      <c r="P236" s="27">
        <f t="shared" si="40"/>
        <v>0.57544999999998936</v>
      </c>
      <c r="Q236" s="3">
        <f t="shared" si="35"/>
        <v>3.692351906999932E-6</v>
      </c>
      <c r="R236" s="28">
        <f t="shared" si="41"/>
        <v>2.8620277445438815E-3</v>
      </c>
      <c r="T236" s="31"/>
      <c r="W236" s="25">
        <v>373.58100000000002</v>
      </c>
      <c r="X236" s="26">
        <v>5.65351E-6</v>
      </c>
      <c r="Y236" s="27">
        <f t="shared" si="42"/>
        <v>0.57544999999998936</v>
      </c>
      <c r="Z236" s="3">
        <f t="shared" si="36"/>
        <v>3.25331232949994E-6</v>
      </c>
      <c r="AA236" s="28">
        <f t="shared" si="37"/>
        <v>9.5248596839420249E-4</v>
      </c>
      <c r="AC236" s="31"/>
    </row>
    <row r="237" spans="5:29" x14ac:dyDescent="0.35">
      <c r="E237" s="25">
        <v>374.15649999999999</v>
      </c>
      <c r="F237" s="26">
        <v>1.6381499999999999E-6</v>
      </c>
      <c r="G237" s="27">
        <f t="shared" si="38"/>
        <v>0.57544999999998936</v>
      </c>
      <c r="H237" s="3">
        <f t="shared" si="34"/>
        <v>9.426734174999825E-7</v>
      </c>
      <c r="I237" s="28">
        <f t="shared" si="39"/>
        <v>3.4161552560778375E-3</v>
      </c>
      <c r="K237" s="31"/>
      <c r="N237" s="25">
        <v>374.15649999999999</v>
      </c>
      <c r="O237" s="26">
        <v>6.5684999999999999E-6</v>
      </c>
      <c r="P237" s="27">
        <f t="shared" si="40"/>
        <v>0.57544999999998936</v>
      </c>
      <c r="Q237" s="3">
        <f t="shared" si="35"/>
        <v>3.7798433249999298E-6</v>
      </c>
      <c r="R237" s="28">
        <f t="shared" si="41"/>
        <v>2.929844375253096E-3</v>
      </c>
      <c r="T237" s="31"/>
      <c r="W237" s="25">
        <v>374.15649999999999</v>
      </c>
      <c r="X237" s="26">
        <v>5.9270299999999997E-6</v>
      </c>
      <c r="Y237" s="27">
        <f t="shared" si="42"/>
        <v>0.57544999999998936</v>
      </c>
      <c r="Z237" s="3">
        <f t="shared" si="36"/>
        <v>3.4107094134999366E-6</v>
      </c>
      <c r="AA237" s="28">
        <f t="shared" si="37"/>
        <v>9.9856777634628555E-4</v>
      </c>
      <c r="AC237" s="31"/>
    </row>
    <row r="238" spans="5:29" x14ac:dyDescent="0.35">
      <c r="E238" s="25">
        <v>374.7319</v>
      </c>
      <c r="F238" s="26">
        <v>1.8446300000000001E-6</v>
      </c>
      <c r="G238" s="27">
        <f t="shared" si="38"/>
        <v>0.57544999999998936</v>
      </c>
      <c r="H238" s="3">
        <f t="shared" si="34"/>
        <v>1.0614923334999804E-6</v>
      </c>
      <c r="I238" s="28">
        <f t="shared" si="39"/>
        <v>3.8467432591758155E-3</v>
      </c>
      <c r="K238" s="31"/>
      <c r="N238" s="25">
        <v>374.7319</v>
      </c>
      <c r="O238" s="26">
        <v>6.5751199999999997E-6</v>
      </c>
      <c r="P238" s="27">
        <f t="shared" si="40"/>
        <v>0.57544999999998936</v>
      </c>
      <c r="Q238" s="3">
        <f t="shared" si="35"/>
        <v>3.7836528039999299E-6</v>
      </c>
      <c r="R238" s="28">
        <f t="shared" si="41"/>
        <v>2.9327971909285434E-3</v>
      </c>
      <c r="T238" s="31"/>
      <c r="W238" s="25">
        <v>374.7319</v>
      </c>
      <c r="X238" s="26">
        <v>5.4810300000000001E-6</v>
      </c>
      <c r="Y238" s="27">
        <f t="shared" si="42"/>
        <v>0.57544999999998936</v>
      </c>
      <c r="Z238" s="3">
        <f t="shared" si="36"/>
        <v>3.1540587134999418E-6</v>
      </c>
      <c r="AA238" s="28">
        <f t="shared" si="37"/>
        <v>9.2342706873211082E-4</v>
      </c>
      <c r="AC238" s="31"/>
    </row>
    <row r="239" spans="5:29" x14ac:dyDescent="0.35">
      <c r="E239" s="25">
        <v>375.30739999999997</v>
      </c>
      <c r="F239" s="26">
        <v>1.66962E-6</v>
      </c>
      <c r="G239" s="27">
        <f t="shared" si="38"/>
        <v>0.57550000000000523</v>
      </c>
      <c r="H239" s="3">
        <f t="shared" si="34"/>
        <v>9.6086631000000864E-7</v>
      </c>
      <c r="I239" s="28">
        <f t="shared" si="39"/>
        <v>3.4820844996350047E-3</v>
      </c>
      <c r="K239" s="31"/>
      <c r="N239" s="25">
        <v>375.30739999999997</v>
      </c>
      <c r="O239" s="26">
        <v>6.6519099999999996E-6</v>
      </c>
      <c r="P239" s="27">
        <f t="shared" si="40"/>
        <v>0.57550000000000523</v>
      </c>
      <c r="Q239" s="3">
        <f t="shared" si="35"/>
        <v>3.8281742050000343E-6</v>
      </c>
      <c r="R239" s="28">
        <f t="shared" si="41"/>
        <v>2.9673067631734583E-3</v>
      </c>
      <c r="T239" s="31"/>
      <c r="W239" s="25">
        <v>375.30739999999997</v>
      </c>
      <c r="X239" s="26">
        <v>5.7054399999999999E-6</v>
      </c>
      <c r="Y239" s="27">
        <f t="shared" si="42"/>
        <v>0.57550000000000523</v>
      </c>
      <c r="Z239" s="3">
        <f t="shared" si="36"/>
        <v>3.2834807200000296E-6</v>
      </c>
      <c r="AA239" s="28">
        <f t="shared" si="37"/>
        <v>9.613184952868138E-4</v>
      </c>
      <c r="AC239" s="31"/>
    </row>
    <row r="240" spans="5:29" x14ac:dyDescent="0.35">
      <c r="E240" s="25">
        <v>375.88290000000001</v>
      </c>
      <c r="F240" s="26">
        <v>1.6291199999999999E-6</v>
      </c>
      <c r="G240" s="27">
        <f t="shared" si="38"/>
        <v>0.5755500000000211</v>
      </c>
      <c r="H240" s="3">
        <f t="shared" si="34"/>
        <v>9.3764001600003433E-7</v>
      </c>
      <c r="I240" s="28">
        <f t="shared" si="39"/>
        <v>3.3979147067308541E-3</v>
      </c>
      <c r="K240" s="31"/>
      <c r="N240" s="25">
        <v>375.88290000000001</v>
      </c>
      <c r="O240" s="26">
        <v>6.7254900000000004E-6</v>
      </c>
      <c r="P240" s="27">
        <f t="shared" si="40"/>
        <v>0.5755500000000211</v>
      </c>
      <c r="Q240" s="3">
        <f t="shared" si="35"/>
        <v>3.8708557695001421E-6</v>
      </c>
      <c r="R240" s="28">
        <f t="shared" si="41"/>
        <v>3.0003902354037906E-3</v>
      </c>
      <c r="T240" s="31"/>
      <c r="W240" s="25">
        <v>375.88290000000001</v>
      </c>
      <c r="X240" s="26">
        <v>5.8251899999999999E-6</v>
      </c>
      <c r="Y240" s="27">
        <f t="shared" si="42"/>
        <v>0.5755500000000211</v>
      </c>
      <c r="Z240" s="3">
        <f t="shared" si="36"/>
        <v>3.3526881045001227E-6</v>
      </c>
      <c r="AA240" s="28">
        <f t="shared" si="37"/>
        <v>9.8158063306186521E-4</v>
      </c>
      <c r="AC240" s="31"/>
    </row>
    <row r="241" spans="5:29" x14ac:dyDescent="0.35">
      <c r="E241" s="25">
        <v>376.45850000000002</v>
      </c>
      <c r="F241" s="26">
        <v>1.63592E-6</v>
      </c>
      <c r="G241" s="27">
        <f t="shared" si="38"/>
        <v>0.57554999999999268</v>
      </c>
      <c r="H241" s="3">
        <f t="shared" si="34"/>
        <v>9.4155375599998801E-7</v>
      </c>
      <c r="I241" s="28">
        <f t="shared" si="39"/>
        <v>3.4120977135108921E-3</v>
      </c>
      <c r="K241" s="31"/>
      <c r="N241" s="25">
        <v>376.45850000000002</v>
      </c>
      <c r="O241" s="26">
        <v>6.6178000000000004E-6</v>
      </c>
      <c r="P241" s="27">
        <f t="shared" si="40"/>
        <v>0.57554999999999268</v>
      </c>
      <c r="Q241" s="3">
        <f t="shared" si="35"/>
        <v>3.8088747899999516E-6</v>
      </c>
      <c r="R241" s="28">
        <f t="shared" si="41"/>
        <v>2.9523473382391803E-3</v>
      </c>
      <c r="T241" s="31"/>
      <c r="W241" s="25">
        <v>376.45850000000002</v>
      </c>
      <c r="X241" s="26">
        <v>5.9030799999999997E-6</v>
      </c>
      <c r="Y241" s="27">
        <f t="shared" si="42"/>
        <v>0.57554999999999268</v>
      </c>
      <c r="Z241" s="3">
        <f t="shared" si="36"/>
        <v>3.3975176939999565E-6</v>
      </c>
      <c r="AA241" s="28">
        <f t="shared" si="37"/>
        <v>9.9470558100500563E-4</v>
      </c>
      <c r="AC241" s="31"/>
    </row>
    <row r="242" spans="5:29" x14ac:dyDescent="0.35">
      <c r="E242" s="25">
        <v>377.03399999999999</v>
      </c>
      <c r="F242" s="26">
        <v>1.7631399999999999E-6</v>
      </c>
      <c r="G242" s="27">
        <f t="shared" si="38"/>
        <v>0.57554999999999268</v>
      </c>
      <c r="H242" s="3">
        <f t="shared" si="34"/>
        <v>1.0147752269999871E-6</v>
      </c>
      <c r="I242" s="28">
        <f t="shared" si="39"/>
        <v>3.6774450844782106E-3</v>
      </c>
      <c r="K242" s="31"/>
      <c r="N242" s="25">
        <v>377.03399999999999</v>
      </c>
      <c r="O242" s="26">
        <v>6.7206700000000003E-6</v>
      </c>
      <c r="P242" s="27">
        <f t="shared" si="40"/>
        <v>0.57554999999999268</v>
      </c>
      <c r="Q242" s="3">
        <f t="shared" si="35"/>
        <v>3.8680816184999513E-6</v>
      </c>
      <c r="R242" s="28">
        <f t="shared" si="41"/>
        <v>2.9982399265139343E-3</v>
      </c>
      <c r="T242" s="31"/>
      <c r="W242" s="25">
        <v>377.03399999999999</v>
      </c>
      <c r="X242" s="26">
        <v>5.81835E-6</v>
      </c>
      <c r="Y242" s="27">
        <f t="shared" si="42"/>
        <v>0.57554999999999268</v>
      </c>
      <c r="Z242" s="3">
        <f t="shared" si="36"/>
        <v>3.3487513424999573E-6</v>
      </c>
      <c r="AA242" s="28">
        <f t="shared" si="37"/>
        <v>9.8042805065160486E-4</v>
      </c>
      <c r="AC242" s="31"/>
    </row>
    <row r="243" spans="5:29" x14ac:dyDescent="0.35">
      <c r="E243" s="25">
        <v>377.6096</v>
      </c>
      <c r="F243" s="26">
        <v>1.83863E-6</v>
      </c>
      <c r="G243" s="27">
        <f t="shared" si="38"/>
        <v>0.57560000000000855</v>
      </c>
      <c r="H243" s="3">
        <f t="shared" si="34"/>
        <v>1.0583154280000158E-6</v>
      </c>
      <c r="I243" s="28">
        <f t="shared" si="39"/>
        <v>3.8352304677675792E-3</v>
      </c>
      <c r="K243" s="31"/>
      <c r="N243" s="25">
        <v>377.6096</v>
      </c>
      <c r="O243" s="26">
        <v>6.9500299999999999E-6</v>
      </c>
      <c r="P243" s="27">
        <f t="shared" si="40"/>
        <v>0.57560000000000855</v>
      </c>
      <c r="Q243" s="3">
        <f t="shared" si="35"/>
        <v>4.0004372680000592E-6</v>
      </c>
      <c r="R243" s="28">
        <f t="shared" si="41"/>
        <v>3.1008318653533225E-3</v>
      </c>
      <c r="T243" s="31"/>
      <c r="W243" s="25">
        <v>377.6096</v>
      </c>
      <c r="X243" s="26">
        <v>5.9151399999999997E-6</v>
      </c>
      <c r="Y243" s="27">
        <f t="shared" si="42"/>
        <v>0.57560000000000855</v>
      </c>
      <c r="Z243" s="3">
        <f t="shared" si="36"/>
        <v>3.4047545840000504E-6</v>
      </c>
      <c r="AA243" s="28">
        <f t="shared" si="37"/>
        <v>9.968243558048913E-4</v>
      </c>
      <c r="AC243" s="31"/>
    </row>
    <row r="244" spans="5:29" x14ac:dyDescent="0.35">
      <c r="E244" s="25">
        <v>378.18520000000001</v>
      </c>
      <c r="F244" s="26">
        <v>1.42778E-6</v>
      </c>
      <c r="G244" s="27">
        <f t="shared" si="38"/>
        <v>0.57560000000000855</v>
      </c>
      <c r="H244" s="3">
        <f t="shared" si="34"/>
        <v>8.2183016800001225E-7</v>
      </c>
      <c r="I244" s="28">
        <f t="shared" si="39"/>
        <v>2.9782312685364613E-3</v>
      </c>
      <c r="K244" s="31"/>
      <c r="N244" s="25">
        <v>378.18520000000001</v>
      </c>
      <c r="O244" s="26">
        <v>7.2503699999999997E-6</v>
      </c>
      <c r="P244" s="27">
        <f t="shared" si="40"/>
        <v>0.57560000000000855</v>
      </c>
      <c r="Q244" s="3">
        <f t="shared" si="35"/>
        <v>4.1733129720000614E-6</v>
      </c>
      <c r="R244" s="28">
        <f t="shared" si="41"/>
        <v>3.2348318398052619E-3</v>
      </c>
      <c r="T244" s="31"/>
      <c r="W244" s="25">
        <v>378.18520000000001</v>
      </c>
      <c r="X244" s="26">
        <v>6.0348999999999996E-6</v>
      </c>
      <c r="Y244" s="27">
        <f t="shared" si="42"/>
        <v>0.57560000000000855</v>
      </c>
      <c r="Z244" s="3">
        <f t="shared" si="36"/>
        <v>3.4736884400000515E-6</v>
      </c>
      <c r="AA244" s="28">
        <f t="shared" si="37"/>
        <v>1.0170064114876298E-3</v>
      </c>
      <c r="AC244" s="31"/>
    </row>
    <row r="245" spans="5:29" x14ac:dyDescent="0.35">
      <c r="E245" s="25">
        <v>378.76080000000002</v>
      </c>
      <c r="F245" s="26">
        <v>1.7828999999999999E-6</v>
      </c>
      <c r="G245" s="27">
        <f t="shared" si="38"/>
        <v>0.57560000000000855</v>
      </c>
      <c r="H245" s="3">
        <f t="shared" si="34"/>
        <v>1.0262372400000153E-6</v>
      </c>
      <c r="I245" s="28">
        <f t="shared" si="39"/>
        <v>3.7189822862581465E-3</v>
      </c>
      <c r="K245" s="31"/>
      <c r="N245" s="25">
        <v>378.76080000000002</v>
      </c>
      <c r="O245" s="26">
        <v>7.17367E-6</v>
      </c>
      <c r="P245" s="27">
        <f t="shared" si="40"/>
        <v>0.57560000000000855</v>
      </c>
      <c r="Q245" s="3">
        <f t="shared" si="35"/>
        <v>4.1291644520000614E-6</v>
      </c>
      <c r="R245" s="28">
        <f t="shared" si="41"/>
        <v>3.2006112962863712E-3</v>
      </c>
      <c r="T245" s="31"/>
      <c r="W245" s="25">
        <v>378.76080000000002</v>
      </c>
      <c r="X245" s="26">
        <v>5.6958099999999996E-6</v>
      </c>
      <c r="Y245" s="27">
        <f t="shared" si="42"/>
        <v>0.57560000000000855</v>
      </c>
      <c r="Z245" s="3">
        <f t="shared" si="36"/>
        <v>3.2785082360000485E-6</v>
      </c>
      <c r="AA245" s="28">
        <f t="shared" si="37"/>
        <v>9.5986268017951527E-4</v>
      </c>
      <c r="AC245" s="31"/>
    </row>
    <row r="246" spans="5:29" x14ac:dyDescent="0.35">
      <c r="E246" s="25">
        <v>379.33640000000003</v>
      </c>
      <c r="F246" s="26">
        <v>1.30362E-6</v>
      </c>
      <c r="G246" s="27">
        <f t="shared" si="38"/>
        <v>0.575649999999996</v>
      </c>
      <c r="H246" s="3">
        <f t="shared" si="34"/>
        <v>7.5042885299999481E-7</v>
      </c>
      <c r="I246" s="28">
        <f t="shared" si="39"/>
        <v>2.7194799629410818E-3</v>
      </c>
      <c r="K246" s="31"/>
      <c r="N246" s="25">
        <v>379.33640000000003</v>
      </c>
      <c r="O246" s="26">
        <v>7.2803100000000003E-6</v>
      </c>
      <c r="P246" s="27">
        <f t="shared" si="40"/>
        <v>0.575649999999996</v>
      </c>
      <c r="Q246" s="3">
        <f t="shared" si="35"/>
        <v>4.1909104514999712E-6</v>
      </c>
      <c r="R246" s="28">
        <f t="shared" si="41"/>
        <v>3.2484720549936638E-3</v>
      </c>
      <c r="T246" s="31"/>
      <c r="W246" s="25">
        <v>379.33640000000003</v>
      </c>
      <c r="X246" s="26">
        <v>5.9609199999999997E-6</v>
      </c>
      <c r="Y246" s="27">
        <f t="shared" si="42"/>
        <v>0.575649999999996</v>
      </c>
      <c r="Z246" s="3">
        <f t="shared" si="36"/>
        <v>3.4314035979999759E-6</v>
      </c>
      <c r="AA246" s="28">
        <f t="shared" si="37"/>
        <v>1.0046264999999958E-3</v>
      </c>
      <c r="AC246" s="31"/>
    </row>
    <row r="247" spans="5:29" x14ac:dyDescent="0.35">
      <c r="E247" s="25">
        <v>379.91210000000001</v>
      </c>
      <c r="F247" s="26">
        <v>1.8093599999999999E-6</v>
      </c>
      <c r="G247" s="27">
        <f t="shared" si="38"/>
        <v>0.57569999999998345</v>
      </c>
      <c r="H247" s="3">
        <f t="shared" si="34"/>
        <v>1.04164855199997E-6</v>
      </c>
      <c r="I247" s="28">
        <f t="shared" si="39"/>
        <v>3.7748313571180471E-3</v>
      </c>
      <c r="K247" s="31"/>
      <c r="N247" s="25">
        <v>379.91210000000001</v>
      </c>
      <c r="O247" s="26">
        <v>7.2477400000000003E-6</v>
      </c>
      <c r="P247" s="27">
        <f t="shared" si="40"/>
        <v>0.57569999999998345</v>
      </c>
      <c r="Q247" s="3">
        <f t="shared" si="35"/>
        <v>4.1725239179998806E-6</v>
      </c>
      <c r="R247" s="28">
        <f t="shared" si="41"/>
        <v>3.2342202257182678E-3</v>
      </c>
      <c r="T247" s="31"/>
      <c r="W247" s="25">
        <v>379.91210000000001</v>
      </c>
      <c r="X247" s="26">
        <v>5.8765499999999997E-6</v>
      </c>
      <c r="Y247" s="27">
        <f t="shared" si="42"/>
        <v>0.57569999999998345</v>
      </c>
      <c r="Z247" s="3">
        <f t="shared" si="36"/>
        <v>3.3831298349999024E-6</v>
      </c>
      <c r="AA247" s="28">
        <f t="shared" si="37"/>
        <v>9.9049318685873189E-4</v>
      </c>
      <c r="AC247" s="31"/>
    </row>
    <row r="248" spans="5:29" x14ac:dyDescent="0.35">
      <c r="E248" s="25">
        <v>380.48779999999999</v>
      </c>
      <c r="F248" s="26">
        <v>1.47864E-6</v>
      </c>
      <c r="G248" s="27">
        <f t="shared" si="38"/>
        <v>0.57569999999998345</v>
      </c>
      <c r="H248" s="3">
        <f t="shared" si="34"/>
        <v>8.5125304799997548E-7</v>
      </c>
      <c r="I248" s="28">
        <f t="shared" si="39"/>
        <v>3.0848568764032746E-3</v>
      </c>
      <c r="K248" s="31"/>
      <c r="N248" s="25">
        <v>380.48779999999999</v>
      </c>
      <c r="O248" s="26">
        <v>7.7336399999999994E-6</v>
      </c>
      <c r="P248" s="27">
        <f t="shared" si="40"/>
        <v>0.57569999999998345</v>
      </c>
      <c r="Q248" s="3">
        <f t="shared" si="35"/>
        <v>4.4522565479998713E-6</v>
      </c>
      <c r="R248" s="28">
        <f t="shared" si="41"/>
        <v>3.4510474860334141E-3</v>
      </c>
      <c r="T248" s="31"/>
      <c r="W248" s="25">
        <v>380.48779999999999</v>
      </c>
      <c r="X248" s="26">
        <v>6.0568299999999997E-6</v>
      </c>
      <c r="Y248" s="27">
        <f t="shared" si="42"/>
        <v>0.57569999999998345</v>
      </c>
      <c r="Z248" s="3">
        <f t="shared" si="36"/>
        <v>3.4869170309998997E-6</v>
      </c>
      <c r="AA248" s="28">
        <f t="shared" si="37"/>
        <v>1.020879401853396E-3</v>
      </c>
      <c r="AC248" s="31"/>
    </row>
    <row r="249" spans="5:29" x14ac:dyDescent="0.35">
      <c r="E249" s="25">
        <v>381.06349999999998</v>
      </c>
      <c r="F249" s="26">
        <v>1.8037800000000001E-6</v>
      </c>
      <c r="G249" s="27">
        <f t="shared" si="38"/>
        <v>0.57570000000001187</v>
      </c>
      <c r="H249" s="3">
        <f t="shared" si="34"/>
        <v>1.0384361460000215E-6</v>
      </c>
      <c r="I249" s="28">
        <f t="shared" si="39"/>
        <v>3.7631899154080602E-3</v>
      </c>
      <c r="K249" s="31"/>
      <c r="N249" s="25">
        <v>381.06349999999998</v>
      </c>
      <c r="O249" s="26">
        <v>7.9735299999999995E-6</v>
      </c>
      <c r="P249" s="27">
        <f t="shared" si="40"/>
        <v>0.57570000000001187</v>
      </c>
      <c r="Q249" s="3">
        <f t="shared" si="35"/>
        <v>4.590361221000094E-6</v>
      </c>
      <c r="R249" s="28">
        <f t="shared" si="41"/>
        <v>3.5580956265501588E-3</v>
      </c>
      <c r="T249" s="31"/>
      <c r="W249" s="25">
        <v>381.06349999999998</v>
      </c>
      <c r="X249" s="26">
        <v>5.8059200000000003E-6</v>
      </c>
      <c r="Y249" s="27">
        <f t="shared" si="42"/>
        <v>0.57570000000001187</v>
      </c>
      <c r="Z249" s="3">
        <f t="shared" si="36"/>
        <v>3.3424681440000693E-6</v>
      </c>
      <c r="AA249" s="28">
        <f t="shared" si="37"/>
        <v>9.7858849213350242E-4</v>
      </c>
      <c r="AC249" s="31"/>
    </row>
    <row r="250" spans="5:29" x14ac:dyDescent="0.35">
      <c r="E250" s="25">
        <v>381.63920000000002</v>
      </c>
      <c r="F250" s="26">
        <v>1.7309E-6</v>
      </c>
      <c r="G250" s="27">
        <f t="shared" si="38"/>
        <v>0.57570000000001187</v>
      </c>
      <c r="H250" s="3">
        <f t="shared" si="34"/>
        <v>9.9647913000002055E-7</v>
      </c>
      <c r="I250" s="28">
        <f t="shared" si="39"/>
        <v>3.6111418380178353E-3</v>
      </c>
      <c r="K250" s="31"/>
      <c r="N250" s="25">
        <v>381.63920000000002</v>
      </c>
      <c r="O250" s="26">
        <v>7.8044999999999996E-6</v>
      </c>
      <c r="P250" s="27">
        <f t="shared" si="40"/>
        <v>0.57570000000001187</v>
      </c>
      <c r="Q250" s="3">
        <f t="shared" si="35"/>
        <v>4.4930506500000921E-6</v>
      </c>
      <c r="R250" s="28">
        <f t="shared" si="41"/>
        <v>3.4826679422301932E-3</v>
      </c>
      <c r="T250" s="31"/>
      <c r="W250" s="25">
        <v>381.63920000000002</v>
      </c>
      <c r="X250" s="26">
        <v>5.8005699999999996E-6</v>
      </c>
      <c r="Y250" s="27">
        <f t="shared" si="42"/>
        <v>0.57570000000001187</v>
      </c>
      <c r="Z250" s="3">
        <f t="shared" si="36"/>
        <v>3.3393881490000685E-6</v>
      </c>
      <c r="AA250" s="28">
        <f t="shared" si="37"/>
        <v>9.7768674901046342E-4</v>
      </c>
      <c r="AC250" s="31"/>
    </row>
    <row r="251" spans="5:29" x14ac:dyDescent="0.35">
      <c r="E251" s="25">
        <v>382.2149</v>
      </c>
      <c r="F251" s="26">
        <v>1.5899E-6</v>
      </c>
      <c r="G251" s="27">
        <f t="shared" si="38"/>
        <v>0.57574999999999932</v>
      </c>
      <c r="H251" s="3">
        <f t="shared" si="34"/>
        <v>9.1538492499999895E-7</v>
      </c>
      <c r="I251" s="28">
        <f t="shared" si="39"/>
        <v>3.3172644574686137E-3</v>
      </c>
      <c r="K251" s="31"/>
      <c r="N251" s="25">
        <v>382.2149</v>
      </c>
      <c r="O251" s="26">
        <v>7.8031399999999993E-6</v>
      </c>
      <c r="P251" s="27">
        <f t="shared" si="40"/>
        <v>0.57574999999999932</v>
      </c>
      <c r="Q251" s="3">
        <f t="shared" si="35"/>
        <v>4.4926578549999944E-6</v>
      </c>
      <c r="R251" s="28">
        <f t="shared" si="41"/>
        <v>3.4823634777001286E-3</v>
      </c>
      <c r="T251" s="31"/>
      <c r="W251" s="25">
        <v>382.2149</v>
      </c>
      <c r="X251" s="26">
        <v>5.77412E-6</v>
      </c>
      <c r="Y251" s="27">
        <f t="shared" si="42"/>
        <v>0.57574999999999932</v>
      </c>
      <c r="Z251" s="3">
        <f t="shared" si="36"/>
        <v>3.3244495899999962E-6</v>
      </c>
      <c r="AA251" s="28">
        <f t="shared" si="37"/>
        <v>9.7331312410314156E-4</v>
      </c>
      <c r="AC251" s="31"/>
    </row>
    <row r="252" spans="5:29" x14ac:dyDescent="0.35">
      <c r="E252" s="25">
        <v>382.79070000000002</v>
      </c>
      <c r="F252" s="26">
        <v>2.0957300000000001E-6</v>
      </c>
      <c r="G252" s="27">
        <f t="shared" si="38"/>
        <v>0.57579999999998677</v>
      </c>
      <c r="H252" s="3">
        <f t="shared" si="34"/>
        <v>1.2067213339999724E-6</v>
      </c>
      <c r="I252" s="28">
        <f t="shared" si="39"/>
        <v>4.3730387971456109E-3</v>
      </c>
      <c r="K252" s="31"/>
      <c r="N252" s="25">
        <v>382.79070000000002</v>
      </c>
      <c r="O252" s="26">
        <v>7.8590000000000005E-6</v>
      </c>
      <c r="P252" s="27">
        <f t="shared" si="40"/>
        <v>0.57579999999998677</v>
      </c>
      <c r="Q252" s="3">
        <f t="shared" si="35"/>
        <v>4.5252121999998963E-6</v>
      </c>
      <c r="R252" s="28">
        <f t="shared" si="41"/>
        <v>3.5075971068183444E-3</v>
      </c>
      <c r="T252" s="31"/>
      <c r="W252" s="25">
        <v>382.79070000000002</v>
      </c>
      <c r="X252" s="26">
        <v>5.60917E-6</v>
      </c>
      <c r="Y252" s="27">
        <f t="shared" si="42"/>
        <v>0.57579999999998677</v>
      </c>
      <c r="Z252" s="3">
        <f t="shared" si="36"/>
        <v>3.2297600859999257E-6</v>
      </c>
      <c r="AA252" s="28">
        <f t="shared" si="37"/>
        <v>9.4559047875598034E-4</v>
      </c>
      <c r="AC252" s="31"/>
    </row>
    <row r="253" spans="5:29" x14ac:dyDescent="0.35">
      <c r="E253" s="25">
        <v>383.36649999999997</v>
      </c>
      <c r="F253" s="26">
        <v>1.58061E-6</v>
      </c>
      <c r="G253" s="27">
        <f t="shared" si="38"/>
        <v>0.57579999999998677</v>
      </c>
      <c r="H253" s="3">
        <f t="shared" si="34"/>
        <v>9.1011523799997913E-7</v>
      </c>
      <c r="I253" s="28">
        <f t="shared" si="39"/>
        <v>3.2981676328326277E-3</v>
      </c>
      <c r="K253" s="31"/>
      <c r="N253" s="25">
        <v>383.36649999999997</v>
      </c>
      <c r="O253" s="26">
        <v>8.0297200000000001E-6</v>
      </c>
      <c r="P253" s="27">
        <f t="shared" si="40"/>
        <v>0.57579999999998677</v>
      </c>
      <c r="Q253" s="3">
        <f t="shared" si="35"/>
        <v>4.6235127759998937E-6</v>
      </c>
      <c r="R253" s="28">
        <f t="shared" si="41"/>
        <v>3.5837921670137923E-3</v>
      </c>
      <c r="T253" s="31"/>
      <c r="W253" s="25">
        <v>383.36649999999997</v>
      </c>
      <c r="X253" s="26">
        <v>5.9576999999999997E-6</v>
      </c>
      <c r="Y253" s="27">
        <f t="shared" si="42"/>
        <v>0.57579999999998677</v>
      </c>
      <c r="Z253" s="3">
        <f t="shared" si="36"/>
        <v>3.430443659999921E-6</v>
      </c>
      <c r="AA253" s="28">
        <f t="shared" si="37"/>
        <v>1.0043454549041131E-3</v>
      </c>
      <c r="AC253" s="31"/>
    </row>
    <row r="254" spans="5:29" x14ac:dyDescent="0.35">
      <c r="E254" s="25">
        <v>383.94229999999999</v>
      </c>
      <c r="F254" s="26">
        <v>1.50088E-6</v>
      </c>
      <c r="G254" s="27">
        <f t="shared" si="38"/>
        <v>0.57585000000000264</v>
      </c>
      <c r="H254" s="3">
        <f t="shared" si="34"/>
        <v>8.6428174800000391E-7</v>
      </c>
      <c r="I254" s="28">
        <f t="shared" si="39"/>
        <v>3.1320715969615311E-3</v>
      </c>
      <c r="K254" s="31"/>
      <c r="N254" s="25">
        <v>383.94229999999999</v>
      </c>
      <c r="O254" s="26">
        <v>7.78046E-6</v>
      </c>
      <c r="P254" s="27">
        <f t="shared" si="40"/>
        <v>0.57585000000000264</v>
      </c>
      <c r="Q254" s="3">
        <f t="shared" si="35"/>
        <v>4.4803778910000202E-6</v>
      </c>
      <c r="R254" s="28">
        <f t="shared" si="41"/>
        <v>3.4728449923132681E-3</v>
      </c>
      <c r="T254" s="31"/>
      <c r="W254" s="25">
        <v>383.94229999999999</v>
      </c>
      <c r="X254" s="26">
        <v>5.5065599999999997E-6</v>
      </c>
      <c r="Y254" s="27">
        <f t="shared" si="42"/>
        <v>0.57585000000000264</v>
      </c>
      <c r="Z254" s="3">
        <f t="shared" si="36"/>
        <v>3.1709525760000145E-6</v>
      </c>
      <c r="AA254" s="28">
        <f t="shared" si="37"/>
        <v>9.2837315608972201E-4</v>
      </c>
      <c r="AC254" s="31"/>
    </row>
    <row r="255" spans="5:29" x14ac:dyDescent="0.35">
      <c r="E255" s="25">
        <v>384.51819999999998</v>
      </c>
      <c r="F255" s="26">
        <v>1.7540399999999999E-6</v>
      </c>
      <c r="G255" s="27">
        <f t="shared" si="38"/>
        <v>0.57585000000000264</v>
      </c>
      <c r="H255" s="3">
        <f t="shared" si="34"/>
        <v>1.0100639340000046E-6</v>
      </c>
      <c r="I255" s="28">
        <f t="shared" si="39"/>
        <v>3.6603718244859044E-3</v>
      </c>
      <c r="N255" s="25">
        <v>384.51819999999998</v>
      </c>
      <c r="O255" s="26">
        <v>7.8386600000000006E-6</v>
      </c>
      <c r="P255" s="27">
        <f t="shared" si="40"/>
        <v>0.57585000000000264</v>
      </c>
      <c r="Q255" s="3">
        <f t="shared" si="35"/>
        <v>4.513892361000021E-6</v>
      </c>
      <c r="R255" s="28">
        <f t="shared" si="41"/>
        <v>3.4988228366248687E-3</v>
      </c>
      <c r="W255" s="25">
        <v>384.51819999999998</v>
      </c>
      <c r="X255" s="26">
        <v>5.7625500000000004E-6</v>
      </c>
      <c r="Y255" s="27">
        <f t="shared" si="42"/>
        <v>0.57585000000000264</v>
      </c>
      <c r="Z255" s="3">
        <f t="shared" si="36"/>
        <v>3.3183644175000153E-6</v>
      </c>
      <c r="AA255" s="28">
        <f t="shared" si="37"/>
        <v>9.7153154249201451E-4</v>
      </c>
    </row>
    <row r="256" spans="5:29" x14ac:dyDescent="0.35">
      <c r="E256" s="25">
        <v>385.09399999999999</v>
      </c>
      <c r="F256" s="26">
        <v>1.8965299999999999E-6</v>
      </c>
      <c r="G256" s="27">
        <f t="shared" si="38"/>
        <v>0.57585000000000264</v>
      </c>
      <c r="H256" s="3">
        <f t="shared" si="34"/>
        <v>1.0921168005000049E-6</v>
      </c>
      <c r="I256" s="28">
        <f t="shared" si="39"/>
        <v>3.9577232995212496E-3</v>
      </c>
      <c r="N256" s="25">
        <v>385.09399999999999</v>
      </c>
      <c r="O256" s="26">
        <v>8.4038299999999995E-6</v>
      </c>
      <c r="P256" s="27">
        <f t="shared" si="40"/>
        <v>0.57585000000000264</v>
      </c>
      <c r="Q256" s="3">
        <f t="shared" si="35"/>
        <v>4.839345505500022E-6</v>
      </c>
      <c r="R256" s="28">
        <f t="shared" si="41"/>
        <v>3.7510891299167418E-3</v>
      </c>
      <c r="W256" s="25">
        <v>385.09399999999999</v>
      </c>
      <c r="X256" s="26">
        <v>5.8324399999999997E-6</v>
      </c>
      <c r="Y256" s="27">
        <f t="shared" si="42"/>
        <v>0.57585000000000264</v>
      </c>
      <c r="Z256" s="3">
        <f t="shared" si="36"/>
        <v>3.3586105740000152E-6</v>
      </c>
      <c r="AA256" s="28">
        <f t="shared" si="37"/>
        <v>9.8331457942961442E-4</v>
      </c>
    </row>
    <row r="257" spans="5:27" x14ac:dyDescent="0.35">
      <c r="E257" s="25">
        <v>385.66989999999998</v>
      </c>
      <c r="F257" s="26">
        <v>1.71446E-6</v>
      </c>
      <c r="G257" s="27">
        <f t="shared" si="38"/>
        <v>0.57589999999999009</v>
      </c>
      <c r="H257" s="3">
        <f t="shared" si="34"/>
        <v>9.8735751399998296E-7</v>
      </c>
      <c r="I257" s="28">
        <f t="shared" si="39"/>
        <v>3.5780860035538784E-3</v>
      </c>
      <c r="N257" s="25">
        <v>385.66989999999998</v>
      </c>
      <c r="O257" s="26">
        <v>8.2833000000000008E-6</v>
      </c>
      <c r="P257" s="27">
        <f t="shared" si="40"/>
        <v>0.57589999999999009</v>
      </c>
      <c r="Q257" s="3">
        <f t="shared" si="35"/>
        <v>4.7703524699999185E-6</v>
      </c>
      <c r="R257" s="28">
        <f t="shared" si="41"/>
        <v>3.697611025241168E-3</v>
      </c>
      <c r="W257" s="25">
        <v>385.66989999999998</v>
      </c>
      <c r="X257" s="26">
        <v>5.6038399999999999E-6</v>
      </c>
      <c r="Y257" s="27">
        <f t="shared" si="42"/>
        <v>0.57589999999999009</v>
      </c>
      <c r="Z257" s="3">
        <f t="shared" si="36"/>
        <v>3.2272514559999442E-6</v>
      </c>
      <c r="AA257" s="28">
        <f t="shared" si="37"/>
        <v>9.4485601657317403E-4</v>
      </c>
    </row>
    <row r="258" spans="5:27" x14ac:dyDescent="0.35">
      <c r="E258" s="25">
        <v>386.24579999999997</v>
      </c>
      <c r="F258" s="26">
        <v>1.7563799999999999E-6</v>
      </c>
      <c r="G258" s="27">
        <f t="shared" si="38"/>
        <v>0.57590000000001851</v>
      </c>
      <c r="H258" s="3">
        <f t="shared" si="34"/>
        <v>1.0114992420000324E-6</v>
      </c>
      <c r="I258" s="28">
        <f t="shared" si="39"/>
        <v>3.6655732387587173E-3</v>
      </c>
      <c r="N258" s="25">
        <v>386.24579999999997</v>
      </c>
      <c r="O258" s="26">
        <v>8.0537399999999999E-6</v>
      </c>
      <c r="P258" s="27">
        <f t="shared" si="40"/>
        <v>0.57590000000001851</v>
      </c>
      <c r="Q258" s="3">
        <f t="shared" si="35"/>
        <v>4.6381488660001488E-6</v>
      </c>
      <c r="R258" s="28">
        <f t="shared" si="41"/>
        <v>3.5951369404014426E-3</v>
      </c>
      <c r="W258" s="25">
        <v>386.24579999999997</v>
      </c>
      <c r="X258" s="26">
        <v>5.6922299999999999E-6</v>
      </c>
      <c r="Y258" s="27">
        <f t="shared" si="42"/>
        <v>0.57590000000001851</v>
      </c>
      <c r="Z258" s="3">
        <f t="shared" si="36"/>
        <v>3.2781552570001055E-6</v>
      </c>
      <c r="AA258" s="28">
        <f t="shared" si="37"/>
        <v>9.5975933702935573E-4</v>
      </c>
    </row>
    <row r="259" spans="5:27" x14ac:dyDescent="0.35">
      <c r="E259" s="25">
        <v>386.82170000000002</v>
      </c>
      <c r="F259" s="26">
        <v>1.5682099999999999E-6</v>
      </c>
      <c r="G259" s="27">
        <f t="shared" si="38"/>
        <v>0.57595000000000596</v>
      </c>
      <c r="H259" s="3">
        <f t="shared" ref="H259:H264" si="43">F259*G259</f>
        <v>9.032105495000093E-7</v>
      </c>
      <c r="I259" s="28">
        <f t="shared" si="39"/>
        <v>3.2731457244252523E-3</v>
      </c>
      <c r="N259" s="25">
        <v>386.82170000000002</v>
      </c>
      <c r="O259" s="26">
        <v>8.24292E-6</v>
      </c>
      <c r="P259" s="27">
        <f t="shared" si="40"/>
        <v>0.57595000000000596</v>
      </c>
      <c r="Q259" s="3">
        <f t="shared" ref="Q259:Q286" si="44">O259*P259</f>
        <v>4.7475097740000491E-6</v>
      </c>
      <c r="R259" s="28">
        <f t="shared" si="41"/>
        <v>3.6799051208857713E-3</v>
      </c>
      <c r="W259" s="25">
        <v>386.82170000000002</v>
      </c>
      <c r="X259" s="26">
        <v>5.7925900000000004E-6</v>
      </c>
      <c r="Y259" s="27">
        <f t="shared" si="42"/>
        <v>0.57595000000000596</v>
      </c>
      <c r="Z259" s="3">
        <f t="shared" ref="Z259:Z264" si="45">X259*Y259</f>
        <v>3.3362422105000348E-6</v>
      </c>
      <c r="AA259" s="28">
        <f t="shared" ref="AA259:AA264" si="46">Z259/MAX(Z:Z)</f>
        <v>9.7676569933086697E-4</v>
      </c>
    </row>
    <row r="260" spans="5:27" x14ac:dyDescent="0.35">
      <c r="E260" s="25">
        <v>387.39769999999999</v>
      </c>
      <c r="F260" s="26">
        <v>1.6519499999999999E-6</v>
      </c>
      <c r="G260" s="27">
        <f t="shared" ref="G260:G264" si="47">(E261-E259)/2</f>
        <v>0.57594999999997754</v>
      </c>
      <c r="H260" s="3">
        <f t="shared" si="43"/>
        <v>9.514406024999628E-7</v>
      </c>
      <c r="I260" s="28">
        <f t="shared" ref="I260:I264" si="48">H260/MAX(H:H)</f>
        <v>3.4479266676427449E-3</v>
      </c>
      <c r="N260" s="25">
        <v>387.39769999999999</v>
      </c>
      <c r="O260" s="26">
        <v>8.2117300000000001E-6</v>
      </c>
      <c r="P260" s="27">
        <f t="shared" ref="P260:P287" si="49">(N261-N259)/2</f>
        <v>0.57594999999997754</v>
      </c>
      <c r="Q260" s="3">
        <f t="shared" si="44"/>
        <v>4.7295458934998152E-6</v>
      </c>
      <c r="R260" s="28">
        <f t="shared" ref="R260:R287" si="50">Q260/MAX(Q:Q)</f>
        <v>3.6659808997697198E-3</v>
      </c>
      <c r="W260" s="25">
        <v>387.39769999999999</v>
      </c>
      <c r="X260" s="26">
        <v>5.1287300000000001E-6</v>
      </c>
      <c r="Y260" s="27">
        <f t="shared" ref="Y260:Y264" si="51">(W261-W259)/2</f>
        <v>0.57594999999997754</v>
      </c>
      <c r="Z260" s="3">
        <f t="shared" si="45"/>
        <v>2.9538920434998848E-6</v>
      </c>
      <c r="AA260" s="28">
        <f t="shared" si="46"/>
        <v>8.6482342874758076E-4</v>
      </c>
    </row>
    <row r="261" spans="5:27" x14ac:dyDescent="0.35">
      <c r="E261" s="25">
        <v>387.97359999999998</v>
      </c>
      <c r="F261" s="26">
        <v>1.6173599999999999E-6</v>
      </c>
      <c r="G261" s="27">
        <f t="shared" si="47"/>
        <v>0.57595000000000596</v>
      </c>
      <c r="H261" s="3">
        <f t="shared" si="43"/>
        <v>9.3151849200000958E-7</v>
      </c>
      <c r="I261" s="28">
        <f t="shared" si="48"/>
        <v>3.3757309090341383E-3</v>
      </c>
      <c r="N261" s="25">
        <v>387.97359999999998</v>
      </c>
      <c r="O261" s="26">
        <v>8.3676799999999998E-6</v>
      </c>
      <c r="P261" s="27">
        <f t="shared" si="49"/>
        <v>0.57595000000000596</v>
      </c>
      <c r="Q261" s="3">
        <f t="shared" si="44"/>
        <v>4.8193652960000494E-6</v>
      </c>
      <c r="R261" s="28">
        <f t="shared" si="50"/>
        <v>3.7356020053492507E-3</v>
      </c>
      <c r="W261" s="25">
        <v>387.97359999999998</v>
      </c>
      <c r="X261" s="26">
        <v>5.5832899999999997E-6</v>
      </c>
      <c r="Y261" s="27">
        <f t="shared" si="51"/>
        <v>0.57595000000000596</v>
      </c>
      <c r="Z261" s="3">
        <f t="shared" si="45"/>
        <v>3.2156958755000331E-6</v>
      </c>
      <c r="AA261" s="28">
        <f t="shared" si="46"/>
        <v>9.4147284054577225E-4</v>
      </c>
    </row>
    <row r="262" spans="5:27" x14ac:dyDescent="0.35">
      <c r="E262" s="25">
        <v>388.5496</v>
      </c>
      <c r="F262" s="26">
        <v>1.49028E-6</v>
      </c>
      <c r="G262" s="27">
        <f t="shared" si="47"/>
        <v>0.57600000000002183</v>
      </c>
      <c r="H262" s="3">
        <f t="shared" si="43"/>
        <v>8.584012800000325E-7</v>
      </c>
      <c r="I262" s="28">
        <f t="shared" si="48"/>
        <v>3.1107613623740579E-3</v>
      </c>
      <c r="N262" s="25">
        <v>388.5496</v>
      </c>
      <c r="O262" s="26">
        <v>8.3541800000000007E-6</v>
      </c>
      <c r="P262" s="27">
        <f t="shared" si="49"/>
        <v>0.57600000000002183</v>
      </c>
      <c r="Q262" s="3">
        <f t="shared" si="44"/>
        <v>4.8120076800001827E-6</v>
      </c>
      <c r="R262" s="28">
        <f t="shared" si="50"/>
        <v>3.7298989462542071E-3</v>
      </c>
      <c r="W262" s="25">
        <v>388.5496</v>
      </c>
      <c r="X262" s="26">
        <v>5.8417100000000002E-6</v>
      </c>
      <c r="Y262" s="27">
        <f t="shared" si="51"/>
        <v>0.57600000000002183</v>
      </c>
      <c r="Z262" s="3">
        <f t="shared" si="45"/>
        <v>3.3648249600001278E-6</v>
      </c>
      <c r="AA262" s="28">
        <f t="shared" si="46"/>
        <v>9.8513399142200766E-4</v>
      </c>
    </row>
    <row r="263" spans="5:27" x14ac:dyDescent="0.35">
      <c r="E263" s="25">
        <v>389.12560000000002</v>
      </c>
      <c r="F263" s="26">
        <v>1.7113199999999999E-6</v>
      </c>
      <c r="G263" s="27">
        <f t="shared" si="47"/>
        <v>0.57605000000000928</v>
      </c>
      <c r="H263" s="3">
        <f t="shared" si="43"/>
        <v>9.8580588600001579E-7</v>
      </c>
      <c r="I263" s="28">
        <f t="shared" si="48"/>
        <v>3.5724630571026855E-3</v>
      </c>
      <c r="N263" s="25">
        <v>389.12560000000002</v>
      </c>
      <c r="O263" s="26">
        <v>8.5613599999999996E-6</v>
      </c>
      <c r="P263" s="27">
        <f t="shared" si="49"/>
        <v>0.57605000000000928</v>
      </c>
      <c r="Q263" s="3">
        <f t="shared" si="44"/>
        <v>4.9317714280000788E-6</v>
      </c>
      <c r="R263" s="28">
        <f t="shared" si="50"/>
        <v>3.8227306097033081E-3</v>
      </c>
      <c r="W263" s="25">
        <v>389.12560000000002</v>
      </c>
      <c r="X263" s="26">
        <v>5.7597199999999998E-6</v>
      </c>
      <c r="Y263" s="27">
        <f t="shared" si="51"/>
        <v>0.57605000000000928</v>
      </c>
      <c r="Z263" s="3">
        <f t="shared" si="45"/>
        <v>3.3178867060000532E-6</v>
      </c>
      <c r="AA263" s="28">
        <f t="shared" si="46"/>
        <v>9.7139168088188619E-4</v>
      </c>
    </row>
    <row r="264" spans="5:27" x14ac:dyDescent="0.35">
      <c r="E264" s="25">
        <v>389.70170000000002</v>
      </c>
      <c r="F264" s="26">
        <v>1.72286E-6</v>
      </c>
      <c r="G264" s="27">
        <f t="shared" si="47"/>
        <v>0.57604999999998086</v>
      </c>
      <c r="H264" s="3">
        <f t="shared" si="43"/>
        <v>9.9245350299996699E-7</v>
      </c>
      <c r="I264" s="28">
        <f t="shared" si="48"/>
        <v>3.5965533638125128E-3</v>
      </c>
      <c r="N264" s="25">
        <v>389.70170000000002</v>
      </c>
      <c r="O264" s="26">
        <v>8.45382E-6</v>
      </c>
      <c r="P264" s="27">
        <f t="shared" si="49"/>
        <v>0.57604999999998086</v>
      </c>
      <c r="Q264" s="3">
        <f t="shared" si="44"/>
        <v>4.8698230109998383E-6</v>
      </c>
      <c r="R264" s="28">
        <f t="shared" si="50"/>
        <v>3.7747129524889071E-3</v>
      </c>
      <c r="W264" s="25">
        <v>389.70170000000002</v>
      </c>
      <c r="X264" s="26">
        <v>5.4376299999999998E-6</v>
      </c>
      <c r="Y264" s="27">
        <f t="shared" si="51"/>
        <v>0.57604999999998086</v>
      </c>
      <c r="Z264" s="3">
        <f t="shared" si="45"/>
        <v>3.1323467614998957E-6</v>
      </c>
      <c r="AA264" s="28">
        <f t="shared" si="46"/>
        <v>9.1707036899597719E-4</v>
      </c>
    </row>
    <row r="265" spans="5:27" ht="15" thickBot="1" x14ac:dyDescent="0.4">
      <c r="E265" s="44">
        <v>390.27769999999998</v>
      </c>
      <c r="F265" s="45">
        <v>1.2695699999999999E-6</v>
      </c>
      <c r="G265" s="46"/>
      <c r="H265" s="47"/>
      <c r="I265" s="48"/>
      <c r="N265" s="44">
        <v>390.27769999999998</v>
      </c>
      <c r="O265" s="45">
        <v>8.3341700000000002E-6</v>
      </c>
      <c r="P265" s="46"/>
      <c r="Q265" s="47"/>
      <c r="R265" s="48"/>
      <c r="W265" s="44">
        <v>390.27769999999998</v>
      </c>
      <c r="X265" s="45">
        <v>5.3874600000000003E-6</v>
      </c>
      <c r="Y265" s="46"/>
      <c r="Z265" s="47"/>
      <c r="AA265" s="48"/>
    </row>
    <row r="266" spans="5:27" x14ac:dyDescent="0.35">
      <c r="E266" s="2"/>
      <c r="F266" s="3"/>
      <c r="G266" s="27"/>
      <c r="H266" s="3"/>
      <c r="I266" s="3"/>
      <c r="N266" s="2">
        <v>390.85379999999998</v>
      </c>
      <c r="O266" s="3">
        <v>8.8508E-6</v>
      </c>
      <c r="P266" s="27"/>
      <c r="Q266" s="3"/>
      <c r="R266" s="3"/>
      <c r="W266">
        <v>390.85379999999998</v>
      </c>
      <c r="X266">
        <v>5.7628699999999999E-6</v>
      </c>
      <c r="Y266" s="3"/>
      <c r="Z266" s="3"/>
    </row>
    <row r="267" spans="5:27" x14ac:dyDescent="0.35">
      <c r="E267" s="2"/>
      <c r="F267" s="3"/>
      <c r="G267" s="27"/>
      <c r="H267" s="3"/>
      <c r="I267" s="3"/>
      <c r="N267" s="2">
        <v>391.42989999999998</v>
      </c>
      <c r="O267" s="3">
        <v>8.8485399999999995E-6</v>
      </c>
      <c r="P267" s="27"/>
      <c r="Q267" s="3"/>
      <c r="R267" s="3"/>
      <c r="W267">
        <v>391.42989999999998</v>
      </c>
      <c r="X267">
        <v>5.4734699999999998E-6</v>
      </c>
      <c r="Y267" s="3"/>
      <c r="Z267" s="3"/>
    </row>
    <row r="268" spans="5:27" x14ac:dyDescent="0.35">
      <c r="E268" s="2"/>
      <c r="F268" s="3"/>
      <c r="G268" s="27"/>
      <c r="H268" s="3"/>
      <c r="I268" s="3"/>
      <c r="N268" s="2">
        <v>392.00599999999997</v>
      </c>
      <c r="O268" s="3">
        <v>8.5874199999999999E-6</v>
      </c>
      <c r="P268" s="27"/>
      <c r="Q268" s="3"/>
      <c r="R268" s="3"/>
      <c r="W268">
        <v>392.00599999999997</v>
      </c>
      <c r="X268">
        <v>5.7341400000000001E-6</v>
      </c>
      <c r="Y268" s="3"/>
      <c r="Z268" s="3"/>
    </row>
    <row r="269" spans="5:27" x14ac:dyDescent="0.35">
      <c r="E269" s="2"/>
      <c r="F269" s="3"/>
      <c r="G269" s="27"/>
      <c r="H269" s="3"/>
      <c r="I269" s="3"/>
      <c r="N269" s="2"/>
      <c r="O269" s="3"/>
      <c r="P269" s="27"/>
      <c r="Q269" s="3"/>
      <c r="R269" s="3"/>
    </row>
    <row r="270" spans="5:27" x14ac:dyDescent="0.35">
      <c r="E270" s="2"/>
      <c r="F270" s="3"/>
      <c r="G270" s="27"/>
      <c r="H270" s="3"/>
      <c r="I270" s="3"/>
      <c r="N270" s="2"/>
      <c r="O270" s="3"/>
      <c r="P270" s="27"/>
      <c r="Q270" s="3"/>
      <c r="R270" s="3"/>
    </row>
    <row r="271" spans="5:27" x14ac:dyDescent="0.35">
      <c r="E271" s="2"/>
      <c r="F271" s="3"/>
      <c r="G271" s="27"/>
      <c r="H271" s="3"/>
      <c r="I271" s="3"/>
      <c r="N271" s="2"/>
      <c r="O271" s="3"/>
      <c r="P271" s="27"/>
      <c r="Q271" s="3"/>
      <c r="R271" s="3"/>
    </row>
    <row r="272" spans="5:27" x14ac:dyDescent="0.35">
      <c r="E272" s="2"/>
      <c r="F272" s="3"/>
      <c r="G272" s="27"/>
      <c r="H272" s="3"/>
      <c r="I272" s="3"/>
      <c r="N272" s="2"/>
      <c r="O272" s="3"/>
      <c r="P272" s="27"/>
      <c r="Q272" s="3"/>
      <c r="R272" s="3"/>
    </row>
    <row r="273" spans="5:18" x14ac:dyDescent="0.35">
      <c r="E273" s="2"/>
      <c r="F273" s="3"/>
      <c r="G273" s="27"/>
      <c r="H273" s="3"/>
      <c r="I273" s="3"/>
      <c r="N273" s="2"/>
      <c r="O273" s="3"/>
      <c r="P273" s="27"/>
      <c r="Q273" s="3"/>
      <c r="R273" s="3"/>
    </row>
    <row r="274" spans="5:18" x14ac:dyDescent="0.35">
      <c r="E274" s="2"/>
      <c r="F274" s="3"/>
      <c r="G274" s="27"/>
      <c r="H274" s="3"/>
      <c r="I274" s="3"/>
      <c r="N274" s="2"/>
      <c r="O274" s="3"/>
      <c r="P274" s="27"/>
      <c r="Q274" s="3"/>
      <c r="R274" s="3"/>
    </row>
    <row r="275" spans="5:18" x14ac:dyDescent="0.35">
      <c r="G275" s="3"/>
      <c r="H275" s="3"/>
      <c r="P275" s="3"/>
      <c r="Q275" s="3"/>
    </row>
    <row r="276" spans="5:18" x14ac:dyDescent="0.35">
      <c r="G276" s="3"/>
      <c r="H276" s="3"/>
      <c r="P276" s="3"/>
      <c r="Q276" s="3"/>
    </row>
    <row r="277" spans="5:18" x14ac:dyDescent="0.35">
      <c r="G277" s="3"/>
      <c r="H277" s="3"/>
      <c r="P277" s="3"/>
      <c r="Q277" s="3"/>
    </row>
  </sheetData>
  <mergeCells count="4">
    <mergeCell ref="A1:C1"/>
    <mergeCell ref="E1:I1"/>
    <mergeCell ref="N1:R1"/>
    <mergeCell ref="W1:AA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E39E-EAE5-4802-881F-20880EB5E5CD}">
  <sheetPr>
    <pageSetUpPr fitToPage="1"/>
  </sheetPr>
  <dimension ref="A1:M56"/>
  <sheetViews>
    <sheetView topLeftCell="A13" workbookViewId="0">
      <selection activeCell="F14" sqref="F14:F17"/>
    </sheetView>
  </sheetViews>
  <sheetFormatPr defaultRowHeight="14.5" x14ac:dyDescent="0.35"/>
  <cols>
    <col min="1" max="1" width="11.54296875" style="56" customWidth="1"/>
    <col min="2" max="2" width="12.1796875" style="56" customWidth="1"/>
    <col min="3" max="4" width="15.81640625" style="81" customWidth="1"/>
    <col min="5" max="5" width="19.7265625" style="56" customWidth="1"/>
    <col min="6" max="6" width="15.54296875" style="56" customWidth="1"/>
    <col min="7" max="7" width="30.7265625" style="82" customWidth="1"/>
    <col min="8" max="8" width="14.1796875" style="82" customWidth="1"/>
    <col min="9" max="9" width="6.6328125" style="56" bestFit="1" customWidth="1"/>
    <col min="10" max="10" width="19.7265625" style="56" customWidth="1"/>
    <col min="11" max="16384" width="8.7265625" style="56"/>
  </cols>
  <sheetData>
    <row r="1" spans="1:13" s="56" customFormat="1" x14ac:dyDescent="0.35">
      <c r="A1" s="52"/>
      <c r="B1" s="53"/>
      <c r="C1" s="54" t="s">
        <v>18</v>
      </c>
      <c r="D1" s="54"/>
      <c r="E1" s="54" t="s">
        <v>137</v>
      </c>
      <c r="F1" s="54"/>
      <c r="G1" s="54" t="s">
        <v>138</v>
      </c>
      <c r="H1" s="54"/>
      <c r="I1" s="54"/>
      <c r="J1" s="55" t="s">
        <v>99</v>
      </c>
    </row>
    <row r="2" spans="1:13" s="56" customFormat="1" ht="29" x14ac:dyDescent="0.35">
      <c r="A2" s="57" t="s">
        <v>19</v>
      </c>
      <c r="B2" s="58" t="s">
        <v>20</v>
      </c>
      <c r="C2" s="58" t="s">
        <v>21</v>
      </c>
      <c r="D2" s="58" t="s">
        <v>22</v>
      </c>
      <c r="E2" s="58" t="s">
        <v>23</v>
      </c>
      <c r="F2" s="58" t="s">
        <v>24</v>
      </c>
      <c r="G2" s="58" t="s">
        <v>23</v>
      </c>
      <c r="H2" s="58" t="s">
        <v>25</v>
      </c>
      <c r="I2" s="58" t="s">
        <v>26</v>
      </c>
      <c r="J2" s="59"/>
    </row>
    <row r="3" spans="1:13" s="56" customFormat="1" ht="16.5" x14ac:dyDescent="0.35">
      <c r="A3" s="60" t="s">
        <v>27</v>
      </c>
      <c r="B3" s="61" t="s">
        <v>0</v>
      </c>
      <c r="C3" s="61" t="s">
        <v>28</v>
      </c>
      <c r="D3" s="61" t="s">
        <v>29</v>
      </c>
      <c r="E3" s="61" t="s">
        <v>30</v>
      </c>
      <c r="F3" s="61" t="s">
        <v>31</v>
      </c>
      <c r="G3" s="62" t="s">
        <v>32</v>
      </c>
      <c r="H3" s="62"/>
      <c r="I3" s="62"/>
      <c r="J3" s="63" t="s">
        <v>102</v>
      </c>
    </row>
    <row r="4" spans="1:13" s="56" customFormat="1" ht="16.5" x14ac:dyDescent="0.35">
      <c r="A4" s="60" t="s">
        <v>27</v>
      </c>
      <c r="B4" s="61" t="s">
        <v>33</v>
      </c>
      <c r="C4" s="61" t="s">
        <v>34</v>
      </c>
      <c r="D4" s="61" t="s">
        <v>35</v>
      </c>
      <c r="E4" s="61" t="s">
        <v>30</v>
      </c>
      <c r="F4" s="61" t="s">
        <v>31</v>
      </c>
      <c r="G4" s="62" t="s">
        <v>32</v>
      </c>
      <c r="H4" s="62"/>
      <c r="I4" s="62"/>
      <c r="J4" s="63" t="s">
        <v>105</v>
      </c>
      <c r="K4" s="64"/>
      <c r="L4" s="64"/>
      <c r="M4" s="64"/>
    </row>
    <row r="5" spans="1:13" s="56" customFormat="1" x14ac:dyDescent="0.35">
      <c r="A5" s="60" t="s">
        <v>27</v>
      </c>
      <c r="B5" s="62" t="s">
        <v>36</v>
      </c>
      <c r="C5" s="62" t="s">
        <v>37</v>
      </c>
      <c r="D5" s="62" t="s">
        <v>38</v>
      </c>
      <c r="E5" s="62" t="s">
        <v>39</v>
      </c>
      <c r="F5" s="62"/>
      <c r="G5" s="58" t="s">
        <v>40</v>
      </c>
      <c r="H5" s="61" t="s">
        <v>41</v>
      </c>
      <c r="I5" s="65">
        <v>44309</v>
      </c>
      <c r="J5" s="66" t="s">
        <v>106</v>
      </c>
    </row>
    <row r="6" spans="1:13" s="56" customFormat="1" x14ac:dyDescent="0.35">
      <c r="A6" s="60" t="s">
        <v>27</v>
      </c>
      <c r="B6" s="62"/>
      <c r="C6" s="62"/>
      <c r="D6" s="62"/>
      <c r="E6" s="62"/>
      <c r="F6" s="62"/>
      <c r="G6" s="58" t="s">
        <v>42</v>
      </c>
      <c r="H6" s="61" t="s">
        <v>43</v>
      </c>
      <c r="I6" s="65">
        <v>44400</v>
      </c>
      <c r="J6" s="66"/>
    </row>
    <row r="7" spans="1:13" s="56" customFormat="1" x14ac:dyDescent="0.35">
      <c r="A7" s="60" t="s">
        <v>27</v>
      </c>
      <c r="B7" s="62"/>
      <c r="C7" s="62"/>
      <c r="D7" s="62"/>
      <c r="E7" s="62"/>
      <c r="F7" s="62"/>
      <c r="G7" s="58" t="s">
        <v>44</v>
      </c>
      <c r="H7" s="61" t="s">
        <v>45</v>
      </c>
      <c r="I7" s="65">
        <v>44462</v>
      </c>
      <c r="J7" s="66"/>
    </row>
    <row r="8" spans="1:13" s="56" customFormat="1" x14ac:dyDescent="0.35">
      <c r="A8" s="60" t="s">
        <v>27</v>
      </c>
      <c r="B8" s="61" t="s">
        <v>46</v>
      </c>
      <c r="C8" s="61" t="s">
        <v>47</v>
      </c>
      <c r="D8" s="61" t="s">
        <v>48</v>
      </c>
      <c r="E8" s="61" t="s">
        <v>49</v>
      </c>
      <c r="F8" s="61" t="s">
        <v>50</v>
      </c>
      <c r="G8" s="62" t="s">
        <v>32</v>
      </c>
      <c r="H8" s="62"/>
      <c r="I8" s="62"/>
      <c r="J8" s="63" t="s">
        <v>109</v>
      </c>
    </row>
    <row r="9" spans="1:13" s="56" customFormat="1" x14ac:dyDescent="0.35">
      <c r="A9" s="60" t="s">
        <v>27</v>
      </c>
      <c r="B9" s="62" t="s">
        <v>51</v>
      </c>
      <c r="C9" s="61" t="s">
        <v>52</v>
      </c>
      <c r="D9" s="61" t="s">
        <v>52</v>
      </c>
      <c r="E9" s="62" t="s">
        <v>53</v>
      </c>
      <c r="F9" s="62">
        <v>1535972</v>
      </c>
      <c r="G9" s="62" t="s">
        <v>32</v>
      </c>
      <c r="H9" s="62"/>
      <c r="I9" s="62"/>
      <c r="J9" s="67"/>
    </row>
    <row r="10" spans="1:13" s="56" customFormat="1" x14ac:dyDescent="0.35">
      <c r="A10" s="60" t="s">
        <v>27</v>
      </c>
      <c r="B10" s="62"/>
      <c r="C10" s="61" t="s">
        <v>54</v>
      </c>
      <c r="D10" s="61" t="s">
        <v>55</v>
      </c>
      <c r="E10" s="62"/>
      <c r="F10" s="62"/>
      <c r="G10" s="62"/>
      <c r="H10" s="62"/>
      <c r="I10" s="62"/>
      <c r="J10" s="67"/>
    </row>
    <row r="11" spans="1:13" s="56" customFormat="1" x14ac:dyDescent="0.35">
      <c r="A11" s="60" t="s">
        <v>27</v>
      </c>
      <c r="B11" s="62"/>
      <c r="C11" s="61" t="s">
        <v>56</v>
      </c>
      <c r="D11" s="61" t="s">
        <v>57</v>
      </c>
      <c r="E11" s="62"/>
      <c r="F11" s="62"/>
      <c r="G11" s="62"/>
      <c r="H11" s="62"/>
      <c r="I11" s="62"/>
      <c r="J11" s="67"/>
    </row>
    <row r="12" spans="1:13" s="56" customFormat="1" ht="16.5" x14ac:dyDescent="0.35">
      <c r="A12" s="60" t="s">
        <v>27</v>
      </c>
      <c r="B12" s="61" t="s">
        <v>58</v>
      </c>
      <c r="C12" s="61" t="s">
        <v>59</v>
      </c>
      <c r="D12" s="61" t="s">
        <v>59</v>
      </c>
      <c r="E12" s="62" t="s">
        <v>60</v>
      </c>
      <c r="F12" s="68" t="s">
        <v>61</v>
      </c>
      <c r="G12" s="58" t="s">
        <v>62</v>
      </c>
      <c r="H12" s="61" t="s">
        <v>63</v>
      </c>
      <c r="I12" s="65">
        <v>44494</v>
      </c>
      <c r="J12" s="69" t="s">
        <v>116</v>
      </c>
    </row>
    <row r="13" spans="1:13" s="56" customFormat="1" ht="16.5" x14ac:dyDescent="0.35">
      <c r="A13" s="60" t="s">
        <v>27</v>
      </c>
      <c r="B13" s="61" t="s">
        <v>64</v>
      </c>
      <c r="C13" s="61" t="s">
        <v>65</v>
      </c>
      <c r="D13" s="61" t="s">
        <v>65</v>
      </c>
      <c r="E13" s="62"/>
      <c r="F13" s="68"/>
      <c r="G13" s="58" t="s">
        <v>66</v>
      </c>
      <c r="H13" s="61" t="s">
        <v>63</v>
      </c>
      <c r="I13" s="65">
        <v>44494</v>
      </c>
      <c r="J13" s="69" t="s">
        <v>116</v>
      </c>
    </row>
    <row r="14" spans="1:13" s="56" customFormat="1" ht="16.5" customHeight="1" x14ac:dyDescent="0.35">
      <c r="A14" s="60" t="s">
        <v>27</v>
      </c>
      <c r="B14" s="70" t="s">
        <v>67</v>
      </c>
      <c r="C14" s="61" t="s">
        <v>68</v>
      </c>
      <c r="D14" s="61" t="s">
        <v>68</v>
      </c>
      <c r="E14" s="62" t="s">
        <v>53</v>
      </c>
      <c r="F14" s="62">
        <v>1535972</v>
      </c>
      <c r="G14" s="70" t="s">
        <v>69</v>
      </c>
      <c r="H14" s="62" t="s">
        <v>70</v>
      </c>
      <c r="I14" s="71">
        <v>44222</v>
      </c>
      <c r="J14" s="66" t="s">
        <v>120</v>
      </c>
    </row>
    <row r="15" spans="1:13" s="56" customFormat="1" x14ac:dyDescent="0.35">
      <c r="A15" s="72" t="s">
        <v>71</v>
      </c>
      <c r="B15" s="70"/>
      <c r="C15" s="61" t="s">
        <v>72</v>
      </c>
      <c r="D15" s="61" t="s">
        <v>73</v>
      </c>
      <c r="E15" s="62"/>
      <c r="F15" s="62"/>
      <c r="G15" s="70"/>
      <c r="H15" s="62"/>
      <c r="I15" s="71"/>
      <c r="J15" s="66"/>
    </row>
    <row r="16" spans="1:13" s="56" customFormat="1" x14ac:dyDescent="0.35">
      <c r="A16" s="60" t="s">
        <v>27</v>
      </c>
      <c r="B16" s="70" t="s">
        <v>74</v>
      </c>
      <c r="C16" s="61" t="s">
        <v>75</v>
      </c>
      <c r="D16" s="61" t="s">
        <v>75</v>
      </c>
      <c r="E16" s="62"/>
      <c r="F16" s="62"/>
      <c r="G16" s="70" t="s">
        <v>76</v>
      </c>
      <c r="H16" s="62" t="s">
        <v>77</v>
      </c>
      <c r="I16" s="71">
        <v>44252</v>
      </c>
      <c r="J16" s="66" t="s">
        <v>121</v>
      </c>
    </row>
    <row r="17" spans="1:10" s="56" customFormat="1" x14ac:dyDescent="0.35">
      <c r="A17" s="72" t="s">
        <v>71</v>
      </c>
      <c r="B17" s="70"/>
      <c r="C17" s="61" t="s">
        <v>72</v>
      </c>
      <c r="D17" s="61" t="s">
        <v>72</v>
      </c>
      <c r="E17" s="62"/>
      <c r="F17" s="62"/>
      <c r="G17" s="70"/>
      <c r="H17" s="62"/>
      <c r="I17" s="71"/>
      <c r="J17" s="66"/>
    </row>
    <row r="18" spans="1:10" s="56" customFormat="1" ht="29" x14ac:dyDescent="0.35">
      <c r="A18" s="72" t="s">
        <v>27</v>
      </c>
      <c r="B18" s="61" t="s">
        <v>0</v>
      </c>
      <c r="C18" s="61" t="s">
        <v>78</v>
      </c>
      <c r="D18" s="61" t="s">
        <v>79</v>
      </c>
      <c r="E18" s="58" t="s">
        <v>80</v>
      </c>
      <c r="F18" s="61" t="s">
        <v>81</v>
      </c>
      <c r="G18" s="62" t="s">
        <v>32</v>
      </c>
      <c r="H18" s="62"/>
      <c r="I18" s="62"/>
      <c r="J18" s="63" t="s">
        <v>102</v>
      </c>
    </row>
    <row r="19" spans="1:10" s="56" customFormat="1" ht="29" x14ac:dyDescent="0.35">
      <c r="A19" s="72" t="s">
        <v>27</v>
      </c>
      <c r="B19" s="61" t="s">
        <v>33</v>
      </c>
      <c r="C19" s="61" t="s">
        <v>82</v>
      </c>
      <c r="D19" s="61" t="s">
        <v>83</v>
      </c>
      <c r="E19" s="58" t="s">
        <v>84</v>
      </c>
      <c r="F19" s="61">
        <v>200059661</v>
      </c>
      <c r="G19" s="62" t="s">
        <v>32</v>
      </c>
      <c r="H19" s="62"/>
      <c r="I19" s="62"/>
      <c r="J19" s="63" t="s">
        <v>105</v>
      </c>
    </row>
    <row r="20" spans="1:10" s="56" customFormat="1" x14ac:dyDescent="0.35">
      <c r="A20" s="72" t="s">
        <v>27</v>
      </c>
      <c r="B20" s="62" t="s">
        <v>36</v>
      </c>
      <c r="C20" s="62" t="s">
        <v>37</v>
      </c>
      <c r="D20" s="62" t="s">
        <v>38</v>
      </c>
      <c r="E20" s="62" t="s">
        <v>39</v>
      </c>
      <c r="F20" s="62"/>
      <c r="G20" s="58" t="s">
        <v>40</v>
      </c>
      <c r="H20" s="61" t="s">
        <v>41</v>
      </c>
      <c r="I20" s="65">
        <v>44309</v>
      </c>
      <c r="J20" s="66" t="s">
        <v>106</v>
      </c>
    </row>
    <row r="21" spans="1:10" s="56" customFormat="1" x14ac:dyDescent="0.35">
      <c r="A21" s="72" t="s">
        <v>27</v>
      </c>
      <c r="B21" s="62"/>
      <c r="C21" s="62"/>
      <c r="D21" s="62"/>
      <c r="E21" s="62"/>
      <c r="F21" s="62"/>
      <c r="G21" s="58" t="s">
        <v>42</v>
      </c>
      <c r="H21" s="61" t="s">
        <v>43</v>
      </c>
      <c r="I21" s="65">
        <v>44400</v>
      </c>
      <c r="J21" s="66"/>
    </row>
    <row r="22" spans="1:10" s="56" customFormat="1" x14ac:dyDescent="0.35">
      <c r="A22" s="72" t="s">
        <v>27</v>
      </c>
      <c r="B22" s="62"/>
      <c r="C22" s="62"/>
      <c r="D22" s="62"/>
      <c r="E22" s="62"/>
      <c r="F22" s="62"/>
      <c r="G22" s="58" t="s">
        <v>44</v>
      </c>
      <c r="H22" s="61" t="s">
        <v>45</v>
      </c>
      <c r="I22" s="65">
        <v>44462</v>
      </c>
      <c r="J22" s="66"/>
    </row>
    <row r="23" spans="1:10" s="56" customFormat="1" x14ac:dyDescent="0.35">
      <c r="A23" s="72" t="s">
        <v>27</v>
      </c>
      <c r="B23" s="61" t="s">
        <v>46</v>
      </c>
      <c r="C23" s="61" t="s">
        <v>85</v>
      </c>
      <c r="D23" s="61" t="s">
        <v>86</v>
      </c>
      <c r="E23" s="61" t="s">
        <v>49</v>
      </c>
      <c r="F23" s="61" t="s">
        <v>50</v>
      </c>
      <c r="G23" s="62" t="s">
        <v>32</v>
      </c>
      <c r="H23" s="62"/>
      <c r="I23" s="62"/>
      <c r="J23" s="63" t="s">
        <v>109</v>
      </c>
    </row>
    <row r="24" spans="1:10" s="56" customFormat="1" x14ac:dyDescent="0.35">
      <c r="A24" s="72" t="s">
        <v>27</v>
      </c>
      <c r="B24" s="62" t="s">
        <v>51</v>
      </c>
      <c r="C24" s="61" t="s">
        <v>87</v>
      </c>
      <c r="D24" s="61" t="s">
        <v>88</v>
      </c>
      <c r="E24" s="62" t="s">
        <v>53</v>
      </c>
      <c r="F24" s="62">
        <v>1535972</v>
      </c>
      <c r="G24" s="62" t="s">
        <v>32</v>
      </c>
      <c r="H24" s="62"/>
      <c r="I24" s="62"/>
      <c r="J24" s="67"/>
    </row>
    <row r="25" spans="1:10" s="56" customFormat="1" x14ac:dyDescent="0.35">
      <c r="A25" s="72" t="s">
        <v>27</v>
      </c>
      <c r="B25" s="62"/>
      <c r="C25" s="61" t="s">
        <v>89</v>
      </c>
      <c r="D25" s="61" t="s">
        <v>90</v>
      </c>
      <c r="E25" s="62"/>
      <c r="F25" s="62"/>
      <c r="G25" s="62"/>
      <c r="H25" s="62"/>
      <c r="I25" s="62"/>
      <c r="J25" s="67"/>
    </row>
    <row r="26" spans="1:10" s="56" customFormat="1" x14ac:dyDescent="0.35">
      <c r="A26" s="72" t="s">
        <v>27</v>
      </c>
      <c r="B26" s="62"/>
      <c r="C26" s="61" t="s">
        <v>91</v>
      </c>
      <c r="D26" s="61" t="s">
        <v>92</v>
      </c>
      <c r="E26" s="62"/>
      <c r="F26" s="62"/>
      <c r="G26" s="62"/>
      <c r="H26" s="62"/>
      <c r="I26" s="62"/>
      <c r="J26" s="67"/>
    </row>
    <row r="27" spans="1:10" s="56" customFormat="1" ht="16.5" x14ac:dyDescent="0.35">
      <c r="A27" s="72" t="s">
        <v>27</v>
      </c>
      <c r="B27" s="61" t="s">
        <v>58</v>
      </c>
      <c r="C27" s="61" t="s">
        <v>93</v>
      </c>
      <c r="D27" s="61" t="s">
        <v>93</v>
      </c>
      <c r="E27" s="62" t="s">
        <v>60</v>
      </c>
      <c r="F27" s="68" t="s">
        <v>61</v>
      </c>
      <c r="G27" s="58" t="s">
        <v>62</v>
      </c>
      <c r="H27" s="61" t="s">
        <v>94</v>
      </c>
      <c r="I27" s="65">
        <v>44253</v>
      </c>
      <c r="J27" s="69" t="s">
        <v>116</v>
      </c>
    </row>
    <row r="28" spans="1:10" s="56" customFormat="1" ht="16.5" x14ac:dyDescent="0.35">
      <c r="A28" s="72" t="s">
        <v>27</v>
      </c>
      <c r="B28" s="61" t="s">
        <v>64</v>
      </c>
      <c r="C28" s="61" t="s">
        <v>95</v>
      </c>
      <c r="D28" s="61" t="s">
        <v>65</v>
      </c>
      <c r="E28" s="62"/>
      <c r="F28" s="68"/>
      <c r="G28" s="58" t="s">
        <v>66</v>
      </c>
      <c r="H28" s="61" t="s">
        <v>63</v>
      </c>
      <c r="I28" s="65">
        <v>44494</v>
      </c>
      <c r="J28" s="69" t="s">
        <v>116</v>
      </c>
    </row>
    <row r="29" spans="1:10" s="56" customFormat="1" ht="16.5" x14ac:dyDescent="0.35">
      <c r="A29" s="72" t="s">
        <v>27</v>
      </c>
      <c r="B29" s="58" t="s">
        <v>67</v>
      </c>
      <c r="C29" s="61" t="s">
        <v>96</v>
      </c>
      <c r="D29" s="61" t="s">
        <v>96</v>
      </c>
      <c r="E29" s="62" t="s">
        <v>53</v>
      </c>
      <c r="F29" s="62">
        <v>1535972</v>
      </c>
      <c r="G29" s="58" t="s">
        <v>69</v>
      </c>
      <c r="H29" s="61" t="s">
        <v>70</v>
      </c>
      <c r="I29" s="65">
        <v>44222</v>
      </c>
      <c r="J29" s="69" t="s">
        <v>120</v>
      </c>
    </row>
    <row r="30" spans="1:10" s="56" customFormat="1" x14ac:dyDescent="0.35">
      <c r="A30" s="72" t="s">
        <v>27</v>
      </c>
      <c r="B30" s="58" t="s">
        <v>74</v>
      </c>
      <c r="C30" s="61" t="s">
        <v>97</v>
      </c>
      <c r="D30" s="61" t="s">
        <v>98</v>
      </c>
      <c r="E30" s="62"/>
      <c r="F30" s="62"/>
      <c r="G30" s="58" t="s">
        <v>76</v>
      </c>
      <c r="H30" s="61" t="s">
        <v>77</v>
      </c>
      <c r="I30" s="65">
        <v>44252</v>
      </c>
      <c r="J30" s="69" t="s">
        <v>121</v>
      </c>
    </row>
    <row r="31" spans="1:10" s="56" customFormat="1" ht="29" x14ac:dyDescent="0.35">
      <c r="A31" s="73" t="s">
        <v>27</v>
      </c>
      <c r="B31" s="61" t="s">
        <v>0</v>
      </c>
      <c r="C31" s="61" t="s">
        <v>100</v>
      </c>
      <c r="D31" s="61" t="s">
        <v>101</v>
      </c>
      <c r="E31" s="58" t="s">
        <v>80</v>
      </c>
      <c r="F31" s="61" t="s">
        <v>81</v>
      </c>
      <c r="G31" s="62" t="s">
        <v>32</v>
      </c>
      <c r="H31" s="62"/>
      <c r="I31" s="62"/>
      <c r="J31" s="63" t="s">
        <v>102</v>
      </c>
    </row>
    <row r="32" spans="1:10" s="56" customFormat="1" ht="29" x14ac:dyDescent="0.35">
      <c r="A32" s="73"/>
      <c r="B32" s="61" t="s">
        <v>33</v>
      </c>
      <c r="C32" s="61" t="s">
        <v>103</v>
      </c>
      <c r="D32" s="61" t="s">
        <v>104</v>
      </c>
      <c r="E32" s="58" t="s">
        <v>84</v>
      </c>
      <c r="F32" s="61">
        <v>200059661</v>
      </c>
      <c r="G32" s="62" t="s">
        <v>32</v>
      </c>
      <c r="H32" s="62"/>
      <c r="I32" s="62"/>
      <c r="J32" s="63" t="s">
        <v>105</v>
      </c>
    </row>
    <row r="33" spans="1:10" s="56" customFormat="1" x14ac:dyDescent="0.35">
      <c r="A33" s="73"/>
      <c r="B33" s="62" t="s">
        <v>36</v>
      </c>
      <c r="C33" s="62" t="s">
        <v>37</v>
      </c>
      <c r="D33" s="62" t="s">
        <v>37</v>
      </c>
      <c r="E33" s="62" t="s">
        <v>39</v>
      </c>
      <c r="F33" s="62"/>
      <c r="G33" s="58" t="s">
        <v>40</v>
      </c>
      <c r="H33" s="61" t="s">
        <v>41</v>
      </c>
      <c r="I33" s="65">
        <v>44309</v>
      </c>
      <c r="J33" s="66" t="s">
        <v>106</v>
      </c>
    </row>
    <row r="34" spans="1:10" s="56" customFormat="1" x14ac:dyDescent="0.35">
      <c r="A34" s="73"/>
      <c r="B34" s="62"/>
      <c r="C34" s="62"/>
      <c r="D34" s="62"/>
      <c r="E34" s="62"/>
      <c r="F34" s="62"/>
      <c r="G34" s="58" t="s">
        <v>42</v>
      </c>
      <c r="H34" s="61" t="s">
        <v>43</v>
      </c>
      <c r="I34" s="65">
        <v>44400</v>
      </c>
      <c r="J34" s="66"/>
    </row>
    <row r="35" spans="1:10" s="56" customFormat="1" x14ac:dyDescent="0.35">
      <c r="A35" s="73"/>
      <c r="B35" s="62"/>
      <c r="C35" s="62"/>
      <c r="D35" s="62"/>
      <c r="E35" s="62"/>
      <c r="F35" s="62"/>
      <c r="G35" s="58" t="s">
        <v>44</v>
      </c>
      <c r="H35" s="61" t="s">
        <v>45</v>
      </c>
      <c r="I35" s="65">
        <v>44462</v>
      </c>
      <c r="J35" s="66"/>
    </row>
    <row r="36" spans="1:10" s="56" customFormat="1" x14ac:dyDescent="0.35">
      <c r="A36" s="73"/>
      <c r="B36" s="61" t="s">
        <v>46</v>
      </c>
      <c r="C36" s="61" t="s">
        <v>107</v>
      </c>
      <c r="D36" s="61" t="s">
        <v>108</v>
      </c>
      <c r="E36" s="61" t="s">
        <v>49</v>
      </c>
      <c r="F36" s="61" t="s">
        <v>50</v>
      </c>
      <c r="G36" s="62" t="s">
        <v>32</v>
      </c>
      <c r="H36" s="62"/>
      <c r="I36" s="62"/>
      <c r="J36" s="63" t="s">
        <v>109</v>
      </c>
    </row>
    <row r="37" spans="1:10" s="56" customFormat="1" x14ac:dyDescent="0.35">
      <c r="A37" s="73"/>
      <c r="B37" s="62" t="s">
        <v>51</v>
      </c>
      <c r="C37" s="61" t="s">
        <v>88</v>
      </c>
      <c r="D37" s="61" t="s">
        <v>110</v>
      </c>
      <c r="E37" s="62" t="s">
        <v>53</v>
      </c>
      <c r="F37" s="62">
        <v>1535972</v>
      </c>
      <c r="G37" s="62" t="s">
        <v>32</v>
      </c>
      <c r="H37" s="62"/>
      <c r="I37" s="62"/>
      <c r="J37" s="67"/>
    </row>
    <row r="38" spans="1:10" s="56" customFormat="1" x14ac:dyDescent="0.35">
      <c r="A38" s="73"/>
      <c r="B38" s="62"/>
      <c r="C38" s="61" t="s">
        <v>111</v>
      </c>
      <c r="D38" s="61" t="s">
        <v>112</v>
      </c>
      <c r="E38" s="62"/>
      <c r="F38" s="62"/>
      <c r="G38" s="62"/>
      <c r="H38" s="62"/>
      <c r="I38" s="62"/>
      <c r="J38" s="67"/>
    </row>
    <row r="39" spans="1:10" s="56" customFormat="1" x14ac:dyDescent="0.35">
      <c r="A39" s="73"/>
      <c r="B39" s="62"/>
      <c r="C39" s="61" t="s">
        <v>113</v>
      </c>
      <c r="D39" s="61" t="s">
        <v>114</v>
      </c>
      <c r="E39" s="62"/>
      <c r="F39" s="62"/>
      <c r="G39" s="62"/>
      <c r="H39" s="62"/>
      <c r="I39" s="62"/>
      <c r="J39" s="67"/>
    </row>
    <row r="40" spans="1:10" s="56" customFormat="1" ht="16.5" x14ac:dyDescent="0.35">
      <c r="A40" s="73"/>
      <c r="B40" s="61" t="s">
        <v>58</v>
      </c>
      <c r="C40" s="61" t="s">
        <v>115</v>
      </c>
      <c r="D40" s="61" t="s">
        <v>115</v>
      </c>
      <c r="E40" s="62" t="s">
        <v>60</v>
      </c>
      <c r="F40" s="68" t="s">
        <v>61</v>
      </c>
      <c r="G40" s="58" t="s">
        <v>62</v>
      </c>
      <c r="H40" s="61" t="s">
        <v>94</v>
      </c>
      <c r="I40" s="65">
        <v>44253</v>
      </c>
      <c r="J40" s="69" t="s">
        <v>116</v>
      </c>
    </row>
    <row r="41" spans="1:10" s="56" customFormat="1" ht="16.5" x14ac:dyDescent="0.35">
      <c r="A41" s="73"/>
      <c r="B41" s="61" t="s">
        <v>64</v>
      </c>
      <c r="C41" s="61" t="s">
        <v>117</v>
      </c>
      <c r="D41" s="61" t="s">
        <v>118</v>
      </c>
      <c r="E41" s="62"/>
      <c r="F41" s="68"/>
      <c r="G41" s="58" t="s">
        <v>66</v>
      </c>
      <c r="H41" s="61" t="s">
        <v>63</v>
      </c>
      <c r="I41" s="65">
        <v>44494</v>
      </c>
      <c r="J41" s="69" t="s">
        <v>116</v>
      </c>
    </row>
    <row r="42" spans="1:10" s="56" customFormat="1" ht="16.5" x14ac:dyDescent="0.35">
      <c r="A42" s="73"/>
      <c r="B42" s="58" t="s">
        <v>67</v>
      </c>
      <c r="C42" s="61" t="s">
        <v>119</v>
      </c>
      <c r="D42" s="61" t="s">
        <v>119</v>
      </c>
      <c r="E42" s="62" t="s">
        <v>53</v>
      </c>
      <c r="F42" s="62">
        <v>1535972</v>
      </c>
      <c r="G42" s="58" t="s">
        <v>69</v>
      </c>
      <c r="H42" s="61" t="s">
        <v>70</v>
      </c>
      <c r="I42" s="65">
        <v>44222</v>
      </c>
      <c r="J42" s="69" t="s">
        <v>120</v>
      </c>
    </row>
    <row r="43" spans="1:10" s="56" customFormat="1" x14ac:dyDescent="0.35">
      <c r="A43" s="73"/>
      <c r="B43" s="58" t="s">
        <v>74</v>
      </c>
      <c r="C43" s="61" t="s">
        <v>119</v>
      </c>
      <c r="D43" s="61" t="s">
        <v>119</v>
      </c>
      <c r="E43" s="62"/>
      <c r="F43" s="62"/>
      <c r="G43" s="58" t="s">
        <v>76</v>
      </c>
      <c r="H43" s="61" t="s">
        <v>77</v>
      </c>
      <c r="I43" s="65">
        <v>44252</v>
      </c>
      <c r="J43" s="69" t="s">
        <v>121</v>
      </c>
    </row>
    <row r="44" spans="1:10" s="56" customFormat="1" ht="29" x14ac:dyDescent="0.35">
      <c r="A44" s="73" t="s">
        <v>122</v>
      </c>
      <c r="B44" s="61" t="s">
        <v>0</v>
      </c>
      <c r="C44" s="61" t="s">
        <v>123</v>
      </c>
      <c r="D44" s="61" t="s">
        <v>124</v>
      </c>
      <c r="E44" s="58" t="s">
        <v>80</v>
      </c>
      <c r="F44" s="61" t="s">
        <v>81</v>
      </c>
      <c r="G44" s="62" t="s">
        <v>32</v>
      </c>
      <c r="H44" s="62"/>
      <c r="I44" s="62"/>
      <c r="J44" s="63" t="s">
        <v>102</v>
      </c>
    </row>
    <row r="45" spans="1:10" s="56" customFormat="1" ht="29" x14ac:dyDescent="0.35">
      <c r="A45" s="73"/>
      <c r="B45" s="61" t="s">
        <v>33</v>
      </c>
      <c r="C45" s="61" t="s">
        <v>125</v>
      </c>
      <c r="D45" s="61" t="s">
        <v>126</v>
      </c>
      <c r="E45" s="58" t="s">
        <v>84</v>
      </c>
      <c r="F45" s="61">
        <v>200059661</v>
      </c>
      <c r="G45" s="62" t="s">
        <v>32</v>
      </c>
      <c r="H45" s="62"/>
      <c r="I45" s="62"/>
      <c r="J45" s="63" t="s">
        <v>105</v>
      </c>
    </row>
    <row r="46" spans="1:10" s="56" customFormat="1" x14ac:dyDescent="0.35">
      <c r="A46" s="73"/>
      <c r="B46" s="62" t="s">
        <v>36</v>
      </c>
      <c r="C46" s="62" t="s">
        <v>38</v>
      </c>
      <c r="D46" s="62" t="s">
        <v>38</v>
      </c>
      <c r="E46" s="62" t="s">
        <v>39</v>
      </c>
      <c r="F46" s="62"/>
      <c r="G46" s="58" t="s">
        <v>40</v>
      </c>
      <c r="H46" s="61" t="s">
        <v>41</v>
      </c>
      <c r="I46" s="65">
        <v>44309</v>
      </c>
      <c r="J46" s="66" t="s">
        <v>106</v>
      </c>
    </row>
    <row r="47" spans="1:10" s="56" customFormat="1" x14ac:dyDescent="0.35">
      <c r="A47" s="73"/>
      <c r="B47" s="62"/>
      <c r="C47" s="62"/>
      <c r="D47" s="62"/>
      <c r="E47" s="62"/>
      <c r="F47" s="62"/>
      <c r="G47" s="58" t="s">
        <v>42</v>
      </c>
      <c r="H47" s="61" t="s">
        <v>43</v>
      </c>
      <c r="I47" s="65">
        <v>44400</v>
      </c>
      <c r="J47" s="66"/>
    </row>
    <row r="48" spans="1:10" s="56" customFormat="1" x14ac:dyDescent="0.35">
      <c r="A48" s="73"/>
      <c r="B48" s="62"/>
      <c r="C48" s="62"/>
      <c r="D48" s="62"/>
      <c r="E48" s="62"/>
      <c r="F48" s="62"/>
      <c r="G48" s="58" t="s">
        <v>44</v>
      </c>
      <c r="H48" s="61" t="s">
        <v>45</v>
      </c>
      <c r="I48" s="65">
        <v>44462</v>
      </c>
      <c r="J48" s="66"/>
    </row>
    <row r="49" spans="1:11" s="56" customFormat="1" x14ac:dyDescent="0.35">
      <c r="A49" s="73"/>
      <c r="B49" s="61" t="s">
        <v>46</v>
      </c>
      <c r="C49" s="61" t="s">
        <v>127</v>
      </c>
      <c r="D49" s="61" t="s">
        <v>128</v>
      </c>
      <c r="E49" s="61" t="s">
        <v>49</v>
      </c>
      <c r="F49" s="61" t="s">
        <v>50</v>
      </c>
      <c r="G49" s="62" t="s">
        <v>32</v>
      </c>
      <c r="H49" s="62"/>
      <c r="I49" s="62"/>
      <c r="J49" s="63" t="s">
        <v>109</v>
      </c>
      <c r="K49" s="74"/>
    </row>
    <row r="50" spans="1:11" s="56" customFormat="1" x14ac:dyDescent="0.35">
      <c r="A50" s="73"/>
      <c r="B50" s="62" t="s">
        <v>51</v>
      </c>
      <c r="C50" s="61" t="s">
        <v>129</v>
      </c>
      <c r="D50" s="61" t="s">
        <v>129</v>
      </c>
      <c r="E50" s="62" t="s">
        <v>53</v>
      </c>
      <c r="F50" s="62">
        <v>1535972</v>
      </c>
      <c r="G50" s="62" t="s">
        <v>32</v>
      </c>
      <c r="H50" s="62"/>
      <c r="I50" s="62"/>
      <c r="J50" s="67"/>
    </row>
    <row r="51" spans="1:11" s="56" customFormat="1" x14ac:dyDescent="0.35">
      <c r="A51" s="73"/>
      <c r="B51" s="62"/>
      <c r="C51" s="61" t="s">
        <v>130</v>
      </c>
      <c r="D51" s="61" t="s">
        <v>131</v>
      </c>
      <c r="E51" s="62"/>
      <c r="F51" s="62"/>
      <c r="G51" s="62"/>
      <c r="H51" s="62"/>
      <c r="I51" s="62"/>
      <c r="J51" s="67"/>
    </row>
    <row r="52" spans="1:11" s="56" customFormat="1" x14ac:dyDescent="0.35">
      <c r="A52" s="73"/>
      <c r="B52" s="62"/>
      <c r="C52" s="61" t="s">
        <v>57</v>
      </c>
      <c r="D52" s="61" t="s">
        <v>132</v>
      </c>
      <c r="E52" s="62"/>
      <c r="F52" s="62"/>
      <c r="G52" s="62"/>
      <c r="H52" s="62"/>
      <c r="I52" s="62"/>
      <c r="J52" s="67"/>
    </row>
    <row r="53" spans="1:11" s="56" customFormat="1" ht="16.5" x14ac:dyDescent="0.35">
      <c r="A53" s="73"/>
      <c r="B53" s="61" t="s">
        <v>58</v>
      </c>
      <c r="C53" s="61" t="s">
        <v>133</v>
      </c>
      <c r="D53" s="61" t="s">
        <v>93</v>
      </c>
      <c r="E53" s="62" t="s">
        <v>60</v>
      </c>
      <c r="F53" s="68" t="s">
        <v>61</v>
      </c>
      <c r="G53" s="58" t="s">
        <v>62</v>
      </c>
      <c r="H53" s="61" t="s">
        <v>94</v>
      </c>
      <c r="I53" s="65">
        <v>44253</v>
      </c>
      <c r="J53" s="69" t="s">
        <v>116</v>
      </c>
    </row>
    <row r="54" spans="1:11" s="56" customFormat="1" ht="16.5" x14ac:dyDescent="0.35">
      <c r="A54" s="73"/>
      <c r="B54" s="61" t="s">
        <v>64</v>
      </c>
      <c r="C54" s="61" t="s">
        <v>134</v>
      </c>
      <c r="D54" s="61" t="s">
        <v>135</v>
      </c>
      <c r="E54" s="62"/>
      <c r="F54" s="68"/>
      <c r="G54" s="58" t="s">
        <v>66</v>
      </c>
      <c r="H54" s="61" t="s">
        <v>63</v>
      </c>
      <c r="I54" s="65">
        <v>44494</v>
      </c>
      <c r="J54" s="69" t="s">
        <v>116</v>
      </c>
    </row>
    <row r="55" spans="1:11" s="56" customFormat="1" ht="16.5" x14ac:dyDescent="0.35">
      <c r="A55" s="73"/>
      <c r="B55" s="58" t="s">
        <v>67</v>
      </c>
      <c r="C55" s="61" t="s">
        <v>119</v>
      </c>
      <c r="D55" s="61" t="s">
        <v>119</v>
      </c>
      <c r="E55" s="62" t="s">
        <v>53</v>
      </c>
      <c r="F55" s="62">
        <v>1535972</v>
      </c>
      <c r="G55" s="58" t="s">
        <v>69</v>
      </c>
      <c r="H55" s="61" t="s">
        <v>70</v>
      </c>
      <c r="I55" s="65">
        <v>44222</v>
      </c>
      <c r="J55" s="69" t="s">
        <v>120</v>
      </c>
    </row>
    <row r="56" spans="1:11" s="56" customFormat="1" ht="15" thickBot="1" x14ac:dyDescent="0.4">
      <c r="A56" s="75"/>
      <c r="B56" s="76" t="s">
        <v>74</v>
      </c>
      <c r="C56" s="77" t="s">
        <v>136</v>
      </c>
      <c r="D56" s="77" t="s">
        <v>136</v>
      </c>
      <c r="E56" s="78"/>
      <c r="F56" s="78"/>
      <c r="G56" s="76" t="s">
        <v>76</v>
      </c>
      <c r="H56" s="77" t="s">
        <v>77</v>
      </c>
      <c r="I56" s="79">
        <v>44252</v>
      </c>
      <c r="J56" s="80" t="s">
        <v>121</v>
      </c>
    </row>
  </sheetData>
  <mergeCells count="84">
    <mergeCell ref="J24:J26"/>
    <mergeCell ref="F55:F56"/>
    <mergeCell ref="J37:J39"/>
    <mergeCell ref="J33:J35"/>
    <mergeCell ref="J1:J2"/>
    <mergeCell ref="J5:J7"/>
    <mergeCell ref="J9:J11"/>
    <mergeCell ref="J14:J15"/>
    <mergeCell ref="J16:J17"/>
    <mergeCell ref="J20:J22"/>
    <mergeCell ref="J46:J48"/>
    <mergeCell ref="G49:I49"/>
    <mergeCell ref="B50:B52"/>
    <mergeCell ref="E50:E52"/>
    <mergeCell ref="F50:F52"/>
    <mergeCell ref="G50:I52"/>
    <mergeCell ref="J50:J52"/>
    <mergeCell ref="G44:I44"/>
    <mergeCell ref="G45:I45"/>
    <mergeCell ref="B46:B48"/>
    <mergeCell ref="C46:C48"/>
    <mergeCell ref="D46:D48"/>
    <mergeCell ref="E46:F48"/>
    <mergeCell ref="E40:E41"/>
    <mergeCell ref="F40:F41"/>
    <mergeCell ref="E42:E43"/>
    <mergeCell ref="F42:F43"/>
    <mergeCell ref="A44:A56"/>
    <mergeCell ref="E53:E54"/>
    <mergeCell ref="F53:F54"/>
    <mergeCell ref="E55:E56"/>
    <mergeCell ref="E33:F35"/>
    <mergeCell ref="G36:I36"/>
    <mergeCell ref="B37:B39"/>
    <mergeCell ref="E37:E39"/>
    <mergeCell ref="F37:F39"/>
    <mergeCell ref="G37:I39"/>
    <mergeCell ref="A31:A43"/>
    <mergeCell ref="G31:I31"/>
    <mergeCell ref="G32:I32"/>
    <mergeCell ref="B33:B35"/>
    <mergeCell ref="C33:C35"/>
    <mergeCell ref="D33:D35"/>
    <mergeCell ref="E27:E28"/>
    <mergeCell ref="F27:F28"/>
    <mergeCell ref="E29:E30"/>
    <mergeCell ref="F29:F30"/>
    <mergeCell ref="D20:D22"/>
    <mergeCell ref="E20:F22"/>
    <mergeCell ref="G23:I23"/>
    <mergeCell ref="B24:B26"/>
    <mergeCell ref="E24:E26"/>
    <mergeCell ref="F24:F26"/>
    <mergeCell ref="G24:I26"/>
    <mergeCell ref="G18:I18"/>
    <mergeCell ref="G19:I19"/>
    <mergeCell ref="B20:B22"/>
    <mergeCell ref="C20:C22"/>
    <mergeCell ref="B14:B15"/>
    <mergeCell ref="E14:E17"/>
    <mergeCell ref="F14:F17"/>
    <mergeCell ref="G14:G15"/>
    <mergeCell ref="H14:H15"/>
    <mergeCell ref="I14:I15"/>
    <mergeCell ref="B16:B17"/>
    <mergeCell ref="G16:G17"/>
    <mergeCell ref="H16:H17"/>
    <mergeCell ref="I16:I17"/>
    <mergeCell ref="G8:I8"/>
    <mergeCell ref="B9:B11"/>
    <mergeCell ref="E9:E11"/>
    <mergeCell ref="F9:F11"/>
    <mergeCell ref="G9:I11"/>
    <mergeCell ref="E12:E13"/>
    <mergeCell ref="F12:F13"/>
    <mergeCell ref="C1:D1"/>
    <mergeCell ref="E1:F1"/>
    <mergeCell ref="G1:I1"/>
    <mergeCell ref="G3:I3"/>
    <mergeCell ref="G4:I4"/>
    <mergeCell ref="B5:B7"/>
    <mergeCell ref="C5:C7"/>
    <mergeCell ref="D5:D7"/>
    <mergeCell ref="E5:F7"/>
  </mergeCells>
  <pageMargins left="0.25" right="0.25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B184-BA92-461C-87DF-A553C9DE3F92}">
  <dimension ref="A1:G122"/>
  <sheetViews>
    <sheetView workbookViewId="0">
      <selection activeCell="G1" sqref="G1:G1048576"/>
    </sheetView>
  </sheetViews>
  <sheetFormatPr defaultRowHeight="14.5" x14ac:dyDescent="0.35"/>
  <cols>
    <col min="1" max="1" width="29.54296875" customWidth="1"/>
    <col min="2" max="2" width="21.1796875" style="1" bestFit="1" customWidth="1"/>
    <col min="3" max="3" width="19.08984375" style="1" bestFit="1" customWidth="1"/>
    <col min="4" max="4" width="3.6328125" customWidth="1"/>
    <col min="5" max="5" width="30.08984375" bestFit="1" customWidth="1"/>
    <col min="6" max="7" width="21.54296875" style="1" bestFit="1" customWidth="1"/>
  </cols>
  <sheetData>
    <row r="1" spans="1:7" x14ac:dyDescent="0.35">
      <c r="A1" s="50" t="s">
        <v>139</v>
      </c>
      <c r="B1" s="51"/>
      <c r="C1" s="51"/>
      <c r="E1" s="50"/>
      <c r="F1" s="51" t="s">
        <v>203</v>
      </c>
      <c r="G1" s="51" t="s">
        <v>186</v>
      </c>
    </row>
    <row r="2" spans="1:7" x14ac:dyDescent="0.35">
      <c r="A2" s="50"/>
      <c r="B2" s="51"/>
      <c r="C2" s="51"/>
      <c r="E2" s="50"/>
      <c r="F2" s="51"/>
      <c r="G2" s="51"/>
    </row>
    <row r="3" spans="1:7" x14ac:dyDescent="0.35">
      <c r="A3" s="50" t="s">
        <v>140</v>
      </c>
      <c r="B3" s="51">
        <v>7</v>
      </c>
      <c r="C3" s="51"/>
      <c r="E3" s="50" t="s">
        <v>187</v>
      </c>
      <c r="F3" s="51" t="s">
        <v>188</v>
      </c>
      <c r="G3" s="51" t="s">
        <v>188</v>
      </c>
    </row>
    <row r="4" spans="1:7" x14ac:dyDescent="0.35">
      <c r="A4" s="50" t="s">
        <v>141</v>
      </c>
      <c r="B4" s="51">
        <v>6</v>
      </c>
      <c r="C4" s="51"/>
      <c r="E4" s="50" t="s">
        <v>142</v>
      </c>
      <c r="F4" s="51">
        <v>0.05</v>
      </c>
      <c r="G4" s="51">
        <v>0.05</v>
      </c>
    </row>
    <row r="5" spans="1:7" x14ac:dyDescent="0.35">
      <c r="A5" s="50" t="s">
        <v>142</v>
      </c>
      <c r="B5" s="51">
        <v>0.05</v>
      </c>
      <c r="C5" s="51"/>
      <c r="E5" s="50"/>
      <c r="F5" s="51"/>
      <c r="G5" s="51"/>
    </row>
    <row r="6" spans="1:7" x14ac:dyDescent="0.35">
      <c r="A6" s="50"/>
      <c r="B6" s="51"/>
      <c r="C6" s="51"/>
      <c r="E6" s="50" t="s">
        <v>189</v>
      </c>
      <c r="F6" s="51" t="s">
        <v>190</v>
      </c>
      <c r="G6" s="51" t="s">
        <v>190</v>
      </c>
    </row>
    <row r="7" spans="1:7" x14ac:dyDescent="0.35">
      <c r="A7" s="50" t="s">
        <v>143</v>
      </c>
      <c r="B7" s="51" t="s">
        <v>144</v>
      </c>
      <c r="C7" s="51" t="s">
        <v>145</v>
      </c>
      <c r="E7" s="50" t="s">
        <v>191</v>
      </c>
      <c r="F7" s="51">
        <v>1.2789999999999999</v>
      </c>
      <c r="G7" s="51">
        <v>6.3940000000000001</v>
      </c>
    </row>
    <row r="8" spans="1:7" x14ac:dyDescent="0.35">
      <c r="A8" s="50"/>
      <c r="B8" s="51"/>
      <c r="C8" s="51"/>
      <c r="E8" s="50" t="s">
        <v>192</v>
      </c>
      <c r="F8" s="51">
        <v>96.65</v>
      </c>
      <c r="G8" s="51">
        <v>86.93</v>
      </c>
    </row>
    <row r="9" spans="1:7" x14ac:dyDescent="0.35">
      <c r="A9" s="50" t="s">
        <v>146</v>
      </c>
      <c r="B9" s="51"/>
      <c r="C9" s="51"/>
      <c r="E9" s="50" t="s">
        <v>193</v>
      </c>
      <c r="F9" s="51">
        <v>0.31119999999999998</v>
      </c>
      <c r="G9" s="51">
        <v>6.3230000000000004</v>
      </c>
    </row>
    <row r="10" spans="1:7" x14ac:dyDescent="0.35">
      <c r="A10" s="50" t="s">
        <v>147</v>
      </c>
      <c r="B10" s="51">
        <v>-0.67330000000000001</v>
      </c>
      <c r="C10" s="51" t="s">
        <v>148</v>
      </c>
      <c r="E10" s="50"/>
      <c r="F10" s="51"/>
      <c r="G10" s="51"/>
    </row>
    <row r="11" spans="1:7" x14ac:dyDescent="0.35">
      <c r="A11" s="50" t="s">
        <v>149</v>
      </c>
      <c r="B11" s="51">
        <v>-0.37330000000000002</v>
      </c>
      <c r="C11" s="51" t="s">
        <v>150</v>
      </c>
      <c r="E11" s="50" t="s">
        <v>194</v>
      </c>
      <c r="F11" s="51" t="s">
        <v>202</v>
      </c>
      <c r="G11" s="51" t="s">
        <v>195</v>
      </c>
    </row>
    <row r="12" spans="1:7" x14ac:dyDescent="0.35">
      <c r="A12" s="50" t="s">
        <v>151</v>
      </c>
      <c r="B12" s="51">
        <v>-0.28670000000000001</v>
      </c>
      <c r="C12" s="51" t="s">
        <v>152</v>
      </c>
      <c r="E12" s="50" t="s">
        <v>191</v>
      </c>
      <c r="F12" s="51">
        <v>3.7909999999999999</v>
      </c>
      <c r="G12" s="51">
        <v>24.42</v>
      </c>
    </row>
    <row r="13" spans="1:7" x14ac:dyDescent="0.35">
      <c r="A13" s="50" t="s">
        <v>153</v>
      </c>
      <c r="B13" s="51">
        <v>0.3</v>
      </c>
      <c r="C13" s="51" t="s">
        <v>154</v>
      </c>
      <c r="E13" s="50" t="s">
        <v>192</v>
      </c>
      <c r="F13" s="51">
        <v>286.5</v>
      </c>
      <c r="G13" s="51">
        <v>332</v>
      </c>
    </row>
    <row r="14" spans="1:7" x14ac:dyDescent="0.35">
      <c r="A14" s="50" t="s">
        <v>155</v>
      </c>
      <c r="B14" s="51">
        <v>0.38669999999999999</v>
      </c>
      <c r="C14" s="51" t="s">
        <v>156</v>
      </c>
      <c r="E14" s="50" t="s">
        <v>193</v>
      </c>
      <c r="F14" s="51">
        <v>0.92249999999999999</v>
      </c>
      <c r="G14" s="51">
        <v>24.15</v>
      </c>
    </row>
    <row r="15" spans="1:7" x14ac:dyDescent="0.35">
      <c r="A15" s="50" t="s">
        <v>157</v>
      </c>
      <c r="B15" s="51">
        <v>8.6669999999999997E-2</v>
      </c>
      <c r="C15" s="51" t="s">
        <v>158</v>
      </c>
      <c r="E15" s="50" t="s">
        <v>196</v>
      </c>
      <c r="F15" s="51">
        <v>1.0640000000000001</v>
      </c>
      <c r="G15" s="51">
        <v>1.3540000000000001</v>
      </c>
    </row>
    <row r="16" spans="1:7" x14ac:dyDescent="0.35">
      <c r="A16" s="50"/>
      <c r="B16" s="51"/>
      <c r="C16" s="51"/>
      <c r="E16" s="50"/>
      <c r="F16" s="51"/>
      <c r="G16" s="51"/>
    </row>
    <row r="17" spans="1:7" x14ac:dyDescent="0.35">
      <c r="A17" s="50" t="s">
        <v>159</v>
      </c>
      <c r="B17" s="51"/>
      <c r="C17" s="51"/>
      <c r="E17" s="50" t="s">
        <v>197</v>
      </c>
      <c r="F17" s="51"/>
      <c r="G17" s="51"/>
    </row>
    <row r="18" spans="1:7" x14ac:dyDescent="0.35">
      <c r="A18" s="50" t="s">
        <v>147</v>
      </c>
      <c r="B18" s="51">
        <v>-1.5369999999999999</v>
      </c>
      <c r="C18" s="51" t="s">
        <v>160</v>
      </c>
      <c r="E18" s="50" t="s">
        <v>198</v>
      </c>
      <c r="F18" s="51">
        <v>4</v>
      </c>
      <c r="G18" s="51">
        <v>4</v>
      </c>
    </row>
    <row r="19" spans="1:7" x14ac:dyDescent="0.35">
      <c r="A19" s="50" t="s">
        <v>149</v>
      </c>
      <c r="B19" s="51">
        <v>-0.99</v>
      </c>
      <c r="C19" s="51" t="s">
        <v>161</v>
      </c>
      <c r="E19" s="50" t="s">
        <v>199</v>
      </c>
      <c r="F19" s="51">
        <v>7</v>
      </c>
      <c r="G19" s="51">
        <v>7</v>
      </c>
    </row>
    <row r="20" spans="1:7" x14ac:dyDescent="0.35">
      <c r="A20" s="50" t="s">
        <v>151</v>
      </c>
      <c r="B20" s="51">
        <v>-1.123</v>
      </c>
      <c r="C20" s="51" t="s">
        <v>162</v>
      </c>
      <c r="E20" s="50" t="s">
        <v>200</v>
      </c>
      <c r="F20" s="51">
        <v>66</v>
      </c>
      <c r="G20" s="51">
        <v>84</v>
      </c>
    </row>
    <row r="21" spans="1:7" x14ac:dyDescent="0.35">
      <c r="A21" s="50" t="s">
        <v>153</v>
      </c>
      <c r="B21" s="51">
        <v>0.54669999999999996</v>
      </c>
      <c r="C21" s="51" t="s">
        <v>163</v>
      </c>
    </row>
    <row r="22" spans="1:7" x14ac:dyDescent="0.35">
      <c r="A22" s="50" t="s">
        <v>155</v>
      </c>
      <c r="B22" s="51">
        <v>0.4133</v>
      </c>
      <c r="C22" s="51" t="s">
        <v>164</v>
      </c>
    </row>
    <row r="23" spans="1:7" x14ac:dyDescent="0.35">
      <c r="A23" s="50" t="s">
        <v>157</v>
      </c>
      <c r="B23" s="51">
        <v>-0.1333</v>
      </c>
      <c r="C23" s="51" t="s">
        <v>165</v>
      </c>
    </row>
    <row r="24" spans="1:7" x14ac:dyDescent="0.35">
      <c r="A24" s="50"/>
      <c r="B24" s="51"/>
      <c r="C24" s="51"/>
    </row>
    <row r="25" spans="1:7" x14ac:dyDescent="0.35">
      <c r="A25" s="50" t="s">
        <v>166</v>
      </c>
      <c r="B25" s="51"/>
      <c r="C25" s="51"/>
    </row>
    <row r="26" spans="1:7" x14ac:dyDescent="0.35">
      <c r="A26" s="50" t="s">
        <v>147</v>
      </c>
      <c r="B26" s="51">
        <v>0.54330000000000001</v>
      </c>
      <c r="C26" s="51" t="s">
        <v>167</v>
      </c>
    </row>
    <row r="27" spans="1:7" x14ac:dyDescent="0.35">
      <c r="A27" s="50" t="s">
        <v>149</v>
      </c>
      <c r="B27" s="51">
        <v>-0.16669999999999999</v>
      </c>
      <c r="C27" s="51" t="s">
        <v>168</v>
      </c>
    </row>
    <row r="28" spans="1:7" x14ac:dyDescent="0.35">
      <c r="A28" s="50" t="s">
        <v>151</v>
      </c>
      <c r="B28" s="51">
        <v>-0.2767</v>
      </c>
      <c r="C28" s="51" t="s">
        <v>169</v>
      </c>
    </row>
    <row r="29" spans="1:7" x14ac:dyDescent="0.35">
      <c r="A29" s="50" t="s">
        <v>153</v>
      </c>
      <c r="B29" s="51">
        <v>-0.71</v>
      </c>
      <c r="C29" s="51" t="s">
        <v>170</v>
      </c>
    </row>
    <row r="30" spans="1:7" x14ac:dyDescent="0.35">
      <c r="A30" s="50" t="s">
        <v>155</v>
      </c>
      <c r="B30" s="51">
        <v>-0.82</v>
      </c>
      <c r="C30" s="51" t="s">
        <v>171</v>
      </c>
    </row>
    <row r="31" spans="1:7" x14ac:dyDescent="0.35">
      <c r="A31" s="50" t="s">
        <v>157</v>
      </c>
      <c r="B31" s="51">
        <v>-0.11</v>
      </c>
      <c r="C31" s="51" t="s">
        <v>172</v>
      </c>
    </row>
    <row r="32" spans="1:7" x14ac:dyDescent="0.35">
      <c r="A32" s="50"/>
      <c r="B32" s="51"/>
      <c r="C32" s="51"/>
    </row>
    <row r="33" spans="1:3" x14ac:dyDescent="0.35">
      <c r="A33" s="50" t="s">
        <v>173</v>
      </c>
      <c r="B33" s="51"/>
      <c r="C33" s="51"/>
    </row>
    <row r="34" spans="1:3" x14ac:dyDescent="0.35">
      <c r="A34" s="50" t="s">
        <v>147</v>
      </c>
      <c r="B34" s="51">
        <v>-0.42</v>
      </c>
      <c r="C34" s="51" t="s">
        <v>174</v>
      </c>
    </row>
    <row r="35" spans="1:3" x14ac:dyDescent="0.35">
      <c r="A35" s="50" t="s">
        <v>149</v>
      </c>
      <c r="B35" s="51">
        <v>-0.02</v>
      </c>
      <c r="C35" s="51" t="s">
        <v>175</v>
      </c>
    </row>
    <row r="36" spans="1:3" x14ac:dyDescent="0.35">
      <c r="A36" s="50" t="s">
        <v>151</v>
      </c>
      <c r="B36" s="51">
        <v>-0.13</v>
      </c>
      <c r="C36" s="51" t="s">
        <v>176</v>
      </c>
    </row>
    <row r="37" spans="1:3" x14ac:dyDescent="0.35">
      <c r="A37" s="50" t="s">
        <v>153</v>
      </c>
      <c r="B37" s="51">
        <v>0.4</v>
      </c>
      <c r="C37" s="51" t="s">
        <v>177</v>
      </c>
    </row>
    <row r="38" spans="1:3" x14ac:dyDescent="0.35">
      <c r="A38" s="50" t="s">
        <v>155</v>
      </c>
      <c r="B38" s="51">
        <v>0.28999999999999998</v>
      </c>
      <c r="C38" s="51" t="s">
        <v>178</v>
      </c>
    </row>
    <row r="39" spans="1:3" x14ac:dyDescent="0.35">
      <c r="A39" s="50" t="s">
        <v>157</v>
      </c>
      <c r="B39" s="51">
        <v>-0.11</v>
      </c>
      <c r="C39" s="51" t="s">
        <v>172</v>
      </c>
    </row>
    <row r="40" spans="1:3" x14ac:dyDescent="0.35">
      <c r="A40" s="50"/>
      <c r="B40" s="51"/>
      <c r="C40" s="51"/>
    </row>
    <row r="41" spans="1:3" x14ac:dyDescent="0.35">
      <c r="A41" s="50" t="s">
        <v>179</v>
      </c>
      <c r="B41" s="51"/>
      <c r="C41" s="51"/>
    </row>
    <row r="42" spans="1:3" x14ac:dyDescent="0.35">
      <c r="A42" s="50" t="s">
        <v>147</v>
      </c>
      <c r="B42" s="51">
        <v>-0.42</v>
      </c>
      <c r="C42" s="51" t="s">
        <v>174</v>
      </c>
    </row>
    <row r="43" spans="1:3" x14ac:dyDescent="0.35">
      <c r="A43" s="50" t="s">
        <v>149</v>
      </c>
      <c r="B43" s="51">
        <v>-0.02</v>
      </c>
      <c r="C43" s="51" t="s">
        <v>175</v>
      </c>
    </row>
    <row r="44" spans="1:3" x14ac:dyDescent="0.35">
      <c r="A44" s="50" t="s">
        <v>151</v>
      </c>
      <c r="B44" s="51">
        <v>-0.13</v>
      </c>
      <c r="C44" s="51" t="s">
        <v>176</v>
      </c>
    </row>
    <row r="45" spans="1:3" x14ac:dyDescent="0.35">
      <c r="A45" s="50" t="s">
        <v>153</v>
      </c>
      <c r="B45" s="51">
        <v>0.4</v>
      </c>
      <c r="C45" s="51" t="s">
        <v>177</v>
      </c>
    </row>
    <row r="46" spans="1:3" x14ac:dyDescent="0.35">
      <c r="A46" s="50" t="s">
        <v>155</v>
      </c>
      <c r="B46" s="51">
        <v>0.28999999999999998</v>
      </c>
      <c r="C46" s="51" t="s">
        <v>178</v>
      </c>
    </row>
    <row r="47" spans="1:3" x14ac:dyDescent="0.35">
      <c r="A47" s="50" t="s">
        <v>157</v>
      </c>
      <c r="B47" s="51">
        <v>-0.11</v>
      </c>
      <c r="C47" s="51" t="s">
        <v>172</v>
      </c>
    </row>
    <row r="48" spans="1:3" x14ac:dyDescent="0.35">
      <c r="A48" s="50"/>
      <c r="B48" s="51"/>
      <c r="C48" s="51"/>
    </row>
    <row r="49" spans="1:3" x14ac:dyDescent="0.35">
      <c r="A49" s="50" t="s">
        <v>180</v>
      </c>
      <c r="B49" s="51"/>
      <c r="C49" s="51"/>
    </row>
    <row r="50" spans="1:3" x14ac:dyDescent="0.35">
      <c r="A50" s="50" t="s">
        <v>147</v>
      </c>
      <c r="B50" s="51">
        <v>-4.4409999999999996E-16</v>
      </c>
      <c r="C50" s="51" t="s">
        <v>181</v>
      </c>
    </row>
    <row r="51" spans="1:3" x14ac:dyDescent="0.35">
      <c r="A51" s="50" t="s">
        <v>149</v>
      </c>
      <c r="B51" s="51">
        <v>-4.4409999999999996E-16</v>
      </c>
      <c r="C51" s="51" t="s">
        <v>181</v>
      </c>
    </row>
    <row r="52" spans="1:3" x14ac:dyDescent="0.35">
      <c r="A52" s="50" t="s">
        <v>151</v>
      </c>
      <c r="B52" s="51">
        <v>0</v>
      </c>
      <c r="C52" s="51" t="s">
        <v>181</v>
      </c>
    </row>
    <row r="53" spans="1:3" x14ac:dyDescent="0.35">
      <c r="A53" s="50" t="s">
        <v>153</v>
      </c>
      <c r="B53" s="51">
        <v>0</v>
      </c>
      <c r="C53" s="51" t="s">
        <v>181</v>
      </c>
    </row>
    <row r="54" spans="1:3" x14ac:dyDescent="0.35">
      <c r="A54" s="50" t="s">
        <v>155</v>
      </c>
      <c r="B54" s="51">
        <v>4.4409999999999996E-16</v>
      </c>
      <c r="C54" s="51" t="s">
        <v>181</v>
      </c>
    </row>
    <row r="55" spans="1:3" x14ac:dyDescent="0.35">
      <c r="A55" s="50" t="s">
        <v>157</v>
      </c>
      <c r="B55" s="51">
        <v>4.4409999999999996E-16</v>
      </c>
      <c r="C55" s="51" t="s">
        <v>181</v>
      </c>
    </row>
    <row r="56" spans="1:3" x14ac:dyDescent="0.35">
      <c r="A56" s="50"/>
      <c r="B56" s="51"/>
      <c r="C56" s="51"/>
    </row>
    <row r="57" spans="1:3" x14ac:dyDescent="0.35">
      <c r="A57" s="50" t="s">
        <v>182</v>
      </c>
      <c r="B57" s="51"/>
      <c r="C57" s="51"/>
    </row>
    <row r="58" spans="1:3" x14ac:dyDescent="0.35">
      <c r="A58" s="50" t="s">
        <v>147</v>
      </c>
      <c r="B58" s="51">
        <v>0</v>
      </c>
      <c r="C58" s="51" t="s">
        <v>181</v>
      </c>
    </row>
    <row r="59" spans="1:3" x14ac:dyDescent="0.35">
      <c r="A59" s="50" t="s">
        <v>149</v>
      </c>
      <c r="B59" s="51">
        <v>-3.5529999999999999E-15</v>
      </c>
      <c r="C59" s="51" t="s">
        <v>181</v>
      </c>
    </row>
    <row r="60" spans="1:3" x14ac:dyDescent="0.35">
      <c r="A60" s="50" t="s">
        <v>151</v>
      </c>
      <c r="B60" s="51">
        <v>-3.5529999999999999E-15</v>
      </c>
      <c r="C60" s="51" t="s">
        <v>181</v>
      </c>
    </row>
    <row r="61" spans="1:3" x14ac:dyDescent="0.35">
      <c r="A61" s="50" t="s">
        <v>153</v>
      </c>
      <c r="B61" s="51">
        <v>-3.5529999999999999E-15</v>
      </c>
      <c r="C61" s="51" t="s">
        <v>181</v>
      </c>
    </row>
    <row r="62" spans="1:3" x14ac:dyDescent="0.35">
      <c r="A62" s="50" t="s">
        <v>155</v>
      </c>
      <c r="B62" s="51">
        <v>-3.5529999999999999E-15</v>
      </c>
      <c r="C62" s="51" t="s">
        <v>181</v>
      </c>
    </row>
    <row r="63" spans="1:3" x14ac:dyDescent="0.35">
      <c r="A63" s="50" t="s">
        <v>157</v>
      </c>
      <c r="B63" s="51">
        <v>0</v>
      </c>
      <c r="C63" s="51" t="s">
        <v>181</v>
      </c>
    </row>
    <row r="64" spans="1:3" x14ac:dyDescent="0.35">
      <c r="A64" s="50"/>
      <c r="B64" s="51"/>
      <c r="C64" s="51"/>
    </row>
    <row r="65" spans="1:3" x14ac:dyDescent="0.35">
      <c r="A65" s="50"/>
      <c r="B65" s="51"/>
      <c r="C65" s="51"/>
    </row>
    <row r="66" spans="1:3" x14ac:dyDescent="0.35">
      <c r="A66" s="50" t="s">
        <v>183</v>
      </c>
      <c r="B66" s="51" t="s">
        <v>184</v>
      </c>
      <c r="C66" s="51" t="s">
        <v>185</v>
      </c>
    </row>
    <row r="67" spans="1:3" x14ac:dyDescent="0.35">
      <c r="A67" s="50"/>
      <c r="B67" s="51"/>
      <c r="C67" s="51"/>
    </row>
    <row r="68" spans="1:3" x14ac:dyDescent="0.35">
      <c r="A68" s="50" t="s">
        <v>146</v>
      </c>
      <c r="B68" s="51"/>
      <c r="C68" s="51"/>
    </row>
    <row r="69" spans="1:3" x14ac:dyDescent="0.35">
      <c r="A69" s="50" t="s">
        <v>147</v>
      </c>
      <c r="B69" s="51">
        <v>1.623</v>
      </c>
      <c r="C69" s="51">
        <v>2.2970000000000002</v>
      </c>
    </row>
    <row r="70" spans="1:3" x14ac:dyDescent="0.35">
      <c r="A70" s="50" t="s">
        <v>149</v>
      </c>
      <c r="B70" s="51">
        <v>1.623</v>
      </c>
      <c r="C70" s="51">
        <v>1.9970000000000001</v>
      </c>
    </row>
    <row r="71" spans="1:3" x14ac:dyDescent="0.35">
      <c r="A71" s="50" t="s">
        <v>151</v>
      </c>
      <c r="B71" s="51">
        <v>1.623</v>
      </c>
      <c r="C71" s="51">
        <v>1.91</v>
      </c>
    </row>
    <row r="72" spans="1:3" x14ac:dyDescent="0.35">
      <c r="A72" s="50" t="s">
        <v>153</v>
      </c>
      <c r="B72" s="51">
        <v>2.2970000000000002</v>
      </c>
      <c r="C72" s="51">
        <v>1.9970000000000001</v>
      </c>
    </row>
    <row r="73" spans="1:3" x14ac:dyDescent="0.35">
      <c r="A73" s="50" t="s">
        <v>155</v>
      </c>
      <c r="B73" s="51">
        <v>2.2970000000000002</v>
      </c>
      <c r="C73" s="51">
        <v>1.91</v>
      </c>
    </row>
    <row r="74" spans="1:3" x14ac:dyDescent="0.35">
      <c r="A74" s="50" t="s">
        <v>157</v>
      </c>
      <c r="B74" s="51">
        <v>1.9970000000000001</v>
      </c>
      <c r="C74" s="51">
        <v>1.91</v>
      </c>
    </row>
    <row r="75" spans="1:3" x14ac:dyDescent="0.35">
      <c r="A75" s="50"/>
      <c r="B75" s="51"/>
      <c r="C75" s="51"/>
    </row>
    <row r="76" spans="1:3" x14ac:dyDescent="0.35">
      <c r="A76" s="50" t="s">
        <v>159</v>
      </c>
      <c r="B76" s="51"/>
      <c r="C76" s="51"/>
    </row>
    <row r="77" spans="1:3" x14ac:dyDescent="0.35">
      <c r="A77" s="50" t="s">
        <v>147</v>
      </c>
      <c r="B77" s="51">
        <v>2.5329999999999999</v>
      </c>
      <c r="C77" s="51">
        <v>4.07</v>
      </c>
    </row>
    <row r="78" spans="1:3" x14ac:dyDescent="0.35">
      <c r="A78" s="50" t="s">
        <v>149</v>
      </c>
      <c r="B78" s="51">
        <v>2.5329999999999999</v>
      </c>
      <c r="C78" s="51">
        <v>3.5230000000000001</v>
      </c>
    </row>
    <row r="79" spans="1:3" x14ac:dyDescent="0.35">
      <c r="A79" s="50" t="s">
        <v>151</v>
      </c>
      <c r="B79" s="51">
        <v>2.5329999999999999</v>
      </c>
      <c r="C79" s="51">
        <v>3.657</v>
      </c>
    </row>
    <row r="80" spans="1:3" x14ac:dyDescent="0.35">
      <c r="A80" s="50" t="s">
        <v>153</v>
      </c>
      <c r="B80" s="51">
        <v>4.07</v>
      </c>
      <c r="C80" s="51">
        <v>3.5230000000000001</v>
      </c>
    </row>
    <row r="81" spans="1:3" x14ac:dyDescent="0.35">
      <c r="A81" s="50" t="s">
        <v>155</v>
      </c>
      <c r="B81" s="51">
        <v>4.07</v>
      </c>
      <c r="C81" s="51">
        <v>3.657</v>
      </c>
    </row>
    <row r="82" spans="1:3" x14ac:dyDescent="0.35">
      <c r="A82" s="50" t="s">
        <v>157</v>
      </c>
      <c r="B82" s="51">
        <v>3.5230000000000001</v>
      </c>
      <c r="C82" s="51">
        <v>3.657</v>
      </c>
    </row>
    <row r="83" spans="1:3" x14ac:dyDescent="0.35">
      <c r="A83" s="50"/>
      <c r="B83" s="51"/>
      <c r="C83" s="51"/>
    </row>
    <row r="84" spans="1:3" x14ac:dyDescent="0.35">
      <c r="A84" s="50" t="s">
        <v>166</v>
      </c>
      <c r="B84" s="51"/>
      <c r="C84" s="51"/>
    </row>
    <row r="85" spans="1:3" x14ac:dyDescent="0.35">
      <c r="A85" s="50" t="s">
        <v>147</v>
      </c>
      <c r="B85" s="51">
        <v>5.5430000000000001</v>
      </c>
      <c r="C85" s="51">
        <v>5</v>
      </c>
    </row>
    <row r="86" spans="1:3" x14ac:dyDescent="0.35">
      <c r="A86" s="50" t="s">
        <v>149</v>
      </c>
      <c r="B86" s="51">
        <v>5.5430000000000001</v>
      </c>
      <c r="C86" s="51">
        <v>5.71</v>
      </c>
    </row>
    <row r="87" spans="1:3" x14ac:dyDescent="0.35">
      <c r="A87" s="50" t="s">
        <v>151</v>
      </c>
      <c r="B87" s="51">
        <v>5.5430000000000001</v>
      </c>
      <c r="C87" s="51">
        <v>5.82</v>
      </c>
    </row>
    <row r="88" spans="1:3" x14ac:dyDescent="0.35">
      <c r="A88" s="50" t="s">
        <v>153</v>
      </c>
      <c r="B88" s="51">
        <v>5</v>
      </c>
      <c r="C88" s="51">
        <v>5.71</v>
      </c>
    </row>
    <row r="89" spans="1:3" x14ac:dyDescent="0.35">
      <c r="A89" s="50" t="s">
        <v>155</v>
      </c>
      <c r="B89" s="51">
        <v>5</v>
      </c>
      <c r="C89" s="51">
        <v>5.82</v>
      </c>
    </row>
    <row r="90" spans="1:3" x14ac:dyDescent="0.35">
      <c r="A90" s="50" t="s">
        <v>157</v>
      </c>
      <c r="B90" s="51">
        <v>5.71</v>
      </c>
      <c r="C90" s="51">
        <v>5.82</v>
      </c>
    </row>
    <row r="91" spans="1:3" x14ac:dyDescent="0.35">
      <c r="A91" s="50"/>
      <c r="B91" s="51"/>
      <c r="C91" s="51"/>
    </row>
    <row r="92" spans="1:3" x14ac:dyDescent="0.35">
      <c r="A92" s="50" t="s">
        <v>173</v>
      </c>
      <c r="B92" s="51"/>
      <c r="C92" s="51"/>
    </row>
    <row r="93" spans="1:3" x14ac:dyDescent="0.35">
      <c r="A93" s="50" t="s">
        <v>147</v>
      </c>
      <c r="B93" s="51">
        <v>5.69</v>
      </c>
      <c r="C93" s="51">
        <v>6.11</v>
      </c>
    </row>
    <row r="94" spans="1:3" x14ac:dyDescent="0.35">
      <c r="A94" s="50" t="s">
        <v>149</v>
      </c>
      <c r="B94" s="51">
        <v>5.69</v>
      </c>
      <c r="C94" s="51">
        <v>5.71</v>
      </c>
    </row>
    <row r="95" spans="1:3" x14ac:dyDescent="0.35">
      <c r="A95" s="50" t="s">
        <v>151</v>
      </c>
      <c r="B95" s="51">
        <v>5.69</v>
      </c>
      <c r="C95" s="51">
        <v>5.82</v>
      </c>
    </row>
    <row r="96" spans="1:3" x14ac:dyDescent="0.35">
      <c r="A96" s="50" t="s">
        <v>153</v>
      </c>
      <c r="B96" s="51">
        <v>6.11</v>
      </c>
      <c r="C96" s="51">
        <v>5.71</v>
      </c>
    </row>
    <row r="97" spans="1:3" x14ac:dyDescent="0.35">
      <c r="A97" s="50" t="s">
        <v>155</v>
      </c>
      <c r="B97" s="51">
        <v>6.11</v>
      </c>
      <c r="C97" s="51">
        <v>5.82</v>
      </c>
    </row>
    <row r="98" spans="1:3" x14ac:dyDescent="0.35">
      <c r="A98" s="50" t="s">
        <v>157</v>
      </c>
      <c r="B98" s="51">
        <v>5.71</v>
      </c>
      <c r="C98" s="51">
        <v>5.82</v>
      </c>
    </row>
    <row r="99" spans="1:3" x14ac:dyDescent="0.35">
      <c r="A99" s="50"/>
      <c r="B99" s="51"/>
      <c r="C99" s="51"/>
    </row>
    <row r="100" spans="1:3" x14ac:dyDescent="0.35">
      <c r="A100" s="50" t="s">
        <v>179</v>
      </c>
      <c r="B100" s="51"/>
      <c r="C100" s="51"/>
    </row>
    <row r="101" spans="1:3" x14ac:dyDescent="0.35">
      <c r="A101" s="50" t="s">
        <v>147</v>
      </c>
      <c r="B101" s="51">
        <v>5.69</v>
      </c>
      <c r="C101" s="51">
        <v>6.11</v>
      </c>
    </row>
    <row r="102" spans="1:3" x14ac:dyDescent="0.35">
      <c r="A102" s="50" t="s">
        <v>149</v>
      </c>
      <c r="B102" s="51">
        <v>5.69</v>
      </c>
      <c r="C102" s="51">
        <v>5.71</v>
      </c>
    </row>
    <row r="103" spans="1:3" x14ac:dyDescent="0.35">
      <c r="A103" s="50" t="s">
        <v>151</v>
      </c>
      <c r="B103" s="51">
        <v>5.69</v>
      </c>
      <c r="C103" s="51">
        <v>5.82</v>
      </c>
    </row>
    <row r="104" spans="1:3" x14ac:dyDescent="0.35">
      <c r="A104" s="50" t="s">
        <v>153</v>
      </c>
      <c r="B104" s="51">
        <v>6.11</v>
      </c>
      <c r="C104" s="51">
        <v>5.71</v>
      </c>
    </row>
    <row r="105" spans="1:3" x14ac:dyDescent="0.35">
      <c r="A105" s="50" t="s">
        <v>155</v>
      </c>
      <c r="B105" s="51">
        <v>6.11</v>
      </c>
      <c r="C105" s="51">
        <v>5.82</v>
      </c>
    </row>
    <row r="106" spans="1:3" x14ac:dyDescent="0.35">
      <c r="A106" s="50" t="s">
        <v>157</v>
      </c>
      <c r="B106" s="51">
        <v>5.71</v>
      </c>
      <c r="C106" s="51">
        <v>5.82</v>
      </c>
    </row>
    <row r="107" spans="1:3" x14ac:dyDescent="0.35">
      <c r="A107" s="50"/>
      <c r="B107" s="51"/>
      <c r="C107" s="51"/>
    </row>
    <row r="108" spans="1:3" x14ac:dyDescent="0.35">
      <c r="A108" s="50" t="s">
        <v>180</v>
      </c>
      <c r="B108" s="51"/>
      <c r="C108" s="51"/>
    </row>
    <row r="109" spans="1:3" x14ac:dyDescent="0.35">
      <c r="A109" s="50" t="s">
        <v>147</v>
      </c>
      <c r="B109" s="51">
        <v>-2.2200000000000002E-15</v>
      </c>
      <c r="C109" s="51">
        <v>-1.7760000000000001E-15</v>
      </c>
    </row>
    <row r="110" spans="1:3" x14ac:dyDescent="0.35">
      <c r="A110" s="50" t="s">
        <v>149</v>
      </c>
      <c r="B110" s="51">
        <v>-2.2200000000000002E-15</v>
      </c>
      <c r="C110" s="51">
        <v>-1.7760000000000001E-15</v>
      </c>
    </row>
    <row r="111" spans="1:3" x14ac:dyDescent="0.35">
      <c r="A111" s="50" t="s">
        <v>151</v>
      </c>
      <c r="B111" s="51">
        <v>-2.2200000000000002E-15</v>
      </c>
      <c r="C111" s="51">
        <v>-2.2200000000000002E-15</v>
      </c>
    </row>
    <row r="112" spans="1:3" x14ac:dyDescent="0.35">
      <c r="A112" s="50" t="s">
        <v>153</v>
      </c>
      <c r="B112" s="51">
        <v>-1.7760000000000001E-15</v>
      </c>
      <c r="C112" s="51">
        <v>-1.7760000000000001E-15</v>
      </c>
    </row>
    <row r="113" spans="1:3" x14ac:dyDescent="0.35">
      <c r="A113" s="50" t="s">
        <v>155</v>
      </c>
      <c r="B113" s="51">
        <v>-1.7760000000000001E-15</v>
      </c>
      <c r="C113" s="51">
        <v>-2.2200000000000002E-15</v>
      </c>
    </row>
    <row r="114" spans="1:3" x14ac:dyDescent="0.35">
      <c r="A114" s="50" t="s">
        <v>157</v>
      </c>
      <c r="B114" s="51">
        <v>-1.7760000000000001E-15</v>
      </c>
      <c r="C114" s="51">
        <v>-2.2200000000000002E-15</v>
      </c>
    </row>
    <row r="115" spans="1:3" x14ac:dyDescent="0.35">
      <c r="A115" s="50"/>
      <c r="B115" s="51"/>
      <c r="C115" s="51"/>
    </row>
    <row r="116" spans="1:3" x14ac:dyDescent="0.35">
      <c r="A116" s="50" t="s">
        <v>182</v>
      </c>
      <c r="B116" s="51"/>
      <c r="C116" s="51"/>
    </row>
    <row r="117" spans="1:3" x14ac:dyDescent="0.35">
      <c r="A117" s="50" t="s">
        <v>147</v>
      </c>
      <c r="B117" s="51">
        <v>-3.5529999999999999E-15</v>
      </c>
      <c r="C117" s="51">
        <v>-3.5529999999999999E-15</v>
      </c>
    </row>
    <row r="118" spans="1:3" x14ac:dyDescent="0.35">
      <c r="A118" s="50" t="s">
        <v>149</v>
      </c>
      <c r="B118" s="51">
        <v>-3.5529999999999999E-15</v>
      </c>
      <c r="C118" s="51">
        <v>0</v>
      </c>
    </row>
    <row r="119" spans="1:3" x14ac:dyDescent="0.35">
      <c r="A119" s="50" t="s">
        <v>151</v>
      </c>
      <c r="B119" s="51">
        <v>-3.5529999999999999E-15</v>
      </c>
      <c r="C119" s="51">
        <v>0</v>
      </c>
    </row>
    <row r="120" spans="1:3" x14ac:dyDescent="0.35">
      <c r="A120" s="50" t="s">
        <v>153</v>
      </c>
      <c r="B120" s="51">
        <v>-3.5529999999999999E-15</v>
      </c>
      <c r="C120" s="51">
        <v>0</v>
      </c>
    </row>
    <row r="121" spans="1:3" x14ac:dyDescent="0.35">
      <c r="A121" s="50" t="s">
        <v>155</v>
      </c>
      <c r="B121" s="51">
        <v>-3.5529999999999999E-15</v>
      </c>
      <c r="C121" s="51">
        <v>0</v>
      </c>
    </row>
    <row r="122" spans="1:3" x14ac:dyDescent="0.35">
      <c r="A122" s="50" t="s">
        <v>157</v>
      </c>
      <c r="B122" s="51">
        <v>0</v>
      </c>
      <c r="C122" s="5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5329-BA15-4ECD-8BDC-141C782C4EA2}">
  <dimension ref="A1:F122"/>
  <sheetViews>
    <sheetView workbookViewId="0">
      <selection activeCell="F13" sqref="F13"/>
    </sheetView>
  </sheetViews>
  <sheetFormatPr defaultRowHeight="14.5" x14ac:dyDescent="0.35"/>
  <cols>
    <col min="1" max="1" width="29.54296875" customWidth="1"/>
    <col min="2" max="2" width="21.1796875" style="1" bestFit="1" customWidth="1"/>
    <col min="3" max="3" width="19.08984375" style="1" bestFit="1" customWidth="1"/>
    <col min="4" max="4" width="3.6328125" customWidth="1"/>
    <col min="5" max="5" width="30.08984375" bestFit="1" customWidth="1"/>
    <col min="6" max="6" width="21.54296875" style="1" bestFit="1" customWidth="1"/>
  </cols>
  <sheetData>
    <row r="1" spans="1:6" x14ac:dyDescent="0.35">
      <c r="A1" s="50" t="s">
        <v>139</v>
      </c>
      <c r="B1" s="51"/>
      <c r="C1" s="49"/>
      <c r="E1" s="50"/>
      <c r="F1" s="51" t="s">
        <v>201</v>
      </c>
    </row>
    <row r="2" spans="1:6" x14ac:dyDescent="0.35">
      <c r="A2" s="50"/>
      <c r="B2" s="51"/>
      <c r="C2" s="49"/>
      <c r="E2" s="50"/>
      <c r="F2" s="51"/>
    </row>
    <row r="3" spans="1:6" x14ac:dyDescent="0.35">
      <c r="A3" s="50" t="s">
        <v>140</v>
      </c>
      <c r="B3" s="51">
        <v>7</v>
      </c>
      <c r="C3" s="49"/>
      <c r="E3" s="50" t="s">
        <v>187</v>
      </c>
      <c r="F3" s="51" t="s">
        <v>188</v>
      </c>
    </row>
    <row r="4" spans="1:6" x14ac:dyDescent="0.35">
      <c r="A4" s="50" t="s">
        <v>141</v>
      </c>
      <c r="B4" s="51">
        <v>6</v>
      </c>
      <c r="C4" s="49"/>
      <c r="E4" s="50" t="s">
        <v>142</v>
      </c>
      <c r="F4" s="51">
        <v>0.05</v>
      </c>
    </row>
    <row r="5" spans="1:6" x14ac:dyDescent="0.35">
      <c r="A5" s="50" t="s">
        <v>142</v>
      </c>
      <c r="B5" s="51">
        <v>0.05</v>
      </c>
      <c r="C5" s="49"/>
      <c r="E5" s="50"/>
      <c r="F5" s="51"/>
    </row>
    <row r="6" spans="1:6" x14ac:dyDescent="0.35">
      <c r="A6" s="50"/>
      <c r="B6" s="51"/>
      <c r="C6" s="49"/>
      <c r="E6" s="50" t="s">
        <v>189</v>
      </c>
      <c r="F6" s="51" t="s">
        <v>190</v>
      </c>
    </row>
    <row r="7" spans="1:6" x14ac:dyDescent="0.35">
      <c r="A7" s="50" t="s">
        <v>143</v>
      </c>
      <c r="B7" s="51" t="s">
        <v>144</v>
      </c>
      <c r="C7" s="49" t="s">
        <v>145</v>
      </c>
      <c r="E7" s="50" t="s">
        <v>191</v>
      </c>
      <c r="F7" s="51">
        <v>5.9089999999999998</v>
      </c>
    </row>
    <row r="8" spans="1:6" x14ac:dyDescent="0.35">
      <c r="A8" s="50"/>
      <c r="B8" s="51"/>
      <c r="C8" s="49"/>
      <c r="E8" s="50" t="s">
        <v>192</v>
      </c>
      <c r="F8" s="51">
        <v>87.33</v>
      </c>
    </row>
    <row r="9" spans="1:6" x14ac:dyDescent="0.35">
      <c r="A9" s="50" t="s">
        <v>146</v>
      </c>
      <c r="B9" s="51"/>
      <c r="C9" s="49"/>
      <c r="E9" s="50" t="s">
        <v>193</v>
      </c>
      <c r="F9" s="51">
        <v>3.2919999999999998</v>
      </c>
    </row>
    <row r="10" spans="1:6" x14ac:dyDescent="0.35">
      <c r="A10" s="50" t="s">
        <v>147</v>
      </c>
      <c r="B10" s="51">
        <v>-1.02</v>
      </c>
      <c r="C10" s="49" t="s">
        <v>204</v>
      </c>
      <c r="E10" s="50"/>
      <c r="F10" s="51"/>
    </row>
    <row r="11" spans="1:6" x14ac:dyDescent="0.35">
      <c r="A11" s="50" t="s">
        <v>149</v>
      </c>
      <c r="B11" s="51">
        <v>-0.47</v>
      </c>
      <c r="C11" s="49" t="s">
        <v>205</v>
      </c>
      <c r="E11" s="50" t="s">
        <v>194</v>
      </c>
      <c r="F11" s="51" t="s">
        <v>202</v>
      </c>
    </row>
    <row r="12" spans="1:6" x14ac:dyDescent="0.35">
      <c r="A12" s="50" t="s">
        <v>151</v>
      </c>
      <c r="B12" s="51">
        <v>-0.3367</v>
      </c>
      <c r="C12" s="49" t="s">
        <v>206</v>
      </c>
      <c r="E12" s="50" t="s">
        <v>191</v>
      </c>
      <c r="F12" s="51">
        <v>18.55</v>
      </c>
    </row>
    <row r="13" spans="1:6" x14ac:dyDescent="0.35">
      <c r="A13" s="50" t="s">
        <v>153</v>
      </c>
      <c r="B13" s="51">
        <v>0.55000000000000004</v>
      </c>
      <c r="C13" s="49" t="s">
        <v>207</v>
      </c>
      <c r="E13" s="50" t="s">
        <v>192</v>
      </c>
      <c r="F13" s="51">
        <v>274.2</v>
      </c>
    </row>
    <row r="14" spans="1:6" x14ac:dyDescent="0.35">
      <c r="A14" s="50" t="s">
        <v>155</v>
      </c>
      <c r="B14" s="51">
        <v>0.68330000000000002</v>
      </c>
      <c r="C14" s="49" t="s">
        <v>208</v>
      </c>
      <c r="E14" s="50" t="s">
        <v>193</v>
      </c>
      <c r="F14" s="51">
        <v>10.34</v>
      </c>
    </row>
    <row r="15" spans="1:6" x14ac:dyDescent="0.35">
      <c r="A15" s="50" t="s">
        <v>157</v>
      </c>
      <c r="B15" s="51">
        <v>0.1333</v>
      </c>
      <c r="C15" s="49" t="s">
        <v>209</v>
      </c>
      <c r="E15" s="50" t="s">
        <v>196</v>
      </c>
      <c r="F15" s="51">
        <v>1.1479999999999999</v>
      </c>
    </row>
    <row r="16" spans="1:6" x14ac:dyDescent="0.35">
      <c r="A16" s="50"/>
      <c r="B16" s="51"/>
      <c r="C16" s="49"/>
      <c r="E16" s="50"/>
      <c r="F16" s="51"/>
    </row>
    <row r="17" spans="1:6" x14ac:dyDescent="0.35">
      <c r="A17" s="50" t="s">
        <v>159</v>
      </c>
      <c r="B17" s="51"/>
      <c r="C17" s="49"/>
      <c r="E17" s="50" t="s">
        <v>197</v>
      </c>
      <c r="F17" s="51"/>
    </row>
    <row r="18" spans="1:6" x14ac:dyDescent="0.35">
      <c r="A18" s="50" t="s">
        <v>147</v>
      </c>
      <c r="B18" s="51">
        <v>-1.137</v>
      </c>
      <c r="C18" s="49" t="s">
        <v>210</v>
      </c>
      <c r="E18" s="50" t="s">
        <v>198</v>
      </c>
      <c r="F18" s="51">
        <v>4</v>
      </c>
    </row>
    <row r="19" spans="1:6" x14ac:dyDescent="0.35">
      <c r="A19" s="50" t="s">
        <v>149</v>
      </c>
      <c r="B19" s="51">
        <v>-0.55000000000000004</v>
      </c>
      <c r="C19" s="49" t="s">
        <v>211</v>
      </c>
      <c r="E19" s="50" t="s">
        <v>199</v>
      </c>
      <c r="F19" s="51">
        <v>7</v>
      </c>
    </row>
    <row r="20" spans="1:6" x14ac:dyDescent="0.35">
      <c r="A20" s="50" t="s">
        <v>151</v>
      </c>
      <c r="B20" s="51">
        <v>-0.37669999999999998</v>
      </c>
      <c r="C20" s="49" t="s">
        <v>212</v>
      </c>
      <c r="E20" s="50" t="s">
        <v>200</v>
      </c>
      <c r="F20" s="51">
        <v>68</v>
      </c>
    </row>
    <row r="21" spans="1:6" x14ac:dyDescent="0.35">
      <c r="A21" s="50" t="s">
        <v>153</v>
      </c>
      <c r="B21" s="51">
        <v>0.5867</v>
      </c>
      <c r="C21" s="49" t="s">
        <v>213</v>
      </c>
    </row>
    <row r="22" spans="1:6" x14ac:dyDescent="0.35">
      <c r="A22" s="50" t="s">
        <v>155</v>
      </c>
      <c r="B22" s="51">
        <v>0.76</v>
      </c>
      <c r="C22" s="49" t="s">
        <v>214</v>
      </c>
    </row>
    <row r="23" spans="1:6" x14ac:dyDescent="0.35">
      <c r="A23" s="50" t="s">
        <v>157</v>
      </c>
      <c r="B23" s="51">
        <v>0.17330000000000001</v>
      </c>
      <c r="C23" s="49" t="s">
        <v>215</v>
      </c>
    </row>
    <row r="24" spans="1:6" x14ac:dyDescent="0.35">
      <c r="A24" s="50"/>
      <c r="B24" s="51"/>
      <c r="C24" s="49"/>
    </row>
    <row r="25" spans="1:6" x14ac:dyDescent="0.35">
      <c r="A25" s="50" t="s">
        <v>166</v>
      </c>
      <c r="B25" s="51"/>
      <c r="C25" s="49"/>
    </row>
    <row r="26" spans="1:6" x14ac:dyDescent="0.35">
      <c r="A26" s="50" t="s">
        <v>147</v>
      </c>
      <c r="B26" s="51">
        <v>-1.7929999999999999</v>
      </c>
      <c r="C26" s="49" t="s">
        <v>216</v>
      </c>
    </row>
    <row r="27" spans="1:6" x14ac:dyDescent="0.35">
      <c r="A27" s="50" t="s">
        <v>149</v>
      </c>
      <c r="B27" s="51">
        <v>-0.1933</v>
      </c>
      <c r="C27" s="49" t="s">
        <v>217</v>
      </c>
    </row>
    <row r="28" spans="1:6" x14ac:dyDescent="0.35">
      <c r="A28" s="50" t="s">
        <v>151</v>
      </c>
      <c r="B28" s="51">
        <v>-0.54330000000000001</v>
      </c>
      <c r="C28" s="49" t="s">
        <v>218</v>
      </c>
    </row>
    <row r="29" spans="1:6" x14ac:dyDescent="0.35">
      <c r="A29" s="50" t="s">
        <v>153</v>
      </c>
      <c r="B29" s="51">
        <v>1.6</v>
      </c>
      <c r="C29" s="49" t="s">
        <v>219</v>
      </c>
    </row>
    <row r="30" spans="1:6" x14ac:dyDescent="0.35">
      <c r="A30" s="50" t="s">
        <v>155</v>
      </c>
      <c r="B30" s="51">
        <v>1.25</v>
      </c>
      <c r="C30" s="49" t="s">
        <v>220</v>
      </c>
    </row>
    <row r="31" spans="1:6" x14ac:dyDescent="0.35">
      <c r="A31" s="50" t="s">
        <v>157</v>
      </c>
      <c r="B31" s="51">
        <v>-0.35</v>
      </c>
      <c r="C31" s="49" t="s">
        <v>221</v>
      </c>
    </row>
    <row r="32" spans="1:6" x14ac:dyDescent="0.35">
      <c r="A32" s="50"/>
      <c r="B32" s="51"/>
      <c r="C32" s="49"/>
    </row>
    <row r="33" spans="1:3" x14ac:dyDescent="0.35">
      <c r="A33" s="50" t="s">
        <v>173</v>
      </c>
      <c r="B33" s="51"/>
      <c r="C33" s="49"/>
    </row>
    <row r="34" spans="1:3" x14ac:dyDescent="0.35">
      <c r="A34" s="50" t="s">
        <v>147</v>
      </c>
      <c r="B34" s="51">
        <v>-3.593</v>
      </c>
      <c r="C34" s="49" t="s">
        <v>222</v>
      </c>
    </row>
    <row r="35" spans="1:3" x14ac:dyDescent="0.35">
      <c r="A35" s="50" t="s">
        <v>149</v>
      </c>
      <c r="B35" s="51">
        <v>-0.15</v>
      </c>
      <c r="C35" s="49" t="s">
        <v>223</v>
      </c>
    </row>
    <row r="36" spans="1:3" x14ac:dyDescent="0.35">
      <c r="A36" s="50" t="s">
        <v>151</v>
      </c>
      <c r="B36" s="51">
        <v>-2.5430000000000001</v>
      </c>
      <c r="C36" s="49" t="s">
        <v>224</v>
      </c>
    </row>
    <row r="37" spans="1:3" x14ac:dyDescent="0.35">
      <c r="A37" s="50" t="s">
        <v>153</v>
      </c>
      <c r="B37" s="51">
        <v>3.4430000000000001</v>
      </c>
      <c r="C37" s="49" t="s">
        <v>225</v>
      </c>
    </row>
    <row r="38" spans="1:3" x14ac:dyDescent="0.35">
      <c r="A38" s="50" t="s">
        <v>155</v>
      </c>
      <c r="B38" s="51">
        <v>1.05</v>
      </c>
      <c r="C38" s="49" t="s">
        <v>226</v>
      </c>
    </row>
    <row r="39" spans="1:3" x14ac:dyDescent="0.35">
      <c r="A39" s="50" t="s">
        <v>157</v>
      </c>
      <c r="B39" s="51">
        <v>-2.3929999999999998</v>
      </c>
      <c r="C39" s="49" t="s">
        <v>227</v>
      </c>
    </row>
    <row r="40" spans="1:3" x14ac:dyDescent="0.35">
      <c r="A40" s="50"/>
      <c r="B40" s="51"/>
      <c r="C40" s="49"/>
    </row>
    <row r="41" spans="1:3" x14ac:dyDescent="0.35">
      <c r="A41" s="50" t="s">
        <v>179</v>
      </c>
      <c r="B41" s="51"/>
      <c r="C41" s="49"/>
    </row>
    <row r="42" spans="1:3" x14ac:dyDescent="0.35">
      <c r="A42" s="50" t="s">
        <v>147</v>
      </c>
      <c r="B42" s="51">
        <v>-0.60670000000000002</v>
      </c>
      <c r="C42" s="49" t="s">
        <v>228</v>
      </c>
    </row>
    <row r="43" spans="1:3" x14ac:dyDescent="0.35">
      <c r="A43" s="50" t="s">
        <v>149</v>
      </c>
      <c r="B43" s="51">
        <v>-0.23330000000000001</v>
      </c>
      <c r="C43" s="49" t="s">
        <v>229</v>
      </c>
    </row>
    <row r="44" spans="1:3" x14ac:dyDescent="0.35">
      <c r="A44" s="50" t="s">
        <v>151</v>
      </c>
      <c r="B44" s="51">
        <v>-0.34329999999999999</v>
      </c>
      <c r="C44" s="49" t="s">
        <v>230</v>
      </c>
    </row>
    <row r="45" spans="1:3" x14ac:dyDescent="0.35">
      <c r="A45" s="50" t="s">
        <v>153</v>
      </c>
      <c r="B45" s="51">
        <v>0.37330000000000002</v>
      </c>
      <c r="C45" s="49" t="s">
        <v>231</v>
      </c>
    </row>
    <row r="46" spans="1:3" x14ac:dyDescent="0.35">
      <c r="A46" s="50" t="s">
        <v>155</v>
      </c>
      <c r="B46" s="51">
        <v>0.26329999999999998</v>
      </c>
      <c r="C46" s="49" t="s">
        <v>232</v>
      </c>
    </row>
    <row r="47" spans="1:3" x14ac:dyDescent="0.35">
      <c r="A47" s="50" t="s">
        <v>157</v>
      </c>
      <c r="B47" s="51">
        <v>-0.11</v>
      </c>
      <c r="C47" s="49" t="s">
        <v>233</v>
      </c>
    </row>
    <row r="48" spans="1:3" x14ac:dyDescent="0.35">
      <c r="A48" s="50"/>
      <c r="B48" s="51"/>
      <c r="C48" s="49"/>
    </row>
    <row r="49" spans="1:3" x14ac:dyDescent="0.35">
      <c r="A49" s="50" t="s">
        <v>180</v>
      </c>
      <c r="B49" s="51"/>
      <c r="C49" s="49"/>
    </row>
    <row r="50" spans="1:3" x14ac:dyDescent="0.35">
      <c r="A50" s="50" t="s">
        <v>147</v>
      </c>
      <c r="B50" s="51">
        <v>0</v>
      </c>
      <c r="C50" s="49" t="s">
        <v>234</v>
      </c>
    </row>
    <row r="51" spans="1:3" x14ac:dyDescent="0.35">
      <c r="A51" s="50" t="s">
        <v>149</v>
      </c>
      <c r="B51" s="51">
        <v>-8.8819999999999992E-16</v>
      </c>
      <c r="C51" s="49" t="s">
        <v>234</v>
      </c>
    </row>
    <row r="52" spans="1:3" x14ac:dyDescent="0.35">
      <c r="A52" s="50" t="s">
        <v>151</v>
      </c>
      <c r="B52" s="51">
        <v>0</v>
      </c>
      <c r="C52" s="49" t="s">
        <v>234</v>
      </c>
    </row>
    <row r="53" spans="1:3" x14ac:dyDescent="0.35">
      <c r="A53" s="50" t="s">
        <v>153</v>
      </c>
      <c r="B53" s="51">
        <v>-8.8819999999999992E-16</v>
      </c>
      <c r="C53" s="49" t="s">
        <v>234</v>
      </c>
    </row>
    <row r="54" spans="1:3" x14ac:dyDescent="0.35">
      <c r="A54" s="50" t="s">
        <v>155</v>
      </c>
      <c r="B54" s="51">
        <v>0</v>
      </c>
      <c r="C54" s="49" t="s">
        <v>234</v>
      </c>
    </row>
    <row r="55" spans="1:3" x14ac:dyDescent="0.35">
      <c r="A55" s="50" t="s">
        <v>157</v>
      </c>
      <c r="B55" s="51">
        <v>8.8819999999999992E-16</v>
      </c>
      <c r="C55" s="49" t="s">
        <v>234</v>
      </c>
    </row>
    <row r="56" spans="1:3" x14ac:dyDescent="0.35">
      <c r="A56" s="50"/>
      <c r="B56" s="51"/>
      <c r="C56" s="49"/>
    </row>
    <row r="57" spans="1:3" x14ac:dyDescent="0.35">
      <c r="A57" s="50" t="s">
        <v>182</v>
      </c>
      <c r="B57" s="51"/>
      <c r="C57" s="49"/>
    </row>
    <row r="58" spans="1:3" x14ac:dyDescent="0.35">
      <c r="A58" s="50" t="s">
        <v>147</v>
      </c>
      <c r="B58" s="51">
        <v>0</v>
      </c>
      <c r="C58" s="49" t="s">
        <v>234</v>
      </c>
    </row>
    <row r="59" spans="1:3" x14ac:dyDescent="0.35">
      <c r="A59" s="50" t="s">
        <v>149</v>
      </c>
      <c r="B59" s="51">
        <v>0</v>
      </c>
      <c r="C59" s="49" t="s">
        <v>234</v>
      </c>
    </row>
    <row r="60" spans="1:3" x14ac:dyDescent="0.35">
      <c r="A60" s="50" t="s">
        <v>151</v>
      </c>
      <c r="B60" s="51">
        <v>0</v>
      </c>
      <c r="C60" s="49" t="s">
        <v>234</v>
      </c>
    </row>
    <row r="61" spans="1:3" x14ac:dyDescent="0.35">
      <c r="A61" s="50" t="s">
        <v>153</v>
      </c>
      <c r="B61" s="51">
        <v>0</v>
      </c>
      <c r="C61" s="49" t="s">
        <v>234</v>
      </c>
    </row>
    <row r="62" spans="1:3" x14ac:dyDescent="0.35">
      <c r="A62" s="50" t="s">
        <v>155</v>
      </c>
      <c r="B62" s="51">
        <v>0</v>
      </c>
      <c r="C62" s="49" t="s">
        <v>234</v>
      </c>
    </row>
    <row r="63" spans="1:3" x14ac:dyDescent="0.35">
      <c r="A63" s="50" t="s">
        <v>157</v>
      </c>
      <c r="B63" s="51">
        <v>0</v>
      </c>
      <c r="C63" s="49" t="s">
        <v>234</v>
      </c>
    </row>
    <row r="64" spans="1:3" x14ac:dyDescent="0.35">
      <c r="A64" s="50"/>
      <c r="B64" s="51"/>
      <c r="C64" s="49"/>
    </row>
    <row r="65" spans="1:3" x14ac:dyDescent="0.35">
      <c r="A65" s="50"/>
      <c r="B65" s="51"/>
      <c r="C65" s="49"/>
    </row>
    <row r="66" spans="1:3" x14ac:dyDescent="0.35">
      <c r="A66" s="50" t="s">
        <v>183</v>
      </c>
      <c r="B66" s="51" t="s">
        <v>184</v>
      </c>
      <c r="C66" s="49" t="s">
        <v>185</v>
      </c>
    </row>
    <row r="67" spans="1:3" x14ac:dyDescent="0.35">
      <c r="A67" s="50"/>
      <c r="B67" s="51"/>
      <c r="C67" s="49"/>
    </row>
    <row r="68" spans="1:3" x14ac:dyDescent="0.35">
      <c r="A68" s="50" t="s">
        <v>146</v>
      </c>
      <c r="B68" s="51"/>
      <c r="C68" s="49"/>
    </row>
    <row r="69" spans="1:3" x14ac:dyDescent="0.35">
      <c r="A69" s="50" t="s">
        <v>147</v>
      </c>
      <c r="B69" s="51">
        <v>0.09</v>
      </c>
      <c r="C69" s="49">
        <v>1.1100000000000001</v>
      </c>
    </row>
    <row r="70" spans="1:3" x14ac:dyDescent="0.35">
      <c r="A70" s="50" t="s">
        <v>149</v>
      </c>
      <c r="B70" s="51">
        <v>0.09</v>
      </c>
      <c r="C70" s="49">
        <v>0.56000000000000005</v>
      </c>
    </row>
    <row r="71" spans="1:3" x14ac:dyDescent="0.35">
      <c r="A71" s="50" t="s">
        <v>151</v>
      </c>
      <c r="B71" s="51">
        <v>0.09</v>
      </c>
      <c r="C71" s="49">
        <v>0.42670000000000002</v>
      </c>
    </row>
    <row r="72" spans="1:3" x14ac:dyDescent="0.35">
      <c r="A72" s="50" t="s">
        <v>153</v>
      </c>
      <c r="B72" s="51">
        <v>1.1100000000000001</v>
      </c>
      <c r="C72" s="49">
        <v>0.56000000000000005</v>
      </c>
    </row>
    <row r="73" spans="1:3" x14ac:dyDescent="0.35">
      <c r="A73" s="50" t="s">
        <v>155</v>
      </c>
      <c r="B73" s="51">
        <v>1.1100000000000001</v>
      </c>
      <c r="C73" s="49">
        <v>0.42670000000000002</v>
      </c>
    </row>
    <row r="74" spans="1:3" x14ac:dyDescent="0.35">
      <c r="A74" s="50" t="s">
        <v>157</v>
      </c>
      <c r="B74" s="51">
        <v>0.56000000000000005</v>
      </c>
      <c r="C74" s="49">
        <v>0.42670000000000002</v>
      </c>
    </row>
    <row r="75" spans="1:3" x14ac:dyDescent="0.35">
      <c r="A75" s="50"/>
      <c r="B75" s="51"/>
      <c r="C75" s="49"/>
    </row>
    <row r="76" spans="1:3" x14ac:dyDescent="0.35">
      <c r="A76" s="50" t="s">
        <v>159</v>
      </c>
      <c r="B76" s="51"/>
      <c r="C76" s="49"/>
    </row>
    <row r="77" spans="1:3" x14ac:dyDescent="0.35">
      <c r="A77" s="50" t="s">
        <v>147</v>
      </c>
      <c r="B77" s="51">
        <v>0.70330000000000004</v>
      </c>
      <c r="C77" s="49">
        <v>1.84</v>
      </c>
    </row>
    <row r="78" spans="1:3" x14ac:dyDescent="0.35">
      <c r="A78" s="50" t="s">
        <v>149</v>
      </c>
      <c r="B78" s="51">
        <v>0.70330000000000004</v>
      </c>
      <c r="C78" s="49">
        <v>1.2529999999999999</v>
      </c>
    </row>
    <row r="79" spans="1:3" x14ac:dyDescent="0.35">
      <c r="A79" s="50" t="s">
        <v>151</v>
      </c>
      <c r="B79" s="51">
        <v>0.70330000000000004</v>
      </c>
      <c r="C79" s="49">
        <v>1.08</v>
      </c>
    </row>
    <row r="80" spans="1:3" x14ac:dyDescent="0.35">
      <c r="A80" s="50" t="s">
        <v>153</v>
      </c>
      <c r="B80" s="51">
        <v>1.84</v>
      </c>
      <c r="C80" s="49">
        <v>1.2529999999999999</v>
      </c>
    </row>
    <row r="81" spans="1:3" x14ac:dyDescent="0.35">
      <c r="A81" s="50" t="s">
        <v>155</v>
      </c>
      <c r="B81" s="51">
        <v>1.84</v>
      </c>
      <c r="C81" s="49">
        <v>1.08</v>
      </c>
    </row>
    <row r="82" spans="1:3" x14ac:dyDescent="0.35">
      <c r="A82" s="50" t="s">
        <v>157</v>
      </c>
      <c r="B82" s="51">
        <v>1.2529999999999999</v>
      </c>
      <c r="C82" s="49">
        <v>1.08</v>
      </c>
    </row>
    <row r="83" spans="1:3" x14ac:dyDescent="0.35">
      <c r="A83" s="50"/>
      <c r="B83" s="51"/>
      <c r="C83" s="49"/>
    </row>
    <row r="84" spans="1:3" x14ac:dyDescent="0.35">
      <c r="A84" s="50" t="s">
        <v>166</v>
      </c>
      <c r="B84" s="51"/>
      <c r="C84" s="49"/>
    </row>
    <row r="85" spans="1:3" x14ac:dyDescent="0.35">
      <c r="A85" s="50" t="s">
        <v>147</v>
      </c>
      <c r="B85" s="51">
        <v>1.163</v>
      </c>
      <c r="C85" s="49">
        <v>2.9569999999999999</v>
      </c>
    </row>
    <row r="86" spans="1:3" x14ac:dyDescent="0.35">
      <c r="A86" s="50" t="s">
        <v>149</v>
      </c>
      <c r="B86" s="51">
        <v>1.163</v>
      </c>
      <c r="C86" s="49">
        <v>1.357</v>
      </c>
    </row>
    <row r="87" spans="1:3" x14ac:dyDescent="0.35">
      <c r="A87" s="50" t="s">
        <v>151</v>
      </c>
      <c r="B87" s="51">
        <v>1.163</v>
      </c>
      <c r="C87" s="49">
        <v>1.7070000000000001</v>
      </c>
    </row>
    <row r="88" spans="1:3" x14ac:dyDescent="0.35">
      <c r="A88" s="50" t="s">
        <v>153</v>
      </c>
      <c r="B88" s="51">
        <v>2.9569999999999999</v>
      </c>
      <c r="C88" s="49">
        <v>1.357</v>
      </c>
    </row>
    <row r="89" spans="1:3" x14ac:dyDescent="0.35">
      <c r="A89" s="50" t="s">
        <v>155</v>
      </c>
      <c r="B89" s="51">
        <v>2.9569999999999999</v>
      </c>
      <c r="C89" s="49">
        <v>1.7070000000000001</v>
      </c>
    </row>
    <row r="90" spans="1:3" x14ac:dyDescent="0.35">
      <c r="A90" s="50" t="s">
        <v>157</v>
      </c>
      <c r="B90" s="51">
        <v>1.357</v>
      </c>
      <c r="C90" s="49">
        <v>1.7070000000000001</v>
      </c>
    </row>
    <row r="91" spans="1:3" x14ac:dyDescent="0.35">
      <c r="A91" s="50"/>
      <c r="B91" s="51"/>
      <c r="C91" s="49"/>
    </row>
    <row r="92" spans="1:3" x14ac:dyDescent="0.35">
      <c r="A92" s="50" t="s">
        <v>173</v>
      </c>
      <c r="B92" s="51"/>
      <c r="C92" s="49"/>
    </row>
    <row r="93" spans="1:3" x14ac:dyDescent="0.35">
      <c r="A93" s="50" t="s">
        <v>147</v>
      </c>
      <c r="B93" s="51">
        <v>2.3969999999999998</v>
      </c>
      <c r="C93" s="49">
        <v>5.99</v>
      </c>
    </row>
    <row r="94" spans="1:3" x14ac:dyDescent="0.35">
      <c r="A94" s="50" t="s">
        <v>149</v>
      </c>
      <c r="B94" s="51">
        <v>2.3969999999999998</v>
      </c>
      <c r="C94" s="49">
        <v>2.5470000000000002</v>
      </c>
    </row>
    <row r="95" spans="1:3" x14ac:dyDescent="0.35">
      <c r="A95" s="50" t="s">
        <v>151</v>
      </c>
      <c r="B95" s="51">
        <v>2.3969999999999998</v>
      </c>
      <c r="C95" s="49">
        <v>4.9400000000000004</v>
      </c>
    </row>
    <row r="96" spans="1:3" x14ac:dyDescent="0.35">
      <c r="A96" s="50" t="s">
        <v>153</v>
      </c>
      <c r="B96" s="51">
        <v>5.99</v>
      </c>
      <c r="C96" s="49">
        <v>2.5470000000000002</v>
      </c>
    </row>
    <row r="97" spans="1:3" x14ac:dyDescent="0.35">
      <c r="A97" s="50" t="s">
        <v>155</v>
      </c>
      <c r="B97" s="51">
        <v>5.99</v>
      </c>
      <c r="C97" s="49">
        <v>4.9400000000000004</v>
      </c>
    </row>
    <row r="98" spans="1:3" x14ac:dyDescent="0.35">
      <c r="A98" s="50" t="s">
        <v>157</v>
      </c>
      <c r="B98" s="51">
        <v>2.5470000000000002</v>
      </c>
      <c r="C98" s="49">
        <v>4.9400000000000004</v>
      </c>
    </row>
    <row r="99" spans="1:3" x14ac:dyDescent="0.35">
      <c r="A99" s="50"/>
      <c r="B99" s="51"/>
      <c r="C99" s="49"/>
    </row>
    <row r="100" spans="1:3" x14ac:dyDescent="0.35">
      <c r="A100" s="50" t="s">
        <v>179</v>
      </c>
      <c r="B100" s="51"/>
      <c r="C100" s="49"/>
    </row>
    <row r="101" spans="1:3" x14ac:dyDescent="0.35">
      <c r="A101" s="50" t="s">
        <v>147</v>
      </c>
      <c r="B101" s="51">
        <v>5.4770000000000003</v>
      </c>
      <c r="C101" s="49">
        <v>6.0830000000000002</v>
      </c>
    </row>
    <row r="102" spans="1:3" x14ac:dyDescent="0.35">
      <c r="A102" s="50" t="s">
        <v>149</v>
      </c>
      <c r="B102" s="51">
        <v>5.4770000000000003</v>
      </c>
      <c r="C102" s="49">
        <v>5.71</v>
      </c>
    </row>
    <row r="103" spans="1:3" x14ac:dyDescent="0.35">
      <c r="A103" s="50" t="s">
        <v>151</v>
      </c>
      <c r="B103" s="51">
        <v>5.4770000000000003</v>
      </c>
      <c r="C103" s="49">
        <v>5.82</v>
      </c>
    </row>
    <row r="104" spans="1:3" x14ac:dyDescent="0.35">
      <c r="A104" s="50" t="s">
        <v>153</v>
      </c>
      <c r="B104" s="51">
        <v>6.0830000000000002</v>
      </c>
      <c r="C104" s="49">
        <v>5.71</v>
      </c>
    </row>
    <row r="105" spans="1:3" x14ac:dyDescent="0.35">
      <c r="A105" s="50" t="s">
        <v>155</v>
      </c>
      <c r="B105" s="51">
        <v>6.0830000000000002</v>
      </c>
      <c r="C105" s="49">
        <v>5.82</v>
      </c>
    </row>
    <row r="106" spans="1:3" x14ac:dyDescent="0.35">
      <c r="A106" s="50" t="s">
        <v>157</v>
      </c>
      <c r="B106" s="51">
        <v>5.71</v>
      </c>
      <c r="C106" s="49">
        <v>5.82</v>
      </c>
    </row>
    <row r="107" spans="1:3" x14ac:dyDescent="0.35">
      <c r="A107" s="50"/>
      <c r="B107" s="51"/>
      <c r="C107" s="49"/>
    </row>
    <row r="108" spans="1:3" x14ac:dyDescent="0.35">
      <c r="A108" s="50" t="s">
        <v>180</v>
      </c>
      <c r="B108" s="51"/>
      <c r="C108" s="49"/>
    </row>
    <row r="109" spans="1:3" x14ac:dyDescent="0.35">
      <c r="A109" s="50" t="s">
        <v>147</v>
      </c>
      <c r="B109" s="51">
        <v>0</v>
      </c>
      <c r="C109" s="49">
        <v>0</v>
      </c>
    </row>
    <row r="110" spans="1:3" x14ac:dyDescent="0.35">
      <c r="A110" s="50" t="s">
        <v>149</v>
      </c>
      <c r="B110" s="51">
        <v>0</v>
      </c>
      <c r="C110" s="49">
        <v>8.8819999999999992E-16</v>
      </c>
    </row>
    <row r="111" spans="1:3" x14ac:dyDescent="0.35">
      <c r="A111" s="50" t="s">
        <v>151</v>
      </c>
      <c r="B111" s="51">
        <v>0</v>
      </c>
      <c r="C111" s="49">
        <v>0</v>
      </c>
    </row>
    <row r="112" spans="1:3" x14ac:dyDescent="0.35">
      <c r="A112" s="50" t="s">
        <v>153</v>
      </c>
      <c r="B112" s="51">
        <v>0</v>
      </c>
      <c r="C112" s="49">
        <v>8.8819999999999992E-16</v>
      </c>
    </row>
    <row r="113" spans="1:3" x14ac:dyDescent="0.35">
      <c r="A113" s="50" t="s">
        <v>155</v>
      </c>
      <c r="B113" s="51">
        <v>0</v>
      </c>
      <c r="C113" s="49">
        <v>0</v>
      </c>
    </row>
    <row r="114" spans="1:3" x14ac:dyDescent="0.35">
      <c r="A114" s="50" t="s">
        <v>157</v>
      </c>
      <c r="B114" s="51">
        <v>8.8819999999999992E-16</v>
      </c>
      <c r="C114" s="49">
        <v>0</v>
      </c>
    </row>
    <row r="115" spans="1:3" x14ac:dyDescent="0.35">
      <c r="A115" s="50"/>
      <c r="B115" s="51"/>
      <c r="C115" s="49"/>
    </row>
    <row r="116" spans="1:3" x14ac:dyDescent="0.35">
      <c r="A116" s="50" t="s">
        <v>182</v>
      </c>
      <c r="B116" s="51"/>
      <c r="C116" s="49"/>
    </row>
    <row r="117" spans="1:3" x14ac:dyDescent="0.35">
      <c r="A117" s="50" t="s">
        <v>147</v>
      </c>
      <c r="B117" s="51">
        <v>0</v>
      </c>
      <c r="C117" s="49">
        <v>0</v>
      </c>
    </row>
    <row r="118" spans="1:3" x14ac:dyDescent="0.35">
      <c r="A118" s="50" t="s">
        <v>149</v>
      </c>
      <c r="B118" s="51">
        <v>0</v>
      </c>
      <c r="C118" s="49">
        <v>0</v>
      </c>
    </row>
    <row r="119" spans="1:3" x14ac:dyDescent="0.35">
      <c r="A119" s="50" t="s">
        <v>151</v>
      </c>
      <c r="B119" s="51">
        <v>0</v>
      </c>
      <c r="C119" s="49">
        <v>0</v>
      </c>
    </row>
    <row r="120" spans="1:3" x14ac:dyDescent="0.35">
      <c r="A120" s="50" t="s">
        <v>153</v>
      </c>
      <c r="B120" s="51">
        <v>0</v>
      </c>
      <c r="C120" s="49">
        <v>0</v>
      </c>
    </row>
    <row r="121" spans="1:3" x14ac:dyDescent="0.35">
      <c r="A121" s="50" t="s">
        <v>155</v>
      </c>
      <c r="B121" s="51">
        <v>0</v>
      </c>
      <c r="C121" s="49">
        <v>0</v>
      </c>
    </row>
    <row r="122" spans="1:3" x14ac:dyDescent="0.35">
      <c r="A122" s="50" t="s">
        <v>157</v>
      </c>
      <c r="B122" s="51">
        <v>0</v>
      </c>
      <c r="C122" s="4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471DB-9CCC-4ABC-AFE4-07F64B88C0B4}">
  <dimension ref="A1:F122"/>
  <sheetViews>
    <sheetView workbookViewId="0">
      <selection activeCell="E33" sqref="E33"/>
    </sheetView>
  </sheetViews>
  <sheetFormatPr defaultRowHeight="14.5" x14ac:dyDescent="0.35"/>
  <cols>
    <col min="1" max="1" width="29.54296875" customWidth="1"/>
    <col min="2" max="2" width="21.1796875" style="1" bestFit="1" customWidth="1"/>
    <col min="3" max="3" width="19.08984375" style="1" bestFit="1" customWidth="1"/>
    <col min="4" max="4" width="3.6328125" customWidth="1"/>
    <col min="5" max="5" width="30.08984375" bestFit="1" customWidth="1"/>
    <col min="6" max="6" width="21.54296875" style="1" bestFit="1" customWidth="1"/>
  </cols>
  <sheetData>
    <row r="1" spans="1:6" x14ac:dyDescent="0.35">
      <c r="A1" s="50" t="s">
        <v>139</v>
      </c>
      <c r="B1" s="51"/>
      <c r="C1" s="51"/>
      <c r="E1" s="50"/>
      <c r="F1" s="51" t="s">
        <v>186</v>
      </c>
    </row>
    <row r="2" spans="1:6" x14ac:dyDescent="0.35">
      <c r="A2" s="50"/>
      <c r="B2" s="51"/>
      <c r="C2" s="51"/>
      <c r="E2" s="50"/>
      <c r="F2" s="51"/>
    </row>
    <row r="3" spans="1:6" x14ac:dyDescent="0.35">
      <c r="A3" s="50" t="s">
        <v>140</v>
      </c>
      <c r="B3" s="51">
        <v>7</v>
      </c>
      <c r="C3" s="51"/>
      <c r="E3" s="50" t="s">
        <v>187</v>
      </c>
      <c r="F3" s="51" t="s">
        <v>188</v>
      </c>
    </row>
    <row r="4" spans="1:6" x14ac:dyDescent="0.35">
      <c r="A4" s="50" t="s">
        <v>141</v>
      </c>
      <c r="B4" s="51">
        <v>6</v>
      </c>
      <c r="C4" s="51"/>
      <c r="E4" s="50" t="s">
        <v>142</v>
      </c>
      <c r="F4" s="51">
        <v>0.05</v>
      </c>
    </row>
    <row r="5" spans="1:6" x14ac:dyDescent="0.35">
      <c r="A5" s="50" t="s">
        <v>142</v>
      </c>
      <c r="B5" s="51">
        <v>0.05</v>
      </c>
      <c r="C5" s="51"/>
      <c r="E5" s="50"/>
      <c r="F5" s="51"/>
    </row>
    <row r="6" spans="1:6" x14ac:dyDescent="0.35">
      <c r="A6" s="50"/>
      <c r="B6" s="51"/>
      <c r="C6" s="51"/>
      <c r="E6" s="50" t="s">
        <v>189</v>
      </c>
      <c r="F6" s="51" t="s">
        <v>190</v>
      </c>
    </row>
    <row r="7" spans="1:6" x14ac:dyDescent="0.35">
      <c r="A7" s="50" t="s">
        <v>143</v>
      </c>
      <c r="B7" s="51" t="s">
        <v>235</v>
      </c>
      <c r="C7" s="51" t="s">
        <v>145</v>
      </c>
      <c r="E7" s="50" t="s">
        <v>191</v>
      </c>
      <c r="F7" s="51">
        <v>6.3940000000000001</v>
      </c>
    </row>
    <row r="8" spans="1:6" x14ac:dyDescent="0.35">
      <c r="A8" s="50"/>
      <c r="B8" s="51"/>
      <c r="C8" s="51"/>
      <c r="E8" s="50" t="s">
        <v>192</v>
      </c>
      <c r="F8" s="51">
        <v>86.93</v>
      </c>
    </row>
    <row r="9" spans="1:6" x14ac:dyDescent="0.35">
      <c r="A9" s="50" t="s">
        <v>146</v>
      </c>
      <c r="B9" s="51"/>
      <c r="C9" s="51"/>
      <c r="E9" s="50" t="s">
        <v>193</v>
      </c>
      <c r="F9" s="51">
        <v>6.3230000000000004</v>
      </c>
    </row>
    <row r="10" spans="1:6" x14ac:dyDescent="0.35">
      <c r="A10" s="50" t="s">
        <v>147</v>
      </c>
      <c r="B10" s="51">
        <v>-0.22670000000000001</v>
      </c>
      <c r="C10" s="51" t="s">
        <v>236</v>
      </c>
      <c r="E10" s="50"/>
      <c r="F10" s="51"/>
    </row>
    <row r="11" spans="1:6" x14ac:dyDescent="0.35">
      <c r="A11" s="50" t="s">
        <v>149</v>
      </c>
      <c r="B11" s="51">
        <v>1.6670000000000001E-2</v>
      </c>
      <c r="C11" s="51" t="s">
        <v>237</v>
      </c>
      <c r="E11" s="50" t="s">
        <v>194</v>
      </c>
      <c r="F11" s="51" t="s">
        <v>195</v>
      </c>
    </row>
    <row r="12" spans="1:6" x14ac:dyDescent="0.35">
      <c r="A12" s="50" t="s">
        <v>151</v>
      </c>
      <c r="B12" s="51">
        <v>-0.06</v>
      </c>
      <c r="C12" s="51" t="s">
        <v>238</v>
      </c>
      <c r="E12" s="50" t="s">
        <v>191</v>
      </c>
      <c r="F12" s="51">
        <v>24.42</v>
      </c>
    </row>
    <row r="13" spans="1:6" x14ac:dyDescent="0.35">
      <c r="A13" s="50" t="s">
        <v>153</v>
      </c>
      <c r="B13" s="51">
        <v>0.24329999999999999</v>
      </c>
      <c r="C13" s="51" t="s">
        <v>239</v>
      </c>
      <c r="E13" s="50" t="s">
        <v>192</v>
      </c>
      <c r="F13" s="51">
        <v>332</v>
      </c>
    </row>
    <row r="14" spans="1:6" x14ac:dyDescent="0.35">
      <c r="A14" s="50" t="s">
        <v>155</v>
      </c>
      <c r="B14" s="51">
        <v>0.16669999999999999</v>
      </c>
      <c r="C14" s="51" t="s">
        <v>240</v>
      </c>
      <c r="E14" s="50" t="s">
        <v>193</v>
      </c>
      <c r="F14" s="51">
        <v>24.15</v>
      </c>
    </row>
    <row r="15" spans="1:6" x14ac:dyDescent="0.35">
      <c r="A15" s="50" t="s">
        <v>157</v>
      </c>
      <c r="B15" s="51">
        <v>-7.6670000000000002E-2</v>
      </c>
      <c r="C15" s="51" t="s">
        <v>241</v>
      </c>
      <c r="E15" s="50" t="s">
        <v>196</v>
      </c>
      <c r="F15" s="51">
        <v>1.3540000000000001</v>
      </c>
    </row>
    <row r="16" spans="1:6" x14ac:dyDescent="0.35">
      <c r="A16" s="50"/>
      <c r="B16" s="51"/>
      <c r="C16" s="51"/>
      <c r="E16" s="50"/>
      <c r="F16" s="51"/>
    </row>
    <row r="17" spans="1:6" x14ac:dyDescent="0.35">
      <c r="A17" s="50" t="s">
        <v>159</v>
      </c>
      <c r="B17" s="51"/>
      <c r="C17" s="51"/>
      <c r="E17" s="50" t="s">
        <v>197</v>
      </c>
      <c r="F17" s="51"/>
    </row>
    <row r="18" spans="1:6" x14ac:dyDescent="0.35">
      <c r="A18" s="50" t="s">
        <v>147</v>
      </c>
      <c r="B18" s="51">
        <v>-0.30330000000000001</v>
      </c>
      <c r="C18" s="51" t="s">
        <v>242</v>
      </c>
      <c r="E18" s="50" t="s">
        <v>198</v>
      </c>
      <c r="F18" s="51">
        <v>4</v>
      </c>
    </row>
    <row r="19" spans="1:6" x14ac:dyDescent="0.35">
      <c r="A19" s="50" t="s">
        <v>149</v>
      </c>
      <c r="B19" s="51">
        <v>3.333E-3</v>
      </c>
      <c r="C19" s="51" t="s">
        <v>243</v>
      </c>
      <c r="E19" s="50" t="s">
        <v>199</v>
      </c>
      <c r="F19" s="51">
        <v>7</v>
      </c>
    </row>
    <row r="20" spans="1:6" x14ac:dyDescent="0.35">
      <c r="A20" s="50" t="s">
        <v>151</v>
      </c>
      <c r="B20" s="51">
        <v>-0.1867</v>
      </c>
      <c r="C20" s="51" t="s">
        <v>244</v>
      </c>
      <c r="E20" s="50" t="s">
        <v>200</v>
      </c>
      <c r="F20" s="51">
        <v>84</v>
      </c>
    </row>
    <row r="21" spans="1:6" x14ac:dyDescent="0.35">
      <c r="A21" s="50" t="s">
        <v>153</v>
      </c>
      <c r="B21" s="51">
        <v>0.30669999999999997</v>
      </c>
      <c r="C21" s="51" t="s">
        <v>245</v>
      </c>
    </row>
    <row r="22" spans="1:6" x14ac:dyDescent="0.35">
      <c r="A22" s="50" t="s">
        <v>155</v>
      </c>
      <c r="B22" s="51">
        <v>0.1167</v>
      </c>
      <c r="C22" s="51" t="s">
        <v>246</v>
      </c>
    </row>
    <row r="23" spans="1:6" x14ac:dyDescent="0.35">
      <c r="A23" s="50" t="s">
        <v>157</v>
      </c>
      <c r="B23" s="51">
        <v>-0.19</v>
      </c>
      <c r="C23" s="51" t="s">
        <v>247</v>
      </c>
    </row>
    <row r="24" spans="1:6" x14ac:dyDescent="0.35">
      <c r="A24" s="50"/>
      <c r="B24" s="51"/>
      <c r="C24" s="51"/>
    </row>
    <row r="25" spans="1:6" x14ac:dyDescent="0.35">
      <c r="A25" s="50" t="s">
        <v>166</v>
      </c>
      <c r="B25" s="51"/>
      <c r="C25" s="51"/>
    </row>
    <row r="26" spans="1:6" x14ac:dyDescent="0.35">
      <c r="A26" s="50" t="s">
        <v>147</v>
      </c>
      <c r="B26" s="51">
        <v>-0.86329999999999996</v>
      </c>
      <c r="C26" s="51" t="s">
        <v>248</v>
      </c>
    </row>
    <row r="27" spans="1:6" x14ac:dyDescent="0.35">
      <c r="A27" s="50" t="s">
        <v>149</v>
      </c>
      <c r="B27" s="51">
        <v>-0.13</v>
      </c>
      <c r="C27" s="51" t="s">
        <v>249</v>
      </c>
    </row>
    <row r="28" spans="1:6" x14ac:dyDescent="0.35">
      <c r="A28" s="50" t="s">
        <v>151</v>
      </c>
      <c r="B28" s="51">
        <v>-0.4733</v>
      </c>
      <c r="C28" s="51" t="s">
        <v>250</v>
      </c>
    </row>
    <row r="29" spans="1:6" x14ac:dyDescent="0.35">
      <c r="A29" s="50" t="s">
        <v>153</v>
      </c>
      <c r="B29" s="51">
        <v>0.73329999999999995</v>
      </c>
      <c r="C29" s="51" t="s">
        <v>251</v>
      </c>
    </row>
    <row r="30" spans="1:6" x14ac:dyDescent="0.35">
      <c r="A30" s="50" t="s">
        <v>155</v>
      </c>
      <c r="B30" s="51">
        <v>0.39</v>
      </c>
      <c r="C30" s="51" t="s">
        <v>252</v>
      </c>
    </row>
    <row r="31" spans="1:6" x14ac:dyDescent="0.35">
      <c r="A31" s="50" t="s">
        <v>157</v>
      </c>
      <c r="B31" s="51">
        <v>-0.34329999999999999</v>
      </c>
      <c r="C31" s="51" t="s">
        <v>253</v>
      </c>
    </row>
    <row r="32" spans="1:6" x14ac:dyDescent="0.35">
      <c r="A32" s="50"/>
      <c r="B32" s="51"/>
      <c r="C32" s="51"/>
    </row>
    <row r="33" spans="1:3" x14ac:dyDescent="0.35">
      <c r="A33" s="50" t="s">
        <v>173</v>
      </c>
      <c r="B33" s="51"/>
      <c r="C33" s="51"/>
    </row>
    <row r="34" spans="1:3" x14ac:dyDescent="0.35">
      <c r="A34" s="50" t="s">
        <v>147</v>
      </c>
      <c r="B34" s="51">
        <v>-0.71330000000000005</v>
      </c>
      <c r="C34" s="51" t="s">
        <v>254</v>
      </c>
    </row>
    <row r="35" spans="1:3" x14ac:dyDescent="0.35">
      <c r="A35" s="50" t="s">
        <v>149</v>
      </c>
      <c r="B35" s="51">
        <v>3.3329999999999999E-2</v>
      </c>
      <c r="C35" s="51" t="s">
        <v>255</v>
      </c>
    </row>
    <row r="36" spans="1:3" x14ac:dyDescent="0.35">
      <c r="A36" s="50" t="s">
        <v>151</v>
      </c>
      <c r="B36" s="51">
        <v>-0.79</v>
      </c>
      <c r="C36" s="51" t="s">
        <v>256</v>
      </c>
    </row>
    <row r="37" spans="1:3" x14ac:dyDescent="0.35">
      <c r="A37" s="50" t="s">
        <v>153</v>
      </c>
      <c r="B37" s="51">
        <v>0.74670000000000003</v>
      </c>
      <c r="C37" s="51" t="s">
        <v>257</v>
      </c>
    </row>
    <row r="38" spans="1:3" x14ac:dyDescent="0.35">
      <c r="A38" s="50" t="s">
        <v>155</v>
      </c>
      <c r="B38" s="51">
        <v>-7.6670000000000002E-2</v>
      </c>
      <c r="C38" s="51" t="s">
        <v>241</v>
      </c>
    </row>
    <row r="39" spans="1:3" x14ac:dyDescent="0.35">
      <c r="A39" s="50" t="s">
        <v>157</v>
      </c>
      <c r="B39" s="51">
        <v>-0.82330000000000003</v>
      </c>
      <c r="C39" s="51" t="s">
        <v>258</v>
      </c>
    </row>
    <row r="40" spans="1:3" x14ac:dyDescent="0.35">
      <c r="A40" s="50"/>
      <c r="B40" s="51"/>
      <c r="C40" s="51"/>
    </row>
    <row r="41" spans="1:3" x14ac:dyDescent="0.35">
      <c r="A41" s="50" t="s">
        <v>179</v>
      </c>
      <c r="B41" s="51"/>
      <c r="C41" s="51"/>
    </row>
    <row r="42" spans="1:3" x14ac:dyDescent="0.35">
      <c r="A42" s="50" t="s">
        <v>147</v>
      </c>
      <c r="B42" s="51">
        <v>-3.363</v>
      </c>
      <c r="C42" s="51" t="s">
        <v>259</v>
      </c>
    </row>
    <row r="43" spans="1:3" x14ac:dyDescent="0.35">
      <c r="A43" s="50" t="s">
        <v>149</v>
      </c>
      <c r="B43" s="51">
        <v>0.35</v>
      </c>
      <c r="C43" s="51" t="s">
        <v>260</v>
      </c>
    </row>
    <row r="44" spans="1:3" x14ac:dyDescent="0.35">
      <c r="A44" s="50" t="s">
        <v>151</v>
      </c>
      <c r="B44" s="51">
        <v>-1.1970000000000001</v>
      </c>
      <c r="C44" s="51" t="s">
        <v>261</v>
      </c>
    </row>
    <row r="45" spans="1:3" x14ac:dyDescent="0.35">
      <c r="A45" s="50" t="s">
        <v>153</v>
      </c>
      <c r="B45" s="51">
        <v>3.7130000000000001</v>
      </c>
      <c r="C45" s="51" t="s">
        <v>262</v>
      </c>
    </row>
    <row r="46" spans="1:3" x14ac:dyDescent="0.35">
      <c r="A46" s="50" t="s">
        <v>155</v>
      </c>
      <c r="B46" s="51">
        <v>2.1669999999999998</v>
      </c>
      <c r="C46" s="51" t="s">
        <v>263</v>
      </c>
    </row>
    <row r="47" spans="1:3" x14ac:dyDescent="0.35">
      <c r="A47" s="50" t="s">
        <v>157</v>
      </c>
      <c r="B47" s="51">
        <v>-1.5469999999999999</v>
      </c>
      <c r="C47" s="51" t="s">
        <v>264</v>
      </c>
    </row>
    <row r="48" spans="1:3" x14ac:dyDescent="0.35">
      <c r="A48" s="50"/>
      <c r="B48" s="51"/>
      <c r="C48" s="51"/>
    </row>
    <row r="49" spans="1:3" x14ac:dyDescent="0.35">
      <c r="A49" s="50" t="s">
        <v>180</v>
      </c>
      <c r="B49" s="51"/>
      <c r="C49" s="51"/>
    </row>
    <row r="50" spans="1:3" x14ac:dyDescent="0.35">
      <c r="A50" s="50" t="s">
        <v>147</v>
      </c>
      <c r="B50" s="51">
        <v>-2.867</v>
      </c>
      <c r="C50" s="51" t="s">
        <v>265</v>
      </c>
    </row>
    <row r="51" spans="1:3" x14ac:dyDescent="0.35">
      <c r="A51" s="50" t="s">
        <v>149</v>
      </c>
      <c r="B51" s="51">
        <v>6.3329999999999997E-2</v>
      </c>
      <c r="C51" s="51" t="s">
        <v>266</v>
      </c>
    </row>
    <row r="52" spans="1:3" x14ac:dyDescent="0.35">
      <c r="A52" s="50" t="s">
        <v>151</v>
      </c>
      <c r="B52" s="51">
        <v>-2.02</v>
      </c>
      <c r="C52" s="51" t="s">
        <v>267</v>
      </c>
    </row>
    <row r="53" spans="1:3" x14ac:dyDescent="0.35">
      <c r="A53" s="50" t="s">
        <v>153</v>
      </c>
      <c r="B53" s="51">
        <v>2.93</v>
      </c>
      <c r="C53" s="51" t="s">
        <v>268</v>
      </c>
    </row>
    <row r="54" spans="1:3" x14ac:dyDescent="0.35">
      <c r="A54" s="50" t="s">
        <v>155</v>
      </c>
      <c r="B54" s="51">
        <v>0.84670000000000001</v>
      </c>
      <c r="C54" s="51" t="s">
        <v>269</v>
      </c>
    </row>
    <row r="55" spans="1:3" x14ac:dyDescent="0.35">
      <c r="A55" s="50" t="s">
        <v>157</v>
      </c>
      <c r="B55" s="51">
        <v>-2.0830000000000002</v>
      </c>
      <c r="C55" s="51" t="s">
        <v>270</v>
      </c>
    </row>
    <row r="56" spans="1:3" x14ac:dyDescent="0.35">
      <c r="A56" s="50"/>
      <c r="B56" s="51"/>
      <c r="C56" s="51"/>
    </row>
    <row r="57" spans="1:3" x14ac:dyDescent="0.35">
      <c r="A57" s="50" t="s">
        <v>182</v>
      </c>
      <c r="B57" s="51"/>
      <c r="C57" s="51"/>
    </row>
    <row r="58" spans="1:3" x14ac:dyDescent="0.35">
      <c r="A58" s="50" t="s">
        <v>147</v>
      </c>
      <c r="B58" s="51">
        <v>-0.44669999999999999</v>
      </c>
      <c r="C58" s="51" t="s">
        <v>271</v>
      </c>
    </row>
    <row r="59" spans="1:3" x14ac:dyDescent="0.35">
      <c r="A59" s="50" t="s">
        <v>149</v>
      </c>
      <c r="B59" s="51">
        <v>-4.6670000000000003E-2</v>
      </c>
      <c r="C59" s="51" t="s">
        <v>272</v>
      </c>
    </row>
    <row r="60" spans="1:3" x14ac:dyDescent="0.35">
      <c r="A60" s="50" t="s">
        <v>151</v>
      </c>
      <c r="B60" s="51">
        <v>-0.15670000000000001</v>
      </c>
      <c r="C60" s="51" t="s">
        <v>273</v>
      </c>
    </row>
    <row r="61" spans="1:3" x14ac:dyDescent="0.35">
      <c r="A61" s="50" t="s">
        <v>153</v>
      </c>
      <c r="B61" s="51">
        <v>0.4</v>
      </c>
      <c r="C61" s="51" t="s">
        <v>274</v>
      </c>
    </row>
    <row r="62" spans="1:3" x14ac:dyDescent="0.35">
      <c r="A62" s="50" t="s">
        <v>155</v>
      </c>
      <c r="B62" s="51">
        <v>0.28999999999999998</v>
      </c>
      <c r="C62" s="51" t="s">
        <v>275</v>
      </c>
    </row>
    <row r="63" spans="1:3" x14ac:dyDescent="0.35">
      <c r="A63" s="50" t="s">
        <v>157</v>
      </c>
      <c r="B63" s="51">
        <v>-0.11</v>
      </c>
      <c r="C63" s="51" t="s">
        <v>276</v>
      </c>
    </row>
    <row r="64" spans="1:3" x14ac:dyDescent="0.35">
      <c r="A64" s="50"/>
      <c r="B64" s="51"/>
      <c r="C64" s="51"/>
    </row>
    <row r="65" spans="1:3" x14ac:dyDescent="0.35">
      <c r="A65" s="50"/>
      <c r="B65" s="51"/>
      <c r="C65" s="51"/>
    </row>
    <row r="66" spans="1:3" x14ac:dyDescent="0.35">
      <c r="A66" s="50" t="s">
        <v>183</v>
      </c>
      <c r="B66" s="51" t="s">
        <v>277</v>
      </c>
      <c r="C66" s="51" t="s">
        <v>278</v>
      </c>
    </row>
    <row r="67" spans="1:3" x14ac:dyDescent="0.35">
      <c r="A67" s="50"/>
      <c r="B67" s="51"/>
      <c r="C67" s="51"/>
    </row>
    <row r="68" spans="1:3" x14ac:dyDescent="0.35">
      <c r="A68" s="50" t="s">
        <v>146</v>
      </c>
      <c r="B68" s="51"/>
      <c r="C68" s="51"/>
    </row>
    <row r="69" spans="1:3" x14ac:dyDescent="0.35">
      <c r="A69" s="50" t="s">
        <v>147</v>
      </c>
      <c r="B69" s="51">
        <v>9.3329999999999996E-2</v>
      </c>
      <c r="C69" s="51">
        <v>0.32</v>
      </c>
    </row>
    <row r="70" spans="1:3" x14ac:dyDescent="0.35">
      <c r="A70" s="50" t="s">
        <v>149</v>
      </c>
      <c r="B70" s="51">
        <v>9.3329999999999996E-2</v>
      </c>
      <c r="C70" s="51">
        <v>7.6670000000000002E-2</v>
      </c>
    </row>
    <row r="71" spans="1:3" x14ac:dyDescent="0.35">
      <c r="A71" s="50" t="s">
        <v>151</v>
      </c>
      <c r="B71" s="51">
        <v>9.3329999999999996E-2</v>
      </c>
      <c r="C71" s="51">
        <v>0.15329999999999999</v>
      </c>
    </row>
    <row r="72" spans="1:3" x14ac:dyDescent="0.35">
      <c r="A72" s="50" t="s">
        <v>153</v>
      </c>
      <c r="B72" s="51">
        <v>0.32</v>
      </c>
      <c r="C72" s="51">
        <v>7.6670000000000002E-2</v>
      </c>
    </row>
    <row r="73" spans="1:3" x14ac:dyDescent="0.35">
      <c r="A73" s="50" t="s">
        <v>155</v>
      </c>
      <c r="B73" s="51">
        <v>0.32</v>
      </c>
      <c r="C73" s="51">
        <v>0.15329999999999999</v>
      </c>
    </row>
    <row r="74" spans="1:3" x14ac:dyDescent="0.35">
      <c r="A74" s="50" t="s">
        <v>157</v>
      </c>
      <c r="B74" s="51">
        <v>7.6670000000000002E-2</v>
      </c>
      <c r="C74" s="51">
        <v>0.15329999999999999</v>
      </c>
    </row>
    <row r="75" spans="1:3" x14ac:dyDescent="0.35">
      <c r="A75" s="50"/>
      <c r="B75" s="51"/>
      <c r="C75" s="51"/>
    </row>
    <row r="76" spans="1:3" x14ac:dyDescent="0.35">
      <c r="A76" s="50" t="s">
        <v>159</v>
      </c>
      <c r="B76" s="51"/>
      <c r="C76" s="51"/>
    </row>
    <row r="77" spans="1:3" x14ac:dyDescent="0.35">
      <c r="A77" s="50" t="s">
        <v>147</v>
      </c>
      <c r="B77" s="51">
        <v>0.2467</v>
      </c>
      <c r="C77" s="51">
        <v>0.55000000000000004</v>
      </c>
    </row>
    <row r="78" spans="1:3" x14ac:dyDescent="0.35">
      <c r="A78" s="50" t="s">
        <v>149</v>
      </c>
      <c r="B78" s="51">
        <v>0.2467</v>
      </c>
      <c r="C78" s="51">
        <v>0.24329999999999999</v>
      </c>
    </row>
    <row r="79" spans="1:3" x14ac:dyDescent="0.35">
      <c r="A79" s="50" t="s">
        <v>151</v>
      </c>
      <c r="B79" s="51">
        <v>0.2467</v>
      </c>
      <c r="C79" s="51">
        <v>0.43330000000000002</v>
      </c>
    </row>
    <row r="80" spans="1:3" x14ac:dyDescent="0.35">
      <c r="A80" s="50" t="s">
        <v>153</v>
      </c>
      <c r="B80" s="51">
        <v>0.55000000000000004</v>
      </c>
      <c r="C80" s="51">
        <v>0.24329999999999999</v>
      </c>
    </row>
    <row r="81" spans="1:3" x14ac:dyDescent="0.35">
      <c r="A81" s="50" t="s">
        <v>155</v>
      </c>
      <c r="B81" s="51">
        <v>0.55000000000000004</v>
      </c>
      <c r="C81" s="51">
        <v>0.43330000000000002</v>
      </c>
    </row>
    <row r="82" spans="1:3" x14ac:dyDescent="0.35">
      <c r="A82" s="50" t="s">
        <v>157</v>
      </c>
      <c r="B82" s="51">
        <v>0.24329999999999999</v>
      </c>
      <c r="C82" s="51">
        <v>0.43330000000000002</v>
      </c>
    </row>
    <row r="83" spans="1:3" x14ac:dyDescent="0.35">
      <c r="A83" s="50"/>
      <c r="B83" s="51"/>
      <c r="C83" s="51"/>
    </row>
    <row r="84" spans="1:3" x14ac:dyDescent="0.35">
      <c r="A84" s="50" t="s">
        <v>166</v>
      </c>
      <c r="B84" s="51"/>
      <c r="C84" s="51"/>
    </row>
    <row r="85" spans="1:3" x14ac:dyDescent="0.35">
      <c r="A85" s="50" t="s">
        <v>147</v>
      </c>
      <c r="B85" s="51">
        <v>0.3967</v>
      </c>
      <c r="C85" s="51">
        <v>1.26</v>
      </c>
    </row>
    <row r="86" spans="1:3" x14ac:dyDescent="0.35">
      <c r="A86" s="50" t="s">
        <v>149</v>
      </c>
      <c r="B86" s="51">
        <v>0.3967</v>
      </c>
      <c r="C86" s="51">
        <v>0.52669999999999995</v>
      </c>
    </row>
    <row r="87" spans="1:3" x14ac:dyDescent="0.35">
      <c r="A87" s="50" t="s">
        <v>151</v>
      </c>
      <c r="B87" s="51">
        <v>0.3967</v>
      </c>
      <c r="C87" s="51">
        <v>0.87</v>
      </c>
    </row>
    <row r="88" spans="1:3" x14ac:dyDescent="0.35">
      <c r="A88" s="50" t="s">
        <v>153</v>
      </c>
      <c r="B88" s="51">
        <v>1.26</v>
      </c>
      <c r="C88" s="51">
        <v>0.52669999999999995</v>
      </c>
    </row>
    <row r="89" spans="1:3" x14ac:dyDescent="0.35">
      <c r="A89" s="50" t="s">
        <v>155</v>
      </c>
      <c r="B89" s="51">
        <v>1.26</v>
      </c>
      <c r="C89" s="51">
        <v>0.87</v>
      </c>
    </row>
    <row r="90" spans="1:3" x14ac:dyDescent="0.35">
      <c r="A90" s="50" t="s">
        <v>157</v>
      </c>
      <c r="B90" s="51">
        <v>0.52669999999999995</v>
      </c>
      <c r="C90" s="51">
        <v>0.87</v>
      </c>
    </row>
    <row r="91" spans="1:3" x14ac:dyDescent="0.35">
      <c r="A91" s="50"/>
      <c r="B91" s="51"/>
      <c r="C91" s="51"/>
    </row>
    <row r="92" spans="1:3" x14ac:dyDescent="0.35">
      <c r="A92" s="50" t="s">
        <v>173</v>
      </c>
      <c r="B92" s="51"/>
      <c r="C92" s="51"/>
    </row>
    <row r="93" spans="1:3" x14ac:dyDescent="0.35">
      <c r="A93" s="50" t="s">
        <v>147</v>
      </c>
      <c r="B93" s="51">
        <v>1.47</v>
      </c>
      <c r="C93" s="51">
        <v>2.1829999999999998</v>
      </c>
    </row>
    <row r="94" spans="1:3" x14ac:dyDescent="0.35">
      <c r="A94" s="50" t="s">
        <v>149</v>
      </c>
      <c r="B94" s="51">
        <v>1.47</v>
      </c>
      <c r="C94" s="51">
        <v>1.4370000000000001</v>
      </c>
    </row>
    <row r="95" spans="1:3" x14ac:dyDescent="0.35">
      <c r="A95" s="50" t="s">
        <v>151</v>
      </c>
      <c r="B95" s="51">
        <v>1.47</v>
      </c>
      <c r="C95" s="51">
        <v>2.2599999999999998</v>
      </c>
    </row>
    <row r="96" spans="1:3" x14ac:dyDescent="0.35">
      <c r="A96" s="50" t="s">
        <v>153</v>
      </c>
      <c r="B96" s="51">
        <v>2.1829999999999998</v>
      </c>
      <c r="C96" s="51">
        <v>1.4370000000000001</v>
      </c>
    </row>
    <row r="97" spans="1:3" x14ac:dyDescent="0.35">
      <c r="A97" s="50" t="s">
        <v>155</v>
      </c>
      <c r="B97" s="51">
        <v>2.1829999999999998</v>
      </c>
      <c r="C97" s="51">
        <v>2.2599999999999998</v>
      </c>
    </row>
    <row r="98" spans="1:3" x14ac:dyDescent="0.35">
      <c r="A98" s="50" t="s">
        <v>157</v>
      </c>
      <c r="B98" s="51">
        <v>1.4370000000000001</v>
      </c>
      <c r="C98" s="51">
        <v>2.2599999999999998</v>
      </c>
    </row>
    <row r="99" spans="1:3" x14ac:dyDescent="0.35">
      <c r="A99" s="50"/>
      <c r="B99" s="51"/>
      <c r="C99" s="51"/>
    </row>
    <row r="100" spans="1:3" x14ac:dyDescent="0.35">
      <c r="A100" s="50" t="s">
        <v>179</v>
      </c>
      <c r="B100" s="51"/>
      <c r="C100" s="51"/>
    </row>
    <row r="101" spans="1:3" x14ac:dyDescent="0.35">
      <c r="A101" s="50" t="s">
        <v>147</v>
      </c>
      <c r="B101" s="51">
        <v>1.887</v>
      </c>
      <c r="C101" s="51">
        <v>5.25</v>
      </c>
    </row>
    <row r="102" spans="1:3" x14ac:dyDescent="0.35">
      <c r="A102" s="50" t="s">
        <v>149</v>
      </c>
      <c r="B102" s="51">
        <v>1.887</v>
      </c>
      <c r="C102" s="51">
        <v>1.5369999999999999</v>
      </c>
    </row>
    <row r="103" spans="1:3" x14ac:dyDescent="0.35">
      <c r="A103" s="50" t="s">
        <v>151</v>
      </c>
      <c r="B103" s="51">
        <v>1.887</v>
      </c>
      <c r="C103" s="51">
        <v>3.0830000000000002</v>
      </c>
    </row>
    <row r="104" spans="1:3" x14ac:dyDescent="0.35">
      <c r="A104" s="50" t="s">
        <v>153</v>
      </c>
      <c r="B104" s="51">
        <v>5.25</v>
      </c>
      <c r="C104" s="51">
        <v>1.5369999999999999</v>
      </c>
    </row>
    <row r="105" spans="1:3" x14ac:dyDescent="0.35">
      <c r="A105" s="50" t="s">
        <v>155</v>
      </c>
      <c r="B105" s="51">
        <v>5.25</v>
      </c>
      <c r="C105" s="51">
        <v>3.0830000000000002</v>
      </c>
    </row>
    <row r="106" spans="1:3" x14ac:dyDescent="0.35">
      <c r="A106" s="50" t="s">
        <v>157</v>
      </c>
      <c r="B106" s="51">
        <v>1.5369999999999999</v>
      </c>
      <c r="C106" s="51">
        <v>3.0830000000000002</v>
      </c>
    </row>
    <row r="107" spans="1:3" x14ac:dyDescent="0.35">
      <c r="A107" s="50"/>
      <c r="B107" s="51"/>
      <c r="C107" s="51"/>
    </row>
    <row r="108" spans="1:3" x14ac:dyDescent="0.35">
      <c r="A108" s="50" t="s">
        <v>180</v>
      </c>
      <c r="B108" s="51"/>
      <c r="C108" s="51"/>
    </row>
    <row r="109" spans="1:3" x14ac:dyDescent="0.35">
      <c r="A109" s="50" t="s">
        <v>147</v>
      </c>
      <c r="B109" s="51">
        <v>3.08</v>
      </c>
      <c r="C109" s="51">
        <v>5.9470000000000001</v>
      </c>
    </row>
    <row r="110" spans="1:3" x14ac:dyDescent="0.35">
      <c r="A110" s="50" t="s">
        <v>149</v>
      </c>
      <c r="B110" s="51">
        <v>3.08</v>
      </c>
      <c r="C110" s="51">
        <v>3.0169999999999999</v>
      </c>
    </row>
    <row r="111" spans="1:3" x14ac:dyDescent="0.35">
      <c r="A111" s="50" t="s">
        <v>151</v>
      </c>
      <c r="B111" s="51">
        <v>3.08</v>
      </c>
      <c r="C111" s="51">
        <v>5.0999999999999996</v>
      </c>
    </row>
    <row r="112" spans="1:3" x14ac:dyDescent="0.35">
      <c r="A112" s="50" t="s">
        <v>153</v>
      </c>
      <c r="B112" s="51">
        <v>5.9470000000000001</v>
      </c>
      <c r="C112" s="51">
        <v>3.0169999999999999</v>
      </c>
    </row>
    <row r="113" spans="1:3" x14ac:dyDescent="0.35">
      <c r="A113" s="50" t="s">
        <v>155</v>
      </c>
      <c r="B113" s="51">
        <v>5.9470000000000001</v>
      </c>
      <c r="C113" s="51">
        <v>5.0999999999999996</v>
      </c>
    </row>
    <row r="114" spans="1:3" x14ac:dyDescent="0.35">
      <c r="A114" s="50" t="s">
        <v>157</v>
      </c>
      <c r="B114" s="51">
        <v>3.0169999999999999</v>
      </c>
      <c r="C114" s="51">
        <v>5.0999999999999996</v>
      </c>
    </row>
    <row r="115" spans="1:3" x14ac:dyDescent="0.35">
      <c r="A115" s="50"/>
      <c r="B115" s="51"/>
      <c r="C115" s="51"/>
    </row>
    <row r="116" spans="1:3" x14ac:dyDescent="0.35">
      <c r="A116" s="50" t="s">
        <v>182</v>
      </c>
      <c r="B116" s="51"/>
      <c r="C116" s="51"/>
    </row>
    <row r="117" spans="1:3" x14ac:dyDescent="0.35">
      <c r="A117" s="50" t="s">
        <v>147</v>
      </c>
      <c r="B117" s="51">
        <v>5.6630000000000003</v>
      </c>
      <c r="C117" s="51">
        <v>6.11</v>
      </c>
    </row>
    <row r="118" spans="1:3" x14ac:dyDescent="0.35">
      <c r="A118" s="50" t="s">
        <v>149</v>
      </c>
      <c r="B118" s="51">
        <v>5.6630000000000003</v>
      </c>
      <c r="C118" s="51">
        <v>5.71</v>
      </c>
    </row>
    <row r="119" spans="1:3" x14ac:dyDescent="0.35">
      <c r="A119" s="50" t="s">
        <v>151</v>
      </c>
      <c r="B119" s="51">
        <v>5.6630000000000003</v>
      </c>
      <c r="C119" s="51">
        <v>5.82</v>
      </c>
    </row>
    <row r="120" spans="1:3" x14ac:dyDescent="0.35">
      <c r="A120" s="50" t="s">
        <v>153</v>
      </c>
      <c r="B120" s="51">
        <v>6.11</v>
      </c>
      <c r="C120" s="51">
        <v>5.71</v>
      </c>
    </row>
    <row r="121" spans="1:3" x14ac:dyDescent="0.35">
      <c r="A121" s="50" t="s">
        <v>155</v>
      </c>
      <c r="B121" s="51">
        <v>6.11</v>
      </c>
      <c r="C121" s="51">
        <v>5.82</v>
      </c>
    </row>
    <row r="122" spans="1:3" x14ac:dyDescent="0.35">
      <c r="A122" s="50" t="s">
        <v>157</v>
      </c>
      <c r="B122" s="51">
        <v>5.71</v>
      </c>
      <c r="C122" s="51">
        <v>5.82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UV Sensor Data</vt:lpstr>
      <vt:lpstr>Water Quality Measurements</vt:lpstr>
      <vt:lpstr>255nm Data_Stat Analysis</vt:lpstr>
      <vt:lpstr>265nm Data_Stat Analysis</vt:lpstr>
      <vt:lpstr>280nm Data_Stat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Buse, Helen L.</dc:creator>
  <cp:lastModifiedBy>Buse, Helen Y.</cp:lastModifiedBy>
  <dcterms:created xsi:type="dcterms:W3CDTF">2020-04-29T22:12:36Z</dcterms:created>
  <dcterms:modified xsi:type="dcterms:W3CDTF">2021-12-03T15:22:49Z</dcterms:modified>
</cp:coreProperties>
</file>