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.sharepoint.com/sites/In-VitroExposureTeam/Shared Documents/Cell Culture Team/VOC pilot data analysis/Formaldehyde/"/>
    </mc:Choice>
  </mc:AlternateContent>
  <xr:revisionPtr revIDLastSave="554" documentId="11_1527B294E8FD6E313793E432AD4A80FB02F54B5A" xr6:coauthVersionLast="46" xr6:coauthVersionMax="46" xr10:uidLastSave="{FB85A569-EE3F-4D79-8923-830EF5439B8F}"/>
  <bookViews>
    <workbookView xWindow="-120" yWindow="-120" windowWidth="20730" windowHeight="11160" firstSheet="1" activeTab="1" xr2:uid="{00000000-000D-0000-FFFF-FFFF00000000}"/>
  </bookViews>
  <sheets>
    <sheet name="Sample Data" sheetId="1" r:id="rId1"/>
    <sheet name="LDH Data" sheetId="2" r:id="rId2"/>
    <sheet name="CTGlo Data" sheetId="3" r:id="rId3"/>
    <sheet name="Sheet1" sheetId="4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2" l="1"/>
  <c r="I27" i="2"/>
  <c r="I2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9" i="2"/>
  <c r="I30" i="2"/>
  <c r="I31" i="2"/>
  <c r="I32" i="2"/>
  <c r="I33" i="2"/>
  <c r="I34" i="2"/>
  <c r="I3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I58" i="2"/>
  <c r="G58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C3" i="2"/>
  <c r="AA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S3" i="2"/>
  <c r="Q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" i="2"/>
  <c r="I35" i="2"/>
  <c r="I36" i="2"/>
  <c r="I37" i="2"/>
  <c r="I38" i="2"/>
  <c r="G35" i="3" l="1"/>
  <c r="G36" i="3"/>
  <c r="G37" i="3"/>
  <c r="G38" i="3"/>
  <c r="I56" i="3" s="1"/>
  <c r="G39" i="3"/>
  <c r="G40" i="3"/>
  <c r="G41" i="3"/>
  <c r="G42" i="3"/>
  <c r="H58" i="3" s="1"/>
  <c r="G43" i="3"/>
  <c r="G44" i="3"/>
  <c r="G45" i="3"/>
  <c r="G46" i="3"/>
  <c r="I60" i="3" s="1"/>
  <c r="G47" i="3"/>
  <c r="G48" i="3"/>
  <c r="G49" i="3"/>
  <c r="E35" i="3"/>
  <c r="E36" i="3"/>
  <c r="E37" i="3"/>
  <c r="E38" i="3"/>
  <c r="D56" i="3" s="1"/>
  <c r="E39" i="3"/>
  <c r="E40" i="3"/>
  <c r="E41" i="3"/>
  <c r="E42" i="3"/>
  <c r="C58" i="3" s="1"/>
  <c r="E43" i="3"/>
  <c r="E44" i="3"/>
  <c r="E45" i="3"/>
  <c r="E46" i="3"/>
  <c r="C60" i="3" s="1"/>
  <c r="E47" i="3"/>
  <c r="E48" i="3"/>
  <c r="E49" i="3"/>
  <c r="G34" i="3"/>
  <c r="E34" i="3"/>
  <c r="D54" i="3" s="1"/>
  <c r="F34" i="3"/>
  <c r="D34" i="3"/>
  <c r="C54" i="3"/>
  <c r="D57" i="3"/>
  <c r="I61" i="3"/>
  <c r="H61" i="3"/>
  <c r="D61" i="3"/>
  <c r="C61" i="3"/>
  <c r="D60" i="3"/>
  <c r="I59" i="3"/>
  <c r="H59" i="3"/>
  <c r="D59" i="3"/>
  <c r="C59" i="3"/>
  <c r="I58" i="3"/>
  <c r="D58" i="3"/>
  <c r="I57" i="3"/>
  <c r="H57" i="3"/>
  <c r="C57" i="3"/>
  <c r="C56" i="3"/>
  <c r="I55" i="3"/>
  <c r="H55" i="3"/>
  <c r="D55" i="3"/>
  <c r="C55" i="3"/>
  <c r="I54" i="3"/>
  <c r="H54" i="3"/>
  <c r="U52" i="3"/>
  <c r="U53" i="3"/>
  <c r="U54" i="3"/>
  <c r="U55" i="3"/>
  <c r="U56" i="3"/>
  <c r="U57" i="3"/>
  <c r="U58" i="3"/>
  <c r="U51" i="3"/>
  <c r="U44" i="3"/>
  <c r="U45" i="3"/>
  <c r="U46" i="3"/>
  <c r="U47" i="3"/>
  <c r="U48" i="3"/>
  <c r="U49" i="3"/>
  <c r="U50" i="3"/>
  <c r="U43" i="3"/>
  <c r="U36" i="3"/>
  <c r="U37" i="3"/>
  <c r="U38" i="3"/>
  <c r="U39" i="3"/>
  <c r="U40" i="3"/>
  <c r="U41" i="3"/>
  <c r="U42" i="3"/>
  <c r="U35" i="3"/>
  <c r="N37" i="3"/>
  <c r="N38" i="3"/>
  <c r="N39" i="3"/>
  <c r="N40" i="3"/>
  <c r="N41" i="3"/>
  <c r="N42" i="3"/>
  <c r="N43" i="3"/>
  <c r="N36" i="3"/>
  <c r="M37" i="3"/>
  <c r="M38" i="3"/>
  <c r="M39" i="3"/>
  <c r="M40" i="3"/>
  <c r="M41" i="3"/>
  <c r="M42" i="3"/>
  <c r="M43" i="3"/>
  <c r="M36" i="3"/>
  <c r="L37" i="3"/>
  <c r="L38" i="3"/>
  <c r="L39" i="3"/>
  <c r="L40" i="3"/>
  <c r="L41" i="3"/>
  <c r="L42" i="3"/>
  <c r="L43" i="3"/>
  <c r="L36" i="3"/>
  <c r="AC30" i="3"/>
  <c r="AB30" i="3"/>
  <c r="X30" i="3"/>
  <c r="W30" i="3"/>
  <c r="AC29" i="3"/>
  <c r="AB29" i="3"/>
  <c r="X29" i="3"/>
  <c r="W29" i="3"/>
  <c r="AC28" i="3"/>
  <c r="AB28" i="3"/>
  <c r="X28" i="3"/>
  <c r="W28" i="3"/>
  <c r="AC27" i="3"/>
  <c r="AB27" i="3"/>
  <c r="X27" i="3"/>
  <c r="W27" i="3"/>
  <c r="AC26" i="3"/>
  <c r="AB26" i="3"/>
  <c r="X26" i="3"/>
  <c r="W26" i="3"/>
  <c r="AC25" i="3"/>
  <c r="AB25" i="3"/>
  <c r="X25" i="3"/>
  <c r="W25" i="3"/>
  <c r="AC24" i="3"/>
  <c r="AB24" i="3"/>
  <c r="X24" i="3"/>
  <c r="W24" i="3"/>
  <c r="AC23" i="3"/>
  <c r="AB23" i="3"/>
  <c r="X23" i="3"/>
  <c r="W23" i="3"/>
  <c r="S30" i="3"/>
  <c r="R30" i="3"/>
  <c r="N30" i="3"/>
  <c r="M30" i="3"/>
  <c r="S29" i="3"/>
  <c r="R29" i="3"/>
  <c r="N29" i="3"/>
  <c r="M29" i="3"/>
  <c r="S28" i="3"/>
  <c r="R28" i="3"/>
  <c r="N28" i="3"/>
  <c r="M28" i="3"/>
  <c r="S27" i="3"/>
  <c r="R27" i="3"/>
  <c r="N27" i="3"/>
  <c r="M27" i="3"/>
  <c r="S26" i="3"/>
  <c r="R26" i="3"/>
  <c r="N26" i="3"/>
  <c r="M26" i="3"/>
  <c r="S25" i="3"/>
  <c r="R25" i="3"/>
  <c r="N25" i="3"/>
  <c r="M25" i="3"/>
  <c r="S24" i="3"/>
  <c r="R24" i="3"/>
  <c r="N24" i="3"/>
  <c r="M24" i="3"/>
  <c r="S23" i="3"/>
  <c r="R23" i="3"/>
  <c r="N23" i="3"/>
  <c r="M23" i="3"/>
  <c r="I28" i="3"/>
  <c r="H24" i="3"/>
  <c r="D23" i="3"/>
  <c r="C23" i="3"/>
  <c r="I30" i="3"/>
  <c r="H30" i="3"/>
  <c r="D30" i="3"/>
  <c r="C30" i="3"/>
  <c r="I29" i="3"/>
  <c r="H29" i="3"/>
  <c r="D29" i="3"/>
  <c r="C29" i="3"/>
  <c r="H28" i="3"/>
  <c r="D28" i="3"/>
  <c r="C28" i="3"/>
  <c r="I27" i="3"/>
  <c r="H27" i="3"/>
  <c r="D27" i="3"/>
  <c r="C27" i="3"/>
  <c r="I26" i="3"/>
  <c r="H26" i="3"/>
  <c r="D26" i="3"/>
  <c r="C26" i="3"/>
  <c r="I25" i="3"/>
  <c r="H25" i="3"/>
  <c r="D25" i="3"/>
  <c r="C25" i="3"/>
  <c r="I24" i="3"/>
  <c r="D24" i="3"/>
  <c r="C24" i="3"/>
  <c r="I23" i="3"/>
  <c r="H2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Z3" i="3"/>
  <c r="AA3" i="3" s="1"/>
  <c r="X3" i="3"/>
  <c r="Y3" i="3" s="1"/>
  <c r="Q18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P3" i="3"/>
  <c r="Q3" i="3" s="1"/>
  <c r="N3" i="3"/>
  <c r="O3" i="3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G3" i="3"/>
  <c r="F3" i="3"/>
  <c r="E3" i="3"/>
  <c r="D3" i="3"/>
  <c r="D99" i="2"/>
  <c r="D100" i="2"/>
  <c r="D101" i="2"/>
  <c r="H98" i="2"/>
  <c r="H99" i="2"/>
  <c r="H100" i="2"/>
  <c r="H101" i="2"/>
  <c r="F58" i="2"/>
  <c r="E58" i="2"/>
  <c r="H58" i="2"/>
  <c r="D98" i="2"/>
  <c r="C101" i="2"/>
  <c r="C100" i="2"/>
  <c r="C99" i="2"/>
  <c r="AB46" i="2"/>
  <c r="AA46" i="2"/>
  <c r="X46" i="2"/>
  <c r="W46" i="2"/>
  <c r="AB45" i="2"/>
  <c r="AA45" i="2"/>
  <c r="X45" i="2"/>
  <c r="W45" i="2"/>
  <c r="AB44" i="2"/>
  <c r="AA44" i="2"/>
  <c r="X44" i="2"/>
  <c r="W44" i="2"/>
  <c r="AB43" i="2"/>
  <c r="AA43" i="2"/>
  <c r="X43" i="2"/>
  <c r="W43" i="2"/>
  <c r="Q44" i="2"/>
  <c r="R46" i="2"/>
  <c r="Q46" i="2"/>
  <c r="N46" i="2"/>
  <c r="M46" i="2"/>
  <c r="R45" i="2"/>
  <c r="Q45" i="2"/>
  <c r="N45" i="2"/>
  <c r="M45" i="2"/>
  <c r="R44" i="2"/>
  <c r="N44" i="2"/>
  <c r="M44" i="2"/>
  <c r="R43" i="2"/>
  <c r="Q43" i="2"/>
  <c r="N43" i="2"/>
  <c r="M43" i="2"/>
  <c r="G46" i="2"/>
  <c r="H46" i="2"/>
  <c r="H45" i="2"/>
  <c r="G45" i="2"/>
  <c r="G44" i="2"/>
  <c r="H44" i="2"/>
  <c r="H43" i="2"/>
  <c r="G43" i="2"/>
  <c r="D46" i="2"/>
  <c r="D45" i="2"/>
  <c r="C46" i="2"/>
  <c r="C45" i="2"/>
  <c r="D44" i="2"/>
  <c r="C44" i="2"/>
  <c r="D43" i="2"/>
  <c r="C43" i="2"/>
  <c r="AB3" i="2"/>
  <c r="Z3" i="2"/>
  <c r="Y3" i="2"/>
  <c r="R3" i="2"/>
  <c r="P3" i="2"/>
  <c r="O3" i="2"/>
  <c r="G38" i="2"/>
  <c r="G39" i="2"/>
  <c r="H3" i="2"/>
  <c r="F3" i="2"/>
  <c r="E3" i="2"/>
  <c r="H56" i="3" l="1"/>
  <c r="H60" i="3"/>
  <c r="G98" i="2"/>
  <c r="G99" i="2"/>
  <c r="G100" i="2"/>
  <c r="G101" i="2"/>
  <c r="C98" i="2"/>
  <c r="AE6" i="2" l="1"/>
  <c r="P43" i="3" l="1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C105" i="2" l="1"/>
  <c r="D105" i="2"/>
  <c r="H108" i="2"/>
  <c r="G108" i="2"/>
  <c r="H107" i="2"/>
  <c r="G107" i="2"/>
  <c r="G106" i="2"/>
  <c r="H106" i="2"/>
  <c r="H105" i="2"/>
  <c r="G105" i="2"/>
  <c r="D108" i="2"/>
  <c r="C108" i="2"/>
  <c r="D107" i="2"/>
  <c r="C107" i="2"/>
  <c r="D106" i="2"/>
  <c r="C106" i="2"/>
  <c r="R53" i="2" l="1"/>
  <c r="Q53" i="2"/>
  <c r="M67" i="2" s="1"/>
  <c r="U74" i="2" s="1"/>
  <c r="R52" i="2"/>
  <c r="Q52" i="2"/>
  <c r="M66" i="2" s="1"/>
  <c r="U73" i="2" s="1"/>
  <c r="R51" i="2"/>
  <c r="Q51" i="2"/>
  <c r="M65" i="2" s="1"/>
  <c r="U72" i="2" s="1"/>
  <c r="R50" i="2"/>
  <c r="Q50" i="2"/>
  <c r="M64" i="2" s="1"/>
  <c r="U71" i="2" s="1"/>
  <c r="N53" i="2"/>
  <c r="M53" i="2"/>
  <c r="M63" i="2" s="1"/>
  <c r="U70" i="2" s="1"/>
  <c r="M52" i="2"/>
  <c r="M62" i="2" s="1"/>
  <c r="U69" i="2" s="1"/>
  <c r="N52" i="2"/>
  <c r="N51" i="2"/>
  <c r="M51" i="2"/>
  <c r="M61" i="2" s="1"/>
  <c r="U68" i="2" s="1"/>
  <c r="X50" i="2"/>
  <c r="W50" i="2"/>
  <c r="N60" i="2" s="1"/>
  <c r="U75" i="2" s="1"/>
  <c r="AA50" i="2"/>
  <c r="N64" i="2" s="1"/>
  <c r="U79" i="2" s="1"/>
  <c r="AB50" i="2"/>
  <c r="AB53" i="2"/>
  <c r="AA53" i="2"/>
  <c r="N67" i="2" s="1"/>
  <c r="U82" i="2" s="1"/>
  <c r="AB51" i="2"/>
  <c r="AA51" i="2"/>
  <c r="N65" i="2" s="1"/>
  <c r="U80" i="2" s="1"/>
  <c r="X51" i="2"/>
  <c r="W51" i="2"/>
  <c r="N61" i="2" s="1"/>
  <c r="U76" i="2" s="1"/>
  <c r="AB52" i="2"/>
  <c r="AA52" i="2"/>
  <c r="N66" i="2" s="1"/>
  <c r="U81" i="2" s="1"/>
  <c r="X52" i="2"/>
  <c r="W52" i="2"/>
  <c r="N62" i="2" s="1"/>
  <c r="U77" i="2" s="1"/>
  <c r="X53" i="2"/>
  <c r="W53" i="2"/>
  <c r="N63" i="2" s="1"/>
  <c r="U78" i="2" s="1"/>
  <c r="N50" i="2"/>
  <c r="M50" i="2"/>
  <c r="M60" i="2" s="1"/>
  <c r="U67" i="2" s="1"/>
  <c r="G50" i="2"/>
  <c r="L64" i="2" s="1"/>
  <c r="H50" i="2"/>
  <c r="H53" i="2"/>
  <c r="G53" i="2"/>
  <c r="L67" i="2" s="1"/>
  <c r="C53" i="2"/>
  <c r="L63" i="2" s="1"/>
  <c r="D53" i="2"/>
  <c r="H52" i="2"/>
  <c r="G52" i="2"/>
  <c r="L66" i="2" s="1"/>
  <c r="D52" i="2"/>
  <c r="C52" i="2"/>
  <c r="L62" i="2" s="1"/>
  <c r="D51" i="2"/>
  <c r="C51" i="2"/>
  <c r="L61" i="2" s="1"/>
  <c r="H51" i="2"/>
  <c r="G51" i="2"/>
  <c r="L65" i="2" s="1"/>
  <c r="C50" i="2"/>
  <c r="L60" i="2" s="1"/>
  <c r="D50" i="2"/>
  <c r="U65" i="2" l="1"/>
  <c r="O66" i="2"/>
  <c r="P66" i="2"/>
  <c r="U60" i="2"/>
  <c r="P61" i="2"/>
  <c r="O61" i="2"/>
  <c r="U64" i="2"/>
  <c r="P65" i="2"/>
  <c r="O65" i="2"/>
  <c r="U61" i="2"/>
  <c r="O62" i="2"/>
  <c r="P62" i="2"/>
  <c r="U66" i="2"/>
  <c r="P67" i="2"/>
  <c r="O67" i="2"/>
  <c r="U62" i="2"/>
  <c r="P63" i="2"/>
  <c r="O63" i="2"/>
  <c r="U63" i="2"/>
  <c r="P64" i="2"/>
  <c r="O64" i="2"/>
  <c r="U59" i="2"/>
  <c r="P60" i="2"/>
</calcChain>
</file>

<file path=xl/sharedStrings.xml><?xml version="1.0" encoding="utf-8"?>
<sst xmlns="http://schemas.openxmlformats.org/spreadsheetml/2006/main" count="3231" uniqueCount="310">
  <si>
    <t>CRU</t>
  </si>
  <si>
    <t>Experiment_Date</t>
  </si>
  <si>
    <t>Cell_Type</t>
  </si>
  <si>
    <t>Storage_Plate_ID</t>
  </si>
  <si>
    <t>Storage_Plate_Well_ID</t>
  </si>
  <si>
    <t>Replicate_ID</t>
  </si>
  <si>
    <t>Sample_Type</t>
  </si>
  <si>
    <t>Target</t>
  </si>
  <si>
    <t>Actual Nozzle</t>
  </si>
  <si>
    <t>Theoretical Nozzle</t>
  </si>
  <si>
    <t>Units</t>
  </si>
  <si>
    <t>Preferred_Name</t>
  </si>
  <si>
    <t>DTXSID</t>
  </si>
  <si>
    <t>CASRN</t>
  </si>
  <si>
    <t>HTTr_Sample_ID</t>
  </si>
  <si>
    <t>Experiment_Name</t>
  </si>
  <si>
    <t>Viability: CTGlo % viabilty</t>
  </si>
  <si>
    <t xml:space="preserve">CTGlo Raw Luminescence </t>
  </si>
  <si>
    <t>Viability: LDH % cell death</t>
  </si>
  <si>
    <t> </t>
  </si>
  <si>
    <t>LDH percent viability</t>
  </si>
  <si>
    <t>LDH 490 nm Raw Data 1</t>
  </si>
  <si>
    <t>LDH 490 nm Raw Data 2</t>
  </si>
  <si>
    <t>LDH 680 nm Raw Data 1</t>
  </si>
  <si>
    <t>LDH 680 nm Raw Data2</t>
  </si>
  <si>
    <t>NA</t>
  </si>
  <si>
    <t>BEAS-2B</t>
  </si>
  <si>
    <t>TC00284742</t>
  </si>
  <si>
    <t>A12</t>
  </si>
  <si>
    <t>A1</t>
  </si>
  <si>
    <t>test sample</t>
  </si>
  <si>
    <t>ppm</t>
  </si>
  <si>
    <t>Formaldehyde</t>
  </si>
  <si>
    <t>DTXSID7020637</t>
  </si>
  <si>
    <t>50-00-0</t>
  </si>
  <si>
    <t>TC00284742_A12</t>
  </si>
  <si>
    <t>BEAS-2B_2017-08-02</t>
  </si>
  <si>
    <t>B12</t>
  </si>
  <si>
    <t>A2</t>
  </si>
  <si>
    <t>TC00284742_B12</t>
  </si>
  <si>
    <t>C12</t>
  </si>
  <si>
    <t>B1</t>
  </si>
  <si>
    <t>TC00284742_C12</t>
  </si>
  <si>
    <t>D12</t>
  </si>
  <si>
    <t>B2</t>
  </si>
  <si>
    <t>TC00284742_D12</t>
  </si>
  <si>
    <t>E12</t>
  </si>
  <si>
    <t>C1</t>
  </si>
  <si>
    <t>TC00284742_E12</t>
  </si>
  <si>
    <t>F12</t>
  </si>
  <si>
    <t>C2</t>
  </si>
  <si>
    <t>TC00284742_F12</t>
  </si>
  <si>
    <t>G12</t>
  </si>
  <si>
    <t>D1</t>
  </si>
  <si>
    <t>TC00284742_G12</t>
  </si>
  <si>
    <t>H12</t>
  </si>
  <si>
    <t>D2</t>
  </si>
  <si>
    <t>TC00284742_H12</t>
  </si>
  <si>
    <t>I12</t>
  </si>
  <si>
    <t>E1</t>
  </si>
  <si>
    <t>TC00284742_I12</t>
  </si>
  <si>
    <t>J12</t>
  </si>
  <si>
    <t>E2</t>
  </si>
  <si>
    <t>TC00284742_J12</t>
  </si>
  <si>
    <t>K12</t>
  </si>
  <si>
    <t>F1</t>
  </si>
  <si>
    <t>TC00284742_K12</t>
  </si>
  <si>
    <t>L12</t>
  </si>
  <si>
    <t>F2</t>
  </si>
  <si>
    <t>TC00284742_L12</t>
  </si>
  <si>
    <t>M12</t>
  </si>
  <si>
    <t>G1</t>
  </si>
  <si>
    <t>clean air control</t>
  </si>
  <si>
    <t>TC00284742_M12</t>
  </si>
  <si>
    <t>N12</t>
  </si>
  <si>
    <t>G2</t>
  </si>
  <si>
    <t>TC00284742_N12</t>
  </si>
  <si>
    <t>O12</t>
  </si>
  <si>
    <t>Inc1</t>
  </si>
  <si>
    <t>incubator control</t>
  </si>
  <si>
    <t>TC00284742_O12</t>
  </si>
  <si>
    <t>A13</t>
  </si>
  <si>
    <t>TC00284742_A13</t>
  </si>
  <si>
    <t>BEAS-2B_2017-08-03</t>
  </si>
  <si>
    <t>B13</t>
  </si>
  <si>
    <t>TC00284742_B13</t>
  </si>
  <si>
    <t>C13</t>
  </si>
  <si>
    <t>TC00284742_C13</t>
  </si>
  <si>
    <t>D13</t>
  </si>
  <si>
    <t>TC00284742_D13</t>
  </si>
  <si>
    <t>E13</t>
  </si>
  <si>
    <t>TC00284742_E13</t>
  </si>
  <si>
    <t>F13</t>
  </si>
  <si>
    <t>TC00284742_F13</t>
  </si>
  <si>
    <t>G13</t>
  </si>
  <si>
    <t>TC00284742_G13</t>
  </si>
  <si>
    <t>H13</t>
  </si>
  <si>
    <t>TC00284742_H13</t>
  </si>
  <si>
    <t>I13</t>
  </si>
  <si>
    <t>TC00284742_I13</t>
  </si>
  <si>
    <t>J13</t>
  </si>
  <si>
    <t>TC00284742_J13</t>
  </si>
  <si>
    <t>K13</t>
  </si>
  <si>
    <t>TC00284742_K13</t>
  </si>
  <si>
    <t>L13</t>
  </si>
  <si>
    <t>TC00284742_L13</t>
  </si>
  <si>
    <t>M13</t>
  </si>
  <si>
    <t>TC00284742_M13</t>
  </si>
  <si>
    <t>N13</t>
  </si>
  <si>
    <t>TC00284742_N13</t>
  </si>
  <si>
    <t>O13</t>
  </si>
  <si>
    <t>TC00284742_O13</t>
  </si>
  <si>
    <t>A14</t>
  </si>
  <si>
    <t>TC00284742_A14</t>
  </si>
  <si>
    <t>BEAS-2B_2017-08-04</t>
  </si>
  <si>
    <t>B14</t>
  </si>
  <si>
    <t>TC00284742_B14</t>
  </si>
  <si>
    <t>C14</t>
  </si>
  <si>
    <t>TC00284742_C14</t>
  </si>
  <si>
    <t>D14</t>
  </si>
  <si>
    <t>TC00284742_D14</t>
  </si>
  <si>
    <t>E14</t>
  </si>
  <si>
    <t>TC00284742_E14</t>
  </si>
  <si>
    <t>F14</t>
  </si>
  <si>
    <t>TC00284742_F14</t>
  </si>
  <si>
    <t>G14</t>
  </si>
  <si>
    <t>TC00284742_G14</t>
  </si>
  <si>
    <t>H14</t>
  </si>
  <si>
    <t>TC00284742_H14</t>
  </si>
  <si>
    <t>I14</t>
  </si>
  <si>
    <t>TC00284742_I14</t>
  </si>
  <si>
    <t>J14</t>
  </si>
  <si>
    <t>TC00284742_J14</t>
  </si>
  <si>
    <t>K14</t>
  </si>
  <si>
    <t>TC00284742_K14</t>
  </si>
  <si>
    <t>L14</t>
  </si>
  <si>
    <t>TC00284742_L14</t>
  </si>
  <si>
    <t>M14</t>
  </si>
  <si>
    <t>TC00284742_M14</t>
  </si>
  <si>
    <t>N14</t>
  </si>
  <si>
    <t>TC00284742_N14</t>
  </si>
  <si>
    <t>O14</t>
  </si>
  <si>
    <t>TC00284742_O14</t>
  </si>
  <si>
    <t>HBEC</t>
  </si>
  <si>
    <t>A15</t>
  </si>
  <si>
    <t>TC00284742_A15</t>
  </si>
  <si>
    <t>HBEC_2017-08-16</t>
  </si>
  <si>
    <t>B15</t>
  </si>
  <si>
    <t>TC00284742_B15</t>
  </si>
  <si>
    <t>C15</t>
  </si>
  <si>
    <t>TC00284742_C15</t>
  </si>
  <si>
    <t>D15</t>
  </si>
  <si>
    <t>TC00284742_D15</t>
  </si>
  <si>
    <t>E15</t>
  </si>
  <si>
    <t>TC00284742_E15</t>
  </si>
  <si>
    <t>F15</t>
  </si>
  <si>
    <t>TC00284742_F15</t>
  </si>
  <si>
    <t>G15</t>
  </si>
  <si>
    <t>TC00284742_G15</t>
  </si>
  <si>
    <t>H15</t>
  </si>
  <si>
    <t>TC00284742_H15</t>
  </si>
  <si>
    <t>I15</t>
  </si>
  <si>
    <t>TC00284742_I15</t>
  </si>
  <si>
    <t>J15</t>
  </si>
  <si>
    <t>TC00284742_J15</t>
  </si>
  <si>
    <t>K15</t>
  </si>
  <si>
    <t>TC00284742_K15</t>
  </si>
  <si>
    <t>L15</t>
  </si>
  <si>
    <t>TC00284742_L15</t>
  </si>
  <si>
    <t>M15</t>
  </si>
  <si>
    <t>TC00284742_M15</t>
  </si>
  <si>
    <t>N15</t>
  </si>
  <si>
    <t>TC00284742_N15</t>
  </si>
  <si>
    <t>O15</t>
  </si>
  <si>
    <t>TC00284742_O15</t>
  </si>
  <si>
    <t>8/2/2017 (BEAS-2B)</t>
  </si>
  <si>
    <t>8/3/2017(BEAS-2B)</t>
  </si>
  <si>
    <t>8/4/2017 (BEAS-2B)</t>
  </si>
  <si>
    <t>Average OD Value</t>
  </si>
  <si>
    <t>Corrected OD Value (Avg-Blank)</t>
  </si>
  <si>
    <t>0% Minimal LDH from Inc</t>
  </si>
  <si>
    <t>100% Maximal LDH</t>
  </si>
  <si>
    <t>% Cytotoxicity from INC</t>
  </si>
  <si>
    <t>0% Minimal LDH from Sham</t>
  </si>
  <si>
    <t>% Cytotoxicity from Sham</t>
  </si>
  <si>
    <t>Chemical Sample A-1</t>
  </si>
  <si>
    <t>Chemical Sample A-2</t>
  </si>
  <si>
    <t>Chemical Sample A-3</t>
  </si>
  <si>
    <t>Chemical Sample A-4</t>
  </si>
  <si>
    <t>Chemical Sample B-1</t>
  </si>
  <si>
    <t>Chemical Sample B-2</t>
  </si>
  <si>
    <t>Chemical Sample B-3</t>
  </si>
  <si>
    <t>Chemical Sample B-4</t>
  </si>
  <si>
    <t>Chemical Sample C-1</t>
  </si>
  <si>
    <t>Chemical Sample C-2</t>
  </si>
  <si>
    <t>Chemical Sample C-3</t>
  </si>
  <si>
    <t>Chemical Sample C-4</t>
  </si>
  <si>
    <t>Chemical Sample D-1</t>
  </si>
  <si>
    <t>Chemical Sample D-2</t>
  </si>
  <si>
    <t>Chemical Sample D-3</t>
  </si>
  <si>
    <t>Chemical Sample D-4</t>
  </si>
  <si>
    <t>Chemical Sample E-1</t>
  </si>
  <si>
    <t>Chemical Sample E-2</t>
  </si>
  <si>
    <t>Chemical Sample E-3</t>
  </si>
  <si>
    <t>Chemical Sample E-4</t>
  </si>
  <si>
    <t>Chemical Sample F-1</t>
  </si>
  <si>
    <t>Chemical Sample F-2</t>
  </si>
  <si>
    <t>Chemical Sample F-3</t>
  </si>
  <si>
    <t>Chemical Sample F-4</t>
  </si>
  <si>
    <t>Sham Sample G-1</t>
  </si>
  <si>
    <t>Sham Sample G-2</t>
  </si>
  <si>
    <t>Sham Sample G-3</t>
  </si>
  <si>
    <t>Sham Sample G-4</t>
  </si>
  <si>
    <t>Inc. Control 1</t>
  </si>
  <si>
    <t>Inc. Control 2</t>
  </si>
  <si>
    <t>Inc. Control 3</t>
  </si>
  <si>
    <t>Inc. Control 4</t>
  </si>
  <si>
    <t>Lysed Control 1</t>
  </si>
  <si>
    <t>Lysed Control 2</t>
  </si>
  <si>
    <t>KGM Media Blank</t>
  </si>
  <si>
    <t>Positive Kit Control</t>
  </si>
  <si>
    <t>Media in total LDH well</t>
  </si>
  <si>
    <t>There is documented evidence that the sham exposure results were not optimized</t>
  </si>
  <si>
    <t>Inc</t>
  </si>
  <si>
    <t>Average</t>
  </si>
  <si>
    <t>Viability</t>
  </si>
  <si>
    <t>Std Dev</t>
  </si>
  <si>
    <t>Chemical Sample A</t>
  </si>
  <si>
    <t>Chemical Sample E</t>
  </si>
  <si>
    <t>Chemical Sample B</t>
  </si>
  <si>
    <t>Chemical Sample F</t>
  </si>
  <si>
    <t>Chemical Sample C</t>
  </si>
  <si>
    <t>Sham Sample G</t>
  </si>
  <si>
    <t>Chemical Sample D</t>
  </si>
  <si>
    <t>Inc. Control</t>
  </si>
  <si>
    <t>Sham</t>
  </si>
  <si>
    <t>Cytotocicity</t>
  </si>
  <si>
    <t>Cytotoxicity</t>
  </si>
  <si>
    <r>
      <t xml:space="preserve">8/16/2017 (HPBE) </t>
    </r>
    <r>
      <rPr>
        <sz val="11"/>
        <color rgb="FF7030A0"/>
        <rFont val="Calibri"/>
        <family val="2"/>
        <scheme val="minor"/>
      </rPr>
      <t>**colored how they were in the raw data template</t>
    </r>
  </si>
  <si>
    <t xml:space="preserve">*data not plotted on scatter plot </t>
  </si>
  <si>
    <t>Combined Analysis from Sham (BEAS-2B)</t>
  </si>
  <si>
    <t>Actual Conc</t>
  </si>
  <si>
    <t xml:space="preserve">From Sham </t>
  </si>
  <si>
    <t>Avg</t>
  </si>
  <si>
    <t>Std Error</t>
  </si>
  <si>
    <t>Dose A</t>
  </si>
  <si>
    <t>Dose B</t>
  </si>
  <si>
    <t>Dose C</t>
  </si>
  <si>
    <t>Dose D</t>
  </si>
  <si>
    <t>Dose E</t>
  </si>
  <si>
    <t>Dose F</t>
  </si>
  <si>
    <t>*theoretical values were used in place of the actual for this data set</t>
  </si>
  <si>
    <t>*all NA values for Inc controls were set to 0</t>
  </si>
  <si>
    <t>8/3/2017 (BEAS-2B)</t>
  </si>
  <si>
    <t>Average Value</t>
  </si>
  <si>
    <t>100% Maximal Viability from Inc</t>
  </si>
  <si>
    <t>% Viability from Inc</t>
  </si>
  <si>
    <t>100% Maximal Viability from Sham</t>
  </si>
  <si>
    <t>% Viability from Sham</t>
  </si>
  <si>
    <t>ATP Conc. (uM)</t>
  </si>
  <si>
    <t>Luminescence</t>
  </si>
  <si>
    <t>100% Maximal Viability</t>
  </si>
  <si>
    <t>% Viability</t>
  </si>
  <si>
    <t>Concentration Sample A-3</t>
  </si>
  <si>
    <t>No Std</t>
  </si>
  <si>
    <t>Concentration Sample A-4</t>
  </si>
  <si>
    <t>Concentration Sample B-3</t>
  </si>
  <si>
    <t>Concentration Sample B-4</t>
  </si>
  <si>
    <t>Concentration Sample C-3</t>
  </si>
  <si>
    <t>Concentration Sample C-4</t>
  </si>
  <si>
    <t>Concentration Sample D-3</t>
  </si>
  <si>
    <t>Concentration Sample D-4</t>
  </si>
  <si>
    <t>Concentration Sample E-3</t>
  </si>
  <si>
    <t>Concentration Sample E-4</t>
  </si>
  <si>
    <t>Concentration Sample F-3</t>
  </si>
  <si>
    <t>Concentration Sample F-4</t>
  </si>
  <si>
    <t>Concentration Sample A</t>
  </si>
  <si>
    <t>Concentration Sample B</t>
  </si>
  <si>
    <t>Concentration Sample C</t>
  </si>
  <si>
    <t>Concentration Sample D</t>
  </si>
  <si>
    <t>Concentration Sample E</t>
  </si>
  <si>
    <t>Concentration Sample F</t>
  </si>
  <si>
    <r>
      <t xml:space="preserve">8/16/2017 (HPBE) </t>
    </r>
    <r>
      <rPr>
        <sz val="11"/>
        <color theme="5" tint="-0.249977111117893"/>
        <rFont val="Calibri"/>
        <family val="2"/>
        <scheme val="minor"/>
      </rPr>
      <t>* 1 collected run - data not plotted on scatter plots</t>
    </r>
  </si>
  <si>
    <t>Viability: CTGlo % viabilty from Sham</t>
  </si>
  <si>
    <t>New Experiment Name</t>
  </si>
  <si>
    <t>assay</t>
  </si>
  <si>
    <t>flag</t>
  </si>
  <si>
    <t>08/02/2017DTXSID7020637</t>
  </si>
  <si>
    <t>CTG</t>
  </si>
  <si>
    <t>Inc2</t>
  </si>
  <si>
    <t>08/03/2017DTXSID7020637</t>
  </si>
  <si>
    <t>08/04/2017DTXSID7020637</t>
  </si>
  <si>
    <t>08/16/2017DTXSID7020637</t>
  </si>
  <si>
    <t>LDH</t>
  </si>
  <si>
    <t>A3</t>
  </si>
  <si>
    <t>A4</t>
  </si>
  <si>
    <t>B3</t>
  </si>
  <si>
    <t>B4</t>
  </si>
  <si>
    <t>C3</t>
  </si>
  <si>
    <t>C4</t>
  </si>
  <si>
    <t>D3</t>
  </si>
  <si>
    <t>D4</t>
  </si>
  <si>
    <t>E3</t>
  </si>
  <si>
    <t>E4</t>
  </si>
  <si>
    <t>F3</t>
  </si>
  <si>
    <t>F4</t>
  </si>
  <si>
    <t>G3</t>
  </si>
  <si>
    <t>G4</t>
  </si>
  <si>
    <t>Inc3</t>
  </si>
  <si>
    <t>Inc4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</si>
</sst>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5" xfId="0" applyBorder="1"/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6" xfId="0" applyBorder="1"/>
    <xf numFmtId="0" fontId="3" fillId="0" borderId="0" xfId="0" applyFont="1"/>
    <xf numFmtId="0" fontId="0" fillId="0" borderId="8" xfId="0" applyBorder="1"/>
    <xf numFmtId="0" fontId="3" fillId="0" borderId="9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3" xfId="0" applyBorder="1"/>
    <xf numFmtId="1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4" xfId="0" applyBorder="1"/>
    <xf numFmtId="0" fontId="0" fillId="0" borderId="12" xfId="0" applyBorder="1"/>
    <xf numFmtId="0" fontId="8" fillId="0" borderId="13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/>
    <xf numFmtId="0" fontId="0" fillId="2" borderId="0" xfId="0" applyFill="1"/>
    <xf numFmtId="0" fontId="9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/>
    <xf numFmtId="0" fontId="10" fillId="0" borderId="0" xfId="0" applyFont="1"/>
    <xf numFmtId="14" fontId="10" fillId="0" borderId="0" xfId="0" applyNumberFormat="1" applyFont="1"/>
    <xf numFmtId="0" fontId="5" fillId="2" borderId="0" xfId="0" applyFont="1" applyFill="1" applyAlignment="1">
      <alignment horizontal="right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'LDH Data'!$K$58:$P$58</c:f>
              <c:strCache>
                <c:ptCount val="1"/>
                <c:pt idx="0">
                  <c:v>Combined Analysis from Sham (BEAS-2B)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'LDH Data'!$P$60:$P$67</c:f>
                <c:numCache>
                  <c:formatCode>General</c:formatCode>
                  <c:ptCount val="8"/>
                  <c:pt idx="0">
                    <c:v>2.3468517890046225</c:v>
                  </c:pt>
                  <c:pt idx="1">
                    <c:v>5.0940330108936402</c:v>
                  </c:pt>
                  <c:pt idx="2">
                    <c:v>5.2961989637379521</c:v>
                  </c:pt>
                  <c:pt idx="3">
                    <c:v>4.8343369281899333</c:v>
                  </c:pt>
                  <c:pt idx="4">
                    <c:v>7.6184644649981825</c:v>
                  </c:pt>
                  <c:pt idx="5">
                    <c:v>3.6005014953965739</c:v>
                  </c:pt>
                  <c:pt idx="6">
                    <c:v>17.350536204417818</c:v>
                  </c:pt>
                  <c:pt idx="7">
                    <c:v>4.5596646353252703</c:v>
                  </c:pt>
                </c:numCache>
              </c:numRef>
            </c:plus>
            <c:minus>
              <c:numRef>
                <c:f>'LDH Data'!$P$60:$P$67</c:f>
                <c:numCache>
                  <c:formatCode>General</c:formatCode>
                  <c:ptCount val="8"/>
                  <c:pt idx="0">
                    <c:v>2.3468517890046225</c:v>
                  </c:pt>
                  <c:pt idx="1">
                    <c:v>5.0940330108936402</c:v>
                  </c:pt>
                  <c:pt idx="2">
                    <c:v>5.2961989637379521</c:v>
                  </c:pt>
                  <c:pt idx="3">
                    <c:v>4.8343369281899333</c:v>
                  </c:pt>
                  <c:pt idx="4">
                    <c:v>7.6184644649981825</c:v>
                  </c:pt>
                  <c:pt idx="5">
                    <c:v>3.6005014953965739</c:v>
                  </c:pt>
                  <c:pt idx="6">
                    <c:v>17.350536204417818</c:v>
                  </c:pt>
                  <c:pt idx="7">
                    <c:v>4.5596646353252703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'LDH Data'!$R$59:$R$66</c:f>
              <c:numCache>
                <c:formatCode>General</c:formatCode>
                <c:ptCount val="8"/>
                <c:pt idx="0">
                  <c:v>6</c:v>
                </c:pt>
                <c:pt idx="1">
                  <c:v>1.94</c:v>
                </c:pt>
                <c:pt idx="2">
                  <c:v>0.62</c:v>
                </c:pt>
                <c:pt idx="3">
                  <c:v>0.2</c:v>
                </c:pt>
                <c:pt idx="4">
                  <c:v>6.5000000000000002E-2</c:v>
                </c:pt>
                <c:pt idx="5">
                  <c:v>2.1000000000000001E-2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Data'!$O$60:$O$67</c:f>
              <c:numCache>
                <c:formatCode>General</c:formatCode>
                <c:ptCount val="8"/>
                <c:pt idx="0">
                  <c:v>0.78783142537464057</c:v>
                </c:pt>
                <c:pt idx="1">
                  <c:v>-7.4880037416678489</c:v>
                </c:pt>
                <c:pt idx="2">
                  <c:v>-8.5418959337000455</c:v>
                </c:pt>
                <c:pt idx="3">
                  <c:v>-7.9477575607380748</c:v>
                </c:pt>
                <c:pt idx="4">
                  <c:v>-7.2845427376717709</c:v>
                </c:pt>
                <c:pt idx="5">
                  <c:v>-11.641016807795671</c:v>
                </c:pt>
                <c:pt idx="6">
                  <c:v>18.933542661526836</c:v>
                </c:pt>
                <c:pt idx="7">
                  <c:v>-11.725960643589779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A-45E4-B5DB-9F9838FA1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46512"/>
        <c:axId val="495246840"/>
      </c:scatterChart>
      <c:valAx>
        <c:axId val="49524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46840"/>
        <c:crosses val="autoZero"/>
        <c:crossBetween val="midCat"/>
      </c:valAx>
      <c:valAx>
        <c:axId val="49524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4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BEAS-2B Actual Conc. w/ Combined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'LDH Data'!$T$59:$T$82</c:f>
              <c:numCache>
                <c:formatCode>General</c:formatCode>
                <c:ptCount val="24"/>
                <c:pt idx="0">
                  <c:v>3.92</c:v>
                </c:pt>
                <c:pt idx="1">
                  <c:v>1.24</c:v>
                </c:pt>
                <c:pt idx="2">
                  <c:v>0.39</c:v>
                </c:pt>
                <c:pt idx="3">
                  <c:v>0.12</c:v>
                </c:pt>
                <c:pt idx="4">
                  <c:v>0.04</c:v>
                </c:pt>
                <c:pt idx="5">
                  <c:v>1.2E-2</c:v>
                </c:pt>
                <c:pt idx="6">
                  <c:v>0</c:v>
                </c:pt>
                <c:pt idx="7">
                  <c:v>0</c:v>
                </c:pt>
                <c:pt idx="8">
                  <c:v>4.0199999999999996</c:v>
                </c:pt>
                <c:pt idx="9">
                  <c:v>1.27</c:v>
                </c:pt>
                <c:pt idx="10">
                  <c:v>0.4</c:v>
                </c:pt>
                <c:pt idx="11">
                  <c:v>0.13</c:v>
                </c:pt>
                <c:pt idx="12">
                  <c:v>0.04</c:v>
                </c:pt>
                <c:pt idx="13">
                  <c:v>1.2999999999999999E-2</c:v>
                </c:pt>
                <c:pt idx="14">
                  <c:v>0</c:v>
                </c:pt>
                <c:pt idx="15">
                  <c:v>0</c:v>
                </c:pt>
                <c:pt idx="16">
                  <c:v>3.96</c:v>
                </c:pt>
                <c:pt idx="17">
                  <c:v>1.25</c:v>
                </c:pt>
                <c:pt idx="18">
                  <c:v>0.4</c:v>
                </c:pt>
                <c:pt idx="19">
                  <c:v>0.13</c:v>
                </c:pt>
                <c:pt idx="20">
                  <c:v>0.04</c:v>
                </c:pt>
                <c:pt idx="21">
                  <c:v>1.2E-2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'LDH Data'!$U$59:$U$82</c:f>
              <c:numCache>
                <c:formatCode>General</c:formatCode>
                <c:ptCount val="24"/>
                <c:pt idx="0">
                  <c:v>6.5315637169090079</c:v>
                </c:pt>
                <c:pt idx="1">
                  <c:v>-0.8520595905826861</c:v>
                </c:pt>
                <c:pt idx="2">
                  <c:v>-2.1908827837519196</c:v>
                </c:pt>
                <c:pt idx="3">
                  <c:v>-1.404022721589081</c:v>
                </c:pt>
                <c:pt idx="4">
                  <c:v>10.398878210853489</c:v>
                </c:pt>
                <c:pt idx="5">
                  <c:v>-4.5282412203922675</c:v>
                </c:pt>
                <c:pt idx="6">
                  <c:v>61.225036618913208</c:v>
                </c:pt>
                <c:pt idx="7">
                  <c:v>-9.6504233503626153</c:v>
                </c:pt>
                <c:pt idx="8">
                  <c:v>-2.2886427856854503</c:v>
                </c:pt>
                <c:pt idx="9">
                  <c:v>-19.957175702476434</c:v>
                </c:pt>
                <c:pt idx="10">
                  <c:v>-21.513944223107565</c:v>
                </c:pt>
                <c:pt idx="11">
                  <c:v>-19.766747986029451</c:v>
                </c:pt>
                <c:pt idx="12">
                  <c:v>-21.289292170524941</c:v>
                </c:pt>
                <c:pt idx="13">
                  <c:v>-19.713217614124996</c:v>
                </c:pt>
                <c:pt idx="14">
                  <c:v>-5.8532390262737595</c:v>
                </c:pt>
                <c:pt idx="15">
                  <c:v>-22.267757165171908</c:v>
                </c:pt>
                <c:pt idx="16">
                  <c:v>-1.8794266550996359</c:v>
                </c:pt>
                <c:pt idx="17">
                  <c:v>-1.6547759319444262</c:v>
                </c:pt>
                <c:pt idx="18">
                  <c:v>-1.9208607942406539</c:v>
                </c:pt>
                <c:pt idx="19">
                  <c:v>-2.6725019745956931</c:v>
                </c:pt>
                <c:pt idx="20">
                  <c:v>-10.96321425334386</c:v>
                </c:pt>
                <c:pt idx="21">
                  <c:v>-10.68159158886975</c:v>
                </c:pt>
                <c:pt idx="22">
                  <c:v>1.4288303919410597</c:v>
                </c:pt>
                <c:pt idx="23">
                  <c:v>-3.2597014152348143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8A-4929-9935-705ACB9A9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294200"/>
        <c:axId val="488313384"/>
      </c:scatterChart>
      <c:valAx>
        <c:axId val="493294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13384"/>
        <c:crosses val="autoZero"/>
        <c:crossBetween val="midCat"/>
      </c:valAx>
      <c:valAx>
        <c:axId val="48831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294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'CTGlo Data'!$K$34:$P$34</c:f>
              <c:strCache>
                <c:ptCount val="1"/>
                <c:pt idx="0">
                  <c:v>Combined Analysis from Sham (BEAS-2B)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'CTGlo Data'!$P$36:$P$43</c:f>
                <c:numCache>
                  <c:formatCode>General</c:formatCode>
                  <c:ptCount val="8"/>
                  <c:pt idx="0">
                    <c:v>9.9758948386654342</c:v>
                  </c:pt>
                  <c:pt idx="1">
                    <c:v>6.8340771474011133</c:v>
                  </c:pt>
                  <c:pt idx="2">
                    <c:v>9.2298225827210469</c:v>
                  </c:pt>
                  <c:pt idx="3">
                    <c:v>5.7566581881469103</c:v>
                  </c:pt>
                  <c:pt idx="4">
                    <c:v>7.6008468530513804</c:v>
                  </c:pt>
                  <c:pt idx="5">
                    <c:v>6.6801706344803184</c:v>
                  </c:pt>
                  <c:pt idx="6">
                    <c:v>0</c:v>
                  </c:pt>
                  <c:pt idx="7">
                    <c:v>7.118923470701592</c:v>
                  </c:pt>
                </c:numCache>
              </c:numRef>
            </c:plus>
            <c:minus>
              <c:numRef>
                <c:f>'CTGlo Data'!$P$36:$P$43</c:f>
                <c:numCache>
                  <c:formatCode>General</c:formatCode>
                  <c:ptCount val="8"/>
                  <c:pt idx="0">
                    <c:v>9.9758948386654342</c:v>
                  </c:pt>
                  <c:pt idx="1">
                    <c:v>6.8340771474011133</c:v>
                  </c:pt>
                  <c:pt idx="2">
                    <c:v>9.2298225827210469</c:v>
                  </c:pt>
                  <c:pt idx="3">
                    <c:v>5.7566581881469103</c:v>
                  </c:pt>
                  <c:pt idx="4">
                    <c:v>7.6008468530513804</c:v>
                  </c:pt>
                  <c:pt idx="5">
                    <c:v>6.6801706344803184</c:v>
                  </c:pt>
                  <c:pt idx="6">
                    <c:v>0</c:v>
                  </c:pt>
                  <c:pt idx="7">
                    <c:v>7.118923470701592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'CTGlo Data'!$R$36:$R$43</c:f>
              <c:numCache>
                <c:formatCode>General</c:formatCode>
                <c:ptCount val="8"/>
                <c:pt idx="0">
                  <c:v>6</c:v>
                </c:pt>
                <c:pt idx="1">
                  <c:v>1.94</c:v>
                </c:pt>
                <c:pt idx="2">
                  <c:v>0.62</c:v>
                </c:pt>
                <c:pt idx="3">
                  <c:v>0.2</c:v>
                </c:pt>
                <c:pt idx="4">
                  <c:v>6.5000000000000002E-2</c:v>
                </c:pt>
                <c:pt idx="5">
                  <c:v>2.1000000000000001E-2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'CTGlo Data'!$O$36:$O$43</c:f>
              <c:numCache>
                <c:formatCode>General</c:formatCode>
                <c:ptCount val="8"/>
                <c:pt idx="0">
                  <c:v>112.72156383898793</c:v>
                </c:pt>
                <c:pt idx="1">
                  <c:v>139.33952675994786</c:v>
                </c:pt>
                <c:pt idx="2">
                  <c:v>151.80544207685429</c:v>
                </c:pt>
                <c:pt idx="3">
                  <c:v>149.14310102170052</c:v>
                </c:pt>
                <c:pt idx="4">
                  <c:v>148.01817246122548</c:v>
                </c:pt>
                <c:pt idx="5">
                  <c:v>152.20499472183647</c:v>
                </c:pt>
                <c:pt idx="6">
                  <c:v>100</c:v>
                </c:pt>
                <c:pt idx="7">
                  <c:v>152.32591469934653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D2-4348-88B4-C3ED440DB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41264"/>
        <c:axId val="495239624"/>
      </c:scatterChart>
      <c:valAx>
        <c:axId val="49524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39624"/>
        <c:crosses val="autoZero"/>
        <c:crossBetween val="midCat"/>
      </c:valAx>
      <c:valAx>
        <c:axId val="49523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BEAS-2B Actual Conc. w/ Combined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'CTGlo Data'!$T$35:$T$58</c:f>
              <c:numCache>
                <c:formatCode>General</c:formatCode>
                <c:ptCount val="24"/>
                <c:pt idx="0">
                  <c:v>3.92</c:v>
                </c:pt>
                <c:pt idx="1">
                  <c:v>1.24</c:v>
                </c:pt>
                <c:pt idx="2">
                  <c:v>0.39</c:v>
                </c:pt>
                <c:pt idx="3">
                  <c:v>0.12</c:v>
                </c:pt>
                <c:pt idx="4">
                  <c:v>0.04</c:v>
                </c:pt>
                <c:pt idx="5">
                  <c:v>1.2E-2</c:v>
                </c:pt>
                <c:pt idx="6">
                  <c:v>0</c:v>
                </c:pt>
                <c:pt idx="7">
                  <c:v>0</c:v>
                </c:pt>
                <c:pt idx="8">
                  <c:v>4.0199999999999996</c:v>
                </c:pt>
                <c:pt idx="9">
                  <c:v>1.27</c:v>
                </c:pt>
                <c:pt idx="10">
                  <c:v>0.4</c:v>
                </c:pt>
                <c:pt idx="11">
                  <c:v>0.13</c:v>
                </c:pt>
                <c:pt idx="12">
                  <c:v>0.04</c:v>
                </c:pt>
                <c:pt idx="13">
                  <c:v>1.2999999999999999E-2</c:v>
                </c:pt>
                <c:pt idx="14">
                  <c:v>0</c:v>
                </c:pt>
                <c:pt idx="15">
                  <c:v>0</c:v>
                </c:pt>
                <c:pt idx="16">
                  <c:v>3.96</c:v>
                </c:pt>
                <c:pt idx="17">
                  <c:v>1.25</c:v>
                </c:pt>
                <c:pt idx="18">
                  <c:v>0.4</c:v>
                </c:pt>
                <c:pt idx="19">
                  <c:v>0.13</c:v>
                </c:pt>
                <c:pt idx="20">
                  <c:v>0.04</c:v>
                </c:pt>
                <c:pt idx="21">
                  <c:v>1.2E-2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'CTGlo Data'!$U$35:$U$58</c:f>
              <c:numCache>
                <c:formatCode>General</c:formatCode>
                <c:ptCount val="24"/>
                <c:pt idx="0">
                  <c:v>120.4852002587599</c:v>
                </c:pt>
                <c:pt idx="1">
                  <c:v>154.46636715718984</c:v>
                </c:pt>
                <c:pt idx="2">
                  <c:v>168.85381594429529</c:v>
                </c:pt>
                <c:pt idx="3">
                  <c:v>158.05216117141487</c:v>
                </c:pt>
                <c:pt idx="4">
                  <c:v>163.259661472792</c:v>
                </c:pt>
                <c:pt idx="5">
                  <c:v>167.77874841034156</c:v>
                </c:pt>
                <c:pt idx="6">
                  <c:v>100</c:v>
                </c:pt>
                <c:pt idx="7">
                  <c:v>160.84804987749652</c:v>
                </c:pt>
                <c:pt idx="8">
                  <c:v>88.774162846618395</c:v>
                </c:pt>
                <c:pt idx="9">
                  <c:v>137.98535544924493</c:v>
                </c:pt>
                <c:pt idx="10">
                  <c:v>156.14080503592788</c:v>
                </c:pt>
                <c:pt idx="11">
                  <c:v>154.15416634094265</c:v>
                </c:pt>
                <c:pt idx="12">
                  <c:v>149.65759466607204</c:v>
                </c:pt>
                <c:pt idx="13">
                  <c:v>148.76607207620532</c:v>
                </c:pt>
                <c:pt idx="14">
                  <c:v>100</c:v>
                </c:pt>
                <c:pt idx="15">
                  <c:v>161.24004085540034</c:v>
                </c:pt>
                <c:pt idx="16">
                  <c:v>128.90532841158546</c:v>
                </c:pt>
                <c:pt idx="17">
                  <c:v>125.5668576734088</c:v>
                </c:pt>
                <c:pt idx="18">
                  <c:v>130.42170525033961</c:v>
                </c:pt>
                <c:pt idx="19">
                  <c:v>135.22297555274406</c:v>
                </c:pt>
                <c:pt idx="20">
                  <c:v>131.13726124481235</c:v>
                </c:pt>
                <c:pt idx="21">
                  <c:v>140.0701636789625</c:v>
                </c:pt>
                <c:pt idx="22">
                  <c:v>100</c:v>
                </c:pt>
                <c:pt idx="23">
                  <c:v>134.88965336514275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46-46D2-8346-B1B34A25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44952"/>
        <c:axId val="615245608"/>
      </c:scatterChart>
      <c:valAx>
        <c:axId val="61524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245608"/>
        <c:crosses val="autoZero"/>
        <c:crossBetween val="midCat"/>
      </c:valAx>
      <c:valAx>
        <c:axId val="61524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244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68</xdr:row>
      <xdr:rowOff>14287</xdr:rowOff>
    </xdr:from>
    <xdr:to>
      <xdr:col>16</xdr:col>
      <xdr:colOff>466725</xdr:colOff>
      <xdr:row>82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1E966-D592-4C85-BC17-40832801D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534458</xdr:colOff>
      <xdr:row>58</xdr:row>
      <xdr:rowOff>173567</xdr:rowOff>
    </xdr:from>
    <xdr:to>
      <xdr:col>29</xdr:col>
      <xdr:colOff>5291</xdr:colOff>
      <xdr:row>73</xdr:row>
      <xdr:rowOff>59267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CC4FBE-10E3-4CC3-9E4D-E2C660B3E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43</xdr:row>
      <xdr:rowOff>176212</xdr:rowOff>
    </xdr:from>
    <xdr:to>
      <xdr:col>16</xdr:col>
      <xdr:colOff>371475</xdr:colOff>
      <xdr:row>58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98D34C-5309-4C60-94A3-F59F1BC98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481012</xdr:colOff>
      <xdr:row>33</xdr:row>
      <xdr:rowOff>185737</xdr:rowOff>
    </xdr:from>
    <xdr:to>
      <xdr:col>29</xdr:col>
      <xdr:colOff>176212</xdr:colOff>
      <xdr:row>48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614869-640D-4598-A459-F54376159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workbookViewId="0">
      <selection activeCell="H10" sqref="H10"/>
    </sheetView>
  </sheetViews>
  <sheetFormatPr defaultRowHeight="15"/>
  <cols>
    <col min="2" max="2" width="13.42578125" customWidth="1"/>
    <col min="11" max="11" width="8.42578125" customWidth="1"/>
  </cols>
  <sheetData>
    <row r="1" spans="1:25" ht="6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>
      <c r="A2" s="1" t="s">
        <v>25</v>
      </c>
      <c r="B2" s="2">
        <v>42949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>
        <v>6</v>
      </c>
      <c r="I2" s="1">
        <v>3.92</v>
      </c>
      <c r="J2">
        <v>3.92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>
        <v>73.644527199999999</v>
      </c>
      <c r="R2" s="1"/>
      <c r="S2" s="1">
        <v>12.939</v>
      </c>
      <c r="T2" s="1"/>
    </row>
    <row r="3" spans="1:25">
      <c r="A3" s="1" t="s">
        <v>25</v>
      </c>
      <c r="B3" s="2">
        <v>42949</v>
      </c>
      <c r="C3" s="1" t="s">
        <v>26</v>
      </c>
      <c r="D3" s="1" t="s">
        <v>27</v>
      </c>
      <c r="E3" s="1" t="s">
        <v>37</v>
      </c>
      <c r="F3" s="1" t="s">
        <v>38</v>
      </c>
      <c r="G3" s="1" t="s">
        <v>30</v>
      </c>
      <c r="H3" s="1">
        <v>6</v>
      </c>
      <c r="I3" s="1">
        <v>3.92</v>
      </c>
      <c r="J3">
        <v>3.92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39</v>
      </c>
      <c r="P3" s="1" t="s">
        <v>36</v>
      </c>
      <c r="Q3" s="1">
        <v>76.167920499999994</v>
      </c>
      <c r="R3" s="1"/>
      <c r="S3" s="1">
        <v>15.763999999999999</v>
      </c>
      <c r="T3" s="1"/>
    </row>
    <row r="4" spans="1:25">
      <c r="A4" s="1" t="s">
        <v>25</v>
      </c>
      <c r="B4" s="2">
        <v>42949</v>
      </c>
      <c r="C4" s="1" t="s">
        <v>26</v>
      </c>
      <c r="D4" s="1" t="s">
        <v>27</v>
      </c>
      <c r="E4" s="1" t="s">
        <v>40</v>
      </c>
      <c r="F4" s="1" t="s">
        <v>41</v>
      </c>
      <c r="G4" s="1" t="s">
        <v>30</v>
      </c>
      <c r="H4" s="1">
        <v>1.94</v>
      </c>
      <c r="I4" s="1" t="s">
        <v>25</v>
      </c>
      <c r="J4">
        <v>1.24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42</v>
      </c>
      <c r="P4" s="1" t="s">
        <v>36</v>
      </c>
      <c r="Q4" s="1">
        <v>97.102583999999993</v>
      </c>
      <c r="R4" s="1"/>
      <c r="S4" s="1">
        <v>9.4006000000000007</v>
      </c>
      <c r="T4" s="1"/>
    </row>
    <row r="5" spans="1:25">
      <c r="A5" s="1" t="s">
        <v>25</v>
      </c>
      <c r="B5" s="2">
        <v>42949</v>
      </c>
      <c r="C5" s="1" t="s">
        <v>26</v>
      </c>
      <c r="D5" s="1" t="s">
        <v>27</v>
      </c>
      <c r="E5" s="1" t="s">
        <v>43</v>
      </c>
      <c r="F5" s="1" t="s">
        <v>44</v>
      </c>
      <c r="G5" s="1" t="s">
        <v>30</v>
      </c>
      <c r="H5" s="1">
        <v>1.94</v>
      </c>
      <c r="I5" s="1" t="s">
        <v>25</v>
      </c>
      <c r="J5">
        <v>1.24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45</v>
      </c>
      <c r="P5" s="1" t="s">
        <v>36</v>
      </c>
      <c r="Q5" s="1">
        <v>94.962370800000002</v>
      </c>
      <c r="R5" s="1"/>
      <c r="S5" s="1">
        <v>8.7782999999999998</v>
      </c>
      <c r="T5" s="1"/>
    </row>
    <row r="6" spans="1:25">
      <c r="A6" s="1" t="s">
        <v>25</v>
      </c>
      <c r="B6" s="2">
        <v>42949</v>
      </c>
      <c r="C6" s="1" t="s">
        <v>26</v>
      </c>
      <c r="D6" s="1" t="s">
        <v>27</v>
      </c>
      <c r="E6" s="1" t="s">
        <v>46</v>
      </c>
      <c r="F6" s="1" t="s">
        <v>47</v>
      </c>
      <c r="G6" s="1" t="s">
        <v>30</v>
      </c>
      <c r="H6" s="1">
        <v>0.62</v>
      </c>
      <c r="I6" s="1" t="s">
        <v>25</v>
      </c>
      <c r="J6">
        <v>0.39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48</v>
      </c>
      <c r="P6" s="1" t="s">
        <v>36</v>
      </c>
      <c r="Q6" s="1">
        <v>103.215255</v>
      </c>
      <c r="R6" s="1"/>
      <c r="S6" s="1">
        <v>5.1909999999999998</v>
      </c>
      <c r="T6" s="1"/>
    </row>
    <row r="7" spans="1:25">
      <c r="A7" s="1" t="s">
        <v>25</v>
      </c>
      <c r="B7" s="2">
        <v>42949</v>
      </c>
      <c r="C7" s="1" t="s">
        <v>26</v>
      </c>
      <c r="D7" s="1" t="s">
        <v>27</v>
      </c>
      <c r="E7" s="1" t="s">
        <v>49</v>
      </c>
      <c r="F7" s="1" t="s">
        <v>50</v>
      </c>
      <c r="G7" s="1" t="s">
        <v>30</v>
      </c>
      <c r="H7" s="1">
        <v>0.62</v>
      </c>
      <c r="I7" s="1" t="s">
        <v>25</v>
      </c>
      <c r="J7">
        <v>0.39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51</v>
      </c>
      <c r="P7" s="1" t="s">
        <v>36</v>
      </c>
      <c r="Q7" s="1">
        <v>106.73919100000001</v>
      </c>
      <c r="R7" s="1"/>
      <c r="S7" s="1">
        <v>6.8461999999999996</v>
      </c>
      <c r="T7" s="1"/>
    </row>
    <row r="8" spans="1:25">
      <c r="A8" s="1" t="s">
        <v>25</v>
      </c>
      <c r="B8" s="2">
        <v>42949</v>
      </c>
      <c r="C8" s="1" t="s">
        <v>26</v>
      </c>
      <c r="D8" s="1" t="s">
        <v>27</v>
      </c>
      <c r="E8" s="1" t="s">
        <v>52</v>
      </c>
      <c r="F8" s="1" t="s">
        <v>53</v>
      </c>
      <c r="G8" s="1" t="s">
        <v>30</v>
      </c>
      <c r="H8" s="1">
        <v>0.2</v>
      </c>
      <c r="I8" s="1" t="s">
        <v>25</v>
      </c>
      <c r="J8">
        <v>0.12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54</v>
      </c>
      <c r="P8" s="1" t="s">
        <v>36</v>
      </c>
      <c r="Q8" s="1">
        <v>102.45084799999999</v>
      </c>
      <c r="R8" s="1"/>
      <c r="S8" s="1">
        <v>8.9085999999999999</v>
      </c>
      <c r="T8" s="1"/>
    </row>
    <row r="9" spans="1:25">
      <c r="A9" s="1" t="s">
        <v>25</v>
      </c>
      <c r="B9" s="2">
        <v>42949</v>
      </c>
      <c r="C9" s="1" t="s">
        <v>26</v>
      </c>
      <c r="D9" s="1" t="s">
        <v>27</v>
      </c>
      <c r="E9" s="1" t="s">
        <v>55</v>
      </c>
      <c r="F9" s="1" t="s">
        <v>56</v>
      </c>
      <c r="G9" s="1" t="s">
        <v>30</v>
      </c>
      <c r="H9" s="1">
        <v>0.2</v>
      </c>
      <c r="I9" s="1" t="s">
        <v>25</v>
      </c>
      <c r="J9">
        <v>0.12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57</v>
      </c>
      <c r="P9" s="1" t="s">
        <v>36</v>
      </c>
      <c r="Q9" s="1">
        <v>94.072717600000004</v>
      </c>
      <c r="R9" s="1"/>
      <c r="S9" s="1">
        <v>6.4682000000000004</v>
      </c>
      <c r="T9" s="1"/>
    </row>
    <row r="10" spans="1:25">
      <c r="A10" s="1" t="s">
        <v>25</v>
      </c>
      <c r="B10" s="2">
        <v>42949</v>
      </c>
      <c r="C10" s="1" t="s">
        <v>26</v>
      </c>
      <c r="D10" s="1" t="s">
        <v>27</v>
      </c>
      <c r="E10" s="1" t="s">
        <v>58</v>
      </c>
      <c r="F10" s="1" t="s">
        <v>59</v>
      </c>
      <c r="G10" s="1" t="s">
        <v>30</v>
      </c>
      <c r="H10" s="1">
        <v>6.5000000000000002E-2</v>
      </c>
      <c r="I10" s="1" t="s">
        <v>25</v>
      </c>
      <c r="J10">
        <v>0.04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60</v>
      </c>
      <c r="P10" s="1" t="s">
        <v>36</v>
      </c>
      <c r="Q10" s="1">
        <v>101.443866</v>
      </c>
      <c r="R10" s="1"/>
      <c r="S10" s="1">
        <v>15.832000000000001</v>
      </c>
      <c r="T10" s="1"/>
    </row>
    <row r="11" spans="1:25">
      <c r="A11" s="1" t="s">
        <v>25</v>
      </c>
      <c r="B11" s="2">
        <v>42949</v>
      </c>
      <c r="C11" s="1" t="s">
        <v>26</v>
      </c>
      <c r="D11" s="1" t="s">
        <v>27</v>
      </c>
      <c r="E11" s="1" t="s">
        <v>61</v>
      </c>
      <c r="F11" s="1" t="s">
        <v>62</v>
      </c>
      <c r="G11" s="1" t="s">
        <v>30</v>
      </c>
      <c r="H11" s="1">
        <v>6.5000000000000002E-2</v>
      </c>
      <c r="I11" s="1" t="s">
        <v>25</v>
      </c>
      <c r="J11">
        <v>0.04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63</v>
      </c>
      <c r="P11" s="1" t="s">
        <v>36</v>
      </c>
      <c r="Q11" s="1">
        <v>101.554755</v>
      </c>
      <c r="R11" s="1"/>
      <c r="S11" s="1">
        <v>20.344999999999999</v>
      </c>
      <c r="T11" s="1"/>
    </row>
    <row r="12" spans="1:25">
      <c r="A12" s="1" t="s">
        <v>25</v>
      </c>
      <c r="B12" s="2">
        <v>42949</v>
      </c>
      <c r="C12" s="1" t="s">
        <v>26</v>
      </c>
      <c r="D12" s="1" t="s">
        <v>27</v>
      </c>
      <c r="E12" s="1" t="s">
        <v>64</v>
      </c>
      <c r="F12" s="1" t="s">
        <v>65</v>
      </c>
      <c r="G12" s="1" t="s">
        <v>30</v>
      </c>
      <c r="H12" s="1">
        <v>2.1000000000000001E-2</v>
      </c>
      <c r="I12" s="1" t="s">
        <v>25</v>
      </c>
      <c r="J12">
        <v>1.2E-2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66</v>
      </c>
      <c r="P12" s="1" t="s">
        <v>36</v>
      </c>
      <c r="Q12" s="1">
        <v>100.023988</v>
      </c>
      <c r="R12" s="1"/>
      <c r="S12" s="1">
        <v>4.08</v>
      </c>
      <c r="T12" s="1"/>
    </row>
    <row r="13" spans="1:25">
      <c r="A13" s="1" t="s">
        <v>25</v>
      </c>
      <c r="B13" s="2">
        <v>42949</v>
      </c>
      <c r="C13" s="1" t="s">
        <v>26</v>
      </c>
      <c r="D13" s="1" t="s">
        <v>27</v>
      </c>
      <c r="E13" s="1" t="s">
        <v>67</v>
      </c>
      <c r="F13" s="1" t="s">
        <v>68</v>
      </c>
      <c r="G13" s="1" t="s">
        <v>30</v>
      </c>
      <c r="H13" s="1">
        <v>2.1000000000000001E-2</v>
      </c>
      <c r="I13" s="1" t="s">
        <v>25</v>
      </c>
      <c r="J13">
        <v>1.2E-2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69</v>
      </c>
      <c r="P13" s="1" t="s">
        <v>36</v>
      </c>
      <c r="Q13" s="1">
        <v>108.59370800000001</v>
      </c>
      <c r="R13" s="1"/>
      <c r="S13" s="1">
        <v>4.3342000000000001</v>
      </c>
      <c r="T13" s="1"/>
    </row>
    <row r="14" spans="1:25">
      <c r="A14" s="1" t="s">
        <v>25</v>
      </c>
      <c r="B14" s="2">
        <v>42949</v>
      </c>
      <c r="C14" s="1" t="s">
        <v>26</v>
      </c>
      <c r="D14" s="1" t="s">
        <v>27</v>
      </c>
      <c r="E14" s="1" t="s">
        <v>70</v>
      </c>
      <c r="F14" s="1" t="s">
        <v>71</v>
      </c>
      <c r="G14" s="1" t="s">
        <v>72</v>
      </c>
      <c r="H14" s="1">
        <v>0</v>
      </c>
      <c r="I14" s="1" t="s">
        <v>25</v>
      </c>
      <c r="J14">
        <v>0</v>
      </c>
      <c r="K14" s="1" t="s">
        <v>31</v>
      </c>
      <c r="L14" s="1" t="s">
        <v>25</v>
      </c>
      <c r="M14" s="1" t="s">
        <v>25</v>
      </c>
      <c r="N14" s="1" t="s">
        <v>25</v>
      </c>
      <c r="O14" s="1" t="s">
        <v>73</v>
      </c>
      <c r="P14" s="1" t="s">
        <v>36</v>
      </c>
      <c r="Q14" s="1">
        <v>68.434387799999996</v>
      </c>
      <c r="R14" s="1"/>
      <c r="S14" s="1">
        <v>8.8010999999999999</v>
      </c>
      <c r="T14" s="1"/>
    </row>
    <row r="15" spans="1:25">
      <c r="A15" s="1" t="s">
        <v>25</v>
      </c>
      <c r="B15" s="2">
        <v>42949</v>
      </c>
      <c r="C15" s="1" t="s">
        <v>26</v>
      </c>
      <c r="D15" s="1" t="s">
        <v>27</v>
      </c>
      <c r="E15" s="1" t="s">
        <v>74</v>
      </c>
      <c r="F15" s="1" t="s">
        <v>75</v>
      </c>
      <c r="G15" s="1" t="s">
        <v>72</v>
      </c>
      <c r="H15" s="1">
        <v>0</v>
      </c>
      <c r="I15" s="1" t="s">
        <v>25</v>
      </c>
      <c r="J15">
        <v>0</v>
      </c>
      <c r="K15" s="1" t="s">
        <v>31</v>
      </c>
      <c r="L15" s="1" t="s">
        <v>25</v>
      </c>
      <c r="M15" s="1" t="s">
        <v>25</v>
      </c>
      <c r="N15" s="1" t="s">
        <v>25</v>
      </c>
      <c r="O15" s="1" t="s">
        <v>76</v>
      </c>
      <c r="P15" s="1" t="s">
        <v>36</v>
      </c>
      <c r="Q15" s="1">
        <v>55.906566400000003</v>
      </c>
      <c r="R15" s="1"/>
      <c r="S15" s="1">
        <v>55.186999999999998</v>
      </c>
      <c r="T15" s="1"/>
    </row>
    <row r="16" spans="1:25">
      <c r="A16" s="1" t="s">
        <v>25</v>
      </c>
      <c r="B16" s="2">
        <v>42949</v>
      </c>
      <c r="C16" s="1" t="s">
        <v>26</v>
      </c>
      <c r="D16" s="1" t="s">
        <v>27</v>
      </c>
      <c r="E16" s="1" t="s">
        <v>77</v>
      </c>
      <c r="F16" s="1" t="s">
        <v>78</v>
      </c>
      <c r="G16" s="1" t="s">
        <v>79</v>
      </c>
      <c r="H16" s="1" t="s">
        <v>25</v>
      </c>
      <c r="I16" s="1" t="s">
        <v>25</v>
      </c>
      <c r="J16" t="s">
        <v>25</v>
      </c>
      <c r="K16" s="1" t="s">
        <v>25</v>
      </c>
      <c r="L16" s="1" t="s">
        <v>25</v>
      </c>
      <c r="M16" s="1" t="s">
        <v>25</v>
      </c>
      <c r="N16" s="1" t="s">
        <v>25</v>
      </c>
      <c r="O16" s="1" t="s">
        <v>80</v>
      </c>
      <c r="P16" s="1" t="s">
        <v>36</v>
      </c>
      <c r="Q16" s="1">
        <v>98.386817600000001</v>
      </c>
      <c r="R16" s="1">
        <v>101.61320000000001</v>
      </c>
      <c r="S16" s="1">
        <v>-0.16500000000000001</v>
      </c>
      <c r="T16" s="1">
        <v>-0.26961000000000002</v>
      </c>
    </row>
    <row r="17" spans="1:20">
      <c r="A17" s="1" t="s">
        <v>25</v>
      </c>
      <c r="B17" s="2">
        <v>42950</v>
      </c>
      <c r="C17" s="1" t="s">
        <v>26</v>
      </c>
      <c r="D17" s="1" t="s">
        <v>27</v>
      </c>
      <c r="E17" s="1" t="s">
        <v>81</v>
      </c>
      <c r="F17" s="1" t="s">
        <v>29</v>
      </c>
      <c r="G17" s="1" t="s">
        <v>30</v>
      </c>
      <c r="H17" s="1">
        <v>6</v>
      </c>
      <c r="I17" s="1">
        <v>4.0199999999999996</v>
      </c>
      <c r="J17">
        <v>4.0199999999999996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82</v>
      </c>
      <c r="P17" s="1" t="s">
        <v>83</v>
      </c>
      <c r="Q17" s="1">
        <v>46.7080281</v>
      </c>
      <c r="R17" s="1"/>
      <c r="S17" s="1">
        <v>17.305</v>
      </c>
      <c r="T17" s="1"/>
    </row>
    <row r="18" spans="1:20">
      <c r="A18" s="1" t="s">
        <v>25</v>
      </c>
      <c r="B18" s="2">
        <v>42950</v>
      </c>
      <c r="C18" s="1" t="s">
        <v>26</v>
      </c>
      <c r="D18" s="1" t="s">
        <v>27</v>
      </c>
      <c r="E18" s="1" t="s">
        <v>84</v>
      </c>
      <c r="F18" s="1" t="s">
        <v>38</v>
      </c>
      <c r="G18" s="1" t="s">
        <v>30</v>
      </c>
      <c r="H18" s="1">
        <v>6</v>
      </c>
      <c r="I18" s="1">
        <v>4.0199999999999996</v>
      </c>
      <c r="J18">
        <v>4.0199999999999996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85</v>
      </c>
      <c r="P18" s="1" t="s">
        <v>83</v>
      </c>
      <c r="Q18" s="1">
        <v>63.406261600000001</v>
      </c>
      <c r="R18" s="1"/>
      <c r="S18" s="1">
        <v>12.872</v>
      </c>
      <c r="T18" s="1"/>
    </row>
    <row r="19" spans="1:20">
      <c r="A19" s="1" t="s">
        <v>25</v>
      </c>
      <c r="B19" s="2">
        <v>42950</v>
      </c>
      <c r="C19" s="1" t="s">
        <v>26</v>
      </c>
      <c r="D19" s="1" t="s">
        <v>27</v>
      </c>
      <c r="E19" s="1" t="s">
        <v>86</v>
      </c>
      <c r="F19" s="1" t="s">
        <v>41</v>
      </c>
      <c r="G19" s="1" t="s">
        <v>30</v>
      </c>
      <c r="H19" s="1">
        <v>1.94</v>
      </c>
      <c r="I19" s="1" t="s">
        <v>25</v>
      </c>
      <c r="J19">
        <v>1.27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87</v>
      </c>
      <c r="P19" s="1" t="s">
        <v>83</v>
      </c>
      <c r="Q19" s="1">
        <v>82.938436600000003</v>
      </c>
      <c r="R19" s="1"/>
      <c r="S19" s="1">
        <v>1.6356999999999999</v>
      </c>
      <c r="T19" s="1"/>
    </row>
    <row r="20" spans="1:20">
      <c r="A20" s="1" t="s">
        <v>25</v>
      </c>
      <c r="B20" s="2">
        <v>42950</v>
      </c>
      <c r="C20" s="1" t="s">
        <v>26</v>
      </c>
      <c r="D20" s="1" t="s">
        <v>27</v>
      </c>
      <c r="E20" s="1" t="s">
        <v>88</v>
      </c>
      <c r="F20" s="1" t="s">
        <v>44</v>
      </c>
      <c r="G20" s="1" t="s">
        <v>30</v>
      </c>
      <c r="H20" s="1">
        <v>1.94</v>
      </c>
      <c r="I20" s="1" t="s">
        <v>25</v>
      </c>
      <c r="J20">
        <v>1.27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89</v>
      </c>
      <c r="P20" s="1" t="s">
        <v>83</v>
      </c>
      <c r="Q20" s="1">
        <v>88.216761199999993</v>
      </c>
      <c r="R20" s="1"/>
      <c r="S20" s="1">
        <v>4.0444000000000004</v>
      </c>
      <c r="T20" s="1"/>
    </row>
    <row r="21" spans="1:20">
      <c r="A21" s="1" t="s">
        <v>25</v>
      </c>
      <c r="B21" s="2">
        <v>42950</v>
      </c>
      <c r="C21" s="1" t="s">
        <v>26</v>
      </c>
      <c r="D21" s="1" t="s">
        <v>27</v>
      </c>
      <c r="E21" s="1" t="s">
        <v>90</v>
      </c>
      <c r="F21" s="1" t="s">
        <v>47</v>
      </c>
      <c r="G21" s="1" t="s">
        <v>30</v>
      </c>
      <c r="H21" s="1">
        <v>0.62</v>
      </c>
      <c r="I21" s="1" t="s">
        <v>25</v>
      </c>
      <c r="J21">
        <v>0.4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91</v>
      </c>
      <c r="P21" s="1" t="s">
        <v>83</v>
      </c>
      <c r="Q21" s="1">
        <v>95.091469599999996</v>
      </c>
      <c r="R21" s="1"/>
      <c r="S21" s="1">
        <v>-7.8E-2</v>
      </c>
      <c r="T21" s="1"/>
    </row>
    <row r="22" spans="1:20">
      <c r="A22" s="1" t="s">
        <v>25</v>
      </c>
      <c r="B22" s="2">
        <v>42950</v>
      </c>
      <c r="C22" s="1" t="s">
        <v>26</v>
      </c>
      <c r="D22" s="1" t="s">
        <v>27</v>
      </c>
      <c r="E22" s="1" t="s">
        <v>92</v>
      </c>
      <c r="F22" s="1" t="s">
        <v>50</v>
      </c>
      <c r="G22" s="1" t="s">
        <v>30</v>
      </c>
      <c r="H22" s="1">
        <v>0.62</v>
      </c>
      <c r="I22" s="1" t="s">
        <v>25</v>
      </c>
      <c r="J22">
        <v>0.4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93</v>
      </c>
      <c r="P22" s="1" t="s">
        <v>83</v>
      </c>
      <c r="Q22" s="1">
        <v>98.583506099999994</v>
      </c>
      <c r="R22" s="1"/>
      <c r="S22" s="1">
        <v>0.17150000000000001</v>
      </c>
      <c r="T22" s="1"/>
    </row>
    <row r="23" spans="1:20">
      <c r="A23" s="1" t="s">
        <v>25</v>
      </c>
      <c r="B23" s="2">
        <v>42950</v>
      </c>
      <c r="C23" s="1" t="s">
        <v>26</v>
      </c>
      <c r="D23" s="1" t="s">
        <v>27</v>
      </c>
      <c r="E23" s="1" t="s">
        <v>94</v>
      </c>
      <c r="F23" s="1" t="s">
        <v>53</v>
      </c>
      <c r="G23" s="1" t="s">
        <v>30</v>
      </c>
      <c r="H23" s="1">
        <v>0.2</v>
      </c>
      <c r="I23" s="1" t="s">
        <v>25</v>
      </c>
      <c r="J23">
        <v>0.13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95</v>
      </c>
      <c r="P23" s="1" t="s">
        <v>83</v>
      </c>
      <c r="Q23" s="1">
        <v>95.453315900000007</v>
      </c>
      <c r="R23" s="1"/>
      <c r="S23" s="1">
        <v>2.4796999999999998</v>
      </c>
      <c r="T23" s="1"/>
    </row>
    <row r="24" spans="1:20">
      <c r="A24" s="1" t="s">
        <v>25</v>
      </c>
      <c r="B24" s="2">
        <v>42950</v>
      </c>
      <c r="C24" s="1" t="s">
        <v>26</v>
      </c>
      <c r="D24" s="1" t="s">
        <v>27</v>
      </c>
      <c r="E24" s="1" t="s">
        <v>96</v>
      </c>
      <c r="F24" s="1" t="s">
        <v>56</v>
      </c>
      <c r="G24" s="1" t="s">
        <v>30</v>
      </c>
      <c r="H24" s="1">
        <v>0.2</v>
      </c>
      <c r="I24" s="1" t="s">
        <v>25</v>
      </c>
      <c r="J24">
        <v>0.13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97</v>
      </c>
      <c r="P24" s="1" t="s">
        <v>83</v>
      </c>
      <c r="Q24" s="1">
        <v>95.757459699999998</v>
      </c>
      <c r="R24" s="1"/>
      <c r="S24" s="1">
        <v>1.2194</v>
      </c>
      <c r="T24" s="1"/>
    </row>
    <row r="25" spans="1:20">
      <c r="A25" s="1" t="s">
        <v>25</v>
      </c>
      <c r="B25" s="2">
        <v>42950</v>
      </c>
      <c r="C25" s="1" t="s">
        <v>26</v>
      </c>
      <c r="D25" s="1" t="s">
        <v>27</v>
      </c>
      <c r="E25" s="1" t="s">
        <v>98</v>
      </c>
      <c r="F25" s="1" t="s">
        <v>59</v>
      </c>
      <c r="G25" s="1" t="s">
        <v>30</v>
      </c>
      <c r="H25" s="1">
        <v>6.5000000000000002E-2</v>
      </c>
      <c r="I25" s="1" t="s">
        <v>25</v>
      </c>
      <c r="J25">
        <v>0.04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99</v>
      </c>
      <c r="P25" s="1" t="s">
        <v>83</v>
      </c>
      <c r="Q25" s="1">
        <v>89.211798799999997</v>
      </c>
      <c r="R25" s="1"/>
      <c r="S25" s="1">
        <v>1.0357000000000001</v>
      </c>
      <c r="T25" s="1"/>
    </row>
    <row r="26" spans="1:20">
      <c r="A26" s="1" t="s">
        <v>25</v>
      </c>
      <c r="B26" s="2">
        <v>42950</v>
      </c>
      <c r="C26" s="1" t="s">
        <v>26</v>
      </c>
      <c r="D26" s="1" t="s">
        <v>27</v>
      </c>
      <c r="E26" s="1" t="s">
        <v>100</v>
      </c>
      <c r="F26" s="1" t="s">
        <v>62</v>
      </c>
      <c r="G26" s="1" t="s">
        <v>30</v>
      </c>
      <c r="H26" s="1">
        <v>6.5000000000000002E-2</v>
      </c>
      <c r="I26" s="1" t="s">
        <v>25</v>
      </c>
      <c r="J26">
        <v>0.04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101</v>
      </c>
      <c r="P26" s="1" t="s">
        <v>83</v>
      </c>
      <c r="Q26" s="1">
        <v>96.421489199999996</v>
      </c>
      <c r="R26" s="1"/>
      <c r="S26" s="1">
        <v>1.2222999999999999</v>
      </c>
      <c r="T26" s="1"/>
    </row>
    <row r="27" spans="1:20">
      <c r="A27" s="1" t="s">
        <v>25</v>
      </c>
      <c r="B27" s="2">
        <v>42950</v>
      </c>
      <c r="C27" s="1" t="s">
        <v>26</v>
      </c>
      <c r="D27" s="1" t="s">
        <v>27</v>
      </c>
      <c r="E27" s="1" t="s">
        <v>102</v>
      </c>
      <c r="F27" s="1" t="s">
        <v>65</v>
      </c>
      <c r="G27" s="1" t="s">
        <v>30</v>
      </c>
      <c r="H27" s="1">
        <v>2.1000000000000001E-2</v>
      </c>
      <c r="I27" s="1" t="s">
        <v>25</v>
      </c>
      <c r="J27">
        <v>1.2999999999999999E-2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103</v>
      </c>
      <c r="P27" s="1" t="s">
        <v>83</v>
      </c>
      <c r="Q27" s="1">
        <v>88.046302999999995</v>
      </c>
      <c r="R27" s="1"/>
      <c r="S27" s="1">
        <v>1.4491000000000001</v>
      </c>
      <c r="T27" s="1"/>
    </row>
    <row r="28" spans="1:20">
      <c r="A28" s="1" t="s">
        <v>25</v>
      </c>
      <c r="B28" s="2">
        <v>42950</v>
      </c>
      <c r="C28" s="1" t="s">
        <v>26</v>
      </c>
      <c r="D28" s="1" t="s">
        <v>27</v>
      </c>
      <c r="E28" s="1" t="s">
        <v>104</v>
      </c>
      <c r="F28" s="1" t="s">
        <v>68</v>
      </c>
      <c r="G28" s="1" t="s">
        <v>30</v>
      </c>
      <c r="H28" s="1">
        <v>2.1000000000000001E-2</v>
      </c>
      <c r="I28" s="1" t="s">
        <v>25</v>
      </c>
      <c r="J28">
        <v>1.2999999999999999E-2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105</v>
      </c>
      <c r="P28" s="1" t="s">
        <v>83</v>
      </c>
      <c r="Q28" s="1">
        <v>96.481152199999997</v>
      </c>
      <c r="R28" s="1"/>
      <c r="S28" s="1">
        <v>1.8367</v>
      </c>
      <c r="T28" s="1"/>
    </row>
    <row r="29" spans="1:20">
      <c r="A29" s="1" t="s">
        <v>25</v>
      </c>
      <c r="B29" s="2">
        <v>42950</v>
      </c>
      <c r="C29" s="1" t="s">
        <v>26</v>
      </c>
      <c r="D29" s="1" t="s">
        <v>27</v>
      </c>
      <c r="E29" s="1" t="s">
        <v>106</v>
      </c>
      <c r="F29" s="1" t="s">
        <v>71</v>
      </c>
      <c r="G29" s="1" t="s">
        <v>72</v>
      </c>
      <c r="H29" s="1">
        <v>0</v>
      </c>
      <c r="I29" s="1" t="s">
        <v>25</v>
      </c>
      <c r="J29">
        <v>0</v>
      </c>
      <c r="K29" s="1" t="s">
        <v>31</v>
      </c>
      <c r="L29" s="1" t="s">
        <v>25</v>
      </c>
      <c r="M29" s="1" t="s">
        <v>25</v>
      </c>
      <c r="N29" s="1" t="s">
        <v>25</v>
      </c>
      <c r="O29" s="1" t="s">
        <v>107</v>
      </c>
      <c r="P29" s="1" t="s">
        <v>83</v>
      </c>
      <c r="Q29" s="1">
        <v>55.995751499999997</v>
      </c>
      <c r="R29" s="1"/>
      <c r="S29" s="1">
        <v>15.829000000000001</v>
      </c>
      <c r="T29" s="1"/>
    </row>
    <row r="30" spans="1:20">
      <c r="A30" s="1" t="s">
        <v>25</v>
      </c>
      <c r="B30" s="2">
        <v>42950</v>
      </c>
      <c r="C30" s="1" t="s">
        <v>26</v>
      </c>
      <c r="D30" s="1" t="s">
        <v>27</v>
      </c>
      <c r="E30" s="1" t="s">
        <v>108</v>
      </c>
      <c r="F30" s="1" t="s">
        <v>75</v>
      </c>
      <c r="G30" s="1" t="s">
        <v>72</v>
      </c>
      <c r="H30" s="1">
        <v>0</v>
      </c>
      <c r="I30" s="1" t="s">
        <v>25</v>
      </c>
      <c r="J30">
        <v>0</v>
      </c>
      <c r="K30" s="1" t="s">
        <v>31</v>
      </c>
      <c r="L30" s="1" t="s">
        <v>25</v>
      </c>
      <c r="M30" s="1" t="s">
        <v>25</v>
      </c>
      <c r="N30" s="1" t="s">
        <v>25</v>
      </c>
      <c r="O30" s="1" t="s">
        <v>109</v>
      </c>
      <c r="P30" s="1" t="s">
        <v>83</v>
      </c>
      <c r="Q30" s="1">
        <v>68.042917099999997</v>
      </c>
      <c r="R30" s="1"/>
      <c r="S30" s="1">
        <v>5.7065999999999999</v>
      </c>
      <c r="T30" s="1"/>
    </row>
    <row r="31" spans="1:20">
      <c r="A31" s="1" t="s">
        <v>25</v>
      </c>
      <c r="B31" s="2">
        <v>42950</v>
      </c>
      <c r="C31" s="1" t="s">
        <v>26</v>
      </c>
      <c r="D31" s="1" t="s">
        <v>27</v>
      </c>
      <c r="E31" s="1" t="s">
        <v>110</v>
      </c>
      <c r="F31" s="1" t="s">
        <v>78</v>
      </c>
      <c r="G31" s="1" t="s">
        <v>79</v>
      </c>
      <c r="H31" s="1" t="s">
        <v>25</v>
      </c>
      <c r="I31" s="1" t="s">
        <v>25</v>
      </c>
      <c r="J31" t="s">
        <v>25</v>
      </c>
      <c r="K31" s="1" t="s">
        <v>25</v>
      </c>
      <c r="L31" s="1" t="s">
        <v>25</v>
      </c>
      <c r="M31" s="1" t="s">
        <v>25</v>
      </c>
      <c r="N31" s="1" t="s">
        <v>25</v>
      </c>
      <c r="O31" s="1" t="s">
        <v>111</v>
      </c>
      <c r="P31" s="1" t="s">
        <v>83</v>
      </c>
      <c r="Q31" s="1">
        <v>97.0527199</v>
      </c>
      <c r="R31" s="1">
        <v>102.9473</v>
      </c>
      <c r="S31" s="1">
        <v>0.18590000000000001</v>
      </c>
      <c r="T31" s="1">
        <v>0.19450400000000001</v>
      </c>
    </row>
    <row r="32" spans="1:20">
      <c r="A32" s="1" t="s">
        <v>25</v>
      </c>
      <c r="B32" s="2">
        <v>42951</v>
      </c>
      <c r="C32" s="1" t="s">
        <v>26</v>
      </c>
      <c r="D32" s="1" t="s">
        <v>27</v>
      </c>
      <c r="E32" s="1" t="s">
        <v>112</v>
      </c>
      <c r="F32" s="1" t="s">
        <v>29</v>
      </c>
      <c r="G32" s="1" t="s">
        <v>30</v>
      </c>
      <c r="H32" s="1">
        <v>6</v>
      </c>
      <c r="I32" s="1">
        <v>3.96</v>
      </c>
      <c r="J32">
        <v>3.96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113</v>
      </c>
      <c r="P32" s="1" t="s">
        <v>114</v>
      </c>
      <c r="Q32" s="1">
        <v>92.883926400000007</v>
      </c>
      <c r="R32" s="1"/>
      <c r="S32" s="1">
        <v>0.80189999999999995</v>
      </c>
      <c r="T32" s="1"/>
    </row>
    <row r="33" spans="1:20">
      <c r="A33" s="1" t="s">
        <v>25</v>
      </c>
      <c r="B33" s="2">
        <v>42951</v>
      </c>
      <c r="C33" s="1" t="s">
        <v>26</v>
      </c>
      <c r="D33" s="1" t="s">
        <v>27</v>
      </c>
      <c r="E33" s="1" t="s">
        <v>115</v>
      </c>
      <c r="F33" s="1" t="s">
        <v>38</v>
      </c>
      <c r="G33" s="1" t="s">
        <v>30</v>
      </c>
      <c r="H33" s="1">
        <v>6</v>
      </c>
      <c r="I33" s="1">
        <v>3.96</v>
      </c>
      <c r="J33">
        <v>3.96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116</v>
      </c>
      <c r="P33" s="1" t="s">
        <v>114</v>
      </c>
      <c r="Q33" s="1">
        <v>98.243154399999995</v>
      </c>
      <c r="R33" s="1"/>
      <c r="S33" s="1">
        <v>1.5643</v>
      </c>
      <c r="T33" s="1"/>
    </row>
    <row r="34" spans="1:20">
      <c r="A34" s="1" t="s">
        <v>25</v>
      </c>
      <c r="B34" s="2">
        <v>42951</v>
      </c>
      <c r="C34" s="1" t="s">
        <v>26</v>
      </c>
      <c r="D34" s="1" t="s">
        <v>27</v>
      </c>
      <c r="E34" s="1" t="s">
        <v>117</v>
      </c>
      <c r="F34" s="1" t="s">
        <v>41</v>
      </c>
      <c r="G34" s="1" t="s">
        <v>30</v>
      </c>
      <c r="H34" s="1">
        <v>1.94</v>
      </c>
      <c r="I34" s="1" t="s">
        <v>25</v>
      </c>
      <c r="J34">
        <v>1.25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118</v>
      </c>
      <c r="P34" s="1" t="s">
        <v>114</v>
      </c>
      <c r="Q34" s="1">
        <v>96.517640400000005</v>
      </c>
      <c r="R34" s="1"/>
      <c r="S34" s="1">
        <v>1.5969</v>
      </c>
      <c r="T34" s="1"/>
    </row>
    <row r="35" spans="1:20">
      <c r="A35" s="1" t="s">
        <v>25</v>
      </c>
      <c r="B35" s="2">
        <v>42951</v>
      </c>
      <c r="C35" s="1" t="s">
        <v>26</v>
      </c>
      <c r="D35" s="1" t="s">
        <v>27</v>
      </c>
      <c r="E35" s="1" t="s">
        <v>119</v>
      </c>
      <c r="F35" s="1" t="s">
        <v>44</v>
      </c>
      <c r="G35" s="1" t="s">
        <v>30</v>
      </c>
      <c r="H35" s="1">
        <v>1.94</v>
      </c>
      <c r="I35" s="1" t="s">
        <v>25</v>
      </c>
      <c r="J35">
        <v>1.25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120</v>
      </c>
      <c r="P35" s="1" t="s">
        <v>114</v>
      </c>
      <c r="Q35" s="1">
        <v>89.659511899999998</v>
      </c>
      <c r="R35" s="1"/>
      <c r="S35" s="1">
        <v>2.6025999999999998</v>
      </c>
      <c r="T35" s="1"/>
    </row>
    <row r="36" spans="1:20">
      <c r="A36" s="1" t="s">
        <v>25</v>
      </c>
      <c r="B36" s="2">
        <v>42951</v>
      </c>
      <c r="C36" s="1" t="s">
        <v>26</v>
      </c>
      <c r="D36" s="1" t="s">
        <v>27</v>
      </c>
      <c r="E36" s="1" t="s">
        <v>121</v>
      </c>
      <c r="F36" s="1" t="s">
        <v>47</v>
      </c>
      <c r="G36" s="1" t="s">
        <v>30</v>
      </c>
      <c r="H36" s="1">
        <v>0.62</v>
      </c>
      <c r="I36" s="1" t="s">
        <v>25</v>
      </c>
      <c r="J36">
        <v>0.4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122</v>
      </c>
      <c r="P36" s="1" t="s">
        <v>114</v>
      </c>
      <c r="Q36" s="1">
        <v>100.727256</v>
      </c>
      <c r="R36" s="1"/>
      <c r="S36" s="1">
        <v>0.83199999999999996</v>
      </c>
      <c r="T36" s="1"/>
    </row>
    <row r="37" spans="1:20">
      <c r="A37" s="1" t="s">
        <v>25</v>
      </c>
      <c r="B37" s="2">
        <v>42951</v>
      </c>
      <c r="C37" s="1" t="s">
        <v>26</v>
      </c>
      <c r="D37" s="1" t="s">
        <v>27</v>
      </c>
      <c r="E37" s="1" t="s">
        <v>123</v>
      </c>
      <c r="F37" s="1" t="s">
        <v>50</v>
      </c>
      <c r="G37" s="1" t="s">
        <v>30</v>
      </c>
      <c r="H37" s="1">
        <v>0.62</v>
      </c>
      <c r="I37" s="1" t="s">
        <v>25</v>
      </c>
      <c r="J37">
        <v>0.4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124</v>
      </c>
      <c r="P37" s="1" t="s">
        <v>114</v>
      </c>
      <c r="Q37" s="1">
        <v>92.6481469</v>
      </c>
      <c r="R37" s="1"/>
      <c r="S37" s="1">
        <v>0.91979999999999995</v>
      </c>
      <c r="T37" s="1"/>
    </row>
    <row r="38" spans="1:20">
      <c r="A38" s="1" t="s">
        <v>25</v>
      </c>
      <c r="B38" s="2">
        <v>42951</v>
      </c>
      <c r="C38" s="1" t="s">
        <v>26</v>
      </c>
      <c r="D38" s="1" t="s">
        <v>27</v>
      </c>
      <c r="E38" s="1" t="s">
        <v>125</v>
      </c>
      <c r="F38" s="1" t="s">
        <v>53</v>
      </c>
      <c r="G38" s="1" t="s">
        <v>30</v>
      </c>
      <c r="H38" s="1">
        <v>0.2</v>
      </c>
      <c r="I38" s="1" t="s">
        <v>25</v>
      </c>
      <c r="J38">
        <v>0.13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126</v>
      </c>
      <c r="P38" s="1" t="s">
        <v>114</v>
      </c>
      <c r="Q38" s="1">
        <v>99.890786199999994</v>
      </c>
      <c r="R38" s="1"/>
      <c r="S38" s="1">
        <v>0.4909</v>
      </c>
      <c r="T38" s="1"/>
    </row>
    <row r="39" spans="1:20">
      <c r="A39" s="1" t="s">
        <v>25</v>
      </c>
      <c r="B39" s="2">
        <v>42951</v>
      </c>
      <c r="C39" s="1" t="s">
        <v>26</v>
      </c>
      <c r="D39" s="1" t="s">
        <v>27</v>
      </c>
      <c r="E39" s="1" t="s">
        <v>127</v>
      </c>
      <c r="F39" s="1" t="s">
        <v>56</v>
      </c>
      <c r="G39" s="1" t="s">
        <v>30</v>
      </c>
      <c r="H39" s="1">
        <v>0.2</v>
      </c>
      <c r="I39" s="1" t="s">
        <v>25</v>
      </c>
      <c r="J39">
        <v>0.13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128</v>
      </c>
      <c r="P39" s="1" t="s">
        <v>114</v>
      </c>
      <c r="Q39" s="1">
        <v>100.60342799999999</v>
      </c>
      <c r="R39" s="1"/>
      <c r="S39" s="1">
        <v>0.39560000000000001</v>
      </c>
      <c r="T39" s="1"/>
    </row>
    <row r="40" spans="1:20">
      <c r="A40" s="1" t="s">
        <v>25</v>
      </c>
      <c r="B40" s="2">
        <v>42951</v>
      </c>
      <c r="C40" s="1" t="s">
        <v>26</v>
      </c>
      <c r="D40" s="1" t="s">
        <v>27</v>
      </c>
      <c r="E40" s="1" t="s">
        <v>129</v>
      </c>
      <c r="F40" s="1" t="s">
        <v>59</v>
      </c>
      <c r="G40" s="1" t="s">
        <v>30</v>
      </c>
      <c r="H40" s="1">
        <v>6.5000000000000002E-2</v>
      </c>
      <c r="I40" s="1" t="s">
        <v>25</v>
      </c>
      <c r="J40">
        <v>0.04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130</v>
      </c>
      <c r="P40" s="1" t="s">
        <v>114</v>
      </c>
      <c r="Q40" s="1">
        <v>92.010619899999995</v>
      </c>
      <c r="R40" s="1"/>
      <c r="S40" s="1">
        <v>-7.6619999999999999</v>
      </c>
      <c r="T40" s="1"/>
    </row>
    <row r="41" spans="1:20">
      <c r="A41" s="1" t="s">
        <v>25</v>
      </c>
      <c r="B41" s="2">
        <v>42951</v>
      </c>
      <c r="C41" s="1" t="s">
        <v>26</v>
      </c>
      <c r="D41" s="1" t="s">
        <v>27</v>
      </c>
      <c r="E41" s="1" t="s">
        <v>131</v>
      </c>
      <c r="F41" s="1" t="s">
        <v>62</v>
      </c>
      <c r="G41" s="1" t="s">
        <v>30</v>
      </c>
      <c r="H41" s="1">
        <v>6.5000000000000002E-2</v>
      </c>
      <c r="I41" s="1" t="s">
        <v>25</v>
      </c>
      <c r="J41">
        <v>0.04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132</v>
      </c>
      <c r="P41" s="1" t="s">
        <v>114</v>
      </c>
      <c r="Q41" s="1">
        <v>102.42573299999999</v>
      </c>
      <c r="R41" s="1"/>
      <c r="S41" s="1">
        <v>-7.9050000000000002</v>
      </c>
      <c r="T41" s="1"/>
    </row>
    <row r="42" spans="1:20">
      <c r="A42" s="1" t="s">
        <v>25</v>
      </c>
      <c r="B42" s="2">
        <v>42951</v>
      </c>
      <c r="C42" s="1" t="s">
        <v>26</v>
      </c>
      <c r="D42" s="1" t="s">
        <v>27</v>
      </c>
      <c r="E42" s="1" t="s">
        <v>133</v>
      </c>
      <c r="F42" s="1" t="s">
        <v>65</v>
      </c>
      <c r="G42" s="1" t="s">
        <v>30</v>
      </c>
      <c r="H42" s="1">
        <v>2.1000000000000001E-2</v>
      </c>
      <c r="I42" s="1" t="s">
        <v>25</v>
      </c>
      <c r="J42">
        <v>1.2E-2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134</v>
      </c>
      <c r="P42" s="1" t="s">
        <v>114</v>
      </c>
      <c r="Q42" s="1">
        <v>101.955269</v>
      </c>
      <c r="R42" s="1"/>
      <c r="S42" s="1">
        <v>-7.2759999999999998</v>
      </c>
      <c r="T42" s="1"/>
    </row>
    <row r="43" spans="1:20">
      <c r="A43" s="1" t="s">
        <v>25</v>
      </c>
      <c r="B43" s="2">
        <v>42951</v>
      </c>
      <c r="C43" s="1" t="s">
        <v>26</v>
      </c>
      <c r="D43" s="1" t="s">
        <v>27</v>
      </c>
      <c r="E43" s="1" t="s">
        <v>135</v>
      </c>
      <c r="F43" s="1" t="s">
        <v>68</v>
      </c>
      <c r="G43" s="1" t="s">
        <v>30</v>
      </c>
      <c r="H43" s="1">
        <v>2.1000000000000001E-2</v>
      </c>
      <c r="I43" s="1" t="s">
        <v>25</v>
      </c>
      <c r="J43">
        <v>1.2E-2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136</v>
      </c>
      <c r="P43" s="1" t="s">
        <v>114</v>
      </c>
      <c r="Q43" s="1">
        <v>105.72583899999999</v>
      </c>
      <c r="R43" s="1"/>
      <c r="S43" s="1">
        <v>-7.1609999999999996</v>
      </c>
      <c r="T43" s="1"/>
    </row>
    <row r="44" spans="1:20">
      <c r="A44" s="1" t="s">
        <v>25</v>
      </c>
      <c r="B44" s="2">
        <v>42951</v>
      </c>
      <c r="C44" s="1" t="s">
        <v>26</v>
      </c>
      <c r="D44" s="1" t="s">
        <v>27</v>
      </c>
      <c r="E44" s="1" t="s">
        <v>137</v>
      </c>
      <c r="F44" s="1" t="s">
        <v>71</v>
      </c>
      <c r="G44" s="1" t="s">
        <v>72</v>
      </c>
      <c r="H44" s="1">
        <v>0</v>
      </c>
      <c r="I44" s="1" t="s">
        <v>25</v>
      </c>
      <c r="J44">
        <v>0</v>
      </c>
      <c r="K44" s="1" t="s">
        <v>31</v>
      </c>
      <c r="L44" s="1" t="s">
        <v>25</v>
      </c>
      <c r="M44" s="1" t="s">
        <v>25</v>
      </c>
      <c r="N44" s="1" t="s">
        <v>25</v>
      </c>
      <c r="O44" s="1" t="s">
        <v>138</v>
      </c>
      <c r="P44" s="1" t="s">
        <v>114</v>
      </c>
      <c r="Q44" s="1">
        <v>75.847444300000006</v>
      </c>
      <c r="R44" s="1"/>
      <c r="S44" s="1">
        <v>5.8125999999999998</v>
      </c>
      <c r="T44" s="1"/>
    </row>
    <row r="45" spans="1:20">
      <c r="A45" s="1" t="s">
        <v>25</v>
      </c>
      <c r="B45" s="2">
        <v>42951</v>
      </c>
      <c r="C45" s="1" t="s">
        <v>26</v>
      </c>
      <c r="D45" s="1" t="s">
        <v>27</v>
      </c>
      <c r="E45" s="1" t="s">
        <v>139</v>
      </c>
      <c r="F45" s="1" t="s">
        <v>75</v>
      </c>
      <c r="G45" s="1" t="s">
        <v>72</v>
      </c>
      <c r="H45" s="1">
        <v>0</v>
      </c>
      <c r="I45" s="1" t="s">
        <v>25</v>
      </c>
      <c r="J45">
        <v>0</v>
      </c>
      <c r="K45" s="1" t="s">
        <v>31</v>
      </c>
      <c r="L45" s="1" t="s">
        <v>25</v>
      </c>
      <c r="M45" s="1" t="s">
        <v>25</v>
      </c>
      <c r="N45" s="1" t="s">
        <v>25</v>
      </c>
      <c r="O45" s="1" t="s">
        <v>140</v>
      </c>
      <c r="P45" s="1" t="s">
        <v>114</v>
      </c>
      <c r="Q45" s="1">
        <v>72.421896599999997</v>
      </c>
      <c r="R45" s="1"/>
      <c r="S45" s="1">
        <v>6.4321000000000002</v>
      </c>
      <c r="T45" s="1"/>
    </row>
    <row r="46" spans="1:20">
      <c r="A46" s="1" t="s">
        <v>25</v>
      </c>
      <c r="B46" s="2">
        <v>42951</v>
      </c>
      <c r="C46" s="1" t="s">
        <v>26</v>
      </c>
      <c r="D46" s="1" t="s">
        <v>27</v>
      </c>
      <c r="E46" s="1" t="s">
        <v>141</v>
      </c>
      <c r="F46" s="1" t="s">
        <v>78</v>
      </c>
      <c r="G46" s="1" t="s">
        <v>79</v>
      </c>
      <c r="H46" s="1" t="s">
        <v>25</v>
      </c>
      <c r="I46" s="1" t="s">
        <v>25</v>
      </c>
      <c r="J46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142</v>
      </c>
      <c r="P46" s="1" t="s">
        <v>114</v>
      </c>
      <c r="Q46" s="1">
        <v>96.780456700000002</v>
      </c>
      <c r="R46" s="1">
        <v>103.2195</v>
      </c>
      <c r="S46" s="1">
        <v>6.8999999999999999E-3</v>
      </c>
      <c r="T46" s="1">
        <v>2.4452000000000002E-2</v>
      </c>
    </row>
    <row r="47" spans="1:20">
      <c r="A47" s="1">
        <v>1359</v>
      </c>
      <c r="B47" s="2">
        <v>42963</v>
      </c>
      <c r="C47" s="1" t="s">
        <v>143</v>
      </c>
      <c r="D47" s="1" t="s">
        <v>27</v>
      </c>
      <c r="E47" s="1" t="s">
        <v>144</v>
      </c>
      <c r="F47" s="1" t="s">
        <v>29</v>
      </c>
      <c r="G47" s="1" t="s">
        <v>30</v>
      </c>
      <c r="H47" s="1">
        <v>6</v>
      </c>
      <c r="I47" s="1">
        <v>4.1500000000000004</v>
      </c>
      <c r="J47">
        <v>4.1500000000000004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145</v>
      </c>
      <c r="P47" s="1" t="s">
        <v>146</v>
      </c>
      <c r="Q47" s="1">
        <v>96.393684300000004</v>
      </c>
      <c r="R47" s="1"/>
      <c r="S47" s="1">
        <v>-4.9550000000000001</v>
      </c>
      <c r="T47" s="1"/>
    </row>
    <row r="48" spans="1:20">
      <c r="A48" s="1">
        <v>1359</v>
      </c>
      <c r="B48" s="2">
        <v>42963</v>
      </c>
      <c r="C48" s="1" t="s">
        <v>143</v>
      </c>
      <c r="D48" s="1" t="s">
        <v>27</v>
      </c>
      <c r="E48" s="1" t="s">
        <v>147</v>
      </c>
      <c r="F48" s="1" t="s">
        <v>38</v>
      </c>
      <c r="G48" s="1" t="s">
        <v>30</v>
      </c>
      <c r="H48" s="1">
        <v>6</v>
      </c>
      <c r="I48" s="1">
        <v>4.1500000000000004</v>
      </c>
      <c r="J48">
        <v>4.1500000000000004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148</v>
      </c>
      <c r="P48" s="1" t="s">
        <v>146</v>
      </c>
      <c r="Q48" s="1">
        <v>113.276118</v>
      </c>
      <c r="R48" s="1"/>
      <c r="S48" s="1">
        <v>-7.2039999999999997</v>
      </c>
      <c r="T48" s="1"/>
    </row>
    <row r="49" spans="1:20">
      <c r="A49" s="1">
        <v>1359</v>
      </c>
      <c r="B49" s="2">
        <v>42963</v>
      </c>
      <c r="C49" s="1" t="s">
        <v>143</v>
      </c>
      <c r="D49" s="1" t="s">
        <v>27</v>
      </c>
      <c r="E49" s="1" t="s">
        <v>149</v>
      </c>
      <c r="F49" s="1" t="s">
        <v>41</v>
      </c>
      <c r="G49" s="1" t="s">
        <v>30</v>
      </c>
      <c r="H49" s="1">
        <v>1.94</v>
      </c>
      <c r="I49" s="1" t="s">
        <v>25</v>
      </c>
      <c r="J49">
        <v>1.31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150</v>
      </c>
      <c r="P49" s="1" t="s">
        <v>146</v>
      </c>
      <c r="Q49" s="1">
        <v>161.87023400000001</v>
      </c>
      <c r="R49" s="1"/>
      <c r="S49" s="1">
        <v>-14.17</v>
      </c>
      <c r="T49" s="1"/>
    </row>
    <row r="50" spans="1:20">
      <c r="A50" s="1">
        <v>1359</v>
      </c>
      <c r="B50" s="2">
        <v>42963</v>
      </c>
      <c r="C50" s="1" t="s">
        <v>143</v>
      </c>
      <c r="D50" s="1" t="s">
        <v>27</v>
      </c>
      <c r="E50" s="1" t="s">
        <v>151</v>
      </c>
      <c r="F50" s="1" t="s">
        <v>44</v>
      </c>
      <c r="G50" s="1" t="s">
        <v>30</v>
      </c>
      <c r="H50" s="1">
        <v>1.94</v>
      </c>
      <c r="I50" s="1" t="s">
        <v>25</v>
      </c>
      <c r="J50">
        <v>1.31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152</v>
      </c>
      <c r="P50" s="1" t="s">
        <v>146</v>
      </c>
      <c r="Q50" s="1">
        <v>118.322954</v>
      </c>
      <c r="R50" s="1"/>
      <c r="S50" s="1">
        <v>-11.78</v>
      </c>
      <c r="T50" s="1"/>
    </row>
    <row r="51" spans="1:20">
      <c r="A51" s="1">
        <v>1359</v>
      </c>
      <c r="B51" s="2">
        <v>42963</v>
      </c>
      <c r="C51" s="1" t="s">
        <v>143</v>
      </c>
      <c r="D51" s="1" t="s">
        <v>27</v>
      </c>
      <c r="E51" s="1" t="s">
        <v>153</v>
      </c>
      <c r="F51" s="1" t="s">
        <v>47</v>
      </c>
      <c r="G51" s="1" t="s">
        <v>30</v>
      </c>
      <c r="H51" s="1">
        <v>0.62</v>
      </c>
      <c r="I51" s="1" t="s">
        <v>25</v>
      </c>
      <c r="J51">
        <v>0.42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154</v>
      </c>
      <c r="P51" s="1" t="s">
        <v>146</v>
      </c>
      <c r="Q51" s="1">
        <v>114.38655</v>
      </c>
      <c r="R51" s="1"/>
      <c r="S51" s="1">
        <v>-15.09</v>
      </c>
      <c r="T51" s="1"/>
    </row>
    <row r="52" spans="1:20">
      <c r="A52" s="1">
        <v>1359</v>
      </c>
      <c r="B52" s="2">
        <v>42963</v>
      </c>
      <c r="C52" s="1" t="s">
        <v>143</v>
      </c>
      <c r="D52" s="1" t="s">
        <v>27</v>
      </c>
      <c r="E52" s="1" t="s">
        <v>155</v>
      </c>
      <c r="F52" s="1" t="s">
        <v>50</v>
      </c>
      <c r="G52" s="1" t="s">
        <v>30</v>
      </c>
      <c r="H52" s="1">
        <v>0.62</v>
      </c>
      <c r="I52" s="1" t="s">
        <v>25</v>
      </c>
      <c r="J52">
        <v>0.42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156</v>
      </c>
      <c r="P52" s="1" t="s">
        <v>146</v>
      </c>
      <c r="Q52" s="1">
        <v>117.152322</v>
      </c>
      <c r="R52" s="1"/>
      <c r="S52" s="1">
        <v>-14.31</v>
      </c>
      <c r="T52" s="1"/>
    </row>
    <row r="53" spans="1:20">
      <c r="A53" s="1">
        <v>1359</v>
      </c>
      <c r="B53" s="2">
        <v>42963</v>
      </c>
      <c r="C53" s="1" t="s">
        <v>143</v>
      </c>
      <c r="D53" s="1" t="s">
        <v>27</v>
      </c>
      <c r="E53" s="1" t="s">
        <v>157</v>
      </c>
      <c r="F53" s="1" t="s">
        <v>53</v>
      </c>
      <c r="G53" s="1" t="s">
        <v>30</v>
      </c>
      <c r="H53" s="1">
        <v>0.2</v>
      </c>
      <c r="I53" s="1" t="s">
        <v>25</v>
      </c>
      <c r="J53">
        <v>0.13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158</v>
      </c>
      <c r="P53" s="1" t="s">
        <v>146</v>
      </c>
      <c r="Q53" s="1">
        <v>115.380982</v>
      </c>
      <c r="R53" s="1"/>
      <c r="S53" s="1">
        <v>-12.7</v>
      </c>
      <c r="T53" s="1"/>
    </row>
    <row r="54" spans="1:20">
      <c r="A54" s="1">
        <v>1359</v>
      </c>
      <c r="B54" s="2">
        <v>42963</v>
      </c>
      <c r="C54" s="1" t="s">
        <v>143</v>
      </c>
      <c r="D54" s="1" t="s">
        <v>27</v>
      </c>
      <c r="E54" s="1" t="s">
        <v>159</v>
      </c>
      <c r="F54" s="1" t="s">
        <v>56</v>
      </c>
      <c r="G54" s="1" t="s">
        <v>30</v>
      </c>
      <c r="H54" s="1">
        <v>0.2</v>
      </c>
      <c r="I54" s="1" t="s">
        <v>25</v>
      </c>
      <c r="J54">
        <v>0.13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160</v>
      </c>
      <c r="P54" s="1" t="s">
        <v>146</v>
      </c>
      <c r="Q54" s="1">
        <v>117.975686</v>
      </c>
      <c r="R54" s="1"/>
      <c r="S54" s="1">
        <v>-13.72</v>
      </c>
      <c r="T54" s="1"/>
    </row>
    <row r="55" spans="1:20">
      <c r="A55" s="1">
        <v>1359</v>
      </c>
      <c r="B55" s="2">
        <v>42963</v>
      </c>
      <c r="C55" s="1" t="s">
        <v>143</v>
      </c>
      <c r="D55" s="1" t="s">
        <v>27</v>
      </c>
      <c r="E55" s="1" t="s">
        <v>161</v>
      </c>
      <c r="F55" s="1" t="s">
        <v>59</v>
      </c>
      <c r="G55" s="1" t="s">
        <v>30</v>
      </c>
      <c r="H55" s="1">
        <v>6.5000000000000002E-2</v>
      </c>
      <c r="I55" s="1" t="s">
        <v>25</v>
      </c>
      <c r="J55">
        <v>0.04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162</v>
      </c>
      <c r="P55" s="1" t="s">
        <v>146</v>
      </c>
      <c r="Q55" s="1">
        <v>119.981684</v>
      </c>
      <c r="R55" s="1"/>
      <c r="S55" s="1">
        <v>-13.72</v>
      </c>
      <c r="T55" s="1"/>
    </row>
    <row r="56" spans="1:20">
      <c r="A56" s="1">
        <v>1359</v>
      </c>
      <c r="B56" s="2">
        <v>42963</v>
      </c>
      <c r="C56" s="1" t="s">
        <v>143</v>
      </c>
      <c r="D56" s="1" t="s">
        <v>27</v>
      </c>
      <c r="E56" s="1" t="s">
        <v>163</v>
      </c>
      <c r="F56" s="1" t="s">
        <v>62</v>
      </c>
      <c r="G56" s="1" t="s">
        <v>30</v>
      </c>
      <c r="H56" s="1">
        <v>6.5000000000000002E-2</v>
      </c>
      <c r="I56" s="1" t="s">
        <v>25</v>
      </c>
      <c r="J56">
        <v>0.04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164</v>
      </c>
      <c r="P56" s="1" t="s">
        <v>146</v>
      </c>
      <c r="Q56" s="1">
        <v>125.5201</v>
      </c>
      <c r="R56" s="1"/>
      <c r="S56" s="1">
        <v>-13.59</v>
      </c>
      <c r="T56" s="1"/>
    </row>
    <row r="57" spans="1:20">
      <c r="A57" s="1">
        <v>1359</v>
      </c>
      <c r="B57" s="2">
        <v>42963</v>
      </c>
      <c r="C57" s="1" t="s">
        <v>143</v>
      </c>
      <c r="D57" s="1" t="s">
        <v>27</v>
      </c>
      <c r="E57" s="1" t="s">
        <v>165</v>
      </c>
      <c r="F57" s="1" t="s">
        <v>65</v>
      </c>
      <c r="G57" s="1" t="s">
        <v>30</v>
      </c>
      <c r="H57" s="1">
        <v>2.1000000000000001E-2</v>
      </c>
      <c r="I57" s="1" t="s">
        <v>25</v>
      </c>
      <c r="J57">
        <v>1.2999999999999999E-2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166</v>
      </c>
      <c r="P57" s="1" t="s">
        <v>146</v>
      </c>
      <c r="Q57" s="1">
        <v>120.55325499999999</v>
      </c>
      <c r="R57" s="1"/>
      <c r="S57" s="1">
        <v>-14.24</v>
      </c>
      <c r="T57" s="1"/>
    </row>
    <row r="58" spans="1:20">
      <c r="A58" s="1">
        <v>1359</v>
      </c>
      <c r="B58" s="2">
        <v>42963</v>
      </c>
      <c r="C58" s="1" t="s">
        <v>143</v>
      </c>
      <c r="D58" s="1" t="s">
        <v>27</v>
      </c>
      <c r="E58" s="1" t="s">
        <v>167</v>
      </c>
      <c r="F58" s="1" t="s">
        <v>68</v>
      </c>
      <c r="G58" s="1" t="s">
        <v>30</v>
      </c>
      <c r="H58" s="1">
        <v>2.1000000000000001E-2</v>
      </c>
      <c r="I58" s="1" t="s">
        <v>25</v>
      </c>
      <c r="J58">
        <v>1.2999999999999999E-2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168</v>
      </c>
      <c r="P58" s="1" t="s">
        <v>146</v>
      </c>
      <c r="Q58" s="1">
        <v>123.827742</v>
      </c>
      <c r="R58" s="1"/>
      <c r="S58" s="1">
        <v>-14.08</v>
      </c>
      <c r="T58" s="1"/>
    </row>
    <row r="59" spans="1:20">
      <c r="A59" s="1">
        <v>1359</v>
      </c>
      <c r="B59" s="2">
        <v>42963</v>
      </c>
      <c r="C59" s="1" t="s">
        <v>143</v>
      </c>
      <c r="D59" s="1" t="s">
        <v>27</v>
      </c>
      <c r="E59" s="1" t="s">
        <v>169</v>
      </c>
      <c r="F59" s="1" t="s">
        <v>71</v>
      </c>
      <c r="G59" s="1" t="s">
        <v>72</v>
      </c>
      <c r="H59" s="1">
        <v>0</v>
      </c>
      <c r="I59" s="1" t="s">
        <v>25</v>
      </c>
      <c r="J59">
        <v>0</v>
      </c>
      <c r="K59" s="1" t="s">
        <v>31</v>
      </c>
      <c r="L59" s="1" t="s">
        <v>25</v>
      </c>
      <c r="M59" s="1" t="s">
        <v>25</v>
      </c>
      <c r="N59" s="1" t="s">
        <v>25</v>
      </c>
      <c r="O59" s="1" t="s">
        <v>170</v>
      </c>
      <c r="P59" s="1" t="s">
        <v>146</v>
      </c>
      <c r="Q59" s="1">
        <v>91.112282899999997</v>
      </c>
      <c r="R59" s="1"/>
      <c r="S59" s="1">
        <v>2.0945999999999998</v>
      </c>
      <c r="T59" s="1"/>
    </row>
    <row r="60" spans="1:20">
      <c r="A60" s="1">
        <v>1359</v>
      </c>
      <c r="B60" s="2">
        <v>42963</v>
      </c>
      <c r="C60" s="1" t="s">
        <v>143</v>
      </c>
      <c r="D60" s="1" t="s">
        <v>27</v>
      </c>
      <c r="E60" s="1" t="s">
        <v>171</v>
      </c>
      <c r="F60" s="1" t="s">
        <v>75</v>
      </c>
      <c r="G60" s="1" t="s">
        <v>72</v>
      </c>
      <c r="H60" s="1">
        <v>0</v>
      </c>
      <c r="I60" s="1" t="s">
        <v>25</v>
      </c>
      <c r="J60">
        <v>0</v>
      </c>
      <c r="K60" s="1" t="s">
        <v>31</v>
      </c>
      <c r="L60" s="1" t="s">
        <v>25</v>
      </c>
      <c r="M60" s="1" t="s">
        <v>25</v>
      </c>
      <c r="N60" s="1" t="s">
        <v>25</v>
      </c>
      <c r="O60" s="1" t="s">
        <v>172</v>
      </c>
      <c r="P60" s="1" t="s">
        <v>146</v>
      </c>
      <c r="Q60" s="1">
        <v>114.276506</v>
      </c>
      <c r="R60" s="1"/>
      <c r="S60" s="1">
        <v>-2.835</v>
      </c>
      <c r="T60" s="1"/>
    </row>
    <row r="61" spans="1:20">
      <c r="A61" s="1">
        <v>1359</v>
      </c>
      <c r="B61" s="2">
        <v>42963</v>
      </c>
      <c r="C61" s="1" t="s">
        <v>143</v>
      </c>
      <c r="D61" s="1" t="s">
        <v>27</v>
      </c>
      <c r="E61" s="1" t="s">
        <v>173</v>
      </c>
      <c r="F61" s="1" t="s">
        <v>78</v>
      </c>
      <c r="G61" s="1" t="s">
        <v>79</v>
      </c>
      <c r="H61" s="1" t="s">
        <v>25</v>
      </c>
      <c r="I61" s="1" t="s">
        <v>25</v>
      </c>
      <c r="J61" t="s">
        <v>25</v>
      </c>
      <c r="K61" s="1" t="s">
        <v>25</v>
      </c>
      <c r="L61" s="1" t="s">
        <v>25</v>
      </c>
      <c r="M61" s="1" t="s">
        <v>25</v>
      </c>
      <c r="N61" s="1" t="s">
        <v>25</v>
      </c>
      <c r="O61" s="1" t="s">
        <v>174</v>
      </c>
      <c r="P61" s="1" t="s">
        <v>146</v>
      </c>
      <c r="Q61" s="1">
        <v>87.2292068</v>
      </c>
      <c r="R61" s="1">
        <v>112.77079999999999</v>
      </c>
      <c r="S61" s="1">
        <v>5.5399999999999998E-2</v>
      </c>
      <c r="T61" s="1">
        <v>2.5956239999999999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699D-E813-4F8C-83EF-EE2F3BE1D55D}">
  <dimension ref="A1:AE108"/>
  <sheetViews>
    <sheetView tabSelected="1" topLeftCell="G52" zoomScale="80" zoomScaleNormal="80" workbookViewId="0">
      <selection activeCell="Q57" sqref="Q57"/>
    </sheetView>
  </sheetViews>
  <sheetFormatPr defaultRowHeight="15"/>
  <cols>
    <col min="1" max="1" width="10.140625" customWidth="1"/>
    <col min="2" max="2" width="12.140625" customWidth="1"/>
    <col min="4" max="4" width="11.85546875" customWidth="1"/>
    <col min="12" max="12" width="12.5703125" customWidth="1"/>
    <col min="21" max="21" width="11.28515625" customWidth="1"/>
    <col min="22" max="22" width="12" customWidth="1"/>
  </cols>
  <sheetData>
    <row r="1" spans="1:31">
      <c r="A1" s="52" t="s">
        <v>175</v>
      </c>
      <c r="B1" s="53"/>
      <c r="C1" s="53"/>
      <c r="D1" s="53"/>
      <c r="E1" s="53"/>
      <c r="F1" s="53"/>
      <c r="G1" s="53"/>
      <c r="H1" s="53"/>
      <c r="I1" s="54"/>
      <c r="K1" s="52" t="s">
        <v>176</v>
      </c>
      <c r="L1" s="55"/>
      <c r="M1" s="55"/>
      <c r="N1" s="55"/>
      <c r="O1" s="55"/>
      <c r="P1" s="55"/>
      <c r="Q1" s="55"/>
      <c r="R1" s="55"/>
      <c r="S1" s="56"/>
      <c r="U1" s="52" t="s">
        <v>177</v>
      </c>
      <c r="V1" s="55"/>
      <c r="W1" s="55"/>
      <c r="X1" s="55"/>
      <c r="Y1" s="55"/>
      <c r="Z1" s="55"/>
      <c r="AA1" s="55"/>
      <c r="AB1" s="55"/>
      <c r="AC1" s="56"/>
    </row>
    <row r="2" spans="1:31" ht="75">
      <c r="A2" s="4"/>
      <c r="C2" s="5" t="s">
        <v>178</v>
      </c>
      <c r="D2" s="5" t="s">
        <v>179</v>
      </c>
      <c r="E2" s="5" t="s">
        <v>180</v>
      </c>
      <c r="F2" s="5" t="s">
        <v>181</v>
      </c>
      <c r="G2" s="6" t="s">
        <v>182</v>
      </c>
      <c r="H2" s="5" t="s">
        <v>183</v>
      </c>
      <c r="I2" s="6" t="s">
        <v>184</v>
      </c>
      <c r="K2" s="4"/>
      <c r="M2" s="5" t="s">
        <v>178</v>
      </c>
      <c r="N2" s="5" t="s">
        <v>179</v>
      </c>
      <c r="O2" s="5" t="s">
        <v>180</v>
      </c>
      <c r="P2" s="5" t="s">
        <v>181</v>
      </c>
      <c r="Q2" s="6" t="s">
        <v>182</v>
      </c>
      <c r="R2" s="5" t="s">
        <v>183</v>
      </c>
      <c r="S2" s="6" t="s">
        <v>184</v>
      </c>
      <c r="U2" s="4"/>
      <c r="W2" s="5" t="s">
        <v>178</v>
      </c>
      <c r="X2" s="5" t="s">
        <v>179</v>
      </c>
      <c r="Y2" s="5" t="s">
        <v>180</v>
      </c>
      <c r="Z2" s="5" t="s">
        <v>181</v>
      </c>
      <c r="AA2" s="6" t="s">
        <v>182</v>
      </c>
      <c r="AB2" s="5" t="s">
        <v>183</v>
      </c>
      <c r="AC2" s="6" t="s">
        <v>184</v>
      </c>
    </row>
    <row r="3" spans="1:31">
      <c r="A3" s="4"/>
      <c r="B3" s="7" t="s">
        <v>185</v>
      </c>
      <c r="C3">
        <v>0.24025000000000002</v>
      </c>
      <c r="D3">
        <v>0.23380000000000001</v>
      </c>
      <c r="E3">
        <f>AVERAGE(D31:D34)</f>
        <v>2.1587499999999999E-2</v>
      </c>
      <c r="F3">
        <f>AVERAGE(D35:D36)</f>
        <v>1.5562</v>
      </c>
      <c r="G3">
        <f>((D3-D$31)/(F$3-D$31))*100</f>
        <v>13.667373918720418</v>
      </c>
      <c r="H3" s="21">
        <f>AVERAGE(D27:D30)</f>
        <v>1.013525</v>
      </c>
      <c r="I3" s="21">
        <f>((D3-D$29)/(F$3-D$29))*100</f>
        <v>5.5124861562645151</v>
      </c>
      <c r="K3" s="4"/>
      <c r="L3" s="7" t="s">
        <v>185</v>
      </c>
      <c r="M3">
        <v>0.44384999999999997</v>
      </c>
      <c r="N3">
        <v>0.43789999999999996</v>
      </c>
      <c r="O3">
        <f>AVERAGE(N31:N34)</f>
        <v>7.5262499999999996E-2</v>
      </c>
      <c r="P3">
        <f>AVERAGE(N35:N36)</f>
        <v>1.816875</v>
      </c>
      <c r="Q3">
        <f>((N3-N$31)/(P$3-N$31))*100</f>
        <v>20.740591726179357</v>
      </c>
      <c r="R3" s="21">
        <f>AVERAGE(N27:N30)</f>
        <v>0.30907499999999993</v>
      </c>
      <c r="S3" s="21">
        <f>((N3-N$27)/(P$3-N$27))*100</f>
        <v>3.1907611843375387</v>
      </c>
      <c r="U3" s="4"/>
      <c r="V3" s="7" t="s">
        <v>185</v>
      </c>
      <c r="W3">
        <v>9.6150000000000013E-2</v>
      </c>
      <c r="X3">
        <v>8.9800000000000019E-2</v>
      </c>
      <c r="Y3">
        <f>AVERAGE(X31:X34)</f>
        <v>5.7762500000000008E-2</v>
      </c>
      <c r="Z3">
        <f>AVERAGE(X35:X36)</f>
        <v>2.0514750000000004</v>
      </c>
      <c r="AA3">
        <f>((X3-X$31)/(Z$3-X$31))*100</f>
        <v>1.5952043542055958</v>
      </c>
      <c r="AB3" s="21">
        <f>AVERAGE(X27:X30)</f>
        <v>0.14828750000000002</v>
      </c>
      <c r="AC3" s="21">
        <f>((X3-X$27)/(Z$3-X$27))*100</f>
        <v>-1.6003936243218386</v>
      </c>
    </row>
    <row r="4" spans="1:31">
      <c r="A4" s="4"/>
      <c r="B4" s="7" t="s">
        <v>186</v>
      </c>
      <c r="C4">
        <v>0.28125</v>
      </c>
      <c r="D4">
        <v>0.27479999999999999</v>
      </c>
      <c r="G4">
        <f t="shared" ref="G4:G36" si="0">((D4-D$31)/(F$3-D$31))*100</f>
        <v>16.344050922147868</v>
      </c>
      <c r="I4" s="21">
        <f t="shared" ref="I4:I34" si="1">((D4-D$29)/(F$3-D$29))*100</f>
        <v>8.441999214033082</v>
      </c>
      <c r="K4" s="4"/>
      <c r="L4" s="7" t="s">
        <v>186</v>
      </c>
      <c r="M4">
        <v>0.33135000000000003</v>
      </c>
      <c r="N4">
        <v>0.32540000000000002</v>
      </c>
      <c r="Q4">
        <f t="shared" ref="Q4:Q39" si="2">((N4-N$31)/(P$3-N$31))*100</f>
        <v>14.274424151854353</v>
      </c>
      <c r="R4" s="51"/>
      <c r="S4" s="21">
        <f t="shared" ref="S4:S36" si="3">((N4-N$27)/(P$3-N$27))*100</f>
        <v>-4.7071625392702279</v>
      </c>
      <c r="U4" s="4"/>
      <c r="V4" s="7" t="s">
        <v>186</v>
      </c>
      <c r="W4">
        <v>9.1499999999999998E-2</v>
      </c>
      <c r="X4">
        <v>8.5150000000000003E-2</v>
      </c>
      <c r="AA4">
        <f t="shared" ref="AA4:AA36" si="4">((X4-X$31)/(Z$3-X$31))*100</f>
        <v>1.3619433401472298</v>
      </c>
      <c r="AC4" s="21">
        <f t="shared" ref="AC4:AC36" si="5">((X4-X$27)/(Z$3-X$27))*100</f>
        <v>-1.8412295580790092</v>
      </c>
    </row>
    <row r="5" spans="1:31">
      <c r="A5" s="4"/>
      <c r="B5" s="7" t="s">
        <v>187</v>
      </c>
      <c r="C5">
        <v>0.22660000000000002</v>
      </c>
      <c r="D5">
        <v>0.22015000000000001</v>
      </c>
      <c r="G5">
        <f t="shared" si="0"/>
        <v>12.776236330993962</v>
      </c>
      <c r="I5" s="21">
        <f t="shared" si="1"/>
        <v>4.5371726626415647</v>
      </c>
      <c r="K5" s="4"/>
      <c r="L5" s="7" t="s">
        <v>187</v>
      </c>
      <c r="M5">
        <v>0.3826</v>
      </c>
      <c r="N5">
        <v>0.37664999999999998</v>
      </c>
      <c r="Q5">
        <f t="shared" si="2"/>
        <v>17.2201227134913</v>
      </c>
      <c r="S5" s="21">
        <f t="shared" si="3"/>
        <v>-1.1092195096266901</v>
      </c>
      <c r="U5" s="4"/>
      <c r="V5" s="7" t="s">
        <v>187</v>
      </c>
      <c r="W5">
        <v>8.0099999999999991E-2</v>
      </c>
      <c r="X5">
        <v>7.3749999999999996E-2</v>
      </c>
      <c r="AA5">
        <f t="shared" si="4"/>
        <v>0.79007762826220451</v>
      </c>
      <c r="AC5" s="21">
        <f t="shared" si="5"/>
        <v>-2.4316660408385231</v>
      </c>
    </row>
    <row r="6" spans="1:31">
      <c r="A6" s="4"/>
      <c r="B6" s="7" t="s">
        <v>188</v>
      </c>
      <c r="C6">
        <v>0.26995000000000002</v>
      </c>
      <c r="D6">
        <v>0.26350000000000001</v>
      </c>
      <c r="G6">
        <f t="shared" si="0"/>
        <v>15.606332626081281</v>
      </c>
      <c r="I6" s="21">
        <f t="shared" si="1"/>
        <v>7.6345968346968691</v>
      </c>
      <c r="K6" s="4"/>
      <c r="L6" s="7" t="s">
        <v>188</v>
      </c>
      <c r="M6">
        <v>0.3054</v>
      </c>
      <c r="N6">
        <v>0.29944999999999999</v>
      </c>
      <c r="Q6">
        <f t="shared" si="2"/>
        <v>12.782894831376717</v>
      </c>
      <c r="S6" s="21">
        <f t="shared" si="3"/>
        <v>-6.5289502781824211</v>
      </c>
      <c r="U6" s="4"/>
      <c r="V6" s="7" t="s">
        <v>188</v>
      </c>
      <c r="W6">
        <v>9.5299999999999996E-2</v>
      </c>
      <c r="X6">
        <v>8.8950000000000001E-2</v>
      </c>
      <c r="AA6">
        <f t="shared" si="4"/>
        <v>1.5525652441089046</v>
      </c>
      <c r="AC6" s="21">
        <f t="shared" si="5"/>
        <v>-1.6444173971591716</v>
      </c>
      <c r="AE6">
        <f>AVERAGE(X27:X30,N27:N30)</f>
        <v>0.22868124999999997</v>
      </c>
    </row>
    <row r="7" spans="1:31">
      <c r="A7" s="4"/>
      <c r="B7" s="7" t="s">
        <v>189</v>
      </c>
      <c r="C7">
        <v>0.13240000000000002</v>
      </c>
      <c r="D7">
        <v>0.12595000000000001</v>
      </c>
      <c r="G7">
        <f t="shared" si="0"/>
        <v>6.6264077036069864</v>
      </c>
      <c r="I7" s="21">
        <f t="shared" si="1"/>
        <v>-2.1935622164267068</v>
      </c>
      <c r="K7" s="4"/>
      <c r="L7" s="7" t="s">
        <v>189</v>
      </c>
      <c r="M7">
        <v>9.5050000000000009E-2</v>
      </c>
      <c r="N7">
        <v>8.9100000000000013E-2</v>
      </c>
      <c r="Q7">
        <f t="shared" si="2"/>
        <v>0.69259839351659036</v>
      </c>
      <c r="S7" s="21">
        <f t="shared" si="3"/>
        <v>-21.296312547168149</v>
      </c>
      <c r="U7" s="4"/>
      <c r="V7" s="7" t="s">
        <v>189</v>
      </c>
      <c r="W7">
        <v>8.8649999999999993E-2</v>
      </c>
      <c r="X7">
        <v>8.2299999999999998E-2</v>
      </c>
      <c r="AA7">
        <f t="shared" si="4"/>
        <v>1.2189769121759735</v>
      </c>
      <c r="AC7" s="21">
        <f t="shared" si="5"/>
        <v>-1.9888386787688881</v>
      </c>
    </row>
    <row r="8" spans="1:31">
      <c r="A8" s="4"/>
      <c r="B8" s="7" t="s">
        <v>190</v>
      </c>
      <c r="C8">
        <v>0.13725000000000001</v>
      </c>
      <c r="D8">
        <v>0.1308</v>
      </c>
      <c r="G8">
        <f t="shared" si="0"/>
        <v>6.9430390076709649</v>
      </c>
      <c r="I8" s="21">
        <f t="shared" si="1"/>
        <v>-1.847022257154084</v>
      </c>
      <c r="K8" s="4"/>
      <c r="L8" s="7" t="s">
        <v>190</v>
      </c>
      <c r="M8">
        <v>0.10009999999999999</v>
      </c>
      <c r="N8">
        <v>9.4149999999999998E-2</v>
      </c>
      <c r="Q8">
        <f t="shared" si="2"/>
        <v>0.98285747129740098</v>
      </c>
      <c r="S8" s="21">
        <f t="shared" si="3"/>
        <v>-20.941783526686201</v>
      </c>
      <c r="U8" s="4"/>
      <c r="V8" s="7" t="s">
        <v>190</v>
      </c>
      <c r="W8">
        <v>7.9799999999999982E-2</v>
      </c>
      <c r="X8">
        <v>7.3449999999999988E-2</v>
      </c>
      <c r="AA8">
        <f t="shared" si="4"/>
        <v>0.77502853058101928</v>
      </c>
      <c r="AC8" s="21">
        <f t="shared" si="5"/>
        <v>-2.4472038430164056</v>
      </c>
    </row>
    <row r="9" spans="1:31">
      <c r="A9" s="4"/>
      <c r="B9" s="7" t="s">
        <v>191</v>
      </c>
      <c r="C9">
        <v>0.17230000000000001</v>
      </c>
      <c r="D9">
        <v>0.16585</v>
      </c>
      <c r="G9">
        <f t="shared" si="0"/>
        <v>9.2312714215766292</v>
      </c>
      <c r="I9" s="21">
        <f t="shared" si="1"/>
        <v>0.65735414954806992</v>
      </c>
      <c r="K9" s="4"/>
      <c r="L9" s="7" t="s">
        <v>191</v>
      </c>
      <c r="M9">
        <v>0.10969999999999999</v>
      </c>
      <c r="N9">
        <v>0.10375</v>
      </c>
      <c r="Q9">
        <f t="shared" si="2"/>
        <v>1.5346371043064677</v>
      </c>
      <c r="S9" s="21">
        <f t="shared" si="3"/>
        <v>-20.267827368938342</v>
      </c>
      <c r="U9" s="4"/>
      <c r="V9" s="7" t="s">
        <v>191</v>
      </c>
      <c r="W9">
        <v>9.5950000000000008E-2</v>
      </c>
      <c r="X9">
        <v>8.9600000000000013E-2</v>
      </c>
      <c r="AA9">
        <f t="shared" si="4"/>
        <v>1.5851716224181391</v>
      </c>
      <c r="AC9" s="21">
        <f t="shared" si="5"/>
        <v>-1.6107521591070935</v>
      </c>
    </row>
    <row r="10" spans="1:31">
      <c r="A10" s="4"/>
      <c r="B10" s="7" t="s">
        <v>192</v>
      </c>
      <c r="C10">
        <v>0.16275000000000001</v>
      </c>
      <c r="D10">
        <v>0.15629999999999999</v>
      </c>
      <c r="G10">
        <f t="shared" si="0"/>
        <v>8.6078015341929159</v>
      </c>
      <c r="I10" s="21">
        <f t="shared" si="1"/>
        <v>-2.5008038298023592E-2</v>
      </c>
      <c r="K10" s="4"/>
      <c r="L10" s="7" t="s">
        <v>192</v>
      </c>
      <c r="M10">
        <v>0.15165000000000001</v>
      </c>
      <c r="N10">
        <v>0.1457</v>
      </c>
      <c r="Q10">
        <f t="shared" si="2"/>
        <v>3.9457991464658804</v>
      </c>
      <c r="S10" s="21">
        <f t="shared" si="3"/>
        <v>-17.322779367113043</v>
      </c>
      <c r="U10" s="4"/>
      <c r="V10" s="7" t="s">
        <v>192</v>
      </c>
      <c r="W10">
        <v>0.11600000000000001</v>
      </c>
      <c r="X10">
        <v>0.10965000000000001</v>
      </c>
      <c r="AA10">
        <f t="shared" si="4"/>
        <v>2.5909529841106607</v>
      </c>
      <c r="AC10" s="21">
        <f t="shared" si="5"/>
        <v>-0.57230904688531747</v>
      </c>
    </row>
    <row r="11" spans="1:31">
      <c r="A11" s="4"/>
      <c r="B11" s="7" t="s">
        <v>193</v>
      </c>
      <c r="C11">
        <v>0.14375000000000002</v>
      </c>
      <c r="D11">
        <v>0.13730000000000001</v>
      </c>
      <c r="G11">
        <f t="shared" si="0"/>
        <v>7.3673902399216589</v>
      </c>
      <c r="I11" s="21">
        <f t="shared" si="1"/>
        <v>-1.382587260190774</v>
      </c>
      <c r="K11" s="4"/>
      <c r="L11" s="7" t="s">
        <v>193</v>
      </c>
      <c r="M11">
        <v>9.665E-2</v>
      </c>
      <c r="N11">
        <v>9.0700000000000003E-2</v>
      </c>
      <c r="Q11">
        <f t="shared" si="2"/>
        <v>0.78456166568476771</v>
      </c>
      <c r="S11" s="21">
        <f t="shared" si="3"/>
        <v>-21.183986520876839</v>
      </c>
      <c r="U11" s="4"/>
      <c r="V11" s="7" t="s">
        <v>193</v>
      </c>
      <c r="W11">
        <v>8.6649999999999991E-2</v>
      </c>
      <c r="X11">
        <v>8.0299999999999996E-2</v>
      </c>
      <c r="AA11">
        <f t="shared" si="4"/>
        <v>1.1186495943014074</v>
      </c>
      <c r="AC11" s="21">
        <f t="shared" si="5"/>
        <v>-2.0924240266214342</v>
      </c>
    </row>
    <row r="12" spans="1:31">
      <c r="A12" s="4"/>
      <c r="B12" s="7" t="s">
        <v>194</v>
      </c>
      <c r="C12">
        <v>0.1452</v>
      </c>
      <c r="D12">
        <v>0.13874999999999998</v>
      </c>
      <c r="G12">
        <f t="shared" si="0"/>
        <v>7.4620532071160426</v>
      </c>
      <c r="I12" s="21">
        <f t="shared" si="1"/>
        <v>-1.2789825300989603</v>
      </c>
      <c r="K12" s="4"/>
      <c r="L12" s="7" t="s">
        <v>194</v>
      </c>
      <c r="M12">
        <v>0.1071</v>
      </c>
      <c r="N12">
        <v>0.10115</v>
      </c>
      <c r="Q12">
        <f t="shared" si="2"/>
        <v>1.3851967870331792</v>
      </c>
      <c r="S12" s="21">
        <f t="shared" si="3"/>
        <v>-20.450357161661721</v>
      </c>
      <c r="U12" s="4"/>
      <c r="V12" s="7" t="s">
        <v>194</v>
      </c>
      <c r="W12">
        <v>0.11005</v>
      </c>
      <c r="X12">
        <v>0.1037</v>
      </c>
      <c r="AA12">
        <f t="shared" si="4"/>
        <v>2.2924792134338268</v>
      </c>
      <c r="AC12" s="21">
        <f t="shared" si="5"/>
        <v>-0.88047545674664307</v>
      </c>
    </row>
    <row r="13" spans="1:31">
      <c r="A13" s="4"/>
      <c r="B13" s="7" t="s">
        <v>195</v>
      </c>
      <c r="C13">
        <v>0.10769999999999999</v>
      </c>
      <c r="D13">
        <v>0.10124999999999999</v>
      </c>
      <c r="G13">
        <f t="shared" si="0"/>
        <v>5.0138730210543496</v>
      </c>
      <c r="I13" s="21">
        <f t="shared" si="1"/>
        <v>-3.958415204887284</v>
      </c>
      <c r="K13" s="4"/>
      <c r="L13" s="7" t="s">
        <v>195</v>
      </c>
      <c r="M13">
        <v>7.9850000000000004E-2</v>
      </c>
      <c r="N13">
        <v>7.3900000000000007E-2</v>
      </c>
      <c r="Q13">
        <f t="shared" si="2"/>
        <v>-0.18105269208109931</v>
      </c>
      <c r="S13" s="21">
        <f t="shared" si="3"/>
        <v>-22.363409796935603</v>
      </c>
      <c r="U13" s="4"/>
      <c r="V13" s="7" t="s">
        <v>195</v>
      </c>
      <c r="W13">
        <v>8.0700000000000008E-2</v>
      </c>
      <c r="X13">
        <v>7.4350000000000013E-2</v>
      </c>
      <c r="AA13">
        <f t="shared" si="4"/>
        <v>0.8201758236245752</v>
      </c>
      <c r="AC13" s="21">
        <f t="shared" si="5"/>
        <v>-2.4005904364827586</v>
      </c>
    </row>
    <row r="14" spans="1:31">
      <c r="A14" s="4"/>
      <c r="B14" s="7" t="s">
        <v>196</v>
      </c>
      <c r="C14">
        <v>0.1331</v>
      </c>
      <c r="D14">
        <v>0.12664999999999998</v>
      </c>
      <c r="G14">
        <f t="shared" si="0"/>
        <v>6.6721070670801366</v>
      </c>
      <c r="I14" s="21">
        <f t="shared" si="1"/>
        <v>-2.1435461398306597</v>
      </c>
      <c r="K14" s="4"/>
      <c r="L14" s="7" t="s">
        <v>196</v>
      </c>
      <c r="M14">
        <v>8.4199999999999997E-2</v>
      </c>
      <c r="N14">
        <v>7.825E-2</v>
      </c>
      <c r="Q14">
        <f t="shared" si="2"/>
        <v>6.8972454126133759E-2</v>
      </c>
      <c r="S14" s="21">
        <f t="shared" si="3"/>
        <v>-22.0580234129561</v>
      </c>
      <c r="U14" s="4"/>
      <c r="V14" s="7" t="s">
        <v>196</v>
      </c>
      <c r="W14">
        <v>8.2450000000000009E-2</v>
      </c>
      <c r="X14">
        <v>7.6100000000000015E-2</v>
      </c>
      <c r="AA14">
        <f t="shared" si="4"/>
        <v>0.9079622267648203</v>
      </c>
      <c r="AC14" s="21">
        <f t="shared" si="5"/>
        <v>-2.3099532571117805</v>
      </c>
    </row>
    <row r="15" spans="1:31">
      <c r="A15" s="4"/>
      <c r="B15" s="7" t="s">
        <v>197</v>
      </c>
      <c r="C15">
        <v>0.12964999999999999</v>
      </c>
      <c r="D15">
        <v>0.12319999999999999</v>
      </c>
      <c r="G15">
        <f t="shared" si="0"/>
        <v>6.4468744899624602</v>
      </c>
      <c r="I15" s="21">
        <f t="shared" si="1"/>
        <v>-2.3900539459111849</v>
      </c>
      <c r="K15" s="4"/>
      <c r="L15" s="7" t="s">
        <v>197</v>
      </c>
      <c r="M15">
        <v>0.11205</v>
      </c>
      <c r="N15">
        <v>0.1061</v>
      </c>
      <c r="Q15">
        <f t="shared" si="2"/>
        <v>1.6697081603034791</v>
      </c>
      <c r="S15" s="21">
        <f t="shared" si="3"/>
        <v>-20.102848517822981</v>
      </c>
      <c r="U15" s="4"/>
      <c r="V15" s="7" t="s">
        <v>197</v>
      </c>
      <c r="W15">
        <v>7.9949999999999993E-2</v>
      </c>
      <c r="X15">
        <v>7.3599999999999999E-2</v>
      </c>
      <c r="AA15">
        <f t="shared" si="4"/>
        <v>0.78255307942161245</v>
      </c>
      <c r="AC15" s="21">
        <f t="shared" si="5"/>
        <v>-2.4394349419274644</v>
      </c>
    </row>
    <row r="16" spans="1:31">
      <c r="A16" s="4"/>
      <c r="B16" s="7" t="s">
        <v>198</v>
      </c>
      <c r="C16">
        <v>0.15210000000000001</v>
      </c>
      <c r="D16">
        <v>0.14565</v>
      </c>
      <c r="G16">
        <f t="shared" si="0"/>
        <v>7.9125183613513963</v>
      </c>
      <c r="I16" s="21">
        <f t="shared" si="1"/>
        <v>-0.78596691793790718</v>
      </c>
      <c r="K16" s="4"/>
      <c r="L16" s="7" t="s">
        <v>198</v>
      </c>
      <c r="M16">
        <v>0.12845000000000001</v>
      </c>
      <c r="N16">
        <v>0.12250000000000001</v>
      </c>
      <c r="Q16">
        <f t="shared" si="2"/>
        <v>2.612331700027303</v>
      </c>
      <c r="S16" s="21">
        <f t="shared" si="3"/>
        <v>-18.951506748337046</v>
      </c>
      <c r="U16" s="4"/>
      <c r="V16" s="7" t="s">
        <v>198</v>
      </c>
      <c r="W16">
        <v>7.594999999999999E-2</v>
      </c>
      <c r="X16">
        <v>6.9599999999999995E-2</v>
      </c>
      <c r="AA16">
        <f t="shared" si="4"/>
        <v>0.58189844367248067</v>
      </c>
      <c r="AC16" s="21">
        <f t="shared" si="5"/>
        <v>-2.6466056376325566</v>
      </c>
    </row>
    <row r="17" spans="1:29">
      <c r="A17" s="4"/>
      <c r="B17" s="7" t="s">
        <v>199</v>
      </c>
      <c r="C17">
        <v>0.16475000000000001</v>
      </c>
      <c r="D17">
        <v>0.1583</v>
      </c>
      <c r="G17">
        <f t="shared" si="0"/>
        <v>8.738371144116206</v>
      </c>
      <c r="I17" s="21">
        <f t="shared" si="1"/>
        <v>0.11789503769068718</v>
      </c>
      <c r="K17" s="4"/>
      <c r="L17" s="7" t="s">
        <v>199</v>
      </c>
      <c r="M17">
        <v>0.12440000000000001</v>
      </c>
      <c r="N17">
        <v>0.11845000000000001</v>
      </c>
      <c r="Q17">
        <f t="shared" si="2"/>
        <v>2.3795496673516028</v>
      </c>
      <c r="S17" s="21">
        <f t="shared" si="3"/>
        <v>-19.235832002386925</v>
      </c>
      <c r="U17" s="4"/>
      <c r="V17" s="7" t="s">
        <v>199</v>
      </c>
      <c r="W17">
        <v>7.3900000000000007E-2</v>
      </c>
      <c r="X17">
        <v>6.7550000000000013E-2</v>
      </c>
      <c r="AA17">
        <f t="shared" si="4"/>
        <v>0.47906294285105167</v>
      </c>
      <c r="AC17" s="21">
        <f t="shared" si="5"/>
        <v>-2.7527806191814155</v>
      </c>
    </row>
    <row r="18" spans="1:29">
      <c r="A18" s="4"/>
      <c r="B18" s="7" t="s">
        <v>200</v>
      </c>
      <c r="C18">
        <v>0.1273</v>
      </c>
      <c r="D18">
        <v>0.12085</v>
      </c>
      <c r="G18">
        <f t="shared" si="0"/>
        <v>6.2934551983025955</v>
      </c>
      <c r="I18" s="21">
        <f t="shared" si="1"/>
        <v>-2.5579650601979194</v>
      </c>
      <c r="K18" s="4"/>
      <c r="L18" s="7" t="s">
        <v>200</v>
      </c>
      <c r="M18">
        <v>0.10245000000000001</v>
      </c>
      <c r="N18">
        <v>9.6500000000000016E-2</v>
      </c>
      <c r="Q18">
        <f t="shared" si="2"/>
        <v>1.1179285272944131</v>
      </c>
      <c r="S18" s="21">
        <f t="shared" si="3"/>
        <v>-20.77680467557084</v>
      </c>
      <c r="U18" s="4"/>
      <c r="V18" s="7" t="s">
        <v>200</v>
      </c>
      <c r="W18">
        <v>7.1999999999999995E-2</v>
      </c>
      <c r="X18">
        <v>6.565E-2</v>
      </c>
      <c r="AA18">
        <f t="shared" si="4"/>
        <v>0.3837519908702135</v>
      </c>
      <c r="AC18" s="21">
        <f t="shared" si="5"/>
        <v>-2.8511866996413353</v>
      </c>
    </row>
    <row r="19" spans="1:29">
      <c r="A19" s="4"/>
      <c r="B19" s="7" t="s">
        <v>201</v>
      </c>
      <c r="C19">
        <v>0.31270000000000003</v>
      </c>
      <c r="D19">
        <v>0.30625000000000002</v>
      </c>
      <c r="G19">
        <f t="shared" si="0"/>
        <v>18.397258038191616</v>
      </c>
      <c r="I19" s="21">
        <f t="shared" si="1"/>
        <v>10.689150083955559</v>
      </c>
      <c r="K19" s="4"/>
      <c r="L19" s="7" t="s">
        <v>201</v>
      </c>
      <c r="M19">
        <v>9.6450000000000008E-2</v>
      </c>
      <c r="N19">
        <v>9.0500000000000011E-2</v>
      </c>
      <c r="Q19">
        <f t="shared" si="2"/>
        <v>0.77306625666374595</v>
      </c>
      <c r="S19" s="21">
        <f t="shared" si="3"/>
        <v>-21.198027274163252</v>
      </c>
      <c r="U19" s="4"/>
      <c r="V19" s="7" t="s">
        <v>201</v>
      </c>
      <c r="W19">
        <v>-6.8000000000000005E-2</v>
      </c>
      <c r="X19">
        <v>-7.4349999999999999E-2</v>
      </c>
      <c r="AA19">
        <f t="shared" si="4"/>
        <v>-6.6391602603493904</v>
      </c>
      <c r="AC19" s="21">
        <f t="shared" si="5"/>
        <v>-10.102161049319571</v>
      </c>
    </row>
    <row r="20" spans="1:29">
      <c r="A20" s="4"/>
      <c r="B20" s="7" t="s">
        <v>202</v>
      </c>
      <c r="C20">
        <v>0.31059999999999999</v>
      </c>
      <c r="D20">
        <v>0.30414999999999998</v>
      </c>
      <c r="G20">
        <f t="shared" si="0"/>
        <v>18.260159947772152</v>
      </c>
      <c r="I20" s="21">
        <f t="shared" si="1"/>
        <v>10.539101854167409</v>
      </c>
      <c r="K20" s="4"/>
      <c r="L20" s="7" t="s">
        <v>202</v>
      </c>
      <c r="M20">
        <v>8.2400000000000001E-2</v>
      </c>
      <c r="N20">
        <v>7.6450000000000004E-2</v>
      </c>
      <c r="Q20">
        <f t="shared" si="2"/>
        <v>-3.4486227063066081E-2</v>
      </c>
      <c r="S20" s="21">
        <f t="shared" si="3"/>
        <v>-22.184390192533826</v>
      </c>
      <c r="U20" s="4"/>
      <c r="V20" s="7" t="s">
        <v>202</v>
      </c>
      <c r="W20">
        <v>-8.8349999999999998E-2</v>
      </c>
      <c r="X20">
        <v>-9.4699999999999993E-2</v>
      </c>
      <c r="AA20">
        <f t="shared" si="4"/>
        <v>-7.659990719723095</v>
      </c>
      <c r="AC20" s="21">
        <f t="shared" si="5"/>
        <v>-11.156141963719229</v>
      </c>
    </row>
    <row r="21" spans="1:29">
      <c r="A21" s="4"/>
      <c r="B21" s="7" t="s">
        <v>203</v>
      </c>
      <c r="C21">
        <v>0.27100000000000002</v>
      </c>
      <c r="D21">
        <v>0.26455000000000001</v>
      </c>
      <c r="G21">
        <f t="shared" si="0"/>
        <v>15.674881671291008</v>
      </c>
      <c r="I21" s="21">
        <f t="shared" si="1"/>
        <v>7.7096209495909411</v>
      </c>
      <c r="K21" s="4"/>
      <c r="L21" s="7" t="s">
        <v>203</v>
      </c>
      <c r="M21">
        <v>9.9250000000000005E-2</v>
      </c>
      <c r="N21">
        <v>9.3300000000000008E-2</v>
      </c>
      <c r="Q21">
        <f t="shared" si="2"/>
        <v>0.93400198295805703</v>
      </c>
      <c r="S21" s="21">
        <f t="shared" si="3"/>
        <v>-21.00145672815346</v>
      </c>
      <c r="U21" s="4"/>
      <c r="V21" s="7" t="s">
        <v>203</v>
      </c>
      <c r="W21">
        <v>-8.8650000000000007E-2</v>
      </c>
      <c r="X21">
        <v>-9.5000000000000001E-2</v>
      </c>
      <c r="AA21">
        <f t="shared" si="4"/>
        <v>-7.675039817404282</v>
      </c>
      <c r="AC21" s="21">
        <f t="shared" si="5"/>
        <v>-11.171679765897112</v>
      </c>
    </row>
    <row r="22" spans="1:29">
      <c r="A22" s="4"/>
      <c r="B22" s="7" t="s">
        <v>204</v>
      </c>
      <c r="C22">
        <v>0.34025</v>
      </c>
      <c r="D22">
        <v>0.33379999999999999</v>
      </c>
      <c r="G22">
        <f t="shared" si="0"/>
        <v>20.195854414884938</v>
      </c>
      <c r="I22" s="21">
        <f t="shared" si="1"/>
        <v>12.657639955700045</v>
      </c>
      <c r="K22" s="4"/>
      <c r="L22" s="7" t="s">
        <v>204</v>
      </c>
      <c r="M22">
        <v>0.10250000000000001</v>
      </c>
      <c r="N22">
        <v>9.6550000000000011E-2</v>
      </c>
      <c r="Q22">
        <f t="shared" si="2"/>
        <v>1.1208023795496684</v>
      </c>
      <c r="S22" s="21">
        <f t="shared" si="3"/>
        <v>-20.773294487249235</v>
      </c>
      <c r="U22" s="4"/>
      <c r="V22" s="7" t="s">
        <v>204</v>
      </c>
      <c r="W22">
        <v>-9.35E-2</v>
      </c>
      <c r="X22">
        <v>-9.9849999999999994E-2</v>
      </c>
      <c r="AA22">
        <f t="shared" si="4"/>
        <v>-7.9183335632501013</v>
      </c>
      <c r="AC22" s="21">
        <f t="shared" si="5"/>
        <v>-11.422874234439536</v>
      </c>
    </row>
    <row r="23" spans="1:29">
      <c r="A23" s="4"/>
      <c r="B23" s="7" t="s">
        <v>205</v>
      </c>
      <c r="C23">
        <v>9.8549999999999999E-2</v>
      </c>
      <c r="D23">
        <v>9.2100000000000001E-2</v>
      </c>
      <c r="G23">
        <f t="shared" si="0"/>
        <v>4.4165170556552971</v>
      </c>
      <c r="I23" s="21">
        <f t="shared" si="1"/>
        <v>-4.612196777535635</v>
      </c>
      <c r="K23" s="4"/>
      <c r="L23" s="7" t="s">
        <v>205</v>
      </c>
      <c r="M23">
        <v>0.1193</v>
      </c>
      <c r="N23">
        <v>0.11335000000000001</v>
      </c>
      <c r="Q23">
        <f t="shared" si="2"/>
        <v>2.0864167373155351</v>
      </c>
      <c r="S23" s="21">
        <f t="shared" si="3"/>
        <v>-19.593871211190478</v>
      </c>
      <c r="U23" s="4"/>
      <c r="V23" s="7" t="s">
        <v>205</v>
      </c>
      <c r="W23">
        <v>-6.9000000000000006E-2</v>
      </c>
      <c r="X23">
        <v>-7.535E-2</v>
      </c>
      <c r="AA23">
        <f t="shared" si="4"/>
        <v>-6.6893239192866734</v>
      </c>
      <c r="AC23" s="21">
        <f t="shared" si="5"/>
        <v>-10.153953723245845</v>
      </c>
    </row>
    <row r="24" spans="1:29">
      <c r="A24" s="4"/>
      <c r="B24" s="7" t="s">
        <v>206</v>
      </c>
      <c r="C24">
        <v>0.11515</v>
      </c>
      <c r="D24">
        <v>0.1087</v>
      </c>
      <c r="G24">
        <f t="shared" si="0"/>
        <v>5.500244818018607</v>
      </c>
      <c r="I24" s="21">
        <f t="shared" si="1"/>
        <v>-3.4261012468293361</v>
      </c>
      <c r="K24" s="4"/>
      <c r="L24" s="7" t="s">
        <v>206</v>
      </c>
      <c r="M24">
        <v>0.13144999999999998</v>
      </c>
      <c r="N24">
        <v>0.12549999999999997</v>
      </c>
      <c r="Q24">
        <f t="shared" si="2"/>
        <v>2.7847628353426339</v>
      </c>
      <c r="S24" s="21">
        <f t="shared" si="3"/>
        <v>-18.740895449040842</v>
      </c>
      <c r="U24" s="4"/>
      <c r="V24" s="7" t="s">
        <v>206</v>
      </c>
      <c r="W24">
        <v>-8.8150000000000006E-2</v>
      </c>
      <c r="X24">
        <v>-9.4500000000000001E-2</v>
      </c>
      <c r="AA24">
        <f t="shared" si="4"/>
        <v>-7.6499579879356405</v>
      </c>
      <c r="AC24" s="21">
        <f t="shared" si="5"/>
        <v>-11.145783428933974</v>
      </c>
    </row>
    <row r="25" spans="1:29">
      <c r="A25" s="4"/>
      <c r="B25" s="7" t="s">
        <v>207</v>
      </c>
      <c r="C25">
        <v>9.0649999999999981E-2</v>
      </c>
      <c r="D25">
        <v>8.4199999999999983E-2</v>
      </c>
      <c r="G25">
        <f t="shared" si="0"/>
        <v>3.9007670964582983</v>
      </c>
      <c r="I25" s="21">
        <f t="shared" si="1"/>
        <v>-5.1766639276910436</v>
      </c>
      <c r="K25" s="4"/>
      <c r="L25" s="7" t="s">
        <v>207</v>
      </c>
      <c r="M25">
        <v>0.10645</v>
      </c>
      <c r="N25">
        <v>0.10050000000000001</v>
      </c>
      <c r="Q25">
        <f t="shared" si="2"/>
        <v>1.3478367077148572</v>
      </c>
      <c r="S25" s="21">
        <f t="shared" si="3"/>
        <v>-20.495989609842564</v>
      </c>
      <c r="U25" s="4"/>
      <c r="V25" s="7" t="s">
        <v>207</v>
      </c>
      <c r="W25">
        <v>-8.0949999999999994E-2</v>
      </c>
      <c r="X25">
        <v>-8.7299999999999989E-2</v>
      </c>
      <c r="AA25">
        <f t="shared" si="4"/>
        <v>-7.2887796435872012</v>
      </c>
      <c r="AC25" s="21">
        <f t="shared" si="5"/>
        <v>-10.772876176664809</v>
      </c>
    </row>
    <row r="26" spans="1:29">
      <c r="A26" s="4"/>
      <c r="B26" s="7" t="s">
        <v>208</v>
      </c>
      <c r="C26">
        <v>9.4549999999999995E-2</v>
      </c>
      <c r="D26">
        <v>8.8099999999999998E-2</v>
      </c>
      <c r="G26">
        <f t="shared" si="0"/>
        <v>4.1553778358087161</v>
      </c>
      <c r="I26" s="21">
        <f t="shared" si="1"/>
        <v>-4.8980029295130567</v>
      </c>
      <c r="K26" s="4"/>
      <c r="L26" s="7" t="s">
        <v>208</v>
      </c>
      <c r="M26">
        <v>0.1132</v>
      </c>
      <c r="N26">
        <v>0.10725</v>
      </c>
      <c r="Q26">
        <f t="shared" si="2"/>
        <v>1.7358067621743567</v>
      </c>
      <c r="S26" s="21">
        <f t="shared" si="3"/>
        <v>-20.022114186426098</v>
      </c>
      <c r="U26" s="4"/>
      <c r="V26" s="7" t="s">
        <v>208</v>
      </c>
      <c r="W26">
        <v>-7.8649999999999998E-2</v>
      </c>
      <c r="X26">
        <v>-8.4999999999999992E-2</v>
      </c>
      <c r="AA26">
        <f t="shared" si="4"/>
        <v>-7.1734032280314528</v>
      </c>
      <c r="AC26" s="21">
        <f t="shared" si="5"/>
        <v>-10.65375302663438</v>
      </c>
    </row>
    <row r="27" spans="1:29">
      <c r="A27" s="4"/>
      <c r="B27" s="7" t="s">
        <v>209</v>
      </c>
      <c r="C27">
        <v>1.5232999999999999</v>
      </c>
      <c r="D27" s="39">
        <v>1.5168499999999998</v>
      </c>
      <c r="G27">
        <f t="shared" si="0"/>
        <v>97.431042924759254</v>
      </c>
      <c r="I27" s="21">
        <f t="shared" si="1"/>
        <v>97.188381979922099</v>
      </c>
      <c r="K27" s="4"/>
      <c r="L27" s="7" t="s">
        <v>209</v>
      </c>
      <c r="M27">
        <v>0.39839999999999998</v>
      </c>
      <c r="N27">
        <v>0.39244999999999997</v>
      </c>
      <c r="Q27">
        <f t="shared" si="2"/>
        <v>18.128260026152056</v>
      </c>
      <c r="S27" s="21">
        <f t="shared" si="3"/>
        <v>0</v>
      </c>
      <c r="U27" s="4"/>
      <c r="V27" s="7" t="s">
        <v>209</v>
      </c>
      <c r="W27">
        <v>0.12705</v>
      </c>
      <c r="X27">
        <v>0.1207</v>
      </c>
      <c r="AA27">
        <f t="shared" si="4"/>
        <v>3.1452614153676359</v>
      </c>
      <c r="AC27" s="21">
        <f t="shared" si="5"/>
        <v>0</v>
      </c>
    </row>
    <row r="28" spans="1:29">
      <c r="A28" s="4"/>
      <c r="B28" s="7" t="s">
        <v>210</v>
      </c>
      <c r="C28">
        <v>1.5185499999999998</v>
      </c>
      <c r="D28" s="39">
        <v>1.5120999999999998</v>
      </c>
      <c r="G28">
        <f t="shared" si="0"/>
        <v>97.120940101191437</v>
      </c>
      <c r="I28" s="21">
        <f t="shared" si="1"/>
        <v>96.848987174448908</v>
      </c>
      <c r="K28" s="4"/>
      <c r="L28" s="7" t="s">
        <v>210</v>
      </c>
      <c r="M28">
        <v>0.32419999999999999</v>
      </c>
      <c r="N28">
        <v>0.31824999999999998</v>
      </c>
      <c r="Q28">
        <f t="shared" si="2"/>
        <v>13.863463279352809</v>
      </c>
      <c r="S28" s="21">
        <f t="shared" si="3"/>
        <v>-5.2091194692595248</v>
      </c>
      <c r="U28" s="4"/>
      <c r="V28" s="7" t="s">
        <v>210</v>
      </c>
      <c r="W28">
        <v>0.11915000000000001</v>
      </c>
      <c r="X28">
        <v>0.11280000000000001</v>
      </c>
      <c r="AA28">
        <f t="shared" si="4"/>
        <v>2.7489685097631016</v>
      </c>
      <c r="AC28" s="21">
        <f t="shared" si="5"/>
        <v>-0.40916212401755714</v>
      </c>
    </row>
    <row r="29" spans="1:29">
      <c r="A29" s="4"/>
      <c r="B29" s="7" t="s">
        <v>211</v>
      </c>
      <c r="C29">
        <v>0.16309999999999999</v>
      </c>
      <c r="D29" s="39">
        <v>0.15664999999999998</v>
      </c>
      <c r="G29">
        <f t="shared" si="0"/>
        <v>8.6306512159294915</v>
      </c>
      <c r="I29" s="21">
        <f t="shared" si="1"/>
        <v>0</v>
      </c>
      <c r="K29" s="4"/>
      <c r="L29" s="7" t="s">
        <v>211</v>
      </c>
      <c r="M29">
        <v>0.3569</v>
      </c>
      <c r="N29">
        <v>0.35094999999999998</v>
      </c>
      <c r="Q29">
        <f t="shared" si="2"/>
        <v>15.742962654289942</v>
      </c>
      <c r="S29" s="21">
        <f t="shared" si="3"/>
        <v>-2.9134563069308657</v>
      </c>
      <c r="U29" s="4"/>
      <c r="V29" s="7" t="s">
        <v>211</v>
      </c>
      <c r="W29">
        <v>0.18</v>
      </c>
      <c r="X29">
        <v>0.17365</v>
      </c>
      <c r="AA29">
        <f t="shared" si="4"/>
        <v>5.8014271560967643</v>
      </c>
      <c r="AC29" s="21">
        <f t="shared" si="5"/>
        <v>2.7424220843961615</v>
      </c>
    </row>
    <row r="30" spans="1:29">
      <c r="A30" s="4"/>
      <c r="B30" s="7" t="s">
        <v>212</v>
      </c>
      <c r="C30">
        <v>0.87495000000000001</v>
      </c>
      <c r="D30" s="39">
        <v>0.86850000000000005</v>
      </c>
      <c r="G30">
        <f t="shared" si="0"/>
        <v>55.103639627876625</v>
      </c>
      <c r="I30" s="21">
        <f t="shared" si="1"/>
        <v>50.862777321281847</v>
      </c>
      <c r="K30" s="4"/>
      <c r="L30" s="7" t="s">
        <v>212</v>
      </c>
      <c r="M30">
        <v>0.18059999999999998</v>
      </c>
      <c r="N30">
        <v>0.17464999999999997</v>
      </c>
      <c r="Q30">
        <f t="shared" si="2"/>
        <v>5.6097596022588467</v>
      </c>
      <c r="S30" s="21">
        <f t="shared" si="3"/>
        <v>-15.290380328904646</v>
      </c>
      <c r="U30" s="4"/>
      <c r="V30" s="7" t="s">
        <v>212</v>
      </c>
      <c r="W30">
        <v>0.19234999999999999</v>
      </c>
      <c r="X30">
        <v>0.186</v>
      </c>
      <c r="AA30">
        <f t="shared" si="4"/>
        <v>6.420948343972209</v>
      </c>
      <c r="AC30" s="21">
        <f t="shared" si="5"/>
        <v>3.3820616073856344</v>
      </c>
    </row>
    <row r="31" spans="1:29">
      <c r="A31" s="4"/>
      <c r="B31" s="7" t="s">
        <v>213</v>
      </c>
      <c r="C31">
        <v>3.09E-2</v>
      </c>
      <c r="D31">
        <v>2.445E-2</v>
      </c>
      <c r="G31">
        <f t="shared" si="0"/>
        <v>0</v>
      </c>
      <c r="I31" s="21">
        <f t="shared" si="1"/>
        <v>-9.445893322853772</v>
      </c>
      <c r="K31" s="4"/>
      <c r="L31" s="7" t="s">
        <v>213</v>
      </c>
      <c r="M31">
        <v>8.299999999999999E-2</v>
      </c>
      <c r="N31">
        <v>7.7049999999999993E-2</v>
      </c>
      <c r="Q31">
        <f t="shared" si="2"/>
        <v>0</v>
      </c>
      <c r="S31" s="21">
        <f t="shared" si="3"/>
        <v>-22.142267932674585</v>
      </c>
      <c r="U31" s="4"/>
      <c r="V31" s="7" t="s">
        <v>213</v>
      </c>
      <c r="W31">
        <v>6.4350000000000004E-2</v>
      </c>
      <c r="X31">
        <v>5.800000000000001E-2</v>
      </c>
      <c r="AA31">
        <f t="shared" si="4"/>
        <v>0</v>
      </c>
      <c r="AC31" s="21">
        <f t="shared" si="5"/>
        <v>-3.2474006551773247</v>
      </c>
    </row>
    <row r="32" spans="1:29">
      <c r="A32" s="4"/>
      <c r="B32" s="7" t="s">
        <v>214</v>
      </c>
      <c r="C32">
        <v>3.1850000000000003E-2</v>
      </c>
      <c r="D32">
        <v>2.5400000000000002E-2</v>
      </c>
      <c r="G32">
        <f t="shared" si="0"/>
        <v>6.2020564713563112E-2</v>
      </c>
      <c r="I32" s="21">
        <f t="shared" si="1"/>
        <v>-9.3780143617591349</v>
      </c>
      <c r="K32" s="4"/>
      <c r="L32" s="7" t="s">
        <v>214</v>
      </c>
      <c r="M32">
        <v>7.2800000000000004E-2</v>
      </c>
      <c r="N32">
        <v>6.6850000000000007E-2</v>
      </c>
      <c r="Q32">
        <f t="shared" si="2"/>
        <v>-0.58626586007213288</v>
      </c>
      <c r="S32" s="21">
        <f t="shared" si="3"/>
        <v>-22.858346350281689</v>
      </c>
      <c r="U32" s="4"/>
      <c r="V32" s="7" t="s">
        <v>214</v>
      </c>
      <c r="W32">
        <v>6.3250000000000001E-2</v>
      </c>
      <c r="X32">
        <v>5.6900000000000006E-2</v>
      </c>
      <c r="AA32">
        <f t="shared" si="4"/>
        <v>-5.5180024831011351E-2</v>
      </c>
      <c r="AC32" s="21">
        <f t="shared" si="5"/>
        <v>-3.3043725964962247</v>
      </c>
    </row>
    <row r="33" spans="1:29">
      <c r="A33" s="4"/>
      <c r="B33" s="7" t="s">
        <v>215</v>
      </c>
      <c r="C33">
        <v>2.5500000000000002E-2</v>
      </c>
      <c r="D33">
        <v>1.9050000000000001E-2</v>
      </c>
      <c r="G33">
        <f t="shared" si="0"/>
        <v>-0.35253794679288386</v>
      </c>
      <c r="I33" s="21">
        <f t="shared" si="1"/>
        <v>-9.8317316280232916</v>
      </c>
      <c r="K33" s="4"/>
      <c r="L33" s="7" t="s">
        <v>215</v>
      </c>
      <c r="M33">
        <v>8.4449999999999997E-2</v>
      </c>
      <c r="N33">
        <v>7.85E-2</v>
      </c>
      <c r="Q33">
        <f t="shared" si="2"/>
        <v>8.3341715402411559E-2</v>
      </c>
      <c r="S33" s="21">
        <f t="shared" si="3"/>
        <v>-22.040472471348082</v>
      </c>
      <c r="U33" s="4"/>
      <c r="V33" s="7" t="s">
        <v>215</v>
      </c>
      <c r="W33">
        <v>6.4250000000000002E-2</v>
      </c>
      <c r="X33">
        <v>5.7900000000000007E-2</v>
      </c>
      <c r="AA33">
        <f t="shared" si="4"/>
        <v>-5.0163658937284316E-3</v>
      </c>
      <c r="AC33" s="21">
        <f t="shared" si="5"/>
        <v>-3.2525799225699514</v>
      </c>
    </row>
    <row r="34" spans="1:29">
      <c r="A34" s="4"/>
      <c r="B34" s="7" t="s">
        <v>216</v>
      </c>
      <c r="C34">
        <v>2.3899999999999998E-2</v>
      </c>
      <c r="D34">
        <v>1.7449999999999997E-2</v>
      </c>
      <c r="G34">
        <f t="shared" si="0"/>
        <v>-0.45699363473151644</v>
      </c>
      <c r="I34" s="21">
        <f t="shared" si="1"/>
        <v>-9.946054088814261</v>
      </c>
      <c r="K34" s="4"/>
      <c r="L34" s="7" t="s">
        <v>216</v>
      </c>
      <c r="M34">
        <v>8.4600000000000009E-2</v>
      </c>
      <c r="N34">
        <v>7.8650000000000012E-2</v>
      </c>
      <c r="Q34">
        <f t="shared" si="2"/>
        <v>9.1963272168178872E-2</v>
      </c>
      <c r="S34" s="21">
        <f t="shared" si="3"/>
        <v>-22.029941906383275</v>
      </c>
      <c r="U34" s="4"/>
      <c r="V34" s="7" t="s">
        <v>216</v>
      </c>
      <c r="W34">
        <v>6.4600000000000005E-2</v>
      </c>
      <c r="X34">
        <v>5.825000000000001E-2</v>
      </c>
      <c r="AA34">
        <f t="shared" si="4"/>
        <v>1.2540914734320731E-2</v>
      </c>
      <c r="AC34" s="21">
        <f t="shared" si="5"/>
        <v>-3.2344524866957562</v>
      </c>
    </row>
    <row r="35" spans="1:29">
      <c r="A35" s="4"/>
      <c r="B35" s="7" t="s">
        <v>217</v>
      </c>
      <c r="C35">
        <v>1.5589500000000001</v>
      </c>
      <c r="D35">
        <v>1.5525</v>
      </c>
      <c r="G35">
        <f t="shared" si="0"/>
        <v>99.758446221641904</v>
      </c>
      <c r="I35" s="21">
        <f t="shared" ref="I4:I38" si="6">((D35-D$27)/(F$3-D$27))*100</f>
        <v>90.597204574332864</v>
      </c>
      <c r="K35" s="4"/>
      <c r="L35" s="7" t="s">
        <v>217</v>
      </c>
      <c r="M35">
        <v>1.9079000000000002</v>
      </c>
      <c r="N35">
        <v>1.9019500000000003</v>
      </c>
      <c r="Q35">
        <f t="shared" si="2"/>
        <v>104.88985961231734</v>
      </c>
      <c r="S35" s="21">
        <f t="shared" si="3"/>
        <v>105.97258542920829</v>
      </c>
      <c r="U35" s="4"/>
      <c r="V35" s="7" t="s">
        <v>217</v>
      </c>
      <c r="W35">
        <v>2.0136500000000002</v>
      </c>
      <c r="X35">
        <v>2.0073000000000003</v>
      </c>
      <c r="AA35">
        <f t="shared" si="4"/>
        <v>97.784020366445517</v>
      </c>
      <c r="AC35" s="21">
        <f t="shared" si="5"/>
        <v>97.712058629306881</v>
      </c>
    </row>
    <row r="36" spans="1:29">
      <c r="A36" s="4"/>
      <c r="B36" s="7" t="s">
        <v>218</v>
      </c>
      <c r="C36">
        <v>1.5663499999999999</v>
      </c>
      <c r="D36">
        <v>1.5598999999999998</v>
      </c>
      <c r="G36">
        <f t="shared" si="0"/>
        <v>100.24155377835808</v>
      </c>
      <c r="I36" s="21">
        <f t="shared" si="6"/>
        <v>109.40279542566658</v>
      </c>
      <c r="K36" s="4"/>
      <c r="L36" s="7" t="s">
        <v>218</v>
      </c>
      <c r="M36">
        <v>1.7377499999999999</v>
      </c>
      <c r="N36">
        <v>1.7318</v>
      </c>
      <c r="Q36">
        <f t="shared" si="2"/>
        <v>95.110140387682677</v>
      </c>
      <c r="S36" s="21">
        <f t="shared" si="3"/>
        <v>94.02741457079172</v>
      </c>
      <c r="U36" s="4"/>
      <c r="V36" s="7" t="s">
        <v>218</v>
      </c>
      <c r="W36">
        <v>2.1020000000000003</v>
      </c>
      <c r="X36">
        <v>2.0956500000000005</v>
      </c>
      <c r="AA36">
        <f t="shared" si="4"/>
        <v>102.21597963355448</v>
      </c>
      <c r="AC36" s="21">
        <f t="shared" si="5"/>
        <v>102.28794137069312</v>
      </c>
    </row>
    <row r="37" spans="1:29">
      <c r="A37" s="4"/>
      <c r="B37" s="7" t="s">
        <v>219</v>
      </c>
      <c r="C37">
        <v>6.4500000000000009E-3</v>
      </c>
      <c r="I37" s="21">
        <f t="shared" si="6"/>
        <v>-3854.7649301143365</v>
      </c>
      <c r="K37" s="4"/>
      <c r="L37" s="7" t="s">
        <v>219</v>
      </c>
      <c r="M37">
        <v>5.9500000000000004E-3</v>
      </c>
      <c r="S37" s="21"/>
      <c r="U37" s="4"/>
      <c r="V37" s="7" t="s">
        <v>219</v>
      </c>
      <c r="W37">
        <v>6.349999999999998E-3</v>
      </c>
      <c r="AC37" s="21"/>
    </row>
    <row r="38" spans="1:29">
      <c r="A38" s="4"/>
      <c r="B38" s="7" t="s">
        <v>220</v>
      </c>
      <c r="C38">
        <v>1.1509499999999999</v>
      </c>
      <c r="G38">
        <f t="shared" ref="G4:G39" si="7">((D38-D$31)/(F$3))*100</f>
        <v>-1.571134815576404</v>
      </c>
      <c r="I38" s="21">
        <f t="shared" si="6"/>
        <v>-3854.7649301143365</v>
      </c>
      <c r="K38" s="4"/>
      <c r="L38" s="7" t="s">
        <v>220</v>
      </c>
      <c r="M38">
        <v>0.77885000000000004</v>
      </c>
      <c r="S38" s="21"/>
      <c r="U38" s="4"/>
      <c r="V38" s="7" t="s">
        <v>220</v>
      </c>
      <c r="W38">
        <v>0.54905000000000004</v>
      </c>
      <c r="AC38" s="21"/>
    </row>
    <row r="39" spans="1:29">
      <c r="A39" s="4"/>
      <c r="B39" s="14" t="s">
        <v>221</v>
      </c>
      <c r="C39" s="15">
        <v>1.5498000000000001</v>
      </c>
      <c r="D39" s="15">
        <v>1.54335</v>
      </c>
      <c r="G39">
        <f t="shared" si="7"/>
        <v>97.603135843721873</v>
      </c>
      <c r="I39" s="8"/>
      <c r="K39" s="4"/>
      <c r="L39" s="14" t="s">
        <v>221</v>
      </c>
      <c r="M39" s="15">
        <v>2.5999999999999999E-3</v>
      </c>
      <c r="N39" s="15">
        <v>-3.3500000000000005E-3</v>
      </c>
      <c r="S39" s="8"/>
      <c r="U39" s="4"/>
      <c r="V39" s="14" t="s">
        <v>221</v>
      </c>
      <c r="W39" s="15">
        <v>1.4500000000000016E-3</v>
      </c>
      <c r="X39" s="15">
        <v>-4.8999999999999964E-3</v>
      </c>
      <c r="AC39" s="8"/>
    </row>
    <row r="40" spans="1:29">
      <c r="A40" s="4"/>
      <c r="B40" s="45" t="s">
        <v>222</v>
      </c>
      <c r="C40" s="15"/>
      <c r="D40" s="15"/>
      <c r="G40" s="15"/>
      <c r="I40" s="8"/>
      <c r="K40" s="4"/>
      <c r="L40" s="14"/>
      <c r="M40" s="15"/>
      <c r="N40" s="15"/>
      <c r="Q40" s="15"/>
      <c r="S40" s="8"/>
      <c r="U40" s="4"/>
      <c r="V40" s="14"/>
      <c r="W40" s="15"/>
      <c r="X40" s="15"/>
      <c r="AA40" s="15"/>
      <c r="AC40" s="8"/>
    </row>
    <row r="41" spans="1:29">
      <c r="A41" s="4"/>
      <c r="B41" s="7" t="s">
        <v>223</v>
      </c>
      <c r="C41" s="9" t="s">
        <v>224</v>
      </c>
      <c r="D41" s="9"/>
      <c r="E41" s="9"/>
      <c r="F41" s="9"/>
      <c r="G41" s="9" t="s">
        <v>224</v>
      </c>
      <c r="H41" s="9"/>
      <c r="I41" s="8"/>
      <c r="K41" s="4"/>
      <c r="L41" s="7" t="s">
        <v>223</v>
      </c>
      <c r="M41" s="9" t="s">
        <v>224</v>
      </c>
      <c r="N41" s="9"/>
      <c r="O41" s="9"/>
      <c r="P41" s="9"/>
      <c r="Q41" s="9" t="s">
        <v>224</v>
      </c>
      <c r="R41" s="9"/>
      <c r="S41" s="8"/>
      <c r="U41" s="4"/>
      <c r="V41" s="7" t="s">
        <v>223</v>
      </c>
      <c r="W41" s="9" t="s">
        <v>224</v>
      </c>
      <c r="X41" s="9"/>
      <c r="Y41" s="9"/>
      <c r="Z41" s="9"/>
      <c r="AA41" s="9" t="s">
        <v>224</v>
      </c>
      <c r="AB41" s="9"/>
      <c r="AC41" s="8"/>
    </row>
    <row r="42" spans="1:29">
      <c r="A42" s="4"/>
      <c r="C42" s="9" t="s">
        <v>225</v>
      </c>
      <c r="D42" s="9" t="s">
        <v>226</v>
      </c>
      <c r="E42" s="9"/>
      <c r="F42" s="9"/>
      <c r="G42" s="9" t="s">
        <v>225</v>
      </c>
      <c r="H42" s="9" t="s">
        <v>226</v>
      </c>
      <c r="I42" s="8"/>
      <c r="K42" s="4"/>
      <c r="M42" s="9" t="s">
        <v>225</v>
      </c>
      <c r="N42" s="9" t="s">
        <v>226</v>
      </c>
      <c r="O42" s="9"/>
      <c r="P42" s="9"/>
      <c r="Q42" s="9" t="s">
        <v>225</v>
      </c>
      <c r="R42" s="9" t="s">
        <v>226</v>
      </c>
      <c r="S42" s="8"/>
      <c r="U42" s="4"/>
      <c r="W42" s="9" t="s">
        <v>225</v>
      </c>
      <c r="X42" s="9" t="s">
        <v>226</v>
      </c>
      <c r="Y42" s="9"/>
      <c r="Z42" s="9"/>
      <c r="AA42" s="9" t="s">
        <v>225</v>
      </c>
      <c r="AB42" s="9" t="s">
        <v>226</v>
      </c>
      <c r="AC42" s="8"/>
    </row>
    <row r="43" spans="1:29">
      <c r="A43" s="4"/>
      <c r="B43" s="7" t="s">
        <v>227</v>
      </c>
      <c r="C43">
        <f>AVERAGE(G3:G6)</f>
        <v>14.598498449485882</v>
      </c>
      <c r="D43">
        <f>STDEV(G3:G6)</f>
        <v>1.6583440819699198</v>
      </c>
      <c r="F43" s="7" t="s">
        <v>228</v>
      </c>
      <c r="G43">
        <f>AVERAGE(G19:G22)</f>
        <v>18.132038518034928</v>
      </c>
      <c r="H43">
        <f>STDEV(G19:G22)</f>
        <v>1.8604401199914489</v>
      </c>
      <c r="I43" s="8"/>
      <c r="K43" s="4"/>
      <c r="L43" s="7" t="s">
        <v>227</v>
      </c>
      <c r="M43">
        <f>AVERAGE(Q3:Q6)</f>
        <v>16.254508355725431</v>
      </c>
      <c r="N43">
        <f>STDEV(Q3:Q6)</f>
        <v>3.513316999240065</v>
      </c>
      <c r="P43" s="7" t="s">
        <v>228</v>
      </c>
      <c r="Q43">
        <f>AVERAGE(Q19:Q22)</f>
        <v>0.69834609802710135</v>
      </c>
      <c r="R43">
        <f>STDEV(Q19:Q22)</f>
        <v>0.50879901883560141</v>
      </c>
      <c r="S43" s="8"/>
      <c r="U43" s="4"/>
      <c r="V43" s="7" t="s">
        <v>227</v>
      </c>
      <c r="W43">
        <f>AVERAGE(AA3:AA6)</f>
        <v>1.3249476416809838</v>
      </c>
      <c r="X43">
        <f>STDEV(AA3:AA6)</f>
        <v>0.37072140328430653</v>
      </c>
      <c r="Z43" s="7" t="s">
        <v>228</v>
      </c>
      <c r="AA43">
        <f>AVERAGE(AA19:AA22)</f>
        <v>-7.4731310901817176</v>
      </c>
      <c r="AB43">
        <f>STDEV(AA19:AA22)</f>
        <v>0.56844707825161755</v>
      </c>
      <c r="AC43" s="8"/>
    </row>
    <row r="44" spans="1:29">
      <c r="A44" s="4"/>
      <c r="B44" s="7" t="s">
        <v>229</v>
      </c>
      <c r="C44">
        <f>AVERAGE(G7:G10)</f>
        <v>7.8521299167618741</v>
      </c>
      <c r="D44">
        <f>STDEV(G7:G10)</f>
        <v>1.265162981398922</v>
      </c>
      <c r="F44" s="7" t="s">
        <v>230</v>
      </c>
      <c r="G44">
        <f>AVERAGE(G23:G26)</f>
        <v>4.493226701485229</v>
      </c>
      <c r="H44">
        <f>STDEV(G23:G26)</f>
        <v>0.70359081300079895</v>
      </c>
      <c r="I44" s="8"/>
      <c r="K44" s="4"/>
      <c r="L44" s="7" t="s">
        <v>229</v>
      </c>
      <c r="M44">
        <f>AVERAGE(Q7:Q10)</f>
        <v>1.7889730288965848</v>
      </c>
      <c r="N44">
        <f>STDEV(Q7:Q10)</f>
        <v>1.4796897532111488</v>
      </c>
      <c r="P44" s="7" t="s">
        <v>230</v>
      </c>
      <c r="Q44">
        <f>AVERAGE(Q23:Q26)</f>
        <v>1.9887057606368459</v>
      </c>
      <c r="R44">
        <f>STDEV(Q23:Q26)</f>
        <v>0.61044392250478752</v>
      </c>
      <c r="S44" s="8"/>
      <c r="U44" s="4"/>
      <c r="V44" s="7" t="s">
        <v>229</v>
      </c>
      <c r="W44">
        <f>AVERAGE(AA7:AA10)</f>
        <v>1.5425325123214482</v>
      </c>
      <c r="X44">
        <f>STDEV(AA7:AA10)</f>
        <v>0.7734671222811097</v>
      </c>
      <c r="Z44" s="7" t="s">
        <v>230</v>
      </c>
      <c r="AA44">
        <f>AVERAGE(AA23:AA26)</f>
        <v>-7.2003661947102424</v>
      </c>
      <c r="AB44">
        <f>STDEV(AA23:AA26)</f>
        <v>0.39658581556420136</v>
      </c>
      <c r="AC44" s="8"/>
    </row>
    <row r="45" spans="1:29">
      <c r="A45" s="4"/>
      <c r="B45" s="7" t="s">
        <v>231</v>
      </c>
      <c r="C45">
        <f>AVERAGE(G11:G14)</f>
        <v>6.6288558837930465</v>
      </c>
      <c r="D45">
        <f>STDEV(G11:G14)</f>
        <v>1.132797582178787</v>
      </c>
      <c r="F45" s="7" t="s">
        <v>232</v>
      </c>
      <c r="G45">
        <f>AVERAGE(G27:G30)</f>
        <v>64.571568467439207</v>
      </c>
      <c r="H45">
        <f>STDEV(G27:G30)</f>
        <v>42.262018230773357</v>
      </c>
      <c r="I45" s="8"/>
      <c r="K45" s="4"/>
      <c r="L45" s="7" t="s">
        <v>231</v>
      </c>
      <c r="M45">
        <f>AVERAGE(Q11:Q14)</f>
        <v>0.51441955369074532</v>
      </c>
      <c r="N45">
        <f>STDEV(Q11:Q14)</f>
        <v>0.71024280212932644</v>
      </c>
      <c r="P45" s="7" t="s">
        <v>232</v>
      </c>
      <c r="Q45">
        <f>AVERAGE(Q27:Q30)</f>
        <v>13.336111390513413</v>
      </c>
      <c r="R45">
        <f>STDEV(Q27:Q30)</f>
        <v>5.4385118529037335</v>
      </c>
      <c r="S45" s="8"/>
      <c r="U45" s="4"/>
      <c r="V45" s="7" t="s">
        <v>231</v>
      </c>
      <c r="W45">
        <f>AVERAGE(AA11:AA14)</f>
        <v>1.2848167145311575</v>
      </c>
      <c r="X45">
        <f>STDEV(AA11:AA14)</f>
        <v>0.68335098009546813</v>
      </c>
      <c r="Z45" s="7" t="s">
        <v>232</v>
      </c>
      <c r="AA45">
        <f>AVERAGE(AA27:AA30)</f>
        <v>4.5291513562999279</v>
      </c>
      <c r="AB45">
        <f>STDEV(AA27:AA30)</f>
        <v>1.8512863896069787</v>
      </c>
      <c r="AC45" s="8"/>
    </row>
    <row r="46" spans="1:29">
      <c r="A46" s="4"/>
      <c r="B46" s="17" t="s">
        <v>233</v>
      </c>
      <c r="C46">
        <f>AVERAGE(G15:G18)</f>
        <v>7.3478047984331649</v>
      </c>
      <c r="D46">
        <f>STDEV(G15:G18)</f>
        <v>1.1798170295864605</v>
      </c>
      <c r="F46" s="7" t="s">
        <v>234</v>
      </c>
      <c r="G46">
        <f>AVERAGE(G31:G34)</f>
        <v>-0.1868777542027093</v>
      </c>
      <c r="H46">
        <f>STDEV(G31:G34)</f>
        <v>0.25643683855097815</v>
      </c>
      <c r="I46" s="8"/>
      <c r="K46" s="4"/>
      <c r="L46" s="17" t="s">
        <v>233</v>
      </c>
      <c r="M46">
        <f>AVERAGE(Q15:Q18)</f>
        <v>1.9448795137441994</v>
      </c>
      <c r="N46">
        <f>STDEV(Q15:Q18)</f>
        <v>0.68166408422229308</v>
      </c>
      <c r="P46" s="7" t="s">
        <v>234</v>
      </c>
      <c r="Q46">
        <f>AVERAGE(Q31:Q34)</f>
        <v>-0.10274021812538561</v>
      </c>
      <c r="R46">
        <f>STDEV(Q31:Q34)</f>
        <v>0.32500694041738326</v>
      </c>
      <c r="S46" s="8"/>
      <c r="U46" s="4"/>
      <c r="V46" s="17" t="s">
        <v>233</v>
      </c>
      <c r="W46">
        <f>AVERAGE(AA15:AA18)</f>
        <v>0.55681661420383965</v>
      </c>
      <c r="X46">
        <f>STDEV(AA15:AA18)</f>
        <v>0.17086353927131015</v>
      </c>
      <c r="Z46" s="7" t="s">
        <v>234</v>
      </c>
      <c r="AA46">
        <f>AVERAGE(AA31:AA34)</f>
        <v>-1.1913868997604764E-2</v>
      </c>
      <c r="AB46">
        <f>STDEV(AA31:AA34)</f>
        <v>2.9774219897622519E-2</v>
      </c>
      <c r="AC46" s="8"/>
    </row>
    <row r="47" spans="1:29">
      <c r="A47" s="4"/>
      <c r="B47" s="17"/>
      <c r="C47" s="18"/>
      <c r="D47" s="18"/>
      <c r="E47" s="18"/>
      <c r="F47" s="17"/>
      <c r="G47" s="18"/>
      <c r="H47" s="18"/>
      <c r="I47" s="8"/>
      <c r="K47" s="4"/>
      <c r="L47" s="17"/>
      <c r="M47" s="18"/>
      <c r="N47" s="18"/>
      <c r="O47" s="18"/>
      <c r="P47" s="17"/>
      <c r="Q47" s="18"/>
      <c r="R47" s="18"/>
      <c r="S47" s="8"/>
      <c r="U47" s="4"/>
      <c r="V47" s="17"/>
      <c r="W47" s="18"/>
      <c r="X47" s="18"/>
      <c r="Y47" s="18"/>
      <c r="Z47" s="17"/>
      <c r="AA47" s="18"/>
      <c r="AB47" s="18"/>
      <c r="AC47" s="8"/>
    </row>
    <row r="48" spans="1:29">
      <c r="A48" s="4"/>
      <c r="B48" s="7" t="s">
        <v>235</v>
      </c>
      <c r="C48" s="9" t="s">
        <v>224</v>
      </c>
      <c r="D48" s="9"/>
      <c r="E48" s="9"/>
      <c r="F48" s="9"/>
      <c r="G48" s="9" t="s">
        <v>224</v>
      </c>
      <c r="H48" s="9"/>
      <c r="I48" s="8"/>
      <c r="K48" s="4"/>
      <c r="L48" s="7" t="s">
        <v>235</v>
      </c>
      <c r="M48" s="9" t="s">
        <v>224</v>
      </c>
      <c r="N48" s="9"/>
      <c r="O48" s="9"/>
      <c r="P48" s="9"/>
      <c r="Q48" s="9" t="s">
        <v>224</v>
      </c>
      <c r="R48" s="9"/>
      <c r="S48" s="8"/>
      <c r="U48" s="4"/>
      <c r="V48" s="7" t="s">
        <v>235</v>
      </c>
      <c r="W48" s="9" t="s">
        <v>224</v>
      </c>
      <c r="X48" s="9"/>
      <c r="Y48" s="9"/>
      <c r="Z48" s="9"/>
      <c r="AA48" s="9" t="s">
        <v>224</v>
      </c>
      <c r="AB48" s="9"/>
      <c r="AC48" s="8"/>
    </row>
    <row r="49" spans="1:29">
      <c r="A49" s="4"/>
      <c r="C49" s="9" t="s">
        <v>236</v>
      </c>
      <c r="D49" s="9" t="s">
        <v>226</v>
      </c>
      <c r="E49" s="9"/>
      <c r="F49" s="9"/>
      <c r="G49" s="9" t="s">
        <v>237</v>
      </c>
      <c r="H49" s="9" t="s">
        <v>226</v>
      </c>
      <c r="I49" s="8"/>
      <c r="K49" s="4"/>
      <c r="M49" s="9" t="s">
        <v>236</v>
      </c>
      <c r="N49" s="9" t="s">
        <v>226</v>
      </c>
      <c r="O49" s="9"/>
      <c r="P49" s="9"/>
      <c r="Q49" s="9" t="s">
        <v>237</v>
      </c>
      <c r="R49" s="9" t="s">
        <v>226</v>
      </c>
      <c r="S49" s="8"/>
      <c r="U49" s="4"/>
      <c r="W49" s="9" t="s">
        <v>236</v>
      </c>
      <c r="X49" s="9" t="s">
        <v>226</v>
      </c>
      <c r="Y49" s="9"/>
      <c r="Z49" s="9"/>
      <c r="AA49" s="9" t="s">
        <v>237</v>
      </c>
      <c r="AB49" s="9" t="s">
        <v>226</v>
      </c>
      <c r="AC49" s="8"/>
    </row>
    <row r="50" spans="1:29">
      <c r="A50" s="4"/>
      <c r="B50" s="7" t="s">
        <v>227</v>
      </c>
      <c r="C50">
        <f>AVERAGE(I3:I6)</f>
        <v>6.5315637169090079</v>
      </c>
      <c r="D50">
        <f>STDEV(I3:I6)</f>
        <v>1.8149894948786562</v>
      </c>
      <c r="F50" s="7" t="s">
        <v>228</v>
      </c>
      <c r="G50">
        <f>AVERAGE(I19:I22)</f>
        <v>10.398878210853489</v>
      </c>
      <c r="H50">
        <f>STDEV(I19:I22)</f>
        <v>2.036175309061413</v>
      </c>
      <c r="I50" s="8"/>
      <c r="K50" s="4"/>
      <c r="L50" s="7" t="s">
        <v>227</v>
      </c>
      <c r="M50">
        <f>AVERAGE(S3:S6)</f>
        <v>-2.2886427856854503</v>
      </c>
      <c r="N50">
        <f>STDEV(S3:S6)</f>
        <v>4.2912450625359915</v>
      </c>
      <c r="P50" s="7" t="s">
        <v>228</v>
      </c>
      <c r="Q50">
        <f>AVERAGE(S19:S22)</f>
        <v>-21.289292170524941</v>
      </c>
      <c r="R50">
        <f>STDEV(S19:S22)</f>
        <v>0.62145866082500079</v>
      </c>
      <c r="S50" s="8"/>
      <c r="U50" s="4"/>
      <c r="V50" s="7" t="s">
        <v>227</v>
      </c>
      <c r="W50">
        <f>AVERAGE(AC3:AC6)</f>
        <v>-1.8794266550996359</v>
      </c>
      <c r="X50">
        <f>STDEV(AC3:AC6)</f>
        <v>0.38276021256344039</v>
      </c>
      <c r="Z50" s="7" t="s">
        <v>228</v>
      </c>
      <c r="AA50">
        <f>AVERAGE(AC19:AC22)</f>
        <v>-10.96321425334386</v>
      </c>
      <c r="AB50">
        <f>STDEV(AC19:AC22)</f>
        <v>0.58690683239509811</v>
      </c>
      <c r="AC50" s="8"/>
    </row>
    <row r="51" spans="1:29">
      <c r="A51" s="4"/>
      <c r="B51" s="7" t="s">
        <v>229</v>
      </c>
      <c r="C51">
        <f>AVERAGE(I7:I10)</f>
        <v>-0.8520595905826861</v>
      </c>
      <c r="D51">
        <f>STDEV(I7:I10)</f>
        <v>1.3846689269820971</v>
      </c>
      <c r="F51" s="7" t="s">
        <v>230</v>
      </c>
      <c r="G51">
        <f>AVERAGE(I23:I26)</f>
        <v>-4.5282412203922675</v>
      </c>
      <c r="H51">
        <f>STDEV(I23:I26)</f>
        <v>0.77005125062625301</v>
      </c>
      <c r="I51" s="8"/>
      <c r="K51" s="4"/>
      <c r="L51" s="7" t="s">
        <v>229</v>
      </c>
      <c r="M51">
        <f>AVERAGE(S7:S10)</f>
        <v>-19.957175702476434</v>
      </c>
      <c r="N51">
        <f>STDEV(S7:S10)</f>
        <v>1.8073266229394913</v>
      </c>
      <c r="P51" s="7" t="s">
        <v>230</v>
      </c>
      <c r="Q51">
        <f>AVERAGE(S23:S26)</f>
        <v>-19.713217614124996</v>
      </c>
      <c r="R51">
        <f>STDEV(S23:S26)</f>
        <v>0.74561005140452585</v>
      </c>
      <c r="S51" s="8"/>
      <c r="U51" s="4"/>
      <c r="V51" s="7" t="s">
        <v>229</v>
      </c>
      <c r="W51">
        <f>AVERAGE(AC7:AC10)</f>
        <v>-1.6547759319444262</v>
      </c>
      <c r="X51">
        <f>STDEV(AC7:AC10)</f>
        <v>0.79858469867764781</v>
      </c>
      <c r="Z51" s="7" t="s">
        <v>230</v>
      </c>
      <c r="AA51">
        <f>AVERAGE(AC23:AC26)</f>
        <v>-10.68159158886975</v>
      </c>
      <c r="AB51">
        <f>STDEV(AC23:AC26)</f>
        <v>0.40946454593717341</v>
      </c>
      <c r="AC51" s="8"/>
    </row>
    <row r="52" spans="1:29">
      <c r="A52" s="4"/>
      <c r="B52" s="7" t="s">
        <v>231</v>
      </c>
      <c r="C52">
        <f>AVERAGE(I11:I14)</f>
        <v>-2.1908827837519196</v>
      </c>
      <c r="D52">
        <f>STDEV(I11:I14)</f>
        <v>1.2398004333552619</v>
      </c>
      <c r="F52" s="7" t="s">
        <v>232</v>
      </c>
      <c r="G52">
        <f>AVERAGE(I27:I30)</f>
        <v>61.225036618913208</v>
      </c>
      <c r="H52">
        <f>STDEV(I27:I30)</f>
        <v>46.254043388937227</v>
      </c>
      <c r="I52" s="8"/>
      <c r="K52" s="4"/>
      <c r="L52" s="7" t="s">
        <v>231</v>
      </c>
      <c r="M52">
        <f>AVERAGE(S11:S14)</f>
        <v>-21.513944223107565</v>
      </c>
      <c r="N52">
        <f>STDEV(S11:S14)</f>
        <v>0.86750666634933737</v>
      </c>
      <c r="P52" s="7" t="s">
        <v>232</v>
      </c>
      <c r="Q52">
        <f>AVERAGE(S27:S30)</f>
        <v>-5.8532390262737595</v>
      </c>
      <c r="R52">
        <f>STDEV(S27:S30)</f>
        <v>6.6427217189239354</v>
      </c>
      <c r="S52" s="8"/>
      <c r="U52" s="4"/>
      <c r="V52" s="7" t="s">
        <v>231</v>
      </c>
      <c r="W52">
        <f>AVERAGE(AC11:AC14)</f>
        <v>-1.9208607942406539</v>
      </c>
      <c r="X52">
        <f>STDEV(AC11:AC14)</f>
        <v>0.70554212430024976</v>
      </c>
      <c r="Z52" s="7" t="s">
        <v>232</v>
      </c>
      <c r="AA52">
        <f>AVERAGE(AC27:AC30)</f>
        <v>1.4288303919410597</v>
      </c>
      <c r="AB52">
        <f>STDEV(AC27:AC30)</f>
        <v>1.9114050759522849</v>
      </c>
      <c r="AC52" s="8"/>
    </row>
    <row r="53" spans="1:29">
      <c r="A53" s="10"/>
      <c r="B53" s="11" t="s">
        <v>233</v>
      </c>
      <c r="C53" s="12">
        <f>AVERAGE(I15:I18)</f>
        <v>-1.404022721589081</v>
      </c>
      <c r="D53" s="12">
        <f>STDEV(I15:I18)</f>
        <v>1.2912612876060667</v>
      </c>
      <c r="E53" s="12"/>
      <c r="F53" s="11" t="s">
        <v>234</v>
      </c>
      <c r="G53" s="12">
        <f>AVERAGE(I31:I34)</f>
        <v>-9.6504233503626153</v>
      </c>
      <c r="H53" s="12">
        <f>STDEV(I31:I34)</f>
        <v>0.28065958876100272</v>
      </c>
      <c r="I53" s="13"/>
      <c r="K53" s="10"/>
      <c r="L53" s="11" t="s">
        <v>233</v>
      </c>
      <c r="M53" s="12">
        <f>AVERAGE(S15:S18)</f>
        <v>-19.766747986029451</v>
      </c>
      <c r="N53" s="12">
        <f>STDEV(S15:S18)</f>
        <v>0.83259997215160508</v>
      </c>
      <c r="O53" s="12"/>
      <c r="P53" s="11" t="s">
        <v>234</v>
      </c>
      <c r="Q53" s="12">
        <f>AVERAGE(S31:S34)</f>
        <v>-22.267757165171908</v>
      </c>
      <c r="R53" s="12">
        <f>STDEV(S31:S34)</f>
        <v>0.39697084796438864</v>
      </c>
      <c r="S53" s="13"/>
      <c r="U53" s="10"/>
      <c r="V53" s="11" t="s">
        <v>233</v>
      </c>
      <c r="W53" s="12">
        <f>AVERAGE(AC15:AC18)</f>
        <v>-2.6725019745956931</v>
      </c>
      <c r="X53" s="12">
        <f>STDEV(AC15:AC18)</f>
        <v>0.17641216296506598</v>
      </c>
      <c r="Y53" s="12"/>
      <c r="Z53" s="11" t="s">
        <v>234</v>
      </c>
      <c r="AA53" s="12">
        <f>AVERAGE(AC31:AC34)</f>
        <v>-3.2597014152348143</v>
      </c>
      <c r="AB53" s="12">
        <f>STDEV(AC31:AC34)</f>
        <v>3.0741108109651662E-2</v>
      </c>
      <c r="AC53" s="13"/>
    </row>
    <row r="56" spans="1:29">
      <c r="A56" s="52" t="s">
        <v>238</v>
      </c>
      <c r="B56" s="55"/>
      <c r="C56" s="55"/>
      <c r="D56" s="55"/>
      <c r="E56" s="55"/>
      <c r="F56" s="55"/>
      <c r="G56" s="55"/>
      <c r="H56" s="55"/>
      <c r="I56" s="56"/>
    </row>
    <row r="57" spans="1:29" ht="60">
      <c r="A57" s="40" t="s">
        <v>239</v>
      </c>
      <c r="C57" s="5" t="s">
        <v>178</v>
      </c>
      <c r="D57" s="5" t="s">
        <v>179</v>
      </c>
      <c r="E57" s="5" t="s">
        <v>180</v>
      </c>
      <c r="F57" s="5" t="s">
        <v>181</v>
      </c>
      <c r="G57" s="6" t="s">
        <v>182</v>
      </c>
      <c r="H57" s="5" t="s">
        <v>183</v>
      </c>
      <c r="I57" s="6" t="s">
        <v>184</v>
      </c>
    </row>
    <row r="58" spans="1:29">
      <c r="A58" s="4"/>
      <c r="B58" s="7" t="s">
        <v>185</v>
      </c>
      <c r="C58">
        <v>7.9899999999999999E-2</v>
      </c>
      <c r="D58">
        <v>5.1849999999999993E-2</v>
      </c>
      <c r="E58">
        <f>AVERAGE(D86:D89)</f>
        <v>6.921250000000001E-2</v>
      </c>
      <c r="F58">
        <f>AVERAGE(D90:D91)</f>
        <v>0.49829999999999997</v>
      </c>
      <c r="G58">
        <f>((D58-D$86)/(F$58-D$86))*100</f>
        <v>-3.7531954450383487</v>
      </c>
      <c r="H58" s="21">
        <f>AVERAGE(D82:D85)</f>
        <v>0.10224999999999999</v>
      </c>
      <c r="I58">
        <f>((D58-D$82)/(F$58-D$82))*100</f>
        <v>-6.5385992125044767</v>
      </c>
      <c r="K58" s="57" t="s">
        <v>240</v>
      </c>
      <c r="L58" s="58"/>
      <c r="M58" s="58"/>
      <c r="N58" s="58"/>
      <c r="O58" s="58"/>
      <c r="P58" s="59"/>
      <c r="R58" s="18" t="s">
        <v>7</v>
      </c>
      <c r="T58" s="33" t="s">
        <v>241</v>
      </c>
      <c r="U58" s="37" t="s">
        <v>242</v>
      </c>
    </row>
    <row r="59" spans="1:29">
      <c r="A59" s="4"/>
      <c r="B59" s="7" t="s">
        <v>186</v>
      </c>
      <c r="C59">
        <v>8.1850000000000006E-2</v>
      </c>
      <c r="D59">
        <v>5.3800000000000001E-2</v>
      </c>
      <c r="G59">
        <f t="shared" ref="G59:G91" si="8">((D59-D$86)/(F$58-D$86))*100</f>
        <v>-3.3000232396002804</v>
      </c>
      <c r="I59">
        <f t="shared" ref="I59:I91" si="9">((D59-D$82)/(F$58-D$82))*100</f>
        <v>-6.0732609473809811</v>
      </c>
      <c r="K59" s="27"/>
      <c r="L59" s="46">
        <v>42949</v>
      </c>
      <c r="M59" s="47">
        <v>42950</v>
      </c>
      <c r="N59" s="48">
        <v>42951</v>
      </c>
      <c r="O59" s="49" t="s">
        <v>243</v>
      </c>
      <c r="P59" s="50" t="s">
        <v>244</v>
      </c>
      <c r="R59" s="1">
        <v>6</v>
      </c>
      <c r="T59" s="34">
        <v>3.92</v>
      </c>
      <c r="U59" s="32">
        <f>L60</f>
        <v>6.5315637169090079</v>
      </c>
    </row>
    <row r="60" spans="1:29">
      <c r="A60" s="4"/>
      <c r="B60" s="7" t="s">
        <v>187</v>
      </c>
      <c r="C60">
        <v>7.5999999999999998E-2</v>
      </c>
      <c r="D60">
        <v>4.7949999999999993E-2</v>
      </c>
      <c r="G60">
        <f t="shared" si="8"/>
        <v>-4.6595398559144821</v>
      </c>
      <c r="I60">
        <f t="shared" si="9"/>
        <v>-7.4692757427514644</v>
      </c>
      <c r="K60" s="28" t="s">
        <v>245</v>
      </c>
      <c r="L60" s="39">
        <f>C50</f>
        <v>6.5315637169090079</v>
      </c>
      <c r="M60">
        <f>M50</f>
        <v>-2.2886427856854503</v>
      </c>
      <c r="N60">
        <f>W50</f>
        <v>-1.8794266550996359</v>
      </c>
      <c r="O60" s="4">
        <f>AVERAGE(L60:N60)</f>
        <v>0.78783142537464057</v>
      </c>
      <c r="P60" s="8">
        <f>_xlfn.STDEV.P(L60:N60)/SQRT(3)</f>
        <v>2.3468517890046225</v>
      </c>
      <c r="R60" s="1">
        <v>1.94</v>
      </c>
      <c r="T60" s="35">
        <v>1.24</v>
      </c>
      <c r="U60" s="32">
        <f t="shared" ref="U60:U66" si="10">L61</f>
        <v>-0.8520595905826861</v>
      </c>
    </row>
    <row r="61" spans="1:29">
      <c r="A61" s="4"/>
      <c r="B61" s="7" t="s">
        <v>188</v>
      </c>
      <c r="C61">
        <v>6.6350000000000006E-2</v>
      </c>
      <c r="D61">
        <v>3.8300000000000001E-2</v>
      </c>
      <c r="G61">
        <f t="shared" si="8"/>
        <v>-6.9021612828259373</v>
      </c>
      <c r="I61">
        <f t="shared" si="9"/>
        <v>-9.7721035675933674</v>
      </c>
      <c r="K61" s="29" t="s">
        <v>246</v>
      </c>
      <c r="L61" s="39">
        <f t="shared" ref="L61:L63" si="11">C51</f>
        <v>-0.8520595905826861</v>
      </c>
      <c r="M61">
        <f t="shared" ref="M61:M63" si="12">M51</f>
        <v>-19.957175702476434</v>
      </c>
      <c r="N61">
        <f t="shared" ref="N61:N63" si="13">W51</f>
        <v>-1.6547759319444262</v>
      </c>
      <c r="O61" s="4">
        <f>AVERAGE(L61:N61)</f>
        <v>-7.4880037416678489</v>
      </c>
      <c r="P61" s="8">
        <f t="shared" ref="P61:P67" si="14">_xlfn.STDEV.P(L61:N61)/SQRT(3)</f>
        <v>5.0940330108936402</v>
      </c>
      <c r="R61" s="1">
        <v>0.62</v>
      </c>
      <c r="T61" s="35">
        <v>0.39</v>
      </c>
      <c r="U61" s="32">
        <f t="shared" si="10"/>
        <v>-2.1908827837519196</v>
      </c>
    </row>
    <row r="62" spans="1:29">
      <c r="A62" s="4"/>
      <c r="B62" s="7" t="s">
        <v>189</v>
      </c>
      <c r="C62">
        <v>3.4999999999999996E-2</v>
      </c>
      <c r="D62">
        <v>6.9499999999999944E-3</v>
      </c>
      <c r="G62">
        <f t="shared" si="8"/>
        <v>-14.187775970253313</v>
      </c>
      <c r="I62">
        <f t="shared" si="9"/>
        <v>-17.253311060732614</v>
      </c>
      <c r="K62" s="29" t="s">
        <v>247</v>
      </c>
      <c r="L62" s="39">
        <f t="shared" si="11"/>
        <v>-2.1908827837519196</v>
      </c>
      <c r="M62">
        <f t="shared" si="12"/>
        <v>-21.513944223107565</v>
      </c>
      <c r="N62">
        <f t="shared" si="13"/>
        <v>-1.9208607942406539</v>
      </c>
      <c r="O62" s="4">
        <f t="shared" ref="O62:O63" si="15">AVERAGE(L62:N62)</f>
        <v>-8.5418959337000455</v>
      </c>
      <c r="P62" s="8">
        <f>_xlfn.STDEV.P(L62:N62)/SQRT(3)</f>
        <v>5.2961989637379521</v>
      </c>
      <c r="R62" s="1">
        <v>0.2</v>
      </c>
      <c r="T62" s="35">
        <v>0.12</v>
      </c>
      <c r="U62" s="32">
        <f t="shared" si="10"/>
        <v>-1.404022721589081</v>
      </c>
    </row>
    <row r="63" spans="1:29">
      <c r="A63" s="4"/>
      <c r="B63" s="7" t="s">
        <v>190</v>
      </c>
      <c r="C63">
        <v>0.04</v>
      </c>
      <c r="D63">
        <v>1.1949999999999999E-2</v>
      </c>
      <c r="G63">
        <f t="shared" si="8"/>
        <v>-13.025795956309553</v>
      </c>
      <c r="I63">
        <f t="shared" si="9"/>
        <v>-16.06013602195442</v>
      </c>
      <c r="K63" s="29" t="s">
        <v>248</v>
      </c>
      <c r="L63" s="39">
        <f t="shared" si="11"/>
        <v>-1.404022721589081</v>
      </c>
      <c r="M63">
        <f t="shared" si="12"/>
        <v>-19.766747986029451</v>
      </c>
      <c r="N63">
        <f t="shared" si="13"/>
        <v>-2.6725019745956931</v>
      </c>
      <c r="O63" s="4">
        <f t="shared" si="15"/>
        <v>-7.9477575607380748</v>
      </c>
      <c r="P63" s="8">
        <f t="shared" si="14"/>
        <v>4.8343369281899333</v>
      </c>
      <c r="R63" s="1">
        <v>6.5000000000000002E-2</v>
      </c>
      <c r="T63" s="35">
        <v>0.04</v>
      </c>
      <c r="U63" s="32">
        <f t="shared" si="10"/>
        <v>10.398878210853489</v>
      </c>
    </row>
    <row r="64" spans="1:29">
      <c r="A64" s="4"/>
      <c r="B64" s="7" t="s">
        <v>191</v>
      </c>
      <c r="C64">
        <v>3.6449999999999996E-2</v>
      </c>
      <c r="D64">
        <v>8.3999999999999943E-3</v>
      </c>
      <c r="G64">
        <f t="shared" si="8"/>
        <v>-13.850801766209624</v>
      </c>
      <c r="I64">
        <f t="shared" si="9"/>
        <v>-16.907290299486938</v>
      </c>
      <c r="K64" s="29" t="s">
        <v>249</v>
      </c>
      <c r="L64" s="39">
        <f>G50</f>
        <v>10.398878210853489</v>
      </c>
      <c r="M64" s="21">
        <f>Q50</f>
        <v>-21.289292170524941</v>
      </c>
      <c r="N64">
        <f>AA50</f>
        <v>-10.96321425334386</v>
      </c>
      <c r="O64" s="4">
        <f>AVERAGE(L64:N64)</f>
        <v>-7.2845427376717709</v>
      </c>
      <c r="P64" s="8">
        <f t="shared" si="14"/>
        <v>7.6184644649981825</v>
      </c>
      <c r="R64" s="1">
        <v>2.1000000000000001E-2</v>
      </c>
      <c r="T64" s="35">
        <v>1.2E-2</v>
      </c>
      <c r="U64" s="32">
        <f t="shared" si="10"/>
        <v>-4.5282412203922675</v>
      </c>
    </row>
    <row r="65" spans="1:23">
      <c r="A65" s="4"/>
      <c r="B65" s="7" t="s">
        <v>192</v>
      </c>
      <c r="C65">
        <v>4.6700000000000005E-2</v>
      </c>
      <c r="D65">
        <v>1.8650000000000003E-2</v>
      </c>
      <c r="G65">
        <f t="shared" si="8"/>
        <v>-11.468742737624915</v>
      </c>
      <c r="I65">
        <f t="shared" si="9"/>
        <v>-14.461281469991649</v>
      </c>
      <c r="K65" s="29" t="s">
        <v>250</v>
      </c>
      <c r="L65" s="39">
        <f t="shared" ref="L65:L67" si="16">G51</f>
        <v>-4.5282412203922675</v>
      </c>
      <c r="M65" s="21">
        <f t="shared" ref="M65:M67" si="17">Q51</f>
        <v>-19.713217614124996</v>
      </c>
      <c r="N65">
        <f t="shared" ref="N65:N67" si="18">AA51</f>
        <v>-10.68159158886975</v>
      </c>
      <c r="O65" s="4">
        <f>AVERAGE(L65:N65)</f>
        <v>-11.641016807795671</v>
      </c>
      <c r="P65" s="8">
        <f t="shared" si="14"/>
        <v>3.6005014953965739</v>
      </c>
      <c r="R65" s="1">
        <v>0</v>
      </c>
      <c r="T65" s="35">
        <v>0</v>
      </c>
      <c r="U65" s="32">
        <f t="shared" si="10"/>
        <v>61.225036618913208</v>
      </c>
    </row>
    <row r="66" spans="1:23">
      <c r="A66" s="4"/>
      <c r="B66" s="7" t="s">
        <v>193</v>
      </c>
      <c r="C66">
        <v>3.8600000000000002E-2</v>
      </c>
      <c r="D66">
        <v>1.055E-2</v>
      </c>
      <c r="G66">
        <f t="shared" si="8"/>
        <v>-13.351150360213806</v>
      </c>
      <c r="I66">
        <f t="shared" si="9"/>
        <v>-16.394225032812315</v>
      </c>
      <c r="K66" s="29" t="s">
        <v>235</v>
      </c>
      <c r="L66" s="39">
        <f t="shared" si="16"/>
        <v>61.225036618913208</v>
      </c>
      <c r="M66" s="21">
        <f t="shared" si="17"/>
        <v>-5.8532390262737595</v>
      </c>
      <c r="N66">
        <f t="shared" si="18"/>
        <v>1.4288303919410597</v>
      </c>
      <c r="O66" s="4">
        <f t="shared" ref="O66:O67" si="19">AVERAGE(L66:N66)</f>
        <v>18.933542661526836</v>
      </c>
      <c r="P66" s="8">
        <f t="shared" si="14"/>
        <v>17.350536204417818</v>
      </c>
      <c r="R66" s="1">
        <v>0</v>
      </c>
      <c r="T66" s="35">
        <v>0</v>
      </c>
      <c r="U66" s="32">
        <f t="shared" si="10"/>
        <v>-9.6504233503626153</v>
      </c>
    </row>
    <row r="67" spans="1:23">
      <c r="A67" s="4"/>
      <c r="B67" s="7" t="s">
        <v>194</v>
      </c>
      <c r="C67">
        <v>5.4399999999999997E-2</v>
      </c>
      <c r="D67">
        <v>2.6349999999999995E-2</v>
      </c>
      <c r="G67">
        <f t="shared" si="8"/>
        <v>-9.6792935161515246</v>
      </c>
      <c r="I67">
        <f t="shared" si="9"/>
        <v>-12.623791910273239</v>
      </c>
      <c r="K67" s="30" t="s">
        <v>223</v>
      </c>
      <c r="L67" s="39">
        <f t="shared" si="16"/>
        <v>-9.6504233503626153</v>
      </c>
      <c r="M67" s="21">
        <f t="shared" si="17"/>
        <v>-22.267757165171908</v>
      </c>
      <c r="N67">
        <f t="shared" si="18"/>
        <v>-3.2597014152348143</v>
      </c>
      <c r="O67" s="10">
        <f t="shared" si="19"/>
        <v>-11.725960643589779</v>
      </c>
      <c r="P67" s="13">
        <f t="shared" si="14"/>
        <v>4.5596646353252703</v>
      </c>
      <c r="T67" s="35">
        <v>4.0199999999999996</v>
      </c>
      <c r="U67" s="8">
        <f>M60</f>
        <v>-2.2886427856854503</v>
      </c>
    </row>
    <row r="68" spans="1:23">
      <c r="A68" s="4"/>
      <c r="B68" s="7" t="s">
        <v>195</v>
      </c>
      <c r="C68">
        <v>3.2500000000000001E-2</v>
      </c>
      <c r="D68">
        <v>4.4499999999999991E-3</v>
      </c>
      <c r="G68">
        <f t="shared" si="8"/>
        <v>-14.768765977225195</v>
      </c>
      <c r="I68">
        <f t="shared" si="9"/>
        <v>-17.849898580121707</v>
      </c>
      <c r="T68" s="35">
        <v>1.27</v>
      </c>
      <c r="U68" s="8">
        <f t="shared" ref="U68:U74" si="20">M61</f>
        <v>-19.957175702476434</v>
      </c>
    </row>
    <row r="69" spans="1:23">
      <c r="A69" s="4"/>
      <c r="B69" s="7" t="s">
        <v>196</v>
      </c>
      <c r="C69">
        <v>3.5849999999999993E-2</v>
      </c>
      <c r="D69">
        <v>7.799999999999991E-3</v>
      </c>
      <c r="G69">
        <f t="shared" si="8"/>
        <v>-13.990239367882879</v>
      </c>
      <c r="I69">
        <f t="shared" si="9"/>
        <v>-17.05047130414032</v>
      </c>
      <c r="T69" s="35">
        <v>0.4</v>
      </c>
      <c r="U69" s="8">
        <f t="shared" si="20"/>
        <v>-21.513944223107565</v>
      </c>
    </row>
    <row r="70" spans="1:23">
      <c r="A70" s="4"/>
      <c r="B70" s="7" t="s">
        <v>197</v>
      </c>
      <c r="C70">
        <v>3.5549999999999998E-2</v>
      </c>
      <c r="D70">
        <v>7.4999999999999963E-3</v>
      </c>
      <c r="G70">
        <f t="shared" si="8"/>
        <v>-14.059958168719502</v>
      </c>
      <c r="I70">
        <f t="shared" si="9"/>
        <v>-17.122061806467013</v>
      </c>
      <c r="T70" s="35">
        <v>0.13</v>
      </c>
      <c r="U70" s="8">
        <f t="shared" si="20"/>
        <v>-19.766747986029451</v>
      </c>
    </row>
    <row r="71" spans="1:23">
      <c r="A71" s="4"/>
      <c r="B71" s="7" t="s">
        <v>198</v>
      </c>
      <c r="C71">
        <v>3.3149999999999999E-2</v>
      </c>
      <c r="D71">
        <v>5.0999999999999969E-3</v>
      </c>
      <c r="G71">
        <f t="shared" si="8"/>
        <v>-14.617708575412507</v>
      </c>
      <c r="I71">
        <f t="shared" si="9"/>
        <v>-17.69478582508054</v>
      </c>
      <c r="T71" s="35">
        <v>0.04</v>
      </c>
      <c r="U71" s="8">
        <f t="shared" si="20"/>
        <v>-21.289292170524941</v>
      </c>
    </row>
    <row r="72" spans="1:23">
      <c r="A72" s="4"/>
      <c r="B72" s="7" t="s">
        <v>199</v>
      </c>
      <c r="C72">
        <v>4.2749999999999996E-2</v>
      </c>
      <c r="D72">
        <v>1.4699999999999994E-2</v>
      </c>
      <c r="G72">
        <f t="shared" si="8"/>
        <v>-12.386706948640487</v>
      </c>
      <c r="I72">
        <f t="shared" si="9"/>
        <v>-15.403889750626421</v>
      </c>
      <c r="T72" s="35">
        <v>1.2999999999999999E-2</v>
      </c>
      <c r="U72" s="8">
        <f t="shared" si="20"/>
        <v>-19.713217614124996</v>
      </c>
    </row>
    <row r="73" spans="1:23">
      <c r="A73" s="4"/>
      <c r="B73" s="7" t="s">
        <v>200</v>
      </c>
      <c r="C73">
        <v>3.8400000000000004E-2</v>
      </c>
      <c r="D73">
        <v>1.0350000000000002E-2</v>
      </c>
      <c r="G73">
        <f t="shared" si="8"/>
        <v>-13.397629560771557</v>
      </c>
      <c r="I73">
        <f t="shared" si="9"/>
        <v>-16.441952034363442</v>
      </c>
      <c r="T73" s="35">
        <v>0</v>
      </c>
      <c r="U73" s="8">
        <f t="shared" si="20"/>
        <v>-5.8532390262737595</v>
      </c>
    </row>
    <row r="74" spans="1:23">
      <c r="A74" s="4"/>
      <c r="B74" s="7" t="s">
        <v>201</v>
      </c>
      <c r="C74">
        <v>3.6449999999999996E-2</v>
      </c>
      <c r="D74">
        <v>8.3999999999999943E-3</v>
      </c>
      <c r="G74">
        <f t="shared" si="8"/>
        <v>-13.850801766209624</v>
      </c>
      <c r="I74">
        <f t="shared" si="9"/>
        <v>-16.907290299486938</v>
      </c>
      <c r="T74" s="35">
        <v>0</v>
      </c>
      <c r="U74" s="8">
        <f t="shared" si="20"/>
        <v>-22.267757165171908</v>
      </c>
    </row>
    <row r="75" spans="1:23">
      <c r="A75" s="4"/>
      <c r="B75" s="7" t="s">
        <v>202</v>
      </c>
      <c r="C75">
        <v>3.4799999999999998E-2</v>
      </c>
      <c r="D75">
        <v>6.7499999999999956E-3</v>
      </c>
      <c r="G75">
        <f t="shared" si="8"/>
        <v>-14.234255170811066</v>
      </c>
      <c r="I75">
        <f t="shared" si="9"/>
        <v>-17.301038062283741</v>
      </c>
      <c r="T75" s="35">
        <v>3.96</v>
      </c>
      <c r="U75" s="31">
        <f>N60</f>
        <v>-1.8794266550996359</v>
      </c>
      <c r="W75" s="38" t="s">
        <v>251</v>
      </c>
    </row>
    <row r="76" spans="1:23">
      <c r="A76" s="4"/>
      <c r="B76" s="7" t="s">
        <v>203</v>
      </c>
      <c r="C76">
        <v>3.8400000000000004E-2</v>
      </c>
      <c r="D76">
        <v>1.0350000000000002E-2</v>
      </c>
      <c r="G76">
        <f t="shared" si="8"/>
        <v>-13.397629560771557</v>
      </c>
      <c r="I76">
        <f t="shared" si="9"/>
        <v>-16.441952034363442</v>
      </c>
      <c r="T76" s="35">
        <v>1.25</v>
      </c>
      <c r="U76" s="31">
        <f t="shared" ref="U76:U82" si="21">N61</f>
        <v>-1.6547759319444262</v>
      </c>
      <c r="W76" s="38" t="s">
        <v>252</v>
      </c>
    </row>
    <row r="77" spans="1:23">
      <c r="A77" s="4"/>
      <c r="B77" s="7" t="s">
        <v>204</v>
      </c>
      <c r="C77">
        <v>3.8950000000000005E-2</v>
      </c>
      <c r="D77">
        <v>1.0900000000000003E-2</v>
      </c>
      <c r="G77">
        <f t="shared" si="8"/>
        <v>-13.269811759237744</v>
      </c>
      <c r="I77">
        <f t="shared" si="9"/>
        <v>-16.310702780097841</v>
      </c>
      <c r="T77" s="35">
        <v>0.4</v>
      </c>
      <c r="U77" s="31">
        <f t="shared" si="21"/>
        <v>-1.9208607942406539</v>
      </c>
    </row>
    <row r="78" spans="1:23">
      <c r="A78" s="4"/>
      <c r="B78" s="7" t="s">
        <v>205</v>
      </c>
      <c r="C78">
        <v>5.2449999999999997E-2</v>
      </c>
      <c r="D78">
        <v>2.4399999999999995E-2</v>
      </c>
      <c r="G78">
        <f t="shared" si="8"/>
        <v>-10.132465721589593</v>
      </c>
      <c r="I78">
        <f t="shared" si="9"/>
        <v>-13.089130175396734</v>
      </c>
      <c r="T78" s="35">
        <v>0.13</v>
      </c>
      <c r="U78" s="31">
        <f t="shared" si="21"/>
        <v>-2.6725019745956931</v>
      </c>
    </row>
    <row r="79" spans="1:23">
      <c r="A79" s="4"/>
      <c r="B79" s="7" t="s">
        <v>206</v>
      </c>
      <c r="C79">
        <v>4.9750000000000003E-2</v>
      </c>
      <c r="D79">
        <v>2.1700000000000001E-2</v>
      </c>
      <c r="G79">
        <f t="shared" si="8"/>
        <v>-10.759934929119222</v>
      </c>
      <c r="I79">
        <f t="shared" si="9"/>
        <v>-13.733444696336955</v>
      </c>
      <c r="T79" s="35">
        <v>0.04</v>
      </c>
      <c r="U79" s="31">
        <f t="shared" si="21"/>
        <v>-10.96321425334386</v>
      </c>
    </row>
    <row r="80" spans="1:23">
      <c r="A80" s="4"/>
      <c r="B80" s="7" t="s">
        <v>207</v>
      </c>
      <c r="C80">
        <v>3.6149999999999995E-2</v>
      </c>
      <c r="D80">
        <v>8.0999999999999926E-3</v>
      </c>
      <c r="G80">
        <f t="shared" si="8"/>
        <v>-13.92052056704625</v>
      </c>
      <c r="I80">
        <f t="shared" si="9"/>
        <v>-16.978880801813627</v>
      </c>
      <c r="T80" s="35">
        <v>1.2E-2</v>
      </c>
      <c r="U80" s="31">
        <f t="shared" si="21"/>
        <v>-10.68159158886975</v>
      </c>
    </row>
    <row r="81" spans="1:21">
      <c r="A81" s="4"/>
      <c r="B81" s="7" t="s">
        <v>208</v>
      </c>
      <c r="C81">
        <v>3.6850000000000008E-2</v>
      </c>
      <c r="D81">
        <v>8.8000000000000057E-3</v>
      </c>
      <c r="G81">
        <f t="shared" si="8"/>
        <v>-13.757843365094121</v>
      </c>
      <c r="I81">
        <f t="shared" si="9"/>
        <v>-16.81183629638468</v>
      </c>
      <c r="T81" s="35">
        <v>0</v>
      </c>
      <c r="U81" s="31">
        <f t="shared" si="21"/>
        <v>1.4288303919410597</v>
      </c>
    </row>
    <row r="82" spans="1:21">
      <c r="A82" s="4"/>
      <c r="B82" s="7" t="s">
        <v>209</v>
      </c>
      <c r="C82">
        <v>0.10730000000000001</v>
      </c>
      <c r="D82">
        <v>7.9250000000000001E-2</v>
      </c>
      <c r="G82">
        <f t="shared" si="8"/>
        <v>2.6144550313734598</v>
      </c>
      <c r="I82">
        <f t="shared" si="9"/>
        <v>0</v>
      </c>
      <c r="T82" s="36">
        <v>0</v>
      </c>
      <c r="U82" s="31">
        <f t="shared" si="21"/>
        <v>-3.2597014152348143</v>
      </c>
    </row>
    <row r="83" spans="1:21">
      <c r="A83" s="4"/>
      <c r="B83" s="7" t="s">
        <v>210</v>
      </c>
      <c r="C83">
        <v>0.22254999999999997</v>
      </c>
      <c r="D83">
        <v>0.19449999999999998</v>
      </c>
      <c r="G83">
        <f t="shared" si="8"/>
        <v>29.398094352777125</v>
      </c>
      <c r="I83">
        <f t="shared" si="9"/>
        <v>27.502684643837249</v>
      </c>
    </row>
    <row r="84" spans="1:21">
      <c r="A84" s="4"/>
      <c r="B84" s="7" t="s">
        <v>211</v>
      </c>
      <c r="C84">
        <v>0.10625</v>
      </c>
      <c r="D84">
        <v>7.8199999999999992E-2</v>
      </c>
      <c r="G84">
        <f t="shared" si="8"/>
        <v>2.3704392284452678</v>
      </c>
      <c r="I84">
        <f t="shared" si="9"/>
        <v>-0.25056675814342183</v>
      </c>
    </row>
    <row r="85" spans="1:21">
      <c r="A85" s="4"/>
      <c r="B85" s="7" t="s">
        <v>212</v>
      </c>
      <c r="C85">
        <v>8.5099999999999995E-2</v>
      </c>
      <c r="D85">
        <v>5.704999999999999E-2</v>
      </c>
      <c r="G85">
        <f t="shared" si="8"/>
        <v>-2.5447362305368384</v>
      </c>
      <c r="I85">
        <f t="shared" si="9"/>
        <v>-5.2976971721751607</v>
      </c>
    </row>
    <row r="86" spans="1:21">
      <c r="A86" s="4"/>
      <c r="B86" s="7" t="s">
        <v>213</v>
      </c>
      <c r="C86">
        <v>9.605000000000001E-2</v>
      </c>
      <c r="D86">
        <v>6.8000000000000005E-2</v>
      </c>
      <c r="G86">
        <f t="shared" si="8"/>
        <v>0</v>
      </c>
      <c r="I86">
        <f t="shared" si="9"/>
        <v>-2.684643837250924</v>
      </c>
    </row>
    <row r="87" spans="1:21">
      <c r="A87" s="4"/>
      <c r="B87" s="7" t="s">
        <v>214</v>
      </c>
      <c r="C87">
        <v>8.7100000000000011E-2</v>
      </c>
      <c r="D87">
        <v>5.9050000000000005E-2</v>
      </c>
      <c r="G87">
        <f t="shared" si="8"/>
        <v>-2.079944224959331</v>
      </c>
      <c r="I87">
        <f t="shared" si="9"/>
        <v>-4.8204271566638823</v>
      </c>
    </row>
    <row r="88" spans="1:21">
      <c r="A88" s="4"/>
      <c r="B88" s="7" t="s">
        <v>215</v>
      </c>
      <c r="C88">
        <v>9.7500000000000003E-2</v>
      </c>
      <c r="D88">
        <v>6.9449999999999998E-2</v>
      </c>
      <c r="G88">
        <f t="shared" si="8"/>
        <v>0.33697420404368883</v>
      </c>
      <c r="I88">
        <f t="shared" si="9"/>
        <v>-2.3386230760052507</v>
      </c>
    </row>
    <row r="89" spans="1:21">
      <c r="A89" s="4"/>
      <c r="B89" s="7" t="s">
        <v>216</v>
      </c>
      <c r="C89">
        <v>0.10840000000000001</v>
      </c>
      <c r="D89">
        <v>8.0350000000000005E-2</v>
      </c>
      <c r="G89">
        <f t="shared" si="8"/>
        <v>2.8700906344410879</v>
      </c>
      <c r="I89">
        <f t="shared" si="9"/>
        <v>0.26249850853120243</v>
      </c>
    </row>
    <row r="90" spans="1:21">
      <c r="A90" s="4"/>
      <c r="B90" s="7" t="s">
        <v>217</v>
      </c>
      <c r="C90">
        <v>0.52354999999999996</v>
      </c>
      <c r="D90">
        <v>0.49549999999999994</v>
      </c>
      <c r="G90">
        <f t="shared" si="8"/>
        <v>99.349291192191487</v>
      </c>
      <c r="I90">
        <f t="shared" si="9"/>
        <v>99.331821978284211</v>
      </c>
    </row>
    <row r="91" spans="1:21">
      <c r="A91" s="4"/>
      <c r="B91" s="7" t="s">
        <v>218</v>
      </c>
      <c r="C91">
        <v>0.52915000000000001</v>
      </c>
      <c r="D91">
        <v>0.50109999999999999</v>
      </c>
      <c r="G91">
        <f t="shared" si="8"/>
        <v>100.65070880780851</v>
      </c>
      <c r="I91">
        <f t="shared" si="9"/>
        <v>100.66817802171579</v>
      </c>
    </row>
    <row r="92" spans="1:21">
      <c r="A92" s="4"/>
      <c r="B92" s="7" t="s">
        <v>219</v>
      </c>
      <c r="C92">
        <v>2.8050000000000002E-2</v>
      </c>
    </row>
    <row r="93" spans="1:21">
      <c r="A93" s="4"/>
      <c r="B93" s="7" t="s">
        <v>220</v>
      </c>
      <c r="C93">
        <v>0.43980000000000002</v>
      </c>
    </row>
    <row r="94" spans="1:21">
      <c r="A94" s="4"/>
      <c r="B94" s="14" t="s">
        <v>221</v>
      </c>
      <c r="C94" s="15">
        <v>2.0999999999999994E-3</v>
      </c>
      <c r="D94" s="15"/>
      <c r="G94" s="15"/>
      <c r="I94" s="8"/>
    </row>
    <row r="95" spans="1:21">
      <c r="A95" s="4"/>
      <c r="B95" s="14"/>
      <c r="C95" s="15"/>
      <c r="D95" s="15"/>
      <c r="G95" s="16"/>
      <c r="I95" s="8"/>
    </row>
    <row r="96" spans="1:21">
      <c r="A96" s="4"/>
      <c r="B96" s="7" t="s">
        <v>223</v>
      </c>
      <c r="C96" s="9" t="s">
        <v>224</v>
      </c>
      <c r="D96" s="9"/>
      <c r="E96" s="9"/>
      <c r="F96" s="9"/>
      <c r="G96" s="9" t="s">
        <v>224</v>
      </c>
      <c r="H96" s="9"/>
      <c r="I96" s="8"/>
    </row>
    <row r="97" spans="1:9">
      <c r="A97" s="4"/>
      <c r="C97" s="9" t="s">
        <v>225</v>
      </c>
      <c r="D97" s="9" t="s">
        <v>226</v>
      </c>
      <c r="E97" s="9"/>
      <c r="F97" s="9"/>
      <c r="G97" s="9" t="s">
        <v>225</v>
      </c>
      <c r="H97" s="9" t="s">
        <v>226</v>
      </c>
      <c r="I97" s="8"/>
    </row>
    <row r="98" spans="1:9">
      <c r="A98" s="4"/>
      <c r="B98" s="7" t="s">
        <v>227</v>
      </c>
      <c r="C98">
        <f>AVERAGE(G58:G61)</f>
        <v>-4.6537299558447618</v>
      </c>
      <c r="D98">
        <f>STDEV(G58:G61)</f>
        <v>1.6019739350613595</v>
      </c>
      <c r="F98" s="7" t="s">
        <v>228</v>
      </c>
      <c r="G98">
        <f>AVERAGE(G74:G77)</f>
        <v>-13.688124564257496</v>
      </c>
      <c r="H98">
        <f>STDEV(G74:G77)</f>
        <v>0.44124651513008478</v>
      </c>
      <c r="I98" s="8"/>
    </row>
    <row r="99" spans="1:9">
      <c r="A99" s="4"/>
      <c r="B99" s="7" t="s">
        <v>229</v>
      </c>
      <c r="C99">
        <f>AVERAGE(G62:G65)</f>
        <v>-13.133279107599352</v>
      </c>
      <c r="D99">
        <f>STDEV(G62:G65)</f>
        <v>1.2123030910550741</v>
      </c>
      <c r="F99" s="7" t="s">
        <v>230</v>
      </c>
      <c r="G99">
        <f>AVERAGE(G78:G81)</f>
        <v>-12.142691145712295</v>
      </c>
      <c r="H99">
        <f>STDEV(G78:G81)</f>
        <v>1.9767325863193881</v>
      </c>
      <c r="I99" s="8"/>
    </row>
    <row r="100" spans="1:9">
      <c r="A100" s="4"/>
      <c r="B100" s="7" t="s">
        <v>231</v>
      </c>
      <c r="C100">
        <f>AVERAGE(G66:G69)</f>
        <v>-12.947362305368351</v>
      </c>
      <c r="D100">
        <f>STDEV(G66:G69)</f>
        <v>2.2545082470213238</v>
      </c>
      <c r="F100" s="7" t="s">
        <v>232</v>
      </c>
      <c r="G100">
        <f>AVERAGE(G82:G85)</f>
        <v>7.9595630955147554</v>
      </c>
      <c r="H100">
        <f>STDEV(G82:G85)</f>
        <v>14.488609464204371</v>
      </c>
      <c r="I100" s="8"/>
    </row>
    <row r="101" spans="1:9">
      <c r="A101" s="4"/>
      <c r="B101" s="17" t="s">
        <v>233</v>
      </c>
      <c r="C101">
        <f>AVERAGE(G70:G73)</f>
        <v>-13.615500813386014</v>
      </c>
      <c r="D101">
        <f>STDEV(G70:G73)</f>
        <v>0.9590559566101502</v>
      </c>
      <c r="F101" s="7" t="s">
        <v>234</v>
      </c>
      <c r="G101">
        <f>AVERAGE(G86:G89)</f>
        <v>0.28178015338136142</v>
      </c>
      <c r="H101">
        <f>STDEV(G86:G89)</f>
        <v>2.0297405108108855</v>
      </c>
      <c r="I101" s="8"/>
    </row>
    <row r="102" spans="1:9">
      <c r="A102" s="4"/>
      <c r="I102" s="8"/>
    </row>
    <row r="103" spans="1:9">
      <c r="A103" s="4"/>
      <c r="B103" s="7" t="s">
        <v>235</v>
      </c>
      <c r="C103" s="9" t="s">
        <v>224</v>
      </c>
      <c r="D103" s="9"/>
      <c r="E103" s="9"/>
      <c r="F103" s="9"/>
      <c r="G103" s="9" t="s">
        <v>224</v>
      </c>
      <c r="H103" s="9"/>
      <c r="I103" s="8"/>
    </row>
    <row r="104" spans="1:9">
      <c r="A104" s="4"/>
      <c r="C104" s="9" t="s">
        <v>236</v>
      </c>
      <c r="D104" s="9" t="s">
        <v>226</v>
      </c>
      <c r="E104" s="9"/>
      <c r="F104" s="9"/>
      <c r="G104" s="9" t="s">
        <v>237</v>
      </c>
      <c r="H104" s="9" t="s">
        <v>226</v>
      </c>
      <c r="I104" s="8"/>
    </row>
    <row r="105" spans="1:9">
      <c r="A105" s="4"/>
      <c r="B105" s="7" t="s">
        <v>227</v>
      </c>
      <c r="C105">
        <f>AVERAGE(I58:I61)</f>
        <v>-7.4633098675575731</v>
      </c>
      <c r="D105">
        <f>STDEV(I58:I61)</f>
        <v>1.6449812295833457</v>
      </c>
      <c r="F105" s="7" t="s">
        <v>228</v>
      </c>
      <c r="G105">
        <f>AVERAGE(I74:I77)</f>
        <v>-16.740245794057991</v>
      </c>
      <c r="H105">
        <f>STDEV(I74:I77)</f>
        <v>0.45309241250560989</v>
      </c>
      <c r="I105" s="8"/>
    </row>
    <row r="106" spans="1:9">
      <c r="A106" s="4"/>
      <c r="B106" s="7" t="s">
        <v>229</v>
      </c>
      <c r="C106">
        <f>AVERAGE(I62:I65)</f>
        <v>-16.170504713041407</v>
      </c>
      <c r="D106">
        <f>STDEV(I62:I65)</f>
        <v>1.2448491112778881</v>
      </c>
      <c r="F106" s="7" t="s">
        <v>230</v>
      </c>
      <c r="G106">
        <f>AVERAGE(I78:I81)</f>
        <v>-15.153322992482998</v>
      </c>
      <c r="H106">
        <f>STDEV(I78:I81)</f>
        <v>2.0298008158769449</v>
      </c>
      <c r="I106" s="8"/>
    </row>
    <row r="107" spans="1:9">
      <c r="A107" s="18"/>
      <c r="B107" s="7" t="s">
        <v>231</v>
      </c>
      <c r="C107">
        <f>AVERAGE(I66:I69)</f>
        <v>-15.979596706836894</v>
      </c>
      <c r="D107">
        <f>STDEV(I66:I69)</f>
        <v>2.3150337637353098</v>
      </c>
      <c r="F107" s="7" t="s">
        <v>232</v>
      </c>
      <c r="G107">
        <f>AVERAGE(I82:I85)</f>
        <v>5.4886051783796663</v>
      </c>
      <c r="H107">
        <f>STDEV(I82:I85)</f>
        <v>14.877577025288495</v>
      </c>
      <c r="I107" s="8"/>
    </row>
    <row r="108" spans="1:9">
      <c r="A108" s="12"/>
      <c r="B108" s="11" t="s">
        <v>233</v>
      </c>
      <c r="C108" s="12">
        <f>AVERAGE(I70:I73)</f>
        <v>-16.665672354134355</v>
      </c>
      <c r="D108" s="12">
        <f>STDEV(I70:I73)</f>
        <v>0.98480319324507126</v>
      </c>
      <c r="E108" s="12"/>
      <c r="F108" s="11" t="s">
        <v>234</v>
      </c>
      <c r="G108" s="12">
        <f>AVERAGE(I86:I89)</f>
        <v>-2.3952988903472137</v>
      </c>
      <c r="H108" s="12">
        <f>STDEV(I86:I89)</f>
        <v>2.0842318143465555</v>
      </c>
      <c r="I108" s="13"/>
    </row>
  </sheetData>
  <mergeCells count="5">
    <mergeCell ref="A1:I1"/>
    <mergeCell ref="K1:S1"/>
    <mergeCell ref="U1:AC1"/>
    <mergeCell ref="A56:I56"/>
    <mergeCell ref="K58:P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96F4-3655-4562-8DB6-6C22D314F60C}">
  <dimension ref="A1:AC61"/>
  <sheetViews>
    <sheetView topLeftCell="A31" zoomScale="80" zoomScaleNormal="80" workbookViewId="0">
      <selection activeCell="G34" sqref="G34:G49"/>
    </sheetView>
  </sheetViews>
  <sheetFormatPr defaultRowHeight="15"/>
  <cols>
    <col min="12" max="12" width="10" customWidth="1"/>
    <col min="13" max="14" width="10.28515625" customWidth="1"/>
  </cols>
  <sheetData>
    <row r="1" spans="1:29">
      <c r="A1" s="52" t="s">
        <v>175</v>
      </c>
      <c r="B1" s="53"/>
      <c r="C1" s="53"/>
      <c r="D1" s="53"/>
      <c r="E1" s="53"/>
      <c r="F1" s="53"/>
      <c r="G1" s="53"/>
      <c r="H1" s="53"/>
      <c r="I1" s="54"/>
      <c r="K1" s="52" t="s">
        <v>253</v>
      </c>
      <c r="L1" s="55"/>
      <c r="M1" s="55"/>
      <c r="N1" s="55"/>
      <c r="O1" s="55"/>
      <c r="P1" s="55"/>
      <c r="Q1" s="55"/>
      <c r="R1" s="55"/>
      <c r="S1" s="56"/>
      <c r="U1" s="52" t="s">
        <v>177</v>
      </c>
      <c r="V1" s="55"/>
      <c r="W1" s="55"/>
      <c r="X1" s="55"/>
      <c r="Y1" s="55"/>
      <c r="Z1" s="55"/>
      <c r="AA1" s="55"/>
      <c r="AB1" s="55"/>
      <c r="AC1" s="56"/>
    </row>
    <row r="2" spans="1:29" ht="75">
      <c r="A2" s="4"/>
      <c r="C2" s="5" t="s">
        <v>254</v>
      </c>
      <c r="D2" s="5" t="s">
        <v>255</v>
      </c>
      <c r="E2" s="5" t="s">
        <v>256</v>
      </c>
      <c r="F2" s="5" t="s">
        <v>257</v>
      </c>
      <c r="G2" s="5" t="s">
        <v>258</v>
      </c>
      <c r="H2" s="41" t="s">
        <v>259</v>
      </c>
      <c r="I2" s="6" t="s">
        <v>260</v>
      </c>
      <c r="K2" s="4"/>
      <c r="M2" s="5" t="s">
        <v>254</v>
      </c>
      <c r="N2" s="5" t="s">
        <v>255</v>
      </c>
      <c r="O2" s="5" t="s">
        <v>256</v>
      </c>
      <c r="P2" s="5" t="s">
        <v>257</v>
      </c>
      <c r="Q2" s="5" t="s">
        <v>258</v>
      </c>
      <c r="R2" s="41" t="s">
        <v>259</v>
      </c>
      <c r="S2" s="6" t="s">
        <v>260</v>
      </c>
      <c r="U2" s="4"/>
      <c r="W2" s="5" t="s">
        <v>254</v>
      </c>
      <c r="X2" s="5" t="s">
        <v>261</v>
      </c>
      <c r="Y2" s="5" t="s">
        <v>262</v>
      </c>
      <c r="Z2" s="5" t="s">
        <v>257</v>
      </c>
      <c r="AA2" s="5" t="s">
        <v>258</v>
      </c>
      <c r="AB2" s="41" t="s">
        <v>259</v>
      </c>
      <c r="AC2" s="6" t="s">
        <v>260</v>
      </c>
    </row>
    <row r="3" spans="1:29">
      <c r="A3" s="4"/>
      <c r="B3" s="7" t="s">
        <v>263</v>
      </c>
      <c r="C3">
        <v>1395321.5</v>
      </c>
      <c r="D3" s="21">
        <f>AVERAGE(C17:C18)</f>
        <v>1894671</v>
      </c>
      <c r="E3" s="21">
        <f>(C3/D$3)*100</f>
        <v>73.64452720287585</v>
      </c>
      <c r="F3" s="21">
        <f>AVERAGE(C15:C16)</f>
        <v>1177926</v>
      </c>
      <c r="G3" s="21">
        <f>(C3/F$3)*100</f>
        <v>118.45578584732827</v>
      </c>
      <c r="H3" s="4">
        <v>0</v>
      </c>
      <c r="I3" s="42" t="s">
        <v>264</v>
      </c>
      <c r="K3" s="4"/>
      <c r="L3" s="7" t="s">
        <v>187</v>
      </c>
      <c r="M3">
        <v>881504.5</v>
      </c>
      <c r="N3" s="21">
        <f>AVERAGE(M17:M18)</f>
        <v>1887265.5</v>
      </c>
      <c r="O3" s="21">
        <f>(M3/N$3)*100</f>
        <v>46.708028096735724</v>
      </c>
      <c r="P3" s="21">
        <f>AVERAGE(M15:M16)</f>
        <v>1170469.5</v>
      </c>
      <c r="Q3" s="21">
        <f>(M3/P$3)*100</f>
        <v>75.312043585928564</v>
      </c>
      <c r="R3" s="4">
        <v>0</v>
      </c>
      <c r="S3" s="42" t="s">
        <v>264</v>
      </c>
      <c r="U3" s="4"/>
      <c r="V3" s="7" t="s">
        <v>263</v>
      </c>
      <c r="W3">
        <v>1611231</v>
      </c>
      <c r="X3" s="21">
        <f>AVERAGE(W17:W18)</f>
        <v>1734671.5</v>
      </c>
      <c r="Y3" s="21">
        <f>(W3/X$3)*100</f>
        <v>92.883926437945163</v>
      </c>
      <c r="Z3" s="21">
        <f>AVERAGE(W15:W16)</f>
        <v>1285993</v>
      </c>
      <c r="AA3" s="21">
        <f>(W3/Z$3)*100</f>
        <v>125.29080640407841</v>
      </c>
      <c r="AB3" s="4">
        <v>0</v>
      </c>
      <c r="AC3" s="42" t="s">
        <v>264</v>
      </c>
    </row>
    <row r="4" spans="1:29">
      <c r="A4" s="4"/>
      <c r="B4" s="7" t="s">
        <v>265</v>
      </c>
      <c r="C4">
        <v>1443131.5</v>
      </c>
      <c r="E4" s="21">
        <f t="shared" ref="E4:E18" si="0">(C4/D$3)*100</f>
        <v>76.167920446346628</v>
      </c>
      <c r="G4" s="21">
        <f t="shared" ref="G4:G18" si="1">(C4/F$3)*100</f>
        <v>122.51461467019152</v>
      </c>
      <c r="H4" s="4">
        <v>3.125</v>
      </c>
      <c r="I4" s="42"/>
      <c r="K4" s="4"/>
      <c r="L4" s="7" t="s">
        <v>188</v>
      </c>
      <c r="M4">
        <v>1196644.5</v>
      </c>
      <c r="O4" s="21">
        <f t="shared" ref="O4:O18" si="2">(M4/N$3)*100</f>
        <v>63.40626159912317</v>
      </c>
      <c r="Q4" s="21">
        <f t="shared" ref="Q4:Q18" si="3">(M4/P$3)*100</f>
        <v>102.23628210730821</v>
      </c>
      <c r="R4" s="4">
        <v>3.125</v>
      </c>
      <c r="S4" s="42"/>
      <c r="U4" s="4"/>
      <c r="V4" s="7" t="s">
        <v>265</v>
      </c>
      <c r="W4">
        <v>1704196</v>
      </c>
      <c r="Y4" s="21">
        <f t="shared" ref="Y4:Y18" si="4">(W4/X$3)*100</f>
        <v>98.243154395515234</v>
      </c>
      <c r="AA4" s="21">
        <f t="shared" ref="AA4:AA18" si="5">(W4/Z$3)*100</f>
        <v>132.51985041909248</v>
      </c>
      <c r="AB4" s="4">
        <v>3.125</v>
      </c>
      <c r="AC4" s="42"/>
    </row>
    <row r="5" spans="1:29">
      <c r="A5" s="4"/>
      <c r="B5" s="7" t="s">
        <v>266</v>
      </c>
      <c r="C5">
        <v>1839774.5</v>
      </c>
      <c r="E5" s="21">
        <f t="shared" si="0"/>
        <v>97.102584037017508</v>
      </c>
      <c r="G5" s="21">
        <f t="shared" si="1"/>
        <v>156.18761280419992</v>
      </c>
      <c r="H5" s="4">
        <v>6.25</v>
      </c>
      <c r="I5" s="42"/>
      <c r="K5" s="4"/>
      <c r="L5" s="7" t="s">
        <v>191</v>
      </c>
      <c r="M5">
        <v>1565268.5</v>
      </c>
      <c r="O5" s="21">
        <f t="shared" si="2"/>
        <v>82.938436589870363</v>
      </c>
      <c r="Q5" s="21">
        <f t="shared" si="3"/>
        <v>133.7299690423373</v>
      </c>
      <c r="R5" s="4">
        <v>6.25</v>
      </c>
      <c r="S5" s="42"/>
      <c r="U5" s="4"/>
      <c r="V5" s="7" t="s">
        <v>266</v>
      </c>
      <c r="W5">
        <v>1674264</v>
      </c>
      <c r="Y5" s="21">
        <f t="shared" si="4"/>
        <v>96.517640371678439</v>
      </c>
      <c r="AA5" s="21">
        <f t="shared" si="5"/>
        <v>130.19231053357211</v>
      </c>
      <c r="AB5" s="4">
        <v>6.25</v>
      </c>
      <c r="AC5" s="42"/>
    </row>
    <row r="6" spans="1:29">
      <c r="A6" s="4"/>
      <c r="B6" s="7" t="s">
        <v>267</v>
      </c>
      <c r="C6">
        <v>1799224.5</v>
      </c>
      <c r="E6" s="21">
        <f t="shared" si="0"/>
        <v>94.962370775717787</v>
      </c>
      <c r="G6" s="21">
        <f t="shared" si="1"/>
        <v>152.74512151017976</v>
      </c>
      <c r="H6" s="4">
        <v>12.5</v>
      </c>
      <c r="I6" s="42"/>
      <c r="K6" s="4"/>
      <c r="L6" s="7" t="s">
        <v>192</v>
      </c>
      <c r="M6">
        <v>1664884.5</v>
      </c>
      <c r="O6" s="21">
        <f t="shared" si="2"/>
        <v>88.216761234707036</v>
      </c>
      <c r="Q6" s="21">
        <f t="shared" si="3"/>
        <v>142.2407418561526</v>
      </c>
      <c r="R6" s="4">
        <v>12.5</v>
      </c>
      <c r="S6" s="42"/>
      <c r="U6" s="4"/>
      <c r="V6" s="7" t="s">
        <v>267</v>
      </c>
      <c r="W6">
        <v>1555298</v>
      </c>
      <c r="Y6" s="21">
        <f t="shared" si="4"/>
        <v>89.659511901821176</v>
      </c>
      <c r="AA6" s="21">
        <f t="shared" si="5"/>
        <v>120.94140481324548</v>
      </c>
      <c r="AB6" s="4">
        <v>12.5</v>
      </c>
      <c r="AC6" s="42"/>
    </row>
    <row r="7" spans="1:29">
      <c r="A7" s="4"/>
      <c r="B7" s="7" t="s">
        <v>268</v>
      </c>
      <c r="C7">
        <v>1955589.5</v>
      </c>
      <c r="E7" s="21">
        <f t="shared" si="0"/>
        <v>103.21525478565935</v>
      </c>
      <c r="G7" s="21">
        <f t="shared" si="1"/>
        <v>166.01972449882248</v>
      </c>
      <c r="H7" s="4">
        <v>25</v>
      </c>
      <c r="I7" s="42"/>
      <c r="K7" s="4"/>
      <c r="L7" s="7" t="s">
        <v>195</v>
      </c>
      <c r="M7">
        <v>1794628.5</v>
      </c>
      <c r="O7" s="21">
        <f t="shared" si="2"/>
        <v>95.09146964218867</v>
      </c>
      <c r="Q7" s="21">
        <f t="shared" si="3"/>
        <v>153.32552450106562</v>
      </c>
      <c r="R7" s="4">
        <v>25</v>
      </c>
      <c r="S7" s="42"/>
      <c r="U7" s="4"/>
      <c r="V7" s="7" t="s">
        <v>268</v>
      </c>
      <c r="W7">
        <v>1747287</v>
      </c>
      <c r="Y7" s="21">
        <f t="shared" si="4"/>
        <v>100.72725585218873</v>
      </c>
      <c r="AA7" s="21">
        <f t="shared" si="5"/>
        <v>135.8706462632378</v>
      </c>
      <c r="AB7" s="4">
        <v>25</v>
      </c>
      <c r="AC7" s="42"/>
    </row>
    <row r="8" spans="1:29">
      <c r="A8" s="4"/>
      <c r="B8" s="7" t="s">
        <v>269</v>
      </c>
      <c r="C8">
        <v>2022356.5</v>
      </c>
      <c r="E8" s="21">
        <f t="shared" si="0"/>
        <v>106.73919113133626</v>
      </c>
      <c r="G8" s="21">
        <f t="shared" si="1"/>
        <v>171.6879073897681</v>
      </c>
      <c r="H8" s="4">
        <v>50</v>
      </c>
      <c r="I8" s="42"/>
      <c r="K8" s="4"/>
      <c r="L8" s="7" t="s">
        <v>196</v>
      </c>
      <c r="M8">
        <v>1860532.5</v>
      </c>
      <c r="O8" s="21">
        <f t="shared" si="2"/>
        <v>98.583506136259047</v>
      </c>
      <c r="Q8" s="21">
        <f t="shared" si="3"/>
        <v>158.95608557079018</v>
      </c>
      <c r="R8" s="4">
        <v>50</v>
      </c>
      <c r="S8" s="42"/>
      <c r="U8" s="4"/>
      <c r="V8" s="7" t="s">
        <v>269</v>
      </c>
      <c r="W8">
        <v>1607141</v>
      </c>
      <c r="Y8" s="21">
        <f t="shared" si="4"/>
        <v>92.648146925801228</v>
      </c>
      <c r="AA8" s="21">
        <f t="shared" si="5"/>
        <v>124.97276423744141</v>
      </c>
      <c r="AB8" s="4">
        <v>50</v>
      </c>
      <c r="AC8" s="42"/>
    </row>
    <row r="9" spans="1:29">
      <c r="A9" s="4"/>
      <c r="B9" s="7" t="s">
        <v>270</v>
      </c>
      <c r="C9">
        <v>1941106.5</v>
      </c>
      <c r="E9" s="21">
        <f t="shared" si="0"/>
        <v>102.45084766695642</v>
      </c>
      <c r="G9" s="21">
        <f t="shared" si="1"/>
        <v>164.7901905552641</v>
      </c>
      <c r="H9" s="4"/>
      <c r="I9" s="8"/>
      <c r="K9" s="4"/>
      <c r="L9" s="7" t="s">
        <v>199</v>
      </c>
      <c r="M9">
        <v>1801457.5</v>
      </c>
      <c r="O9" s="21">
        <f t="shared" si="2"/>
        <v>95.453315921898636</v>
      </c>
      <c r="Q9" s="21">
        <f t="shared" si="3"/>
        <v>153.90896559030372</v>
      </c>
      <c r="R9" s="4"/>
      <c r="S9" s="8"/>
      <c r="U9" s="4"/>
      <c r="V9" s="7" t="s">
        <v>270</v>
      </c>
      <c r="W9">
        <v>1732777</v>
      </c>
      <c r="Y9" s="21">
        <f t="shared" si="4"/>
        <v>99.890786238201301</v>
      </c>
      <c r="AA9" s="21">
        <f t="shared" si="5"/>
        <v>134.74233530042542</v>
      </c>
      <c r="AB9" s="4"/>
      <c r="AC9" s="8"/>
    </row>
    <row r="10" spans="1:29">
      <c r="A10" s="4"/>
      <c r="B10" s="7" t="s">
        <v>271</v>
      </c>
      <c r="C10">
        <v>1782368.5</v>
      </c>
      <c r="E10" s="21">
        <f t="shared" si="0"/>
        <v>94.072717638049028</v>
      </c>
      <c r="G10" s="21">
        <f t="shared" si="1"/>
        <v>151.3141317875656</v>
      </c>
      <c r="H10" s="4"/>
      <c r="I10" s="8"/>
      <c r="K10" s="4"/>
      <c r="L10" s="7" t="s">
        <v>200</v>
      </c>
      <c r="M10">
        <v>1807197.5</v>
      </c>
      <c r="O10" s="21">
        <f t="shared" si="2"/>
        <v>95.757459668499209</v>
      </c>
      <c r="Q10" s="21">
        <f t="shared" si="3"/>
        <v>154.39936709158161</v>
      </c>
      <c r="R10" s="4"/>
      <c r="S10" s="8"/>
      <c r="U10" s="4"/>
      <c r="V10" s="7" t="s">
        <v>271</v>
      </c>
      <c r="W10">
        <v>1745139</v>
      </c>
      <c r="Y10" s="21">
        <f t="shared" si="4"/>
        <v>100.60342837246129</v>
      </c>
      <c r="AA10" s="21">
        <f t="shared" si="5"/>
        <v>135.7036158050627</v>
      </c>
      <c r="AB10" s="4"/>
      <c r="AC10" s="8"/>
    </row>
    <row r="11" spans="1:29">
      <c r="A11" s="4"/>
      <c r="B11" s="7" t="s">
        <v>272</v>
      </c>
      <c r="C11">
        <v>1922027.5</v>
      </c>
      <c r="E11" s="21">
        <f t="shared" si="0"/>
        <v>101.44386545210224</v>
      </c>
      <c r="G11" s="21">
        <f t="shared" si="1"/>
        <v>163.17047930005791</v>
      </c>
      <c r="H11" s="4"/>
      <c r="I11" s="8"/>
      <c r="K11" s="4"/>
      <c r="L11" s="7" t="s">
        <v>203</v>
      </c>
      <c r="M11">
        <v>1683663.5</v>
      </c>
      <c r="O11" s="21">
        <f t="shared" si="2"/>
        <v>89.21179876387292</v>
      </c>
      <c r="Q11" s="21">
        <f t="shared" si="3"/>
        <v>143.84514077470624</v>
      </c>
      <c r="R11" s="4"/>
      <c r="S11" s="8"/>
      <c r="U11" s="4"/>
      <c r="V11" s="7" t="s">
        <v>272</v>
      </c>
      <c r="W11">
        <v>1596082</v>
      </c>
      <c r="Y11" s="21">
        <f t="shared" si="4"/>
        <v>92.010619878172889</v>
      </c>
      <c r="AA11" s="21">
        <f t="shared" si="5"/>
        <v>124.11280621278652</v>
      </c>
      <c r="AB11" s="4"/>
      <c r="AC11" s="8"/>
    </row>
    <row r="12" spans="1:29">
      <c r="A12" s="4"/>
      <c r="B12" s="7" t="s">
        <v>273</v>
      </c>
      <c r="C12">
        <v>1924128.5</v>
      </c>
      <c r="E12" s="21">
        <f t="shared" si="0"/>
        <v>101.55475541663961</v>
      </c>
      <c r="G12" s="21">
        <f t="shared" si="1"/>
        <v>163.3488436455261</v>
      </c>
      <c r="H12" s="4"/>
      <c r="I12" s="8"/>
      <c r="K12" s="4"/>
      <c r="L12" s="7" t="s">
        <v>204</v>
      </c>
      <c r="M12">
        <v>1819729.5</v>
      </c>
      <c r="O12" s="21">
        <f t="shared" si="2"/>
        <v>96.421489186338647</v>
      </c>
      <c r="Q12" s="21">
        <f t="shared" si="3"/>
        <v>155.47004855743785</v>
      </c>
      <c r="R12" s="4"/>
      <c r="S12" s="8"/>
      <c r="U12" s="4"/>
      <c r="V12" s="7" t="s">
        <v>273</v>
      </c>
      <c r="W12">
        <v>1776750</v>
      </c>
      <c r="Y12" s="21">
        <f t="shared" si="4"/>
        <v>102.42573305666231</v>
      </c>
      <c r="AA12" s="21">
        <f t="shared" si="5"/>
        <v>138.16171627683821</v>
      </c>
      <c r="AB12" s="4"/>
      <c r="AC12" s="8"/>
    </row>
    <row r="13" spans="1:29">
      <c r="A13" s="4"/>
      <c r="B13" s="7" t="s">
        <v>274</v>
      </c>
      <c r="C13">
        <v>1895125.5</v>
      </c>
      <c r="E13" s="21">
        <f t="shared" si="0"/>
        <v>100.02398833359459</v>
      </c>
      <c r="G13" s="21">
        <f t="shared" si="1"/>
        <v>160.88663464428157</v>
      </c>
      <c r="H13" s="4"/>
      <c r="I13" s="8"/>
      <c r="K13" s="4"/>
      <c r="L13" s="7" t="s">
        <v>207</v>
      </c>
      <c r="M13">
        <v>1661667.5</v>
      </c>
      <c r="O13" s="21">
        <f t="shared" si="2"/>
        <v>88.046302971150595</v>
      </c>
      <c r="Q13" s="21">
        <f t="shared" si="3"/>
        <v>141.96589488235276</v>
      </c>
      <c r="R13" s="4"/>
      <c r="S13" s="8"/>
      <c r="U13" s="4"/>
      <c r="V13" s="7" t="s">
        <v>274</v>
      </c>
      <c r="W13">
        <v>1768589</v>
      </c>
      <c r="Y13" s="21">
        <f t="shared" si="4"/>
        <v>101.95526934062156</v>
      </c>
      <c r="AA13" s="21">
        <f t="shared" si="5"/>
        <v>137.52710940106206</v>
      </c>
      <c r="AB13" s="4"/>
      <c r="AC13" s="8"/>
    </row>
    <row r="14" spans="1:29">
      <c r="A14" s="4"/>
      <c r="B14" s="7" t="s">
        <v>275</v>
      </c>
      <c r="C14">
        <v>2057493.5</v>
      </c>
      <c r="E14" s="21">
        <f t="shared" si="0"/>
        <v>108.5937083535875</v>
      </c>
      <c r="G14" s="21">
        <f t="shared" si="1"/>
        <v>174.67086217640158</v>
      </c>
      <c r="H14" s="4"/>
      <c r="I14" s="8"/>
      <c r="K14" s="4"/>
      <c r="L14" s="7" t="s">
        <v>208</v>
      </c>
      <c r="M14">
        <v>1820855.5</v>
      </c>
      <c r="O14" s="21">
        <f t="shared" si="2"/>
        <v>96.481152227919182</v>
      </c>
      <c r="Q14" s="21">
        <f t="shared" si="3"/>
        <v>155.56624927005785</v>
      </c>
      <c r="R14" s="4"/>
      <c r="S14" s="8"/>
      <c r="U14" s="4"/>
      <c r="V14" s="7" t="s">
        <v>275</v>
      </c>
      <c r="W14">
        <v>1833996</v>
      </c>
      <c r="Y14" s="21">
        <f t="shared" si="4"/>
        <v>105.72583915744278</v>
      </c>
      <c r="AA14" s="21">
        <f t="shared" si="5"/>
        <v>142.61321795686291</v>
      </c>
      <c r="AB14" s="4"/>
      <c r="AC14" s="8"/>
    </row>
    <row r="15" spans="1:29">
      <c r="A15" s="4"/>
      <c r="B15" s="7" t="s">
        <v>211</v>
      </c>
      <c r="C15">
        <v>1296606.5</v>
      </c>
      <c r="E15" s="21">
        <f t="shared" si="0"/>
        <v>68.434387817198868</v>
      </c>
      <c r="G15" s="21">
        <f t="shared" si="1"/>
        <v>110.07537824956745</v>
      </c>
      <c r="H15" s="4"/>
      <c r="I15" s="8"/>
      <c r="K15" s="4"/>
      <c r="L15" s="7" t="s">
        <v>211</v>
      </c>
      <c r="M15">
        <v>1056788.5</v>
      </c>
      <c r="O15" s="21">
        <f t="shared" si="2"/>
        <v>55.995751525156365</v>
      </c>
      <c r="Q15" s="21">
        <f t="shared" si="3"/>
        <v>90.287572636450591</v>
      </c>
      <c r="R15" s="4"/>
      <c r="S15" s="8"/>
      <c r="U15" s="4"/>
      <c r="V15" s="7" t="s">
        <v>211</v>
      </c>
      <c r="W15">
        <v>1315704</v>
      </c>
      <c r="Y15" s="21">
        <f t="shared" si="4"/>
        <v>75.847444314384589</v>
      </c>
      <c r="AA15" s="21">
        <f t="shared" si="5"/>
        <v>102.31035472199304</v>
      </c>
      <c r="AB15" s="4"/>
      <c r="AC15" s="8"/>
    </row>
    <row r="16" spans="1:29">
      <c r="A16" s="4"/>
      <c r="B16" s="7" t="s">
        <v>212</v>
      </c>
      <c r="C16">
        <v>1059245.5</v>
      </c>
      <c r="E16" s="21">
        <f t="shared" si="0"/>
        <v>55.906566364292267</v>
      </c>
      <c r="G16" s="21">
        <f t="shared" si="1"/>
        <v>89.92462175043255</v>
      </c>
      <c r="H16" s="4"/>
      <c r="I16" s="8"/>
      <c r="K16" s="4"/>
      <c r="L16" s="7" t="s">
        <v>212</v>
      </c>
      <c r="M16">
        <v>1284150.5</v>
      </c>
      <c r="O16" s="21">
        <f t="shared" si="2"/>
        <v>68.042917120034247</v>
      </c>
      <c r="Q16" s="21">
        <f t="shared" si="3"/>
        <v>109.71242736354941</v>
      </c>
      <c r="R16" s="4"/>
      <c r="S16" s="8"/>
      <c r="U16" s="4"/>
      <c r="V16" s="7" t="s">
        <v>212</v>
      </c>
      <c r="W16">
        <v>1256282</v>
      </c>
      <c r="Y16" s="21">
        <f t="shared" si="4"/>
        <v>72.421896595407247</v>
      </c>
      <c r="AA16" s="21">
        <f t="shared" si="5"/>
        <v>97.68964527800695</v>
      </c>
      <c r="AB16" s="4"/>
      <c r="AC16" s="8"/>
    </row>
    <row r="17" spans="1:29">
      <c r="A17" s="4"/>
      <c r="B17" s="7" t="s">
        <v>215</v>
      </c>
      <c r="C17">
        <v>1864106.5</v>
      </c>
      <c r="E17" s="21">
        <f t="shared" si="0"/>
        <v>98.386817553021075</v>
      </c>
      <c r="G17" s="21">
        <f t="shared" si="1"/>
        <v>158.25327737056486</v>
      </c>
      <c r="H17" s="4"/>
      <c r="I17" s="8"/>
      <c r="K17" s="4"/>
      <c r="L17" s="7" t="s">
        <v>215</v>
      </c>
      <c r="M17">
        <v>1831642.5</v>
      </c>
      <c r="O17" s="21">
        <f t="shared" si="2"/>
        <v>97.052719927323423</v>
      </c>
      <c r="Q17" s="21">
        <f t="shared" si="3"/>
        <v>156.48784526209354</v>
      </c>
      <c r="R17" s="4"/>
      <c r="S17" s="8"/>
      <c r="U17" s="4"/>
      <c r="V17" s="7" t="s">
        <v>215</v>
      </c>
      <c r="W17">
        <v>1678823</v>
      </c>
      <c r="Y17" s="21">
        <f t="shared" si="4"/>
        <v>96.780456703185592</v>
      </c>
      <c r="AA17" s="21">
        <f t="shared" si="5"/>
        <v>130.54682257212909</v>
      </c>
      <c r="AB17" s="4"/>
      <c r="AC17" s="8"/>
    </row>
    <row r="18" spans="1:29">
      <c r="A18" s="4"/>
      <c r="B18" s="7" t="s">
        <v>216</v>
      </c>
      <c r="C18">
        <v>1925235.5</v>
      </c>
      <c r="E18" s="21">
        <f t="shared" si="0"/>
        <v>101.61318244697893</v>
      </c>
      <c r="G18" s="21">
        <f t="shared" si="1"/>
        <v>163.44282238442821</v>
      </c>
      <c r="H18" s="4"/>
      <c r="I18" s="8"/>
      <c r="K18" s="4"/>
      <c r="L18" s="7" t="s">
        <v>216</v>
      </c>
      <c r="M18">
        <v>1942888.5</v>
      </c>
      <c r="O18" s="21">
        <f t="shared" si="2"/>
        <v>102.94728007267658</v>
      </c>
      <c r="Q18" s="21">
        <f t="shared" si="3"/>
        <v>165.99223644870713</v>
      </c>
      <c r="R18" s="4"/>
      <c r="S18" s="8"/>
      <c r="U18" s="4"/>
      <c r="V18" s="7" t="s">
        <v>216</v>
      </c>
      <c r="W18">
        <v>1790520</v>
      </c>
      <c r="Y18" s="21">
        <f t="shared" si="4"/>
        <v>103.21954329681442</v>
      </c>
      <c r="AA18" s="21">
        <f t="shared" si="5"/>
        <v>139.23248415815638</v>
      </c>
      <c r="AB18" s="4"/>
      <c r="AC18" s="8"/>
    </row>
    <row r="19" spans="1:29">
      <c r="A19" s="4"/>
      <c r="I19" s="8"/>
      <c r="K19" s="4"/>
      <c r="S19" s="8"/>
      <c r="U19" s="4"/>
      <c r="AC19" s="8"/>
    </row>
    <row r="20" spans="1:29">
      <c r="A20" s="4"/>
      <c r="I20" s="8"/>
      <c r="K20" s="4"/>
      <c r="S20" s="8"/>
      <c r="U20" s="4"/>
      <c r="AC20" s="8"/>
    </row>
    <row r="21" spans="1:29">
      <c r="A21" s="4"/>
      <c r="B21" s="7" t="s">
        <v>223</v>
      </c>
      <c r="C21" s="7" t="s">
        <v>224</v>
      </c>
      <c r="D21" s="7"/>
      <c r="E21" s="7"/>
      <c r="F21" s="7"/>
      <c r="G21" s="7" t="s">
        <v>235</v>
      </c>
      <c r="H21" s="7" t="s">
        <v>224</v>
      </c>
      <c r="I21" s="19"/>
      <c r="K21" s="4"/>
      <c r="L21" s="7" t="s">
        <v>223</v>
      </c>
      <c r="M21" s="20" t="s">
        <v>224</v>
      </c>
      <c r="O21" s="21"/>
      <c r="Q21" s="7" t="s">
        <v>235</v>
      </c>
      <c r="R21" s="20" t="s">
        <v>224</v>
      </c>
      <c r="S21" s="8"/>
      <c r="U21" s="4"/>
      <c r="V21" s="7" t="s">
        <v>223</v>
      </c>
      <c r="W21" s="20" t="s">
        <v>224</v>
      </c>
      <c r="Y21" s="20"/>
      <c r="AA21" s="20" t="s">
        <v>235</v>
      </c>
      <c r="AB21" s="20" t="s">
        <v>224</v>
      </c>
      <c r="AC21" s="22"/>
    </row>
    <row r="22" spans="1:29">
      <c r="A22" s="4"/>
      <c r="B22" s="7"/>
      <c r="C22" s="7" t="s">
        <v>225</v>
      </c>
      <c r="D22" s="7" t="s">
        <v>226</v>
      </c>
      <c r="E22" s="7"/>
      <c r="F22" s="7"/>
      <c r="G22" s="7"/>
      <c r="H22" s="7" t="s">
        <v>225</v>
      </c>
      <c r="I22" s="19" t="s">
        <v>226</v>
      </c>
      <c r="K22" s="4"/>
      <c r="M22" s="20" t="s">
        <v>225</v>
      </c>
      <c r="N22" s="20" t="s">
        <v>226</v>
      </c>
      <c r="O22" s="21"/>
      <c r="R22" s="20" t="s">
        <v>225</v>
      </c>
      <c r="S22" s="22" t="s">
        <v>226</v>
      </c>
      <c r="U22" s="4"/>
      <c r="W22" s="20" t="s">
        <v>225</v>
      </c>
      <c r="X22" s="20" t="s">
        <v>226</v>
      </c>
      <c r="Y22" s="20"/>
      <c r="Z22" s="20"/>
      <c r="AA22" s="20"/>
      <c r="AB22" s="20" t="s">
        <v>225</v>
      </c>
      <c r="AC22" s="22" t="s">
        <v>226</v>
      </c>
    </row>
    <row r="23" spans="1:29">
      <c r="A23" s="4"/>
      <c r="B23" s="7" t="s">
        <v>276</v>
      </c>
      <c r="C23" s="21">
        <f>AVERAGE(E3:E4)</f>
        <v>74.906223824611232</v>
      </c>
      <c r="D23">
        <f>STDEV(E3:E4)</f>
        <v>1.784308474058504</v>
      </c>
      <c r="E23" s="21"/>
      <c r="G23" s="7" t="s">
        <v>227</v>
      </c>
      <c r="H23">
        <f>AVERAGE(G3:G4)</f>
        <v>120.4852002587599</v>
      </c>
      <c r="I23">
        <f>STDEV(G3:G4)</f>
        <v>2.8700253843220147</v>
      </c>
      <c r="K23" s="4"/>
      <c r="L23" s="7" t="s">
        <v>227</v>
      </c>
      <c r="M23" s="21">
        <f>AVERAGE(O3:O4)</f>
        <v>55.05714484792945</v>
      </c>
      <c r="N23">
        <f>STDEV(O3:O4)</f>
        <v>11.807434143374516</v>
      </c>
      <c r="O23" s="21"/>
      <c r="Q23" s="7" t="s">
        <v>227</v>
      </c>
      <c r="R23">
        <f>AVERAGE(Q3:Q4)</f>
        <v>88.774162846618395</v>
      </c>
      <c r="S23">
        <f>STDEV(Q3:Q4)</f>
        <v>19.038311636751516</v>
      </c>
      <c r="U23" s="4"/>
      <c r="V23" s="7" t="s">
        <v>276</v>
      </c>
      <c r="W23" s="21">
        <f>AVERAGE(Y3:Y4)</f>
        <v>95.563540416730206</v>
      </c>
      <c r="X23">
        <f>STDEV(Y3:Y4)</f>
        <v>3.7895464307223277</v>
      </c>
      <c r="Y23" s="21"/>
      <c r="AA23" s="7" t="s">
        <v>227</v>
      </c>
      <c r="AB23">
        <f>AVERAGE(AA3:AA4)</f>
        <v>128.90532841158546</v>
      </c>
      <c r="AC23">
        <f>STDEV(AA3:AA4)</f>
        <v>5.1117060445124736</v>
      </c>
    </row>
    <row r="24" spans="1:29">
      <c r="A24" s="4"/>
      <c r="B24" s="7" t="s">
        <v>277</v>
      </c>
      <c r="C24" s="21">
        <f>AVERAGE(E5:E6)</f>
        <v>96.032477406367647</v>
      </c>
      <c r="D24">
        <f>STDEV(E5:E6)</f>
        <v>1.5133593102504088</v>
      </c>
      <c r="E24" s="21"/>
      <c r="G24" s="7" t="s">
        <v>229</v>
      </c>
      <c r="H24">
        <f>AVERAGE(G5:G6)</f>
        <v>154.46636715718984</v>
      </c>
      <c r="I24">
        <f>STDEV(G5:G6)</f>
        <v>2.4342089381773064</v>
      </c>
      <c r="K24" s="4"/>
      <c r="L24" s="7" t="s">
        <v>229</v>
      </c>
      <c r="M24" s="21">
        <f>AVERAGE(O5:O6)</f>
        <v>85.577598912288693</v>
      </c>
      <c r="N24">
        <f>STDEV(O5:O6)</f>
        <v>3.732339149668086</v>
      </c>
      <c r="O24" s="21"/>
      <c r="Q24" s="7" t="s">
        <v>229</v>
      </c>
      <c r="R24">
        <f>AVERAGE(Q5:Q6)</f>
        <v>137.98535544924493</v>
      </c>
      <c r="S24">
        <f>STDEV(Q5:Q6)</f>
        <v>6.0180251697869087</v>
      </c>
      <c r="U24" s="4"/>
      <c r="V24" s="7" t="s">
        <v>277</v>
      </c>
      <c r="W24" s="21">
        <f>AVERAGE(Y5:Y6)</f>
        <v>93.088576136749808</v>
      </c>
      <c r="X24">
        <f>STDEV(Y5:Y6)</f>
        <v>4.8494291472845914</v>
      </c>
      <c r="Y24" s="21"/>
      <c r="AA24" s="7" t="s">
        <v>229</v>
      </c>
      <c r="AB24">
        <f>AVERAGE(AA5:AA6)</f>
        <v>125.5668576734088</v>
      </c>
      <c r="AC24">
        <f>STDEV(AA5:AA6)</f>
        <v>6.5413781669603814</v>
      </c>
    </row>
    <row r="25" spans="1:29">
      <c r="A25" s="4"/>
      <c r="B25" s="7" t="s">
        <v>278</v>
      </c>
      <c r="C25" s="21">
        <f>AVERAGE(E7:E8)</f>
        <v>104.9772229584978</v>
      </c>
      <c r="D25">
        <f>STDEV(E7:E8)</f>
        <v>2.4917992864978786</v>
      </c>
      <c r="E25" s="21"/>
      <c r="G25" s="7" t="s">
        <v>231</v>
      </c>
      <c r="H25">
        <f>AVERAGE(G7:G8)</f>
        <v>168.85381594429529</v>
      </c>
      <c r="I25">
        <f>STDEV(G7:G8)</f>
        <v>4.008010559193214</v>
      </c>
      <c r="K25" s="4"/>
      <c r="L25" s="7" t="s">
        <v>231</v>
      </c>
      <c r="M25" s="21">
        <f>AVERAGE(O7:O8)</f>
        <v>96.837487889223866</v>
      </c>
      <c r="N25">
        <f>STDEV(O7:O8)</f>
        <v>2.46924268510806</v>
      </c>
      <c r="O25" s="21"/>
      <c r="Q25" s="7" t="s">
        <v>231</v>
      </c>
      <c r="R25">
        <f>AVERAGE(Q7:Q8)</f>
        <v>156.14080503592788</v>
      </c>
      <c r="S25">
        <f>STDEV(Q7:Q8)</f>
        <v>3.9814079142872205</v>
      </c>
      <c r="U25" s="4"/>
      <c r="V25" s="7" t="s">
        <v>278</v>
      </c>
      <c r="W25" s="21">
        <f>AVERAGE(Y7:Y8)</f>
        <v>96.687701388994981</v>
      </c>
      <c r="X25">
        <f>STDEV(Y7:Y8)</f>
        <v>5.7127927077933727</v>
      </c>
      <c r="Y25" s="21"/>
      <c r="AA25" s="7" t="s">
        <v>231</v>
      </c>
      <c r="AB25">
        <f>AVERAGE(AA7:AA8)</f>
        <v>130.42170525033961</v>
      </c>
      <c r="AC25">
        <f>STDEV(AA7:AA8)</f>
        <v>7.7059662810116185</v>
      </c>
    </row>
    <row r="26" spans="1:29">
      <c r="A26" s="4"/>
      <c r="B26" s="7" t="s">
        <v>279</v>
      </c>
      <c r="C26" s="21">
        <f>AVERAGE(E9:E10)</f>
        <v>98.261782652502717</v>
      </c>
      <c r="D26">
        <f>STDEV(E9:E10)</f>
        <v>5.9242325571030632</v>
      </c>
      <c r="E26" s="21"/>
      <c r="G26" s="7" t="s">
        <v>233</v>
      </c>
      <c r="H26">
        <f>AVERAGE(G9:G10)</f>
        <v>158.05216117141487</v>
      </c>
      <c r="I26">
        <f>STDEV(G9:G10)</f>
        <v>9.5290125383080415</v>
      </c>
      <c r="K26" s="4"/>
      <c r="L26" s="7" t="s">
        <v>233</v>
      </c>
      <c r="M26" s="21">
        <f>AVERAGE(O9:O10)</f>
        <v>95.605387795198922</v>
      </c>
      <c r="N26">
        <f>STDEV(O9:O10)</f>
        <v>0.21506210567674827</v>
      </c>
      <c r="O26" s="21"/>
      <c r="Q26" s="7" t="s">
        <v>233</v>
      </c>
      <c r="R26">
        <f>AVERAGE(Q9:Q10)</f>
        <v>154.15416634094265</v>
      </c>
      <c r="S26">
        <f>STDEV(Q9:Q10)</f>
        <v>0.34676622705765731</v>
      </c>
      <c r="U26" s="4"/>
      <c r="V26" s="7" t="s">
        <v>279</v>
      </c>
      <c r="W26" s="21">
        <f>AVERAGE(Y9:Y10)</f>
        <v>100.2471073053313</v>
      </c>
      <c r="X26">
        <f>STDEV(Y9:Y10)</f>
        <v>0.50391408569449581</v>
      </c>
      <c r="Y26" s="21"/>
      <c r="AA26" s="7" t="s">
        <v>233</v>
      </c>
      <c r="AB26">
        <f>AVERAGE(AA9:AA10)</f>
        <v>135.22297555274406</v>
      </c>
      <c r="AC26">
        <f>STDEV(AA9:AA10)</f>
        <v>0.67972796345144204</v>
      </c>
    </row>
    <row r="27" spans="1:29">
      <c r="A27" s="4"/>
      <c r="B27" s="7" t="s">
        <v>280</v>
      </c>
      <c r="C27" s="21">
        <f>AVERAGE(E11:E12)</f>
        <v>101.49931043437093</v>
      </c>
      <c r="D27">
        <f>STDEV(E11:E12)</f>
        <v>7.8411045889905856E-2</v>
      </c>
      <c r="E27" s="21"/>
      <c r="G27" s="7" t="s">
        <v>228</v>
      </c>
      <c r="H27">
        <f>AVERAGE(G11:G12)</f>
        <v>163.259661472792</v>
      </c>
      <c r="I27">
        <f>STDEV(G11:G12)</f>
        <v>0.12612263820246175</v>
      </c>
      <c r="K27" s="4"/>
      <c r="L27" s="7" t="s">
        <v>228</v>
      </c>
      <c r="M27" s="21">
        <f>AVERAGE(O11:O12)</f>
        <v>92.816643975105791</v>
      </c>
      <c r="N27">
        <f>STDEV(O11:O12)</f>
        <v>5.0980209879812195</v>
      </c>
      <c r="O27" s="21"/>
      <c r="Q27" s="7" t="s">
        <v>228</v>
      </c>
      <c r="R27">
        <f>AVERAGE(Q11:Q12)</f>
        <v>149.65759466607204</v>
      </c>
      <c r="S27">
        <f>STDEV(Q11:Q12)</f>
        <v>8.2200511238377949</v>
      </c>
      <c r="U27" s="4"/>
      <c r="V27" s="7" t="s">
        <v>280</v>
      </c>
      <c r="W27" s="21">
        <f>AVERAGE(Y11:Y12)</f>
        <v>97.218176467417607</v>
      </c>
      <c r="X27">
        <f>STDEV(Y11:Y12)</f>
        <v>7.3645971553352458</v>
      </c>
      <c r="Y27" s="21"/>
      <c r="AA27" s="7" t="s">
        <v>228</v>
      </c>
      <c r="AB27">
        <f>AVERAGE(AA11:AA12)</f>
        <v>131.13726124481235</v>
      </c>
      <c r="AC27">
        <f>STDEV(AA11:AA12)</f>
        <v>9.9340795745708785</v>
      </c>
    </row>
    <row r="28" spans="1:29">
      <c r="A28" s="4"/>
      <c r="B28" s="7" t="s">
        <v>281</v>
      </c>
      <c r="C28" s="21">
        <f>AVERAGE(E13:E14)</f>
        <v>104.30884834359105</v>
      </c>
      <c r="D28">
        <f>STDEV(E13:E14)</f>
        <v>6.0597071390071049</v>
      </c>
      <c r="E28" s="21"/>
      <c r="G28" s="7" t="s">
        <v>230</v>
      </c>
      <c r="H28">
        <f>AVERAGE(G13:G14)</f>
        <v>167.77874841034156</v>
      </c>
      <c r="I28">
        <f>STDEV(G13:G14)</f>
        <v>9.7469207613803697</v>
      </c>
      <c r="K28" s="4"/>
      <c r="L28" s="7" t="s">
        <v>230</v>
      </c>
      <c r="M28" s="21">
        <f>AVERAGE(O13:O14)</f>
        <v>92.263727599534889</v>
      </c>
      <c r="N28">
        <f>STDEV(O13:O14)</f>
        <v>5.964339107747378</v>
      </c>
      <c r="O28" s="21"/>
      <c r="Q28" s="7" t="s">
        <v>230</v>
      </c>
      <c r="R28">
        <f>AVERAGE(Q13:Q14)</f>
        <v>148.76607207620532</v>
      </c>
      <c r="S28">
        <f>STDEV(Q13:Q14)</f>
        <v>9.6169028140864885</v>
      </c>
      <c r="U28" s="4"/>
      <c r="V28" s="7" t="s">
        <v>281</v>
      </c>
      <c r="W28" s="21">
        <f>AVERAGE(Y13:Y14)</f>
        <v>103.84055424903217</v>
      </c>
      <c r="X28">
        <f>STDEV(Y13:Y14)</f>
        <v>2.6661954864116049</v>
      </c>
      <c r="Y28" s="21"/>
      <c r="AA28" s="7" t="s">
        <v>230</v>
      </c>
      <c r="AB28">
        <f>AVERAGE(AA13:AA14)</f>
        <v>140.0701636789625</v>
      </c>
      <c r="AC28">
        <f>STDEV(AA13:AA14)</f>
        <v>3.5964218496576978</v>
      </c>
    </row>
    <row r="29" spans="1:29">
      <c r="A29" s="4"/>
      <c r="B29" s="7" t="s">
        <v>232</v>
      </c>
      <c r="C29" s="21">
        <f>AVERAGE(E15:E16)</f>
        <v>62.170477090745564</v>
      </c>
      <c r="D29">
        <f>STDEV(E15:E16)</f>
        <v>8.8585075028446045</v>
      </c>
      <c r="E29" s="21"/>
      <c r="G29" s="7" t="s">
        <v>232</v>
      </c>
      <c r="H29">
        <f>AVERAGE(G15:G16)</f>
        <v>100</v>
      </c>
      <c r="I29">
        <f>STDEV(G15:G16)</f>
        <v>14.248736566577165</v>
      </c>
      <c r="K29" s="4"/>
      <c r="L29" s="7" t="s">
        <v>232</v>
      </c>
      <c r="M29" s="21">
        <f>AVERAGE(O15:O16)</f>
        <v>62.019334322595306</v>
      </c>
      <c r="N29">
        <f>STDEV(O15:O16)</f>
        <v>8.5186324862154184</v>
      </c>
      <c r="O29" s="21"/>
      <c r="Q29" s="7" t="s">
        <v>232</v>
      </c>
      <c r="R29">
        <f>AVERAGE(Q15:Q16)</f>
        <v>100</v>
      </c>
      <c r="S29">
        <f>STDEV(Q15:Q16)</f>
        <v>13.735446501095138</v>
      </c>
      <c r="U29" s="4"/>
      <c r="V29" s="7" t="s">
        <v>232</v>
      </c>
      <c r="W29" s="21">
        <f>AVERAGE(Y15:Y16)</f>
        <v>74.134670454895911</v>
      </c>
      <c r="X29">
        <f>STDEV(Y15:Y16)</f>
        <v>2.4222280213669882</v>
      </c>
      <c r="Y29" s="21"/>
      <c r="AA29" s="7" t="s">
        <v>232</v>
      </c>
      <c r="AB29">
        <f>AVERAGE(AA15:AA16)</f>
        <v>100</v>
      </c>
      <c r="AC29">
        <f>STDEV(AA15:AA16)</f>
        <v>3.2673349817352833</v>
      </c>
    </row>
    <row r="30" spans="1:29">
      <c r="A30" s="10"/>
      <c r="B30" s="11" t="s">
        <v>234</v>
      </c>
      <c r="C30" s="21">
        <f>AVERAGE(E17:E18)</f>
        <v>100</v>
      </c>
      <c r="D30">
        <f>STDEV(E17:E18)</f>
        <v>2.2813844950998123</v>
      </c>
      <c r="E30" s="21"/>
      <c r="G30" s="7" t="s">
        <v>234</v>
      </c>
      <c r="H30">
        <f>AVERAGE(G17:G18)</f>
        <v>160.84804987749652</v>
      </c>
      <c r="I30">
        <f>STDEV(G17:G18)</f>
        <v>3.6695624705756118</v>
      </c>
      <c r="K30" s="10"/>
      <c r="L30" s="11" t="s">
        <v>234</v>
      </c>
      <c r="M30" s="21">
        <f>AVERAGE(O17:O18)</f>
        <v>100</v>
      </c>
      <c r="N30">
        <f>STDEV(O17:O18)</f>
        <v>4.1680834508911762</v>
      </c>
      <c r="O30" s="21"/>
      <c r="Q30" s="7" t="s">
        <v>234</v>
      </c>
      <c r="R30">
        <f>AVERAGE(Q17:Q18)</f>
        <v>161.24004085540034</v>
      </c>
      <c r="S30">
        <f>STDEV(Q17:Q18)</f>
        <v>6.7206194591041255</v>
      </c>
      <c r="U30" s="10"/>
      <c r="V30" s="11" t="s">
        <v>234</v>
      </c>
      <c r="W30" s="21">
        <f>AVERAGE(Y17:Y18)</f>
        <v>100</v>
      </c>
      <c r="X30">
        <f>STDEV(Y17:Y18)</f>
        <v>4.5531217950023324</v>
      </c>
      <c r="Y30" s="21"/>
      <c r="AA30" s="7" t="s">
        <v>234</v>
      </c>
      <c r="AB30">
        <f>AVERAGE(AA17:AA18)</f>
        <v>134.88965336514275</v>
      </c>
      <c r="AC30">
        <f>STDEV(AA17:AA18)</f>
        <v>6.1416902065714023</v>
      </c>
    </row>
    <row r="32" spans="1:29">
      <c r="A32" s="60" t="s">
        <v>282</v>
      </c>
      <c r="B32" s="61"/>
      <c r="C32" s="61"/>
      <c r="D32" s="61"/>
      <c r="E32" s="61"/>
      <c r="F32" s="61"/>
      <c r="G32" s="61"/>
      <c r="H32" s="61"/>
      <c r="I32" s="62"/>
      <c r="K32" s="26"/>
      <c r="L32" s="26"/>
      <c r="M32" s="26"/>
      <c r="N32" s="26"/>
      <c r="O32" s="26"/>
      <c r="P32" s="26"/>
      <c r="Q32" s="26"/>
      <c r="R32" s="26"/>
      <c r="S32" s="26"/>
      <c r="T32" s="18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75">
      <c r="A33" s="4"/>
      <c r="C33" s="5" t="s">
        <v>254</v>
      </c>
      <c r="D33" s="5" t="s">
        <v>255</v>
      </c>
      <c r="E33" s="5" t="s">
        <v>256</v>
      </c>
      <c r="F33" s="5" t="s">
        <v>257</v>
      </c>
      <c r="G33" s="5" t="s">
        <v>258</v>
      </c>
      <c r="H33" s="41" t="s">
        <v>259</v>
      </c>
      <c r="I33" s="6" t="s">
        <v>260</v>
      </c>
      <c r="K33" s="18"/>
      <c r="L33" s="18"/>
      <c r="M33" s="23"/>
      <c r="N33" s="23"/>
      <c r="O33" s="23"/>
      <c r="P33" s="23"/>
      <c r="Q33" s="23"/>
      <c r="R33" s="18"/>
      <c r="S33" s="23"/>
      <c r="T33" s="18"/>
      <c r="U33" s="18"/>
      <c r="V33" s="18"/>
      <c r="W33" s="23"/>
      <c r="X33" s="23"/>
      <c r="Y33" s="23"/>
      <c r="Z33" s="23"/>
      <c r="AA33" s="23"/>
      <c r="AB33" s="18"/>
      <c r="AC33" s="23"/>
    </row>
    <row r="34" spans="1:29">
      <c r="A34" s="4"/>
      <c r="B34" s="7" t="s">
        <v>263</v>
      </c>
      <c r="C34">
        <v>1052018.5</v>
      </c>
      <c r="D34" s="21">
        <f>AVERAGE(C48:C49)</f>
        <v>1091377</v>
      </c>
      <c r="E34" s="21">
        <f>(C34/D$34)*100</f>
        <v>96.393684308905165</v>
      </c>
      <c r="F34" s="21">
        <f>AVERAGE(C46:C47)</f>
        <v>1120783</v>
      </c>
      <c r="G34" s="21">
        <f>(C34/F$34)*100</f>
        <v>93.864601800705401</v>
      </c>
      <c r="H34" s="4">
        <v>0</v>
      </c>
      <c r="I34" s="42" t="s">
        <v>264</v>
      </c>
      <c r="K34" s="57" t="s">
        <v>240</v>
      </c>
      <c r="L34" s="58"/>
      <c r="M34" s="58"/>
      <c r="N34" s="58"/>
      <c r="O34" s="58"/>
      <c r="P34" s="59"/>
      <c r="Q34" s="18"/>
      <c r="S34" s="18"/>
      <c r="T34" s="33" t="s">
        <v>241</v>
      </c>
      <c r="U34" s="37" t="s">
        <v>242</v>
      </c>
      <c r="V34" s="17"/>
      <c r="W34" s="18"/>
      <c r="X34" s="18"/>
      <c r="Y34" s="18"/>
      <c r="Z34" s="18"/>
      <c r="AA34" s="18"/>
      <c r="AB34" s="18"/>
      <c r="AC34" s="18"/>
    </row>
    <row r="35" spans="1:29">
      <c r="A35" s="4"/>
      <c r="B35" s="7" t="s">
        <v>265</v>
      </c>
      <c r="C35">
        <v>1236269.5</v>
      </c>
      <c r="E35" s="21">
        <f t="shared" ref="E35:E49" si="6">(C35/D$34)*100</f>
        <v>113.27611815165612</v>
      </c>
      <c r="G35" s="21">
        <f t="shared" ref="G35:G49" si="7">(C35/F$34)*100</f>
        <v>110.30409097925289</v>
      </c>
      <c r="H35" s="4">
        <v>3.125</v>
      </c>
      <c r="I35" s="42"/>
      <c r="K35" s="27"/>
      <c r="L35" s="46">
        <v>42949</v>
      </c>
      <c r="M35" s="47">
        <v>42950</v>
      </c>
      <c r="N35" s="48">
        <v>42951</v>
      </c>
      <c r="O35" s="49" t="s">
        <v>243</v>
      </c>
      <c r="P35" s="50" t="s">
        <v>244</v>
      </c>
      <c r="Q35" s="18"/>
      <c r="R35" s="18" t="s">
        <v>7</v>
      </c>
      <c r="S35" s="18"/>
      <c r="T35" s="34">
        <v>3.92</v>
      </c>
      <c r="U35" s="32">
        <f>L36</f>
        <v>120.4852002587599</v>
      </c>
      <c r="V35" s="17"/>
      <c r="W35" s="18"/>
      <c r="X35" s="18"/>
      <c r="Y35" s="18"/>
      <c r="Z35" s="18"/>
      <c r="AA35" s="18"/>
      <c r="AB35" s="18"/>
      <c r="AC35" s="18"/>
    </row>
    <row r="36" spans="1:29">
      <c r="A36" s="4"/>
      <c r="B36" s="7" t="s">
        <v>266</v>
      </c>
      <c r="C36">
        <v>1766614.5</v>
      </c>
      <c r="E36" s="21">
        <f t="shared" si="6"/>
        <v>161.87023365894646</v>
      </c>
      <c r="G36" s="21">
        <f t="shared" si="7"/>
        <v>157.62324196566152</v>
      </c>
      <c r="H36" s="4">
        <v>6.25</v>
      </c>
      <c r="I36" s="42"/>
      <c r="K36" s="28" t="s">
        <v>245</v>
      </c>
      <c r="L36">
        <f>H23</f>
        <v>120.4852002587599</v>
      </c>
      <c r="M36" s="21">
        <f>R23</f>
        <v>88.774162846618395</v>
      </c>
      <c r="N36">
        <f>AB23</f>
        <v>128.90532841158546</v>
      </c>
      <c r="O36" s="4">
        <f>AVERAGE(L36:N36)</f>
        <v>112.72156383898793</v>
      </c>
      <c r="P36" s="8">
        <f>_xlfn.STDEV.P(L36:N36)/SQRT(3)</f>
        <v>9.9758948386654342</v>
      </c>
      <c r="Q36" s="18"/>
      <c r="R36" s="1">
        <v>6</v>
      </c>
      <c r="S36" s="18"/>
      <c r="T36" s="35">
        <v>1.24</v>
      </c>
      <c r="U36" s="32">
        <f t="shared" ref="U36:U42" si="8">L37</f>
        <v>154.46636715718984</v>
      </c>
      <c r="V36" s="17"/>
      <c r="W36" s="18"/>
      <c r="X36" s="18"/>
      <c r="Y36" s="18"/>
      <c r="Z36" s="18"/>
      <c r="AA36" s="18"/>
      <c r="AB36" s="18"/>
      <c r="AC36" s="18"/>
    </row>
    <row r="37" spans="1:29">
      <c r="A37" s="4"/>
      <c r="B37" s="7" t="s">
        <v>267</v>
      </c>
      <c r="C37">
        <v>1291349.5</v>
      </c>
      <c r="E37" s="21">
        <f t="shared" si="6"/>
        <v>118.32295347986992</v>
      </c>
      <c r="G37" s="21">
        <f t="shared" si="7"/>
        <v>115.2185124149813</v>
      </c>
      <c r="H37" s="4">
        <v>12.5</v>
      </c>
      <c r="I37" s="42"/>
      <c r="K37" s="29" t="s">
        <v>246</v>
      </c>
      <c r="L37">
        <f t="shared" ref="L37:L43" si="9">H24</f>
        <v>154.46636715718984</v>
      </c>
      <c r="M37" s="21">
        <f t="shared" ref="M37:M43" si="10">R24</f>
        <v>137.98535544924493</v>
      </c>
      <c r="N37">
        <f t="shared" ref="N37:N43" si="11">AB24</f>
        <v>125.5668576734088</v>
      </c>
      <c r="O37" s="4">
        <f>AVERAGE(L37:N37)</f>
        <v>139.33952675994786</v>
      </c>
      <c r="P37" s="8">
        <f t="shared" ref="P37:P43" si="12">_xlfn.STDEV.P(L37:N37)/SQRT(3)</f>
        <v>6.8340771474011133</v>
      </c>
      <c r="Q37" s="18"/>
      <c r="R37" s="1">
        <v>1.94</v>
      </c>
      <c r="S37" s="18"/>
      <c r="T37" s="35">
        <v>0.39</v>
      </c>
      <c r="U37" s="32">
        <f t="shared" si="8"/>
        <v>168.85381594429529</v>
      </c>
      <c r="V37" s="17"/>
      <c r="W37" s="18"/>
      <c r="X37" s="18"/>
      <c r="Y37" s="18"/>
      <c r="Z37" s="18"/>
      <c r="AA37" s="18"/>
      <c r="AB37" s="18"/>
      <c r="AC37" s="18"/>
    </row>
    <row r="38" spans="1:29">
      <c r="A38" s="4"/>
      <c r="B38" s="7" t="s">
        <v>268</v>
      </c>
      <c r="C38">
        <v>1248388.5</v>
      </c>
      <c r="E38" s="21">
        <f t="shared" si="6"/>
        <v>114.38655020217578</v>
      </c>
      <c r="G38" s="21">
        <f t="shared" si="7"/>
        <v>111.38538860778581</v>
      </c>
      <c r="H38" s="4">
        <v>25</v>
      </c>
      <c r="I38" s="42"/>
      <c r="K38" s="29" t="s">
        <v>247</v>
      </c>
      <c r="L38">
        <f t="shared" si="9"/>
        <v>168.85381594429529</v>
      </c>
      <c r="M38" s="21">
        <f t="shared" si="10"/>
        <v>156.14080503592788</v>
      </c>
      <c r="N38">
        <f t="shared" si="11"/>
        <v>130.42170525033961</v>
      </c>
      <c r="O38" s="4">
        <f t="shared" ref="O38:O39" si="13">AVERAGE(L38:N38)</f>
        <v>151.80544207685429</v>
      </c>
      <c r="P38" s="8">
        <f>_xlfn.STDEV.P(L38:N38)/SQRT(3)</f>
        <v>9.2298225827210469</v>
      </c>
      <c r="Q38" s="18"/>
      <c r="R38" s="1">
        <v>0.62</v>
      </c>
      <c r="S38" s="18"/>
      <c r="T38" s="35">
        <v>0.12</v>
      </c>
      <c r="U38" s="32">
        <f t="shared" si="8"/>
        <v>158.05216117141487</v>
      </c>
      <c r="V38" s="17"/>
      <c r="W38" s="18"/>
      <c r="X38" s="18"/>
      <c r="Y38" s="18"/>
      <c r="Z38" s="18"/>
      <c r="AA38" s="18"/>
      <c r="AB38" s="18"/>
      <c r="AC38" s="18"/>
    </row>
    <row r="39" spans="1:29">
      <c r="A39" s="4"/>
      <c r="B39" s="7" t="s">
        <v>269</v>
      </c>
      <c r="C39">
        <v>1278573.5</v>
      </c>
      <c r="E39" s="21">
        <f t="shared" si="6"/>
        <v>117.15232224978169</v>
      </c>
      <c r="G39" s="21">
        <f t="shared" si="7"/>
        <v>114.0785950536366</v>
      </c>
      <c r="H39" s="4">
        <v>50</v>
      </c>
      <c r="I39" s="42"/>
      <c r="K39" s="29" t="s">
        <v>248</v>
      </c>
      <c r="L39">
        <f t="shared" si="9"/>
        <v>158.05216117141487</v>
      </c>
      <c r="M39" s="21">
        <f t="shared" si="10"/>
        <v>154.15416634094265</v>
      </c>
      <c r="N39">
        <f t="shared" si="11"/>
        <v>135.22297555274406</v>
      </c>
      <c r="O39" s="4">
        <f t="shared" si="13"/>
        <v>149.14310102170052</v>
      </c>
      <c r="P39" s="8">
        <f t="shared" si="12"/>
        <v>5.7566581881469103</v>
      </c>
      <c r="Q39" s="18"/>
      <c r="R39" s="1">
        <v>0.2</v>
      </c>
      <c r="S39" s="18"/>
      <c r="T39" s="35">
        <v>0.04</v>
      </c>
      <c r="U39" s="32">
        <f t="shared" si="8"/>
        <v>163.259661472792</v>
      </c>
      <c r="V39" s="17"/>
      <c r="W39" s="18"/>
      <c r="X39" s="18"/>
      <c r="Y39" s="18"/>
      <c r="Z39" s="18"/>
      <c r="AA39" s="18"/>
      <c r="AB39" s="18"/>
      <c r="AC39" s="18"/>
    </row>
    <row r="40" spans="1:29">
      <c r="A40" s="4"/>
      <c r="B40" s="7" t="s">
        <v>270</v>
      </c>
      <c r="C40">
        <v>1259241.5</v>
      </c>
      <c r="E40" s="21">
        <f t="shared" si="6"/>
        <v>115.38098200713411</v>
      </c>
      <c r="G40" s="21">
        <f t="shared" si="7"/>
        <v>112.35372949090056</v>
      </c>
      <c r="H40" s="4"/>
      <c r="I40" s="8"/>
      <c r="K40" s="29" t="s">
        <v>249</v>
      </c>
      <c r="L40">
        <f t="shared" si="9"/>
        <v>163.259661472792</v>
      </c>
      <c r="M40" s="21">
        <f t="shared" si="10"/>
        <v>149.65759466607204</v>
      </c>
      <c r="N40">
        <f t="shared" si="11"/>
        <v>131.13726124481235</v>
      </c>
      <c r="O40" s="4">
        <f>AVERAGE(L40:N40)</f>
        <v>148.01817246122548</v>
      </c>
      <c r="P40" s="8">
        <f t="shared" si="12"/>
        <v>7.6008468530513804</v>
      </c>
      <c r="Q40" s="18"/>
      <c r="R40" s="1">
        <v>6.5000000000000002E-2</v>
      </c>
      <c r="S40" s="18"/>
      <c r="T40" s="35">
        <v>1.2E-2</v>
      </c>
      <c r="U40" s="32">
        <f t="shared" si="8"/>
        <v>167.77874841034156</v>
      </c>
      <c r="V40" s="17"/>
      <c r="W40" s="18"/>
      <c r="X40" s="18"/>
      <c r="Y40" s="18"/>
      <c r="Z40" s="18"/>
      <c r="AA40" s="18"/>
      <c r="AB40" s="18"/>
      <c r="AC40" s="18"/>
    </row>
    <row r="41" spans="1:29">
      <c r="A41" s="4"/>
      <c r="B41" s="7" t="s">
        <v>271</v>
      </c>
      <c r="C41">
        <v>1287559.5</v>
      </c>
      <c r="E41" s="21">
        <f t="shared" si="6"/>
        <v>117.97568576211519</v>
      </c>
      <c r="G41" s="21">
        <f t="shared" si="7"/>
        <v>114.88035596542774</v>
      </c>
      <c r="H41" s="4"/>
      <c r="I41" s="8"/>
      <c r="K41" s="29" t="s">
        <v>250</v>
      </c>
      <c r="L41">
        <f t="shared" si="9"/>
        <v>167.77874841034156</v>
      </c>
      <c r="M41" s="21">
        <f t="shared" si="10"/>
        <v>148.76607207620532</v>
      </c>
      <c r="N41">
        <f t="shared" si="11"/>
        <v>140.0701636789625</v>
      </c>
      <c r="O41" s="4">
        <f>AVERAGE(L41:N41)</f>
        <v>152.20499472183647</v>
      </c>
      <c r="P41" s="8">
        <f t="shared" si="12"/>
        <v>6.6801706344803184</v>
      </c>
      <c r="Q41" s="18"/>
      <c r="R41" s="1">
        <v>2.1000000000000001E-2</v>
      </c>
      <c r="S41" s="18"/>
      <c r="T41" s="35">
        <v>0</v>
      </c>
      <c r="U41" s="32">
        <f t="shared" si="8"/>
        <v>100</v>
      </c>
      <c r="V41" s="17"/>
      <c r="W41" s="18"/>
      <c r="X41" s="18"/>
      <c r="Y41" s="18"/>
      <c r="Z41" s="18"/>
      <c r="AA41" s="18"/>
      <c r="AB41" s="18"/>
      <c r="AC41" s="18"/>
    </row>
    <row r="42" spans="1:29">
      <c r="A42" s="4"/>
      <c r="B42" s="7" t="s">
        <v>272</v>
      </c>
      <c r="C42">
        <v>1309452.5</v>
      </c>
      <c r="E42" s="21">
        <f t="shared" si="6"/>
        <v>119.98168368950417</v>
      </c>
      <c r="G42" s="21">
        <f t="shared" si="7"/>
        <v>116.83372249579089</v>
      </c>
      <c r="H42" s="4"/>
      <c r="I42" s="8"/>
      <c r="K42" s="29" t="s">
        <v>235</v>
      </c>
      <c r="L42">
        <f t="shared" si="9"/>
        <v>100</v>
      </c>
      <c r="M42" s="21">
        <f t="shared" si="10"/>
        <v>100</v>
      </c>
      <c r="N42">
        <f t="shared" si="11"/>
        <v>100</v>
      </c>
      <c r="O42" s="4">
        <f t="shared" ref="O42:O43" si="14">AVERAGE(L42:N42)</f>
        <v>100</v>
      </c>
      <c r="P42" s="8">
        <f t="shared" si="12"/>
        <v>0</v>
      </c>
      <c r="Q42" s="18"/>
      <c r="R42" s="1">
        <v>0</v>
      </c>
      <c r="S42" s="18"/>
      <c r="T42" s="35">
        <v>0</v>
      </c>
      <c r="U42" s="32">
        <f t="shared" si="8"/>
        <v>160.84804987749652</v>
      </c>
      <c r="V42" s="17"/>
      <c r="W42" s="18"/>
      <c r="X42" s="18"/>
      <c r="Y42" s="18"/>
      <c r="Z42" s="18"/>
      <c r="AA42" s="18"/>
      <c r="AB42" s="18"/>
      <c r="AC42" s="18"/>
    </row>
    <row r="43" spans="1:29">
      <c r="A43" s="4"/>
      <c r="B43" s="7" t="s">
        <v>273</v>
      </c>
      <c r="C43">
        <v>1369897.5</v>
      </c>
      <c r="E43" s="21">
        <f t="shared" si="6"/>
        <v>125.52009983717818</v>
      </c>
      <c r="G43" s="21">
        <f t="shared" si="7"/>
        <v>122.22682713781347</v>
      </c>
      <c r="H43" s="4"/>
      <c r="I43" s="8"/>
      <c r="K43" s="30" t="s">
        <v>223</v>
      </c>
      <c r="L43">
        <f t="shared" si="9"/>
        <v>160.84804987749652</v>
      </c>
      <c r="M43" s="21">
        <f t="shared" si="10"/>
        <v>161.24004085540034</v>
      </c>
      <c r="N43">
        <f t="shared" si="11"/>
        <v>134.88965336514275</v>
      </c>
      <c r="O43" s="10">
        <f t="shared" si="14"/>
        <v>152.32591469934653</v>
      </c>
      <c r="P43" s="13">
        <f t="shared" si="12"/>
        <v>7.118923470701592</v>
      </c>
      <c r="Q43" s="18"/>
      <c r="R43" s="1">
        <v>0</v>
      </c>
      <c r="S43" s="18"/>
      <c r="T43" s="35">
        <v>4.0199999999999996</v>
      </c>
      <c r="U43" s="8">
        <f>M36</f>
        <v>88.774162846618395</v>
      </c>
      <c r="V43" s="17"/>
      <c r="W43" s="18"/>
      <c r="X43" s="18"/>
      <c r="Y43" s="18"/>
      <c r="Z43" s="18"/>
      <c r="AA43" s="18"/>
      <c r="AB43" s="18"/>
      <c r="AC43" s="18"/>
    </row>
    <row r="44" spans="1:29">
      <c r="A44" s="4"/>
      <c r="B44" s="7" t="s">
        <v>274</v>
      </c>
      <c r="C44">
        <v>1315690.5</v>
      </c>
      <c r="E44" s="21">
        <f t="shared" si="6"/>
        <v>120.55325519962396</v>
      </c>
      <c r="G44" s="21">
        <f t="shared" si="7"/>
        <v>117.39029767582127</v>
      </c>
      <c r="H44" s="4"/>
      <c r="I44" s="8"/>
      <c r="K44" s="18"/>
      <c r="L44" s="17"/>
      <c r="M44" s="18"/>
      <c r="N44" s="18"/>
      <c r="O44" s="18"/>
      <c r="P44" s="18"/>
      <c r="Q44" s="18"/>
      <c r="R44" s="18"/>
      <c r="S44" s="18"/>
      <c r="T44" s="35">
        <v>1.27</v>
      </c>
      <c r="U44" s="8">
        <f t="shared" ref="U44:U50" si="15">M37</f>
        <v>137.98535544924493</v>
      </c>
      <c r="V44" s="17"/>
      <c r="W44" s="18"/>
      <c r="X44" s="18"/>
      <c r="Y44" s="18"/>
      <c r="Z44" s="18"/>
      <c r="AA44" s="18"/>
      <c r="AB44" s="18"/>
      <c r="AC44" s="18"/>
    </row>
    <row r="45" spans="1:29">
      <c r="A45" s="4"/>
      <c r="B45" s="7" t="s">
        <v>275</v>
      </c>
      <c r="C45">
        <v>1351427.5</v>
      </c>
      <c r="E45" s="21">
        <f t="shared" si="6"/>
        <v>123.82774238416239</v>
      </c>
      <c r="G45" s="21">
        <f t="shared" si="7"/>
        <v>120.5788720920999</v>
      </c>
      <c r="H45" s="4"/>
      <c r="I45" s="8"/>
      <c r="K45" s="18"/>
      <c r="L45" s="17"/>
      <c r="M45" s="18"/>
      <c r="N45" s="18"/>
      <c r="O45" s="18"/>
      <c r="P45" s="18"/>
      <c r="Q45" s="18"/>
      <c r="R45" s="24"/>
      <c r="S45" s="18"/>
      <c r="T45" s="35">
        <v>0.4</v>
      </c>
      <c r="U45" s="8">
        <f t="shared" si="15"/>
        <v>156.14080503592788</v>
      </c>
      <c r="V45" s="17"/>
      <c r="W45" s="18"/>
      <c r="X45" s="18"/>
      <c r="Y45" s="18"/>
      <c r="Z45" s="18"/>
      <c r="AA45" s="18"/>
      <c r="AB45" s="18"/>
      <c r="AC45" s="18"/>
    </row>
    <row r="46" spans="1:29">
      <c r="A46" s="4"/>
      <c r="B46" s="7" t="s">
        <v>211</v>
      </c>
      <c r="C46">
        <v>994378.5</v>
      </c>
      <c r="E46" s="21">
        <f t="shared" si="6"/>
        <v>91.112282923316144</v>
      </c>
      <c r="G46" s="21">
        <f t="shared" si="7"/>
        <v>88.721768620687499</v>
      </c>
      <c r="H46" s="4"/>
      <c r="I46" s="8"/>
      <c r="K46" s="18"/>
      <c r="L46" s="17"/>
      <c r="M46" s="18"/>
      <c r="N46" s="18"/>
      <c r="O46" s="18"/>
      <c r="P46" s="18"/>
      <c r="Q46" s="18"/>
      <c r="R46" s="24"/>
      <c r="S46" s="18"/>
      <c r="T46" s="35">
        <v>0.13</v>
      </c>
      <c r="U46" s="8">
        <f t="shared" si="15"/>
        <v>154.15416634094265</v>
      </c>
      <c r="V46" s="17"/>
      <c r="W46" s="18"/>
      <c r="X46" s="18"/>
      <c r="Y46" s="18"/>
      <c r="Z46" s="18"/>
      <c r="AA46" s="18"/>
      <c r="AB46" s="18"/>
      <c r="AC46" s="18"/>
    </row>
    <row r="47" spans="1:29">
      <c r="A47" s="4"/>
      <c r="B47" s="7" t="s">
        <v>212</v>
      </c>
      <c r="C47">
        <v>1247187.5</v>
      </c>
      <c r="E47" s="21">
        <f t="shared" si="6"/>
        <v>114.27650573541499</v>
      </c>
      <c r="G47" s="21">
        <f t="shared" si="7"/>
        <v>111.2782313793125</v>
      </c>
      <c r="H47" s="4"/>
      <c r="I47" s="8"/>
      <c r="K47" s="18"/>
      <c r="L47" s="17"/>
      <c r="M47" s="18"/>
      <c r="N47" s="18"/>
      <c r="O47" s="18"/>
      <c r="P47" s="18"/>
      <c r="Q47" s="18"/>
      <c r="R47" s="25"/>
      <c r="S47" s="18"/>
      <c r="T47" s="35">
        <v>0.04</v>
      </c>
      <c r="U47" s="8">
        <f t="shared" si="15"/>
        <v>149.65759466607204</v>
      </c>
      <c r="V47" s="17"/>
      <c r="W47" s="18"/>
      <c r="X47" s="18"/>
      <c r="Y47" s="18"/>
      <c r="Z47" s="18"/>
      <c r="AA47" s="18"/>
      <c r="AB47" s="18"/>
      <c r="AC47" s="18"/>
    </row>
    <row r="48" spans="1:29">
      <c r="A48" s="4"/>
      <c r="B48" s="7" t="s">
        <v>215</v>
      </c>
      <c r="C48">
        <v>951999.5</v>
      </c>
      <c r="E48" s="21">
        <f t="shared" si="6"/>
        <v>87.229206772728389</v>
      </c>
      <c r="G48" s="21">
        <f t="shared" si="7"/>
        <v>84.940572795982803</v>
      </c>
      <c r="H48" s="4"/>
      <c r="I48" s="8"/>
      <c r="K48" s="18"/>
      <c r="L48" s="17"/>
      <c r="M48" s="18"/>
      <c r="N48" s="18"/>
      <c r="O48" s="18"/>
      <c r="P48" s="18"/>
      <c r="Q48" s="18"/>
      <c r="R48" s="25"/>
      <c r="S48" s="18"/>
      <c r="T48" s="35">
        <v>1.2999999999999999E-2</v>
      </c>
      <c r="U48" s="8">
        <f t="shared" si="15"/>
        <v>148.76607207620532</v>
      </c>
      <c r="V48" s="17"/>
      <c r="W48" s="18"/>
      <c r="X48" s="18"/>
      <c r="Y48" s="18"/>
      <c r="Z48" s="18"/>
      <c r="AA48" s="18"/>
      <c r="AB48" s="18"/>
      <c r="AC48" s="18"/>
    </row>
    <row r="49" spans="1:29">
      <c r="A49" s="4"/>
      <c r="B49" s="7" t="s">
        <v>216</v>
      </c>
      <c r="C49">
        <v>1230754.5</v>
      </c>
      <c r="E49" s="21">
        <f t="shared" si="6"/>
        <v>112.7707932272716</v>
      </c>
      <c r="G49" s="21">
        <f t="shared" si="7"/>
        <v>109.81202427231676</v>
      </c>
      <c r="H49" s="4"/>
      <c r="I49" s="8"/>
      <c r="K49" s="18"/>
      <c r="L49" s="17"/>
      <c r="M49" s="18"/>
      <c r="N49" s="18"/>
      <c r="O49" s="18"/>
      <c r="P49" s="18"/>
      <c r="Q49" s="18"/>
      <c r="R49" s="25"/>
      <c r="S49" s="18"/>
      <c r="T49" s="35">
        <v>0</v>
      </c>
      <c r="U49" s="8">
        <f t="shared" si="15"/>
        <v>100</v>
      </c>
      <c r="V49" s="17"/>
      <c r="W49" s="18"/>
      <c r="X49" s="18"/>
      <c r="Y49" s="18"/>
      <c r="Z49" s="18"/>
      <c r="AA49" s="18"/>
      <c r="AB49" s="18"/>
      <c r="AC49" s="18"/>
    </row>
    <row r="50" spans="1:29">
      <c r="A50" s="4"/>
      <c r="I50" s="8"/>
      <c r="K50" s="18"/>
      <c r="L50" s="18"/>
      <c r="M50" s="18"/>
      <c r="N50" s="18"/>
      <c r="O50" s="18"/>
      <c r="P50" s="18"/>
      <c r="Q50" s="18"/>
      <c r="R50" s="25"/>
      <c r="S50" s="18"/>
      <c r="T50" s="35">
        <v>0</v>
      </c>
      <c r="U50" s="8">
        <f t="shared" si="15"/>
        <v>161.24004085540034</v>
      </c>
      <c r="V50" s="18"/>
      <c r="W50" s="38" t="s">
        <v>251</v>
      </c>
      <c r="X50" s="18"/>
      <c r="Y50" s="18"/>
      <c r="Z50" s="18"/>
      <c r="AA50" s="18"/>
      <c r="AB50" s="18"/>
      <c r="AC50" s="18"/>
    </row>
    <row r="51" spans="1:29">
      <c r="A51" s="4"/>
      <c r="I51" s="8"/>
      <c r="K51" s="18"/>
      <c r="L51" s="18"/>
      <c r="M51" s="18"/>
      <c r="N51" s="18"/>
      <c r="O51" s="18"/>
      <c r="P51" s="18"/>
      <c r="Q51" s="18"/>
      <c r="R51" s="25"/>
      <c r="S51" s="18"/>
      <c r="T51" s="35">
        <v>3.96</v>
      </c>
      <c r="U51" s="8">
        <f>N36</f>
        <v>128.90532841158546</v>
      </c>
      <c r="V51" s="18"/>
      <c r="W51" s="38" t="s">
        <v>252</v>
      </c>
      <c r="X51" s="18"/>
      <c r="Y51" s="18"/>
      <c r="Z51" s="18"/>
      <c r="AA51" s="18"/>
      <c r="AB51" s="18"/>
      <c r="AC51" s="18"/>
    </row>
    <row r="52" spans="1:29">
      <c r="A52" s="4"/>
      <c r="B52" s="7" t="s">
        <v>223</v>
      </c>
      <c r="C52" s="7" t="s">
        <v>224</v>
      </c>
      <c r="D52" s="7"/>
      <c r="E52" s="7"/>
      <c r="F52" s="7"/>
      <c r="G52" s="7" t="s">
        <v>235</v>
      </c>
      <c r="H52" s="7" t="s">
        <v>224</v>
      </c>
      <c r="I52" s="19"/>
      <c r="K52" s="18"/>
      <c r="L52" s="17"/>
      <c r="M52" s="24"/>
      <c r="N52" s="18"/>
      <c r="O52" s="25"/>
      <c r="P52" s="18"/>
      <c r="Q52" s="17"/>
      <c r="R52" s="25"/>
      <c r="S52" s="18"/>
      <c r="T52" s="35">
        <v>1.25</v>
      </c>
      <c r="U52" s="8">
        <f t="shared" ref="U52:U58" si="16">N37</f>
        <v>125.5668576734088</v>
      </c>
      <c r="V52" s="17"/>
      <c r="W52" s="24"/>
      <c r="X52" s="18"/>
      <c r="Y52" s="24"/>
      <c r="Z52" s="18"/>
      <c r="AA52" s="24"/>
      <c r="AB52" s="24"/>
      <c r="AC52" s="24"/>
    </row>
    <row r="53" spans="1:29">
      <c r="A53" s="4"/>
      <c r="B53" s="7"/>
      <c r="C53" s="7" t="s">
        <v>225</v>
      </c>
      <c r="D53" s="7" t="s">
        <v>226</v>
      </c>
      <c r="E53" s="7"/>
      <c r="F53" s="7"/>
      <c r="G53" s="7"/>
      <c r="H53" s="7" t="s">
        <v>225</v>
      </c>
      <c r="I53" s="19" t="s">
        <v>226</v>
      </c>
      <c r="K53" s="18"/>
      <c r="L53" s="18"/>
      <c r="M53" s="24"/>
      <c r="N53" s="24"/>
      <c r="O53" s="25"/>
      <c r="P53" s="18"/>
      <c r="Q53" s="18"/>
      <c r="R53" s="25"/>
      <c r="S53" s="24"/>
      <c r="T53" s="35">
        <v>0.4</v>
      </c>
      <c r="U53" s="8">
        <f t="shared" si="16"/>
        <v>130.42170525033961</v>
      </c>
      <c r="V53" s="18"/>
      <c r="W53" s="24"/>
      <c r="X53" s="24"/>
      <c r="Y53" s="24"/>
      <c r="Z53" s="24"/>
      <c r="AA53" s="24"/>
      <c r="AB53" s="24"/>
      <c r="AC53" s="24"/>
    </row>
    <row r="54" spans="1:29">
      <c r="A54" s="4"/>
      <c r="B54" s="7" t="s">
        <v>276</v>
      </c>
      <c r="C54" s="21">
        <f>AVERAGE(E34:E35)</f>
        <v>104.83490123028065</v>
      </c>
      <c r="D54">
        <f>STDEV(E34:E35)</f>
        <v>11.937683453142466</v>
      </c>
      <c r="E54" s="21"/>
      <c r="G54" s="7" t="s">
        <v>227</v>
      </c>
      <c r="H54">
        <f>AVERAGE(G34:G35)</f>
        <v>102.08434638997915</v>
      </c>
      <c r="I54">
        <f>STDEV(G34:G35)</f>
        <v>11.624474277393796</v>
      </c>
      <c r="K54" s="18"/>
      <c r="L54" s="17"/>
      <c r="M54" s="25"/>
      <c r="N54" s="18"/>
      <c r="O54" s="25"/>
      <c r="P54" s="18"/>
      <c r="Q54" s="17"/>
      <c r="R54" s="25"/>
      <c r="S54" s="18"/>
      <c r="T54" s="35">
        <v>0.13</v>
      </c>
      <c r="U54" s="8">
        <f t="shared" si="16"/>
        <v>135.22297555274406</v>
      </c>
      <c r="V54" s="17"/>
      <c r="W54" s="18"/>
      <c r="X54" s="18"/>
      <c r="Y54" s="18"/>
      <c r="Z54" s="18"/>
      <c r="AA54" s="17"/>
      <c r="AB54" s="18"/>
      <c r="AC54" s="18"/>
    </row>
    <row r="55" spans="1:29">
      <c r="A55" s="4"/>
      <c r="B55" s="7" t="s">
        <v>277</v>
      </c>
      <c r="C55" s="21">
        <f>AVERAGE(E36:E37)</f>
        <v>140.09659356940818</v>
      </c>
      <c r="D55">
        <f>STDEV(E36:E37)</f>
        <v>30.792577116855576</v>
      </c>
      <c r="E55" s="21"/>
      <c r="G55" s="7" t="s">
        <v>229</v>
      </c>
      <c r="H55">
        <f>AVERAGE(G36:G37)</f>
        <v>136.42087719032142</v>
      </c>
      <c r="I55">
        <f>STDEV(G36:G37)</f>
        <v>29.984671819667483</v>
      </c>
      <c r="K55" s="18"/>
      <c r="L55" s="17"/>
      <c r="M55" s="25"/>
      <c r="N55" s="18"/>
      <c r="O55" s="25"/>
      <c r="P55" s="18"/>
      <c r="Q55" s="17"/>
      <c r="S55" s="18"/>
      <c r="T55" s="35">
        <v>0.04</v>
      </c>
      <c r="U55" s="8">
        <f t="shared" si="16"/>
        <v>131.13726124481235</v>
      </c>
      <c r="V55" s="17"/>
      <c r="W55" s="18"/>
      <c r="X55" s="18"/>
      <c r="Y55" s="18"/>
      <c r="Z55" s="18"/>
      <c r="AA55" s="17"/>
      <c r="AB55" s="18"/>
      <c r="AC55" s="18"/>
    </row>
    <row r="56" spans="1:29">
      <c r="A56" s="4"/>
      <c r="B56" s="7" t="s">
        <v>278</v>
      </c>
      <c r="C56" s="21">
        <f>AVERAGE(E38:E39)</f>
        <v>115.76943622597874</v>
      </c>
      <c r="D56">
        <f>STDEV(E38:E39)</f>
        <v>1.9556961700783395</v>
      </c>
      <c r="E56" s="21"/>
      <c r="G56" s="7" t="s">
        <v>231</v>
      </c>
      <c r="H56">
        <f>AVERAGE(G38:G39)</f>
        <v>112.73199183071121</v>
      </c>
      <c r="I56">
        <f>STDEV(G38:G39)</f>
        <v>1.9043845409964146</v>
      </c>
      <c r="K56" s="18"/>
      <c r="L56" s="17"/>
      <c r="M56" s="25"/>
      <c r="N56" s="18"/>
      <c r="O56" s="25"/>
      <c r="P56" s="18"/>
      <c r="Q56" s="17"/>
      <c r="S56" s="18"/>
      <c r="T56" s="35">
        <v>1.2E-2</v>
      </c>
      <c r="U56" s="8">
        <f t="shared" si="16"/>
        <v>140.0701636789625</v>
      </c>
      <c r="V56" s="17"/>
      <c r="W56" s="18"/>
      <c r="X56" s="18"/>
      <c r="Y56" s="18"/>
      <c r="Z56" s="18"/>
      <c r="AA56" s="17"/>
      <c r="AB56" s="18"/>
      <c r="AC56" s="18"/>
    </row>
    <row r="57" spans="1:29">
      <c r="A57" s="4"/>
      <c r="B57" s="7" t="s">
        <v>279</v>
      </c>
      <c r="C57" s="21">
        <f>AVERAGE(E40:E41)</f>
        <v>116.67833388462465</v>
      </c>
      <c r="D57">
        <f>STDEV(E40:E41)</f>
        <v>1.8347326203173218</v>
      </c>
      <c r="E57" s="21"/>
      <c r="G57" s="7" t="s">
        <v>233</v>
      </c>
      <c r="H57">
        <f>AVERAGE(G40:G41)</f>
        <v>113.61704272816415</v>
      </c>
      <c r="I57">
        <f>STDEV(G40:G41)</f>
        <v>1.7865947136636264</v>
      </c>
      <c r="K57" s="18"/>
      <c r="L57" s="17"/>
      <c r="M57" s="25"/>
      <c r="N57" s="18"/>
      <c r="O57" s="25"/>
      <c r="P57" s="18"/>
      <c r="Q57" s="17"/>
      <c r="S57" s="18"/>
      <c r="T57" s="35">
        <v>0</v>
      </c>
      <c r="U57" s="8">
        <f t="shared" si="16"/>
        <v>100</v>
      </c>
      <c r="V57" s="17"/>
      <c r="W57" s="18"/>
      <c r="X57" s="18"/>
      <c r="Y57" s="18"/>
      <c r="Z57" s="18"/>
      <c r="AA57" s="17"/>
      <c r="AB57" s="18"/>
      <c r="AC57" s="18"/>
    </row>
    <row r="58" spans="1:29">
      <c r="A58" s="4"/>
      <c r="B58" s="7" t="s">
        <v>280</v>
      </c>
      <c r="C58" s="21">
        <f>AVERAGE(E42:E43)</f>
        <v>122.75089176334117</v>
      </c>
      <c r="D58">
        <f>STDEV(E42:E43)</f>
        <v>3.9162516150533699</v>
      </c>
      <c r="E58" s="21"/>
      <c r="G58" s="7" t="s">
        <v>228</v>
      </c>
      <c r="H58">
        <f>AVERAGE(G42:G43)</f>
        <v>119.53027481680218</v>
      </c>
      <c r="I58">
        <f>STDEV(G42:G43)</f>
        <v>3.8135008640228127</v>
      </c>
      <c r="K58" s="18"/>
      <c r="L58" s="17"/>
      <c r="M58" s="25"/>
      <c r="N58" s="18"/>
      <c r="O58" s="25"/>
      <c r="P58" s="18"/>
      <c r="Q58" s="17"/>
      <c r="S58" s="18"/>
      <c r="T58" s="36">
        <v>0</v>
      </c>
      <c r="U58" s="8">
        <f t="shared" si="16"/>
        <v>134.88965336514275</v>
      </c>
      <c r="V58" s="17"/>
      <c r="W58" s="18"/>
      <c r="X58" s="18"/>
      <c r="Y58" s="18"/>
      <c r="Z58" s="18"/>
      <c r="AA58" s="17"/>
      <c r="AB58" s="18"/>
      <c r="AC58" s="18"/>
    </row>
    <row r="59" spans="1:29">
      <c r="A59" s="4"/>
      <c r="B59" s="7" t="s">
        <v>281</v>
      </c>
      <c r="C59" s="21">
        <f>AVERAGE(E44:E45)</f>
        <v>122.19049879189318</v>
      </c>
      <c r="D59">
        <f>STDEV(E44:E45)</f>
        <v>2.3154120930955693</v>
      </c>
      <c r="E59" s="21"/>
      <c r="G59" s="7" t="s">
        <v>230</v>
      </c>
      <c r="H59">
        <f>AVERAGE(G44:G45)</f>
        <v>118.98458488396059</v>
      </c>
      <c r="I59">
        <f>STDEV(G44:G45)</f>
        <v>2.2546625920685543</v>
      </c>
      <c r="K59" s="18"/>
      <c r="L59" s="17"/>
      <c r="M59" s="25"/>
      <c r="N59" s="18"/>
      <c r="O59" s="25"/>
      <c r="P59" s="18"/>
      <c r="Q59" s="17"/>
      <c r="S59" s="18"/>
      <c r="U59" s="18"/>
      <c r="V59" s="17"/>
      <c r="W59" s="18"/>
      <c r="X59" s="18"/>
      <c r="Y59" s="18"/>
      <c r="Z59" s="18"/>
      <c r="AA59" s="17"/>
      <c r="AB59" s="18"/>
      <c r="AC59" s="18"/>
    </row>
    <row r="60" spans="1:29">
      <c r="A60" s="4"/>
      <c r="B60" s="7" t="s">
        <v>232</v>
      </c>
      <c r="C60" s="21">
        <f>AVERAGE(E46:E47)</f>
        <v>102.69439432936556</v>
      </c>
      <c r="D60">
        <f>STDEV(E46:E47)</f>
        <v>16.379579031351174</v>
      </c>
      <c r="E60" s="21"/>
      <c r="G60" s="7" t="s">
        <v>232</v>
      </c>
      <c r="H60">
        <f>AVERAGE(G46:G47)</f>
        <v>100</v>
      </c>
      <c r="I60">
        <f>STDEV(G46:G47)</f>
        <v>15.949827776205536</v>
      </c>
      <c r="K60" s="18"/>
      <c r="L60" s="17"/>
      <c r="M60" s="25"/>
      <c r="N60" s="18"/>
      <c r="O60" s="25"/>
      <c r="P60" s="18"/>
      <c r="Q60" s="17"/>
      <c r="S60" s="18"/>
      <c r="U60" s="18"/>
      <c r="V60" s="17"/>
      <c r="W60" s="18"/>
      <c r="X60" s="18"/>
      <c r="Y60" s="18"/>
      <c r="Z60" s="18"/>
      <c r="AA60" s="17"/>
      <c r="AB60" s="18"/>
      <c r="AC60" s="18"/>
    </row>
    <row r="61" spans="1:29">
      <c r="A61" s="10"/>
      <c r="B61" s="11" t="s">
        <v>234</v>
      </c>
      <c r="C61" s="21">
        <f>AVERAGE(E48:E49)</f>
        <v>100</v>
      </c>
      <c r="D61">
        <f>STDEV(E48:E49)</f>
        <v>18.06062898426989</v>
      </c>
      <c r="E61" s="21"/>
      <c r="G61" s="7" t="s">
        <v>234</v>
      </c>
      <c r="H61">
        <f>AVERAGE(G48:G49)</f>
        <v>97.376298534149782</v>
      </c>
      <c r="I61">
        <f>STDEV(G48:G49)</f>
        <v>17.586771996867881</v>
      </c>
      <c r="K61" s="18"/>
      <c r="L61" s="17"/>
      <c r="M61" s="25"/>
      <c r="N61" s="18"/>
      <c r="O61" s="25"/>
      <c r="P61" s="18"/>
      <c r="Q61" s="17"/>
      <c r="S61" s="18"/>
      <c r="U61" s="18"/>
      <c r="V61" s="17"/>
      <c r="W61" s="18"/>
      <c r="X61" s="18"/>
      <c r="Y61" s="18"/>
      <c r="Z61" s="18"/>
      <c r="AA61" s="17"/>
      <c r="AB61" s="18"/>
      <c r="AC61" s="18"/>
    </row>
  </sheetData>
  <mergeCells count="5">
    <mergeCell ref="A1:I1"/>
    <mergeCell ref="K1:S1"/>
    <mergeCell ref="U1:AC1"/>
    <mergeCell ref="A32:I32"/>
    <mergeCell ref="K34:P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68C6-FE93-447D-87F3-74D5A2FDC425}">
  <dimension ref="A1:O193"/>
  <sheetViews>
    <sheetView zoomScaleNormal="100" workbookViewId="0">
      <selection activeCell="Q2" sqref="Q2"/>
    </sheetView>
  </sheetViews>
  <sheetFormatPr defaultRowHeight="15"/>
  <cols>
    <col min="2" max="2" width="11.28515625" customWidth="1"/>
    <col min="11" max="11" width="15.5703125" customWidth="1"/>
  </cols>
  <sheetData>
    <row r="1" spans="1:15">
      <c r="A1" s="43" t="s">
        <v>0</v>
      </c>
      <c r="B1" s="43" t="s">
        <v>1</v>
      </c>
      <c r="C1" s="43" t="s">
        <v>2</v>
      </c>
      <c r="D1" s="43" t="s">
        <v>5</v>
      </c>
      <c r="E1" s="43" t="s">
        <v>6</v>
      </c>
      <c r="F1" s="43" t="s">
        <v>7</v>
      </c>
      <c r="G1" s="43" t="s">
        <v>8</v>
      </c>
      <c r="H1" s="43" t="s">
        <v>9</v>
      </c>
      <c r="I1" s="43" t="s">
        <v>10</v>
      </c>
      <c r="J1" s="43" t="s">
        <v>11</v>
      </c>
      <c r="K1" s="43" t="s">
        <v>12</v>
      </c>
      <c r="L1" s="43" t="s">
        <v>283</v>
      </c>
      <c r="M1" s="43" t="s">
        <v>284</v>
      </c>
      <c r="N1" s="43" t="s">
        <v>285</v>
      </c>
      <c r="O1" s="43" t="s">
        <v>286</v>
      </c>
    </row>
    <row r="2" spans="1:15">
      <c r="A2" s="43" t="s">
        <v>25</v>
      </c>
      <c r="B2" s="44">
        <v>42949</v>
      </c>
      <c r="C2" s="43" t="s">
        <v>26</v>
      </c>
      <c r="D2" s="43" t="s">
        <v>29</v>
      </c>
      <c r="E2" s="43" t="s">
        <v>30</v>
      </c>
      <c r="F2" s="43">
        <v>6</v>
      </c>
      <c r="G2" s="43">
        <v>3.92</v>
      </c>
      <c r="H2" s="43">
        <v>3.92</v>
      </c>
      <c r="I2" s="43" t="s">
        <v>31</v>
      </c>
      <c r="J2" s="43" t="s">
        <v>32</v>
      </c>
      <c r="K2" s="43" t="s">
        <v>33</v>
      </c>
      <c r="L2" s="43">
        <v>118.4557858</v>
      </c>
      <c r="M2" s="43" t="s">
        <v>287</v>
      </c>
      <c r="N2" s="43" t="s">
        <v>288</v>
      </c>
      <c r="O2" s="43">
        <v>0</v>
      </c>
    </row>
    <row r="3" spans="1:15">
      <c r="A3" s="43" t="s">
        <v>25</v>
      </c>
      <c r="B3" s="44">
        <v>42949</v>
      </c>
      <c r="C3" s="43" t="s">
        <v>26</v>
      </c>
      <c r="D3" s="43" t="s">
        <v>38</v>
      </c>
      <c r="E3" s="43" t="s">
        <v>30</v>
      </c>
      <c r="F3" s="43">
        <v>6</v>
      </c>
      <c r="G3" s="43">
        <v>3.92</v>
      </c>
      <c r="H3" s="43">
        <v>3.92</v>
      </c>
      <c r="I3" s="43" t="s">
        <v>31</v>
      </c>
      <c r="J3" s="43" t="s">
        <v>32</v>
      </c>
      <c r="K3" s="43" t="s">
        <v>33</v>
      </c>
      <c r="L3" s="43">
        <v>122.5146147</v>
      </c>
      <c r="M3" s="43" t="s">
        <v>287</v>
      </c>
      <c r="N3" s="43" t="s">
        <v>288</v>
      </c>
      <c r="O3" s="43">
        <v>0</v>
      </c>
    </row>
    <row r="4" spans="1:15">
      <c r="A4" s="43" t="s">
        <v>25</v>
      </c>
      <c r="B4" s="44">
        <v>42949</v>
      </c>
      <c r="C4" s="43" t="s">
        <v>26</v>
      </c>
      <c r="D4" s="43" t="s">
        <v>41</v>
      </c>
      <c r="E4" s="43" t="s">
        <v>30</v>
      </c>
      <c r="F4" s="43">
        <v>1.94</v>
      </c>
      <c r="G4" s="43" t="s">
        <v>25</v>
      </c>
      <c r="H4" s="43">
        <v>1.24</v>
      </c>
      <c r="I4" s="43" t="s">
        <v>31</v>
      </c>
      <c r="J4" s="43" t="s">
        <v>32</v>
      </c>
      <c r="K4" s="43" t="s">
        <v>33</v>
      </c>
      <c r="L4" s="43">
        <v>156.18761280000001</v>
      </c>
      <c r="M4" s="43" t="s">
        <v>287</v>
      </c>
      <c r="N4" s="43" t="s">
        <v>288</v>
      </c>
      <c r="O4" s="43">
        <v>0</v>
      </c>
    </row>
    <row r="5" spans="1:15">
      <c r="A5" s="43" t="s">
        <v>25</v>
      </c>
      <c r="B5" s="44">
        <v>42949</v>
      </c>
      <c r="C5" s="43" t="s">
        <v>26</v>
      </c>
      <c r="D5" s="43" t="s">
        <v>44</v>
      </c>
      <c r="E5" s="43" t="s">
        <v>30</v>
      </c>
      <c r="F5" s="43">
        <v>1.94</v>
      </c>
      <c r="G5" s="43" t="s">
        <v>25</v>
      </c>
      <c r="H5" s="43">
        <v>1.24</v>
      </c>
      <c r="I5" s="43" t="s">
        <v>31</v>
      </c>
      <c r="J5" s="43" t="s">
        <v>32</v>
      </c>
      <c r="K5" s="43" t="s">
        <v>33</v>
      </c>
      <c r="L5" s="43">
        <v>152.74512150000001</v>
      </c>
      <c r="M5" s="43" t="s">
        <v>287</v>
      </c>
      <c r="N5" s="43" t="s">
        <v>288</v>
      </c>
      <c r="O5" s="43">
        <v>0</v>
      </c>
    </row>
    <row r="6" spans="1:15">
      <c r="A6" s="43" t="s">
        <v>25</v>
      </c>
      <c r="B6" s="44">
        <v>42949</v>
      </c>
      <c r="C6" s="43" t="s">
        <v>26</v>
      </c>
      <c r="D6" s="43" t="s">
        <v>47</v>
      </c>
      <c r="E6" s="43" t="s">
        <v>30</v>
      </c>
      <c r="F6" s="43">
        <v>0.62</v>
      </c>
      <c r="G6" s="43" t="s">
        <v>25</v>
      </c>
      <c r="H6" s="43">
        <v>0.39</v>
      </c>
      <c r="I6" s="43" t="s">
        <v>31</v>
      </c>
      <c r="J6" s="43" t="s">
        <v>32</v>
      </c>
      <c r="K6" s="43" t="s">
        <v>33</v>
      </c>
      <c r="L6" s="43">
        <v>166.0197245</v>
      </c>
      <c r="M6" s="43" t="s">
        <v>287</v>
      </c>
      <c r="N6" s="43" t="s">
        <v>288</v>
      </c>
      <c r="O6" s="43">
        <v>0</v>
      </c>
    </row>
    <row r="7" spans="1:15">
      <c r="A7" s="43" t="s">
        <v>25</v>
      </c>
      <c r="B7" s="44">
        <v>42949</v>
      </c>
      <c r="C7" s="43" t="s">
        <v>26</v>
      </c>
      <c r="D7" s="43" t="s">
        <v>50</v>
      </c>
      <c r="E7" s="43" t="s">
        <v>30</v>
      </c>
      <c r="F7" s="43">
        <v>0.62</v>
      </c>
      <c r="G7" s="43" t="s">
        <v>25</v>
      </c>
      <c r="H7" s="43">
        <v>0.39</v>
      </c>
      <c r="I7" s="43" t="s">
        <v>31</v>
      </c>
      <c r="J7" s="43" t="s">
        <v>32</v>
      </c>
      <c r="K7" s="43" t="s">
        <v>33</v>
      </c>
      <c r="L7" s="43">
        <v>171.6879074</v>
      </c>
      <c r="M7" s="43" t="s">
        <v>287</v>
      </c>
      <c r="N7" s="43" t="s">
        <v>288</v>
      </c>
      <c r="O7" s="43">
        <v>0</v>
      </c>
    </row>
    <row r="8" spans="1:15">
      <c r="A8" s="43" t="s">
        <v>25</v>
      </c>
      <c r="B8" s="44">
        <v>42949</v>
      </c>
      <c r="C8" s="43" t="s">
        <v>26</v>
      </c>
      <c r="D8" s="43" t="s">
        <v>53</v>
      </c>
      <c r="E8" s="43" t="s">
        <v>30</v>
      </c>
      <c r="F8" s="43">
        <v>0.2</v>
      </c>
      <c r="G8" s="43" t="s">
        <v>25</v>
      </c>
      <c r="H8" s="43">
        <v>0.12</v>
      </c>
      <c r="I8" s="43" t="s">
        <v>31</v>
      </c>
      <c r="J8" s="43" t="s">
        <v>32</v>
      </c>
      <c r="K8" s="43" t="s">
        <v>33</v>
      </c>
      <c r="L8" s="43">
        <v>164.79019059999999</v>
      </c>
      <c r="M8" s="43" t="s">
        <v>287</v>
      </c>
      <c r="N8" s="43" t="s">
        <v>288</v>
      </c>
      <c r="O8" s="43">
        <v>0</v>
      </c>
    </row>
    <row r="9" spans="1:15">
      <c r="A9" s="43" t="s">
        <v>25</v>
      </c>
      <c r="B9" s="44">
        <v>42949</v>
      </c>
      <c r="C9" s="43" t="s">
        <v>26</v>
      </c>
      <c r="D9" s="43" t="s">
        <v>56</v>
      </c>
      <c r="E9" s="43" t="s">
        <v>30</v>
      </c>
      <c r="F9" s="43">
        <v>0.2</v>
      </c>
      <c r="G9" s="43" t="s">
        <v>25</v>
      </c>
      <c r="H9" s="43">
        <v>0.12</v>
      </c>
      <c r="I9" s="43" t="s">
        <v>31</v>
      </c>
      <c r="J9" s="43" t="s">
        <v>32</v>
      </c>
      <c r="K9" s="43" t="s">
        <v>33</v>
      </c>
      <c r="L9" s="43">
        <v>151.31413180000001</v>
      </c>
      <c r="M9" s="43" t="s">
        <v>287</v>
      </c>
      <c r="N9" s="43" t="s">
        <v>288</v>
      </c>
      <c r="O9" s="43">
        <v>0</v>
      </c>
    </row>
    <row r="10" spans="1:15">
      <c r="A10" s="43" t="s">
        <v>25</v>
      </c>
      <c r="B10" s="44">
        <v>42949</v>
      </c>
      <c r="C10" s="43" t="s">
        <v>26</v>
      </c>
      <c r="D10" s="43" t="s">
        <v>59</v>
      </c>
      <c r="E10" s="43" t="s">
        <v>30</v>
      </c>
      <c r="F10" s="43">
        <v>6.5000000000000002E-2</v>
      </c>
      <c r="G10" s="43" t="s">
        <v>25</v>
      </c>
      <c r="H10" s="43">
        <v>0.04</v>
      </c>
      <c r="I10" s="43" t="s">
        <v>31</v>
      </c>
      <c r="J10" s="43" t="s">
        <v>32</v>
      </c>
      <c r="K10" s="43" t="s">
        <v>33</v>
      </c>
      <c r="L10" s="43">
        <v>163.17047930000001</v>
      </c>
      <c r="M10" s="43" t="s">
        <v>287</v>
      </c>
      <c r="N10" s="43" t="s">
        <v>288</v>
      </c>
      <c r="O10" s="43">
        <v>0</v>
      </c>
    </row>
    <row r="11" spans="1:15">
      <c r="A11" s="43" t="s">
        <v>25</v>
      </c>
      <c r="B11" s="44">
        <v>42949</v>
      </c>
      <c r="C11" s="43" t="s">
        <v>26</v>
      </c>
      <c r="D11" s="43" t="s">
        <v>62</v>
      </c>
      <c r="E11" s="43" t="s">
        <v>30</v>
      </c>
      <c r="F11" s="43">
        <v>6.5000000000000002E-2</v>
      </c>
      <c r="G11" s="43" t="s">
        <v>25</v>
      </c>
      <c r="H11" s="43">
        <v>0.04</v>
      </c>
      <c r="I11" s="43" t="s">
        <v>31</v>
      </c>
      <c r="J11" s="43" t="s">
        <v>32</v>
      </c>
      <c r="K11" s="43" t="s">
        <v>33</v>
      </c>
      <c r="L11" s="43">
        <v>163.34884360000001</v>
      </c>
      <c r="M11" s="43" t="s">
        <v>287</v>
      </c>
      <c r="N11" s="43" t="s">
        <v>288</v>
      </c>
      <c r="O11" s="43">
        <v>0</v>
      </c>
    </row>
    <row r="12" spans="1:15">
      <c r="A12" s="43" t="s">
        <v>25</v>
      </c>
      <c r="B12" s="44">
        <v>42949</v>
      </c>
      <c r="C12" s="43" t="s">
        <v>26</v>
      </c>
      <c r="D12" s="43" t="s">
        <v>65</v>
      </c>
      <c r="E12" s="43" t="s">
        <v>30</v>
      </c>
      <c r="F12" s="43">
        <v>2.1000000000000001E-2</v>
      </c>
      <c r="G12" s="43" t="s">
        <v>25</v>
      </c>
      <c r="H12" s="43">
        <v>1.2E-2</v>
      </c>
      <c r="I12" s="43" t="s">
        <v>31</v>
      </c>
      <c r="J12" s="43" t="s">
        <v>32</v>
      </c>
      <c r="K12" s="43" t="s">
        <v>33</v>
      </c>
      <c r="L12" s="43">
        <v>160.88663460000001</v>
      </c>
      <c r="M12" s="43" t="s">
        <v>287</v>
      </c>
      <c r="N12" s="43" t="s">
        <v>288</v>
      </c>
      <c r="O12" s="43">
        <v>0</v>
      </c>
    </row>
    <row r="13" spans="1:15">
      <c r="A13" s="43" t="s">
        <v>25</v>
      </c>
      <c r="B13" s="44">
        <v>42949</v>
      </c>
      <c r="C13" s="43" t="s">
        <v>26</v>
      </c>
      <c r="D13" s="43" t="s">
        <v>68</v>
      </c>
      <c r="E13" s="43" t="s">
        <v>30</v>
      </c>
      <c r="F13" s="43">
        <v>2.1000000000000001E-2</v>
      </c>
      <c r="G13" s="43" t="s">
        <v>25</v>
      </c>
      <c r="H13" s="43">
        <v>1.2E-2</v>
      </c>
      <c r="I13" s="43" t="s">
        <v>31</v>
      </c>
      <c r="J13" s="43" t="s">
        <v>32</v>
      </c>
      <c r="K13" s="43" t="s">
        <v>33</v>
      </c>
      <c r="L13" s="43">
        <v>174.67086219999999</v>
      </c>
      <c r="M13" s="43" t="s">
        <v>287</v>
      </c>
      <c r="N13" s="43" t="s">
        <v>288</v>
      </c>
      <c r="O13" s="43">
        <v>0</v>
      </c>
    </row>
    <row r="14" spans="1:15">
      <c r="A14" s="43" t="s">
        <v>25</v>
      </c>
      <c r="B14" s="44">
        <v>42949</v>
      </c>
      <c r="C14" s="43" t="s">
        <v>26</v>
      </c>
      <c r="D14" s="43" t="s">
        <v>71</v>
      </c>
      <c r="E14" s="43" t="s">
        <v>72</v>
      </c>
      <c r="F14" s="43">
        <v>0</v>
      </c>
      <c r="G14" s="43" t="s">
        <v>25</v>
      </c>
      <c r="H14" s="43">
        <v>0</v>
      </c>
      <c r="I14" s="43" t="s">
        <v>31</v>
      </c>
      <c r="J14" s="43" t="s">
        <v>32</v>
      </c>
      <c r="K14" s="43" t="s">
        <v>33</v>
      </c>
      <c r="L14" s="43">
        <v>110.0753782</v>
      </c>
      <c r="M14" s="43" t="s">
        <v>287</v>
      </c>
      <c r="N14" s="43" t="s">
        <v>288</v>
      </c>
      <c r="O14" s="43">
        <v>0</v>
      </c>
    </row>
    <row r="15" spans="1:15">
      <c r="A15" s="43" t="s">
        <v>25</v>
      </c>
      <c r="B15" s="44">
        <v>42949</v>
      </c>
      <c r="C15" s="43" t="s">
        <v>26</v>
      </c>
      <c r="D15" s="43" t="s">
        <v>75</v>
      </c>
      <c r="E15" s="43" t="s">
        <v>72</v>
      </c>
      <c r="F15" s="43">
        <v>0</v>
      </c>
      <c r="G15" s="43" t="s">
        <v>25</v>
      </c>
      <c r="H15" s="43">
        <v>0</v>
      </c>
      <c r="I15" s="43" t="s">
        <v>31</v>
      </c>
      <c r="J15" s="43" t="s">
        <v>32</v>
      </c>
      <c r="K15" s="43" t="s">
        <v>33</v>
      </c>
      <c r="L15" s="43">
        <v>89.92462175</v>
      </c>
      <c r="M15" s="43" t="s">
        <v>287</v>
      </c>
      <c r="N15" s="43" t="s">
        <v>288</v>
      </c>
      <c r="O15" s="43">
        <v>0</v>
      </c>
    </row>
    <row r="16" spans="1:15">
      <c r="A16" s="43" t="s">
        <v>25</v>
      </c>
      <c r="B16" s="44">
        <v>42949</v>
      </c>
      <c r="C16" s="43" t="s">
        <v>26</v>
      </c>
      <c r="D16" s="43" t="s">
        <v>78</v>
      </c>
      <c r="E16" s="43" t="s">
        <v>79</v>
      </c>
      <c r="F16" s="43" t="s">
        <v>25</v>
      </c>
      <c r="G16" s="43" t="s">
        <v>25</v>
      </c>
      <c r="H16" s="43" t="s">
        <v>25</v>
      </c>
      <c r="I16" s="43" t="s">
        <v>25</v>
      </c>
      <c r="J16" s="43" t="s">
        <v>32</v>
      </c>
      <c r="K16" s="43" t="s">
        <v>33</v>
      </c>
      <c r="L16" s="43">
        <v>158.2532774</v>
      </c>
      <c r="M16" s="43" t="s">
        <v>287</v>
      </c>
      <c r="N16" s="43" t="s">
        <v>288</v>
      </c>
      <c r="O16" s="43">
        <v>0</v>
      </c>
    </row>
    <row r="17" spans="1:15">
      <c r="A17" s="43" t="s">
        <v>25</v>
      </c>
      <c r="B17" s="44">
        <v>42949</v>
      </c>
      <c r="C17" s="43" t="s">
        <v>26</v>
      </c>
      <c r="D17" s="43" t="s">
        <v>289</v>
      </c>
      <c r="E17" s="43" t="s">
        <v>79</v>
      </c>
      <c r="F17" s="43" t="s">
        <v>25</v>
      </c>
      <c r="G17" s="43" t="s">
        <v>25</v>
      </c>
      <c r="H17" s="43" t="s">
        <v>25</v>
      </c>
      <c r="I17" s="43" t="s">
        <v>25</v>
      </c>
      <c r="J17" s="43" t="s">
        <v>32</v>
      </c>
      <c r="K17" s="43" t="s">
        <v>33</v>
      </c>
      <c r="L17" s="43">
        <v>163.44282240000001</v>
      </c>
      <c r="M17" s="43" t="s">
        <v>287</v>
      </c>
      <c r="N17" s="43" t="s">
        <v>288</v>
      </c>
      <c r="O17" s="43">
        <v>0</v>
      </c>
    </row>
    <row r="18" spans="1:15">
      <c r="A18" s="43" t="s">
        <v>25</v>
      </c>
      <c r="B18" s="44">
        <v>42950</v>
      </c>
      <c r="C18" s="43" t="s">
        <v>26</v>
      </c>
      <c r="D18" s="43" t="s">
        <v>29</v>
      </c>
      <c r="E18" s="43" t="s">
        <v>30</v>
      </c>
      <c r="F18" s="43">
        <v>6</v>
      </c>
      <c r="G18" s="43">
        <v>4.0199999999999996</v>
      </c>
      <c r="H18" s="43">
        <v>4.0199999999999996</v>
      </c>
      <c r="I18" s="43" t="s">
        <v>31</v>
      </c>
      <c r="J18" s="43" t="s">
        <v>32</v>
      </c>
      <c r="K18" s="43" t="s">
        <v>33</v>
      </c>
      <c r="L18" s="43">
        <v>75.312043590000002</v>
      </c>
      <c r="M18" s="43" t="s">
        <v>290</v>
      </c>
      <c r="N18" s="43" t="s">
        <v>288</v>
      </c>
      <c r="O18" s="43">
        <v>0</v>
      </c>
    </row>
    <row r="19" spans="1:15">
      <c r="A19" s="43" t="s">
        <v>25</v>
      </c>
      <c r="B19" s="44">
        <v>42950</v>
      </c>
      <c r="C19" s="43" t="s">
        <v>26</v>
      </c>
      <c r="D19" s="43" t="s">
        <v>38</v>
      </c>
      <c r="E19" s="43" t="s">
        <v>30</v>
      </c>
      <c r="F19" s="43">
        <v>6</v>
      </c>
      <c r="G19" s="43">
        <v>4.0199999999999996</v>
      </c>
      <c r="H19" s="43">
        <v>4.0199999999999996</v>
      </c>
      <c r="I19" s="43" t="s">
        <v>31</v>
      </c>
      <c r="J19" s="43" t="s">
        <v>32</v>
      </c>
      <c r="K19" s="43" t="s">
        <v>33</v>
      </c>
      <c r="L19" s="43">
        <v>102.2362821</v>
      </c>
      <c r="M19" s="43" t="s">
        <v>290</v>
      </c>
      <c r="N19" s="43" t="s">
        <v>288</v>
      </c>
      <c r="O19" s="43">
        <v>0</v>
      </c>
    </row>
    <row r="20" spans="1:15">
      <c r="A20" s="43" t="s">
        <v>25</v>
      </c>
      <c r="B20" s="44">
        <v>42950</v>
      </c>
      <c r="C20" s="43" t="s">
        <v>26</v>
      </c>
      <c r="D20" s="43" t="s">
        <v>41</v>
      </c>
      <c r="E20" s="43" t="s">
        <v>30</v>
      </c>
      <c r="F20" s="43">
        <v>1.94</v>
      </c>
      <c r="G20" s="43" t="s">
        <v>25</v>
      </c>
      <c r="H20" s="43">
        <v>1.27</v>
      </c>
      <c r="I20" s="43" t="s">
        <v>31</v>
      </c>
      <c r="J20" s="43" t="s">
        <v>32</v>
      </c>
      <c r="K20" s="43" t="s">
        <v>33</v>
      </c>
      <c r="L20" s="43">
        <v>133.72996900000001</v>
      </c>
      <c r="M20" s="43" t="s">
        <v>290</v>
      </c>
      <c r="N20" s="43" t="s">
        <v>288</v>
      </c>
      <c r="O20" s="43">
        <v>0</v>
      </c>
    </row>
    <row r="21" spans="1:15">
      <c r="A21" s="43" t="s">
        <v>25</v>
      </c>
      <c r="B21" s="44">
        <v>42950</v>
      </c>
      <c r="C21" s="43" t="s">
        <v>26</v>
      </c>
      <c r="D21" s="43" t="s">
        <v>44</v>
      </c>
      <c r="E21" s="43" t="s">
        <v>30</v>
      </c>
      <c r="F21" s="43">
        <v>1.94</v>
      </c>
      <c r="G21" s="43" t="s">
        <v>25</v>
      </c>
      <c r="H21" s="43">
        <v>1.27</v>
      </c>
      <c r="I21" s="43" t="s">
        <v>31</v>
      </c>
      <c r="J21" s="43" t="s">
        <v>32</v>
      </c>
      <c r="K21" s="43" t="s">
        <v>33</v>
      </c>
      <c r="L21" s="43">
        <v>142.24074189999999</v>
      </c>
      <c r="M21" s="43" t="s">
        <v>290</v>
      </c>
      <c r="N21" s="43" t="s">
        <v>288</v>
      </c>
      <c r="O21" s="43">
        <v>0</v>
      </c>
    </row>
    <row r="22" spans="1:15">
      <c r="A22" s="43" t="s">
        <v>25</v>
      </c>
      <c r="B22" s="44">
        <v>42950</v>
      </c>
      <c r="C22" s="43" t="s">
        <v>26</v>
      </c>
      <c r="D22" s="43" t="s">
        <v>47</v>
      </c>
      <c r="E22" s="43" t="s">
        <v>30</v>
      </c>
      <c r="F22" s="43">
        <v>0.62</v>
      </c>
      <c r="G22" s="43" t="s">
        <v>25</v>
      </c>
      <c r="H22" s="43">
        <v>0.4</v>
      </c>
      <c r="I22" s="43" t="s">
        <v>31</v>
      </c>
      <c r="J22" s="43" t="s">
        <v>32</v>
      </c>
      <c r="K22" s="43" t="s">
        <v>33</v>
      </c>
      <c r="L22" s="43">
        <v>153.3255245</v>
      </c>
      <c r="M22" s="43" t="s">
        <v>290</v>
      </c>
      <c r="N22" s="43" t="s">
        <v>288</v>
      </c>
      <c r="O22" s="43">
        <v>0</v>
      </c>
    </row>
    <row r="23" spans="1:15">
      <c r="A23" s="43" t="s">
        <v>25</v>
      </c>
      <c r="B23" s="44">
        <v>42950</v>
      </c>
      <c r="C23" s="43" t="s">
        <v>26</v>
      </c>
      <c r="D23" s="43" t="s">
        <v>50</v>
      </c>
      <c r="E23" s="43" t="s">
        <v>30</v>
      </c>
      <c r="F23" s="43">
        <v>0.62</v>
      </c>
      <c r="G23" s="43" t="s">
        <v>25</v>
      </c>
      <c r="H23" s="43">
        <v>0.4</v>
      </c>
      <c r="I23" s="43" t="s">
        <v>31</v>
      </c>
      <c r="J23" s="43" t="s">
        <v>32</v>
      </c>
      <c r="K23" s="43" t="s">
        <v>33</v>
      </c>
      <c r="L23" s="43">
        <v>158.95608559999999</v>
      </c>
      <c r="M23" s="43" t="s">
        <v>290</v>
      </c>
      <c r="N23" s="43" t="s">
        <v>288</v>
      </c>
      <c r="O23" s="43">
        <v>0</v>
      </c>
    </row>
    <row r="24" spans="1:15">
      <c r="A24" s="43" t="s">
        <v>25</v>
      </c>
      <c r="B24" s="44">
        <v>42950</v>
      </c>
      <c r="C24" s="43" t="s">
        <v>26</v>
      </c>
      <c r="D24" s="43" t="s">
        <v>53</v>
      </c>
      <c r="E24" s="43" t="s">
        <v>30</v>
      </c>
      <c r="F24" s="43">
        <v>0.2</v>
      </c>
      <c r="G24" s="43" t="s">
        <v>25</v>
      </c>
      <c r="H24" s="43">
        <v>0.13</v>
      </c>
      <c r="I24" s="43" t="s">
        <v>31</v>
      </c>
      <c r="J24" s="43" t="s">
        <v>32</v>
      </c>
      <c r="K24" s="43" t="s">
        <v>33</v>
      </c>
      <c r="L24" s="43">
        <v>153.90896559999999</v>
      </c>
      <c r="M24" s="43" t="s">
        <v>290</v>
      </c>
      <c r="N24" s="43" t="s">
        <v>288</v>
      </c>
      <c r="O24" s="43">
        <v>0</v>
      </c>
    </row>
    <row r="25" spans="1:15">
      <c r="A25" s="43" t="s">
        <v>25</v>
      </c>
      <c r="B25" s="44">
        <v>42950</v>
      </c>
      <c r="C25" s="43" t="s">
        <v>26</v>
      </c>
      <c r="D25" s="43" t="s">
        <v>56</v>
      </c>
      <c r="E25" s="43" t="s">
        <v>30</v>
      </c>
      <c r="F25" s="43">
        <v>0.2</v>
      </c>
      <c r="G25" s="43" t="s">
        <v>25</v>
      </c>
      <c r="H25" s="43">
        <v>0.13</v>
      </c>
      <c r="I25" s="43" t="s">
        <v>31</v>
      </c>
      <c r="J25" s="43" t="s">
        <v>32</v>
      </c>
      <c r="K25" s="43" t="s">
        <v>33</v>
      </c>
      <c r="L25" s="43">
        <v>154.39936710000001</v>
      </c>
      <c r="M25" s="43" t="s">
        <v>290</v>
      </c>
      <c r="N25" s="43" t="s">
        <v>288</v>
      </c>
      <c r="O25" s="43">
        <v>0</v>
      </c>
    </row>
    <row r="26" spans="1:15">
      <c r="A26" s="43" t="s">
        <v>25</v>
      </c>
      <c r="B26" s="44">
        <v>42950</v>
      </c>
      <c r="C26" s="43" t="s">
        <v>26</v>
      </c>
      <c r="D26" s="43" t="s">
        <v>59</v>
      </c>
      <c r="E26" s="43" t="s">
        <v>30</v>
      </c>
      <c r="F26" s="43">
        <v>6.5000000000000002E-2</v>
      </c>
      <c r="G26" s="43" t="s">
        <v>25</v>
      </c>
      <c r="H26" s="43">
        <v>0.04</v>
      </c>
      <c r="I26" s="43" t="s">
        <v>31</v>
      </c>
      <c r="J26" s="43" t="s">
        <v>32</v>
      </c>
      <c r="K26" s="43" t="s">
        <v>33</v>
      </c>
      <c r="L26" s="43">
        <v>143.8451408</v>
      </c>
      <c r="M26" s="43" t="s">
        <v>290</v>
      </c>
      <c r="N26" s="43" t="s">
        <v>288</v>
      </c>
      <c r="O26" s="43">
        <v>0</v>
      </c>
    </row>
    <row r="27" spans="1:15">
      <c r="A27" s="43" t="s">
        <v>25</v>
      </c>
      <c r="B27" s="44">
        <v>42950</v>
      </c>
      <c r="C27" s="43" t="s">
        <v>26</v>
      </c>
      <c r="D27" s="43" t="s">
        <v>62</v>
      </c>
      <c r="E27" s="43" t="s">
        <v>30</v>
      </c>
      <c r="F27" s="43">
        <v>6.5000000000000002E-2</v>
      </c>
      <c r="G27" s="43" t="s">
        <v>25</v>
      </c>
      <c r="H27" s="43">
        <v>0.04</v>
      </c>
      <c r="I27" s="43" t="s">
        <v>31</v>
      </c>
      <c r="J27" s="43" t="s">
        <v>32</v>
      </c>
      <c r="K27" s="43" t="s">
        <v>33</v>
      </c>
      <c r="L27" s="43">
        <v>155.47004860000001</v>
      </c>
      <c r="M27" s="43" t="s">
        <v>290</v>
      </c>
      <c r="N27" s="43" t="s">
        <v>288</v>
      </c>
      <c r="O27" s="43">
        <v>0</v>
      </c>
    </row>
    <row r="28" spans="1:15">
      <c r="A28" s="43" t="s">
        <v>25</v>
      </c>
      <c r="B28" s="44">
        <v>42950</v>
      </c>
      <c r="C28" s="43" t="s">
        <v>26</v>
      </c>
      <c r="D28" s="43" t="s">
        <v>65</v>
      </c>
      <c r="E28" s="43" t="s">
        <v>30</v>
      </c>
      <c r="F28" s="43">
        <v>2.1000000000000001E-2</v>
      </c>
      <c r="G28" s="43" t="s">
        <v>25</v>
      </c>
      <c r="H28" s="43">
        <v>1.2999999999999999E-2</v>
      </c>
      <c r="I28" s="43" t="s">
        <v>31</v>
      </c>
      <c r="J28" s="43" t="s">
        <v>32</v>
      </c>
      <c r="K28" s="43" t="s">
        <v>33</v>
      </c>
      <c r="L28" s="43">
        <v>141.9658949</v>
      </c>
      <c r="M28" s="43" t="s">
        <v>290</v>
      </c>
      <c r="N28" s="43" t="s">
        <v>288</v>
      </c>
      <c r="O28" s="43">
        <v>0</v>
      </c>
    </row>
    <row r="29" spans="1:15">
      <c r="A29" s="43" t="s">
        <v>25</v>
      </c>
      <c r="B29" s="44">
        <v>42950</v>
      </c>
      <c r="C29" s="43" t="s">
        <v>26</v>
      </c>
      <c r="D29" s="43" t="s">
        <v>68</v>
      </c>
      <c r="E29" s="43" t="s">
        <v>30</v>
      </c>
      <c r="F29" s="43">
        <v>2.1000000000000001E-2</v>
      </c>
      <c r="G29" s="43" t="s">
        <v>25</v>
      </c>
      <c r="H29" s="43">
        <v>1.2999999999999999E-2</v>
      </c>
      <c r="I29" s="43" t="s">
        <v>31</v>
      </c>
      <c r="J29" s="43" t="s">
        <v>32</v>
      </c>
      <c r="K29" s="43" t="s">
        <v>33</v>
      </c>
      <c r="L29" s="43">
        <v>155.56624930000001</v>
      </c>
      <c r="M29" s="43" t="s">
        <v>290</v>
      </c>
      <c r="N29" s="43" t="s">
        <v>288</v>
      </c>
      <c r="O29" s="43">
        <v>0</v>
      </c>
    </row>
    <row r="30" spans="1:15">
      <c r="A30" s="43" t="s">
        <v>25</v>
      </c>
      <c r="B30" s="44">
        <v>42950</v>
      </c>
      <c r="C30" s="43" t="s">
        <v>26</v>
      </c>
      <c r="D30" s="43" t="s">
        <v>71</v>
      </c>
      <c r="E30" s="43" t="s">
        <v>72</v>
      </c>
      <c r="F30" s="43">
        <v>0</v>
      </c>
      <c r="G30" s="43" t="s">
        <v>25</v>
      </c>
      <c r="H30" s="43">
        <v>0</v>
      </c>
      <c r="I30" s="43" t="s">
        <v>31</v>
      </c>
      <c r="J30" s="43" t="s">
        <v>32</v>
      </c>
      <c r="K30" s="43" t="s">
        <v>33</v>
      </c>
      <c r="L30" s="43">
        <v>90.287572639999993</v>
      </c>
      <c r="M30" s="43" t="s">
        <v>290</v>
      </c>
      <c r="N30" s="43" t="s">
        <v>288</v>
      </c>
      <c r="O30" s="43">
        <v>0</v>
      </c>
    </row>
    <row r="31" spans="1:15">
      <c r="A31" s="43" t="s">
        <v>25</v>
      </c>
      <c r="B31" s="44">
        <v>42950</v>
      </c>
      <c r="C31" s="43" t="s">
        <v>26</v>
      </c>
      <c r="D31" s="43" t="s">
        <v>75</v>
      </c>
      <c r="E31" s="43" t="s">
        <v>72</v>
      </c>
      <c r="F31" s="43">
        <v>0</v>
      </c>
      <c r="G31" s="43" t="s">
        <v>25</v>
      </c>
      <c r="H31" s="43">
        <v>0</v>
      </c>
      <c r="I31" s="43" t="s">
        <v>31</v>
      </c>
      <c r="J31" s="43" t="s">
        <v>32</v>
      </c>
      <c r="K31" s="43" t="s">
        <v>33</v>
      </c>
      <c r="L31" s="43">
        <v>109.7124274</v>
      </c>
      <c r="M31" s="43" t="s">
        <v>290</v>
      </c>
      <c r="N31" s="43" t="s">
        <v>288</v>
      </c>
      <c r="O31" s="43">
        <v>0</v>
      </c>
    </row>
    <row r="32" spans="1:15">
      <c r="A32" s="43" t="s">
        <v>25</v>
      </c>
      <c r="B32" s="44">
        <v>42950</v>
      </c>
      <c r="C32" s="43" t="s">
        <v>26</v>
      </c>
      <c r="D32" s="43" t="s">
        <v>78</v>
      </c>
      <c r="E32" s="43" t="s">
        <v>79</v>
      </c>
      <c r="F32" s="43" t="s">
        <v>25</v>
      </c>
      <c r="G32" s="43" t="s">
        <v>25</v>
      </c>
      <c r="H32" s="43" t="s">
        <v>25</v>
      </c>
      <c r="I32" s="43" t="s">
        <v>25</v>
      </c>
      <c r="J32" s="43" t="s">
        <v>32</v>
      </c>
      <c r="K32" s="43" t="s">
        <v>33</v>
      </c>
      <c r="L32" s="43">
        <v>156.4878453</v>
      </c>
      <c r="M32" s="43" t="s">
        <v>290</v>
      </c>
      <c r="N32" s="43" t="s">
        <v>288</v>
      </c>
      <c r="O32" s="43">
        <v>0</v>
      </c>
    </row>
    <row r="33" spans="1:15">
      <c r="A33" s="43" t="s">
        <v>25</v>
      </c>
      <c r="B33" s="44">
        <v>42950</v>
      </c>
      <c r="C33" s="43" t="s">
        <v>26</v>
      </c>
      <c r="D33" s="43" t="s">
        <v>289</v>
      </c>
      <c r="E33" s="43" t="s">
        <v>79</v>
      </c>
      <c r="F33" s="43" t="s">
        <v>25</v>
      </c>
      <c r="G33" s="43" t="s">
        <v>25</v>
      </c>
      <c r="H33" s="43" t="s">
        <v>25</v>
      </c>
      <c r="I33" s="43" t="s">
        <v>25</v>
      </c>
      <c r="J33" s="43" t="s">
        <v>32</v>
      </c>
      <c r="K33" s="43" t="s">
        <v>33</v>
      </c>
      <c r="L33" s="43">
        <v>165.9922364</v>
      </c>
      <c r="M33" s="43" t="s">
        <v>290</v>
      </c>
      <c r="N33" s="43" t="s">
        <v>288</v>
      </c>
      <c r="O33" s="43">
        <v>0</v>
      </c>
    </row>
    <row r="34" spans="1:15">
      <c r="A34" s="43" t="s">
        <v>25</v>
      </c>
      <c r="B34" s="44">
        <v>42951</v>
      </c>
      <c r="C34" s="43" t="s">
        <v>26</v>
      </c>
      <c r="D34" s="43" t="s">
        <v>29</v>
      </c>
      <c r="E34" s="43" t="s">
        <v>30</v>
      </c>
      <c r="F34" s="43">
        <v>6</v>
      </c>
      <c r="G34" s="43">
        <v>3.96</v>
      </c>
      <c r="H34" s="43">
        <v>3.96</v>
      </c>
      <c r="I34" s="43" t="s">
        <v>31</v>
      </c>
      <c r="J34" s="43" t="s">
        <v>32</v>
      </c>
      <c r="K34" s="43" t="s">
        <v>33</v>
      </c>
      <c r="L34" s="43">
        <v>92.883926439999996</v>
      </c>
      <c r="M34" s="43" t="s">
        <v>291</v>
      </c>
      <c r="N34" s="43" t="s">
        <v>288</v>
      </c>
      <c r="O34" s="43">
        <v>0</v>
      </c>
    </row>
    <row r="35" spans="1:15">
      <c r="A35" s="43" t="s">
        <v>25</v>
      </c>
      <c r="B35" s="44">
        <v>42951</v>
      </c>
      <c r="C35" s="43" t="s">
        <v>26</v>
      </c>
      <c r="D35" s="43" t="s">
        <v>38</v>
      </c>
      <c r="E35" s="43" t="s">
        <v>30</v>
      </c>
      <c r="F35" s="43">
        <v>6</v>
      </c>
      <c r="G35" s="43">
        <v>3.96</v>
      </c>
      <c r="H35" s="43">
        <v>3.96</v>
      </c>
      <c r="I35" s="43" t="s">
        <v>31</v>
      </c>
      <c r="J35" s="43" t="s">
        <v>32</v>
      </c>
      <c r="K35" s="43" t="s">
        <v>33</v>
      </c>
      <c r="L35" s="43">
        <v>98.243154399999995</v>
      </c>
      <c r="M35" s="43" t="s">
        <v>291</v>
      </c>
      <c r="N35" s="43" t="s">
        <v>288</v>
      </c>
      <c r="O35" s="43">
        <v>0</v>
      </c>
    </row>
    <row r="36" spans="1:15">
      <c r="A36" s="43" t="s">
        <v>25</v>
      </c>
      <c r="B36" s="44">
        <v>42951</v>
      </c>
      <c r="C36" s="43" t="s">
        <v>26</v>
      </c>
      <c r="D36" s="43" t="s">
        <v>41</v>
      </c>
      <c r="E36" s="43" t="s">
        <v>30</v>
      </c>
      <c r="F36" s="43">
        <v>1.94</v>
      </c>
      <c r="G36" s="43" t="s">
        <v>25</v>
      </c>
      <c r="H36" s="43">
        <v>1.25</v>
      </c>
      <c r="I36" s="43" t="s">
        <v>31</v>
      </c>
      <c r="J36" s="43" t="s">
        <v>32</v>
      </c>
      <c r="K36" s="43" t="s">
        <v>33</v>
      </c>
      <c r="L36" s="43">
        <v>96.517640369999995</v>
      </c>
      <c r="M36" s="43" t="s">
        <v>291</v>
      </c>
      <c r="N36" s="43" t="s">
        <v>288</v>
      </c>
      <c r="O36" s="43">
        <v>0</v>
      </c>
    </row>
    <row r="37" spans="1:15">
      <c r="A37" s="43" t="s">
        <v>25</v>
      </c>
      <c r="B37" s="44">
        <v>42951</v>
      </c>
      <c r="C37" s="43" t="s">
        <v>26</v>
      </c>
      <c r="D37" s="43" t="s">
        <v>44</v>
      </c>
      <c r="E37" s="43" t="s">
        <v>30</v>
      </c>
      <c r="F37" s="43">
        <v>1.94</v>
      </c>
      <c r="G37" s="43" t="s">
        <v>25</v>
      </c>
      <c r="H37" s="43">
        <v>1.25</v>
      </c>
      <c r="I37" s="43" t="s">
        <v>31</v>
      </c>
      <c r="J37" s="43" t="s">
        <v>32</v>
      </c>
      <c r="K37" s="43" t="s">
        <v>33</v>
      </c>
      <c r="L37" s="43">
        <v>89.659511899999998</v>
      </c>
      <c r="M37" s="43" t="s">
        <v>291</v>
      </c>
      <c r="N37" s="43" t="s">
        <v>288</v>
      </c>
      <c r="O37" s="43">
        <v>0</v>
      </c>
    </row>
    <row r="38" spans="1:15">
      <c r="A38" s="43" t="s">
        <v>25</v>
      </c>
      <c r="B38" s="44">
        <v>42951</v>
      </c>
      <c r="C38" s="43" t="s">
        <v>26</v>
      </c>
      <c r="D38" s="43" t="s">
        <v>47</v>
      </c>
      <c r="E38" s="43" t="s">
        <v>30</v>
      </c>
      <c r="F38" s="43">
        <v>0.62</v>
      </c>
      <c r="G38" s="43" t="s">
        <v>25</v>
      </c>
      <c r="H38" s="43">
        <v>0.4</v>
      </c>
      <c r="I38" s="43" t="s">
        <v>31</v>
      </c>
      <c r="J38" s="43" t="s">
        <v>32</v>
      </c>
      <c r="K38" s="43" t="s">
        <v>33</v>
      </c>
      <c r="L38" s="43">
        <v>100.7272559</v>
      </c>
      <c r="M38" s="43" t="s">
        <v>291</v>
      </c>
      <c r="N38" s="43" t="s">
        <v>288</v>
      </c>
      <c r="O38" s="43">
        <v>0</v>
      </c>
    </row>
    <row r="39" spans="1:15">
      <c r="A39" s="43" t="s">
        <v>25</v>
      </c>
      <c r="B39" s="44">
        <v>42951</v>
      </c>
      <c r="C39" s="43" t="s">
        <v>26</v>
      </c>
      <c r="D39" s="43" t="s">
        <v>50</v>
      </c>
      <c r="E39" s="43" t="s">
        <v>30</v>
      </c>
      <c r="F39" s="43">
        <v>0.62</v>
      </c>
      <c r="G39" s="43" t="s">
        <v>25</v>
      </c>
      <c r="H39" s="43">
        <v>0.4</v>
      </c>
      <c r="I39" s="43" t="s">
        <v>31</v>
      </c>
      <c r="J39" s="43" t="s">
        <v>32</v>
      </c>
      <c r="K39" s="43" t="s">
        <v>33</v>
      </c>
      <c r="L39" s="43">
        <v>92.648146929999996</v>
      </c>
      <c r="M39" s="43" t="s">
        <v>291</v>
      </c>
      <c r="N39" s="43" t="s">
        <v>288</v>
      </c>
      <c r="O39" s="43">
        <v>0</v>
      </c>
    </row>
    <row r="40" spans="1:15">
      <c r="A40" s="43" t="s">
        <v>25</v>
      </c>
      <c r="B40" s="44">
        <v>42951</v>
      </c>
      <c r="C40" s="43" t="s">
        <v>26</v>
      </c>
      <c r="D40" s="43" t="s">
        <v>53</v>
      </c>
      <c r="E40" s="43" t="s">
        <v>30</v>
      </c>
      <c r="F40" s="43">
        <v>0.2</v>
      </c>
      <c r="G40" s="43" t="s">
        <v>25</v>
      </c>
      <c r="H40" s="43">
        <v>0.13</v>
      </c>
      <c r="I40" s="43" t="s">
        <v>31</v>
      </c>
      <c r="J40" s="43" t="s">
        <v>32</v>
      </c>
      <c r="K40" s="43" t="s">
        <v>33</v>
      </c>
      <c r="L40" s="43">
        <v>99.890786239999997</v>
      </c>
      <c r="M40" s="43" t="s">
        <v>291</v>
      </c>
      <c r="N40" s="43" t="s">
        <v>288</v>
      </c>
      <c r="O40" s="43">
        <v>0</v>
      </c>
    </row>
    <row r="41" spans="1:15">
      <c r="A41" s="43" t="s">
        <v>25</v>
      </c>
      <c r="B41" s="44">
        <v>42951</v>
      </c>
      <c r="C41" s="43" t="s">
        <v>26</v>
      </c>
      <c r="D41" s="43" t="s">
        <v>56</v>
      </c>
      <c r="E41" s="43" t="s">
        <v>30</v>
      </c>
      <c r="F41" s="43">
        <v>0.2</v>
      </c>
      <c r="G41" s="43" t="s">
        <v>25</v>
      </c>
      <c r="H41" s="43">
        <v>0.13</v>
      </c>
      <c r="I41" s="43" t="s">
        <v>31</v>
      </c>
      <c r="J41" s="43" t="s">
        <v>32</v>
      </c>
      <c r="K41" s="43" t="s">
        <v>33</v>
      </c>
      <c r="L41" s="43">
        <v>100.6034284</v>
      </c>
      <c r="M41" s="43" t="s">
        <v>291</v>
      </c>
      <c r="N41" s="43" t="s">
        <v>288</v>
      </c>
      <c r="O41" s="43">
        <v>0</v>
      </c>
    </row>
    <row r="42" spans="1:15">
      <c r="A42" s="43" t="s">
        <v>25</v>
      </c>
      <c r="B42" s="44">
        <v>42951</v>
      </c>
      <c r="C42" s="43" t="s">
        <v>26</v>
      </c>
      <c r="D42" s="43" t="s">
        <v>59</v>
      </c>
      <c r="E42" s="43" t="s">
        <v>30</v>
      </c>
      <c r="F42" s="43">
        <v>6.5000000000000002E-2</v>
      </c>
      <c r="G42" s="43" t="s">
        <v>25</v>
      </c>
      <c r="H42" s="43">
        <v>0.04</v>
      </c>
      <c r="I42" s="43" t="s">
        <v>31</v>
      </c>
      <c r="J42" s="43" t="s">
        <v>32</v>
      </c>
      <c r="K42" s="43" t="s">
        <v>33</v>
      </c>
      <c r="L42" s="43">
        <v>92.010619879999993</v>
      </c>
      <c r="M42" s="43" t="s">
        <v>291</v>
      </c>
      <c r="N42" s="43" t="s">
        <v>288</v>
      </c>
      <c r="O42" s="43">
        <v>0</v>
      </c>
    </row>
    <row r="43" spans="1:15">
      <c r="A43" s="43" t="s">
        <v>25</v>
      </c>
      <c r="B43" s="44">
        <v>42951</v>
      </c>
      <c r="C43" s="43" t="s">
        <v>26</v>
      </c>
      <c r="D43" s="43" t="s">
        <v>62</v>
      </c>
      <c r="E43" s="43" t="s">
        <v>30</v>
      </c>
      <c r="F43" s="43">
        <v>6.5000000000000002E-2</v>
      </c>
      <c r="G43" s="43" t="s">
        <v>25</v>
      </c>
      <c r="H43" s="43">
        <v>0.04</v>
      </c>
      <c r="I43" s="43" t="s">
        <v>31</v>
      </c>
      <c r="J43" s="43" t="s">
        <v>32</v>
      </c>
      <c r="K43" s="43" t="s">
        <v>33</v>
      </c>
      <c r="L43" s="43">
        <v>102.4257331</v>
      </c>
      <c r="M43" s="43" t="s">
        <v>291</v>
      </c>
      <c r="N43" s="43" t="s">
        <v>288</v>
      </c>
      <c r="O43" s="43">
        <v>0</v>
      </c>
    </row>
    <row r="44" spans="1:15">
      <c r="A44" s="43" t="s">
        <v>25</v>
      </c>
      <c r="B44" s="44">
        <v>42951</v>
      </c>
      <c r="C44" s="43" t="s">
        <v>26</v>
      </c>
      <c r="D44" s="43" t="s">
        <v>65</v>
      </c>
      <c r="E44" s="43" t="s">
        <v>30</v>
      </c>
      <c r="F44" s="43">
        <v>2.1000000000000001E-2</v>
      </c>
      <c r="G44" s="43" t="s">
        <v>25</v>
      </c>
      <c r="H44" s="43">
        <v>1.2E-2</v>
      </c>
      <c r="I44" s="43" t="s">
        <v>31</v>
      </c>
      <c r="J44" s="43" t="s">
        <v>32</v>
      </c>
      <c r="K44" s="43" t="s">
        <v>33</v>
      </c>
      <c r="L44" s="43">
        <v>101.9552693</v>
      </c>
      <c r="M44" s="43" t="s">
        <v>291</v>
      </c>
      <c r="N44" s="43" t="s">
        <v>288</v>
      </c>
      <c r="O44" s="43">
        <v>0</v>
      </c>
    </row>
    <row r="45" spans="1:15">
      <c r="A45" s="43" t="s">
        <v>25</v>
      </c>
      <c r="B45" s="44">
        <v>42951</v>
      </c>
      <c r="C45" s="43" t="s">
        <v>26</v>
      </c>
      <c r="D45" s="43" t="s">
        <v>68</v>
      </c>
      <c r="E45" s="43" t="s">
        <v>30</v>
      </c>
      <c r="F45" s="43">
        <v>2.1000000000000001E-2</v>
      </c>
      <c r="G45" s="43" t="s">
        <v>25</v>
      </c>
      <c r="H45" s="43">
        <v>1.2E-2</v>
      </c>
      <c r="I45" s="43" t="s">
        <v>31</v>
      </c>
      <c r="J45" s="43" t="s">
        <v>32</v>
      </c>
      <c r="K45" s="43" t="s">
        <v>33</v>
      </c>
      <c r="L45" s="43">
        <v>105.7258392</v>
      </c>
      <c r="M45" s="43" t="s">
        <v>291</v>
      </c>
      <c r="N45" s="43" t="s">
        <v>288</v>
      </c>
      <c r="O45" s="43">
        <v>0</v>
      </c>
    </row>
    <row r="46" spans="1:15">
      <c r="A46" s="43" t="s">
        <v>25</v>
      </c>
      <c r="B46" s="44">
        <v>42951</v>
      </c>
      <c r="C46" s="43" t="s">
        <v>26</v>
      </c>
      <c r="D46" s="43" t="s">
        <v>71</v>
      </c>
      <c r="E46" s="43" t="s">
        <v>72</v>
      </c>
      <c r="F46" s="43">
        <v>0</v>
      </c>
      <c r="G46" s="43" t="s">
        <v>25</v>
      </c>
      <c r="H46" s="43">
        <v>0</v>
      </c>
      <c r="I46" s="43" t="s">
        <v>31</v>
      </c>
      <c r="J46" s="43" t="s">
        <v>32</v>
      </c>
      <c r="K46" s="43" t="s">
        <v>33</v>
      </c>
      <c r="L46" s="43">
        <v>96.780456700000002</v>
      </c>
      <c r="M46" s="43" t="s">
        <v>291</v>
      </c>
      <c r="N46" s="43" t="s">
        <v>288</v>
      </c>
      <c r="O46" s="43">
        <v>0</v>
      </c>
    </row>
    <row r="47" spans="1:15">
      <c r="A47" s="43" t="s">
        <v>25</v>
      </c>
      <c r="B47" s="44">
        <v>42951</v>
      </c>
      <c r="C47" s="43" t="s">
        <v>26</v>
      </c>
      <c r="D47" s="43" t="s">
        <v>75</v>
      </c>
      <c r="E47" s="43" t="s">
        <v>72</v>
      </c>
      <c r="F47" s="43">
        <v>0</v>
      </c>
      <c r="G47" s="43" t="s">
        <v>25</v>
      </c>
      <c r="H47" s="43">
        <v>0</v>
      </c>
      <c r="I47" s="43" t="s">
        <v>31</v>
      </c>
      <c r="J47" s="43" t="s">
        <v>32</v>
      </c>
      <c r="K47" s="43" t="s">
        <v>33</v>
      </c>
      <c r="L47" s="43">
        <v>103.2195433</v>
      </c>
      <c r="M47" s="43" t="s">
        <v>291</v>
      </c>
      <c r="N47" s="43" t="s">
        <v>288</v>
      </c>
      <c r="O47" s="43">
        <v>0</v>
      </c>
    </row>
    <row r="48" spans="1:15">
      <c r="A48" s="43" t="s">
        <v>25</v>
      </c>
      <c r="B48" s="44">
        <v>42951</v>
      </c>
      <c r="C48" s="43" t="s">
        <v>26</v>
      </c>
      <c r="D48" s="43" t="s">
        <v>78</v>
      </c>
      <c r="E48" s="43" t="s">
        <v>79</v>
      </c>
      <c r="F48" s="43" t="s">
        <v>25</v>
      </c>
      <c r="G48" s="43" t="s">
        <v>25</v>
      </c>
      <c r="H48" s="43" t="s">
        <v>25</v>
      </c>
      <c r="I48" s="43" t="s">
        <v>25</v>
      </c>
      <c r="J48" s="43" t="s">
        <v>32</v>
      </c>
      <c r="K48" s="43" t="s">
        <v>33</v>
      </c>
      <c r="L48" s="43">
        <v>75.84744431</v>
      </c>
      <c r="M48" s="43" t="s">
        <v>291</v>
      </c>
      <c r="N48" s="43" t="s">
        <v>288</v>
      </c>
      <c r="O48" s="43">
        <v>0</v>
      </c>
    </row>
    <row r="49" spans="1:15">
      <c r="A49" s="43" t="s">
        <v>25</v>
      </c>
      <c r="B49" s="44">
        <v>42951</v>
      </c>
      <c r="C49" s="43" t="s">
        <v>26</v>
      </c>
      <c r="D49" s="43" t="s">
        <v>289</v>
      </c>
      <c r="E49" s="43" t="s">
        <v>79</v>
      </c>
      <c r="F49" s="43" t="s">
        <v>25</v>
      </c>
      <c r="G49" s="43" t="s">
        <v>25</v>
      </c>
      <c r="H49" s="43" t="s">
        <v>25</v>
      </c>
      <c r="I49" s="43" t="s">
        <v>25</v>
      </c>
      <c r="J49" s="43" t="s">
        <v>32</v>
      </c>
      <c r="K49" s="43" t="s">
        <v>33</v>
      </c>
      <c r="L49" s="43">
        <v>72.421896599999997</v>
      </c>
      <c r="M49" s="43" t="s">
        <v>291</v>
      </c>
      <c r="N49" s="43" t="s">
        <v>288</v>
      </c>
      <c r="O49" s="43">
        <v>0</v>
      </c>
    </row>
    <row r="50" spans="1:15">
      <c r="A50" s="43">
        <v>1359</v>
      </c>
      <c r="B50" s="44">
        <v>42963</v>
      </c>
      <c r="C50" s="43" t="s">
        <v>143</v>
      </c>
      <c r="D50" s="43" t="s">
        <v>29</v>
      </c>
      <c r="E50" s="43" t="s">
        <v>30</v>
      </c>
      <c r="F50" s="43">
        <v>6</v>
      </c>
      <c r="G50" s="43">
        <v>4.1500000000000004</v>
      </c>
      <c r="H50" s="43">
        <v>4.1500000000000004</v>
      </c>
      <c r="I50" s="43" t="s">
        <v>31</v>
      </c>
      <c r="J50" s="43" t="s">
        <v>32</v>
      </c>
      <c r="K50" s="43" t="s">
        <v>33</v>
      </c>
      <c r="L50" s="43">
        <v>93.864601800000003</v>
      </c>
      <c r="M50" s="43" t="s">
        <v>292</v>
      </c>
      <c r="N50" s="43" t="s">
        <v>288</v>
      </c>
      <c r="O50" s="43">
        <v>1</v>
      </c>
    </row>
    <row r="51" spans="1:15">
      <c r="A51" s="43">
        <v>1359</v>
      </c>
      <c r="B51" s="44">
        <v>42963</v>
      </c>
      <c r="C51" s="43" t="s">
        <v>143</v>
      </c>
      <c r="D51" s="43" t="s">
        <v>38</v>
      </c>
      <c r="E51" s="43" t="s">
        <v>30</v>
      </c>
      <c r="F51" s="43">
        <v>6</v>
      </c>
      <c r="G51" s="43">
        <v>4.1500000000000004</v>
      </c>
      <c r="H51" s="43">
        <v>4.1500000000000004</v>
      </c>
      <c r="I51" s="43" t="s">
        <v>31</v>
      </c>
      <c r="J51" s="43" t="s">
        <v>32</v>
      </c>
      <c r="K51" s="43" t="s">
        <v>33</v>
      </c>
      <c r="L51" s="43">
        <v>110.304091</v>
      </c>
      <c r="M51" s="43" t="s">
        <v>292</v>
      </c>
      <c r="N51" s="43" t="s">
        <v>288</v>
      </c>
      <c r="O51" s="43">
        <v>1</v>
      </c>
    </row>
    <row r="52" spans="1:15">
      <c r="A52" s="43">
        <v>1359</v>
      </c>
      <c r="B52" s="44">
        <v>42963</v>
      </c>
      <c r="C52" s="43" t="s">
        <v>143</v>
      </c>
      <c r="D52" s="43" t="s">
        <v>41</v>
      </c>
      <c r="E52" s="43" t="s">
        <v>30</v>
      </c>
      <c r="F52" s="43">
        <v>1.94</v>
      </c>
      <c r="G52" s="43" t="s">
        <v>25</v>
      </c>
      <c r="H52" s="43">
        <v>1.31</v>
      </c>
      <c r="I52" s="43" t="s">
        <v>31</v>
      </c>
      <c r="J52" s="43" t="s">
        <v>32</v>
      </c>
      <c r="K52" s="43" t="s">
        <v>33</v>
      </c>
      <c r="L52" s="43">
        <v>157.623242</v>
      </c>
      <c r="M52" s="43" t="s">
        <v>292</v>
      </c>
      <c r="N52" s="43" t="s">
        <v>288</v>
      </c>
      <c r="O52" s="43">
        <v>1</v>
      </c>
    </row>
    <row r="53" spans="1:15">
      <c r="A53" s="43">
        <v>1359</v>
      </c>
      <c r="B53" s="44">
        <v>42963</v>
      </c>
      <c r="C53" s="43" t="s">
        <v>143</v>
      </c>
      <c r="D53" s="43" t="s">
        <v>44</v>
      </c>
      <c r="E53" s="43" t="s">
        <v>30</v>
      </c>
      <c r="F53" s="43">
        <v>1.94</v>
      </c>
      <c r="G53" s="43" t="s">
        <v>25</v>
      </c>
      <c r="H53" s="43">
        <v>1.31</v>
      </c>
      <c r="I53" s="43" t="s">
        <v>31</v>
      </c>
      <c r="J53" s="43" t="s">
        <v>32</v>
      </c>
      <c r="K53" s="43" t="s">
        <v>33</v>
      </c>
      <c r="L53" s="43">
        <v>115.21851239999999</v>
      </c>
      <c r="M53" s="43" t="s">
        <v>292</v>
      </c>
      <c r="N53" s="43" t="s">
        <v>288</v>
      </c>
      <c r="O53" s="43">
        <v>1</v>
      </c>
    </row>
    <row r="54" spans="1:15">
      <c r="A54" s="43">
        <v>1359</v>
      </c>
      <c r="B54" s="44">
        <v>42963</v>
      </c>
      <c r="C54" s="43" t="s">
        <v>143</v>
      </c>
      <c r="D54" s="43" t="s">
        <v>47</v>
      </c>
      <c r="E54" s="43" t="s">
        <v>30</v>
      </c>
      <c r="F54" s="43">
        <v>0.62</v>
      </c>
      <c r="G54" s="43" t="s">
        <v>25</v>
      </c>
      <c r="H54" s="43">
        <v>0.42</v>
      </c>
      <c r="I54" s="43" t="s">
        <v>31</v>
      </c>
      <c r="J54" s="43" t="s">
        <v>32</v>
      </c>
      <c r="K54" s="43" t="s">
        <v>33</v>
      </c>
      <c r="L54" s="43">
        <v>111.3853886</v>
      </c>
      <c r="M54" s="43" t="s">
        <v>292</v>
      </c>
      <c r="N54" s="43" t="s">
        <v>288</v>
      </c>
      <c r="O54" s="43">
        <v>1</v>
      </c>
    </row>
    <row r="55" spans="1:15">
      <c r="A55" s="43">
        <v>1359</v>
      </c>
      <c r="B55" s="44">
        <v>42963</v>
      </c>
      <c r="C55" s="43" t="s">
        <v>143</v>
      </c>
      <c r="D55" s="43" t="s">
        <v>50</v>
      </c>
      <c r="E55" s="43" t="s">
        <v>30</v>
      </c>
      <c r="F55" s="43">
        <v>0.62</v>
      </c>
      <c r="G55" s="43" t="s">
        <v>25</v>
      </c>
      <c r="H55" s="43">
        <v>0.42</v>
      </c>
      <c r="I55" s="43" t="s">
        <v>31</v>
      </c>
      <c r="J55" s="43" t="s">
        <v>32</v>
      </c>
      <c r="K55" s="43" t="s">
        <v>33</v>
      </c>
      <c r="L55" s="43">
        <v>114.0785951</v>
      </c>
      <c r="M55" s="43" t="s">
        <v>292</v>
      </c>
      <c r="N55" s="43" t="s">
        <v>288</v>
      </c>
      <c r="O55" s="43">
        <v>1</v>
      </c>
    </row>
    <row r="56" spans="1:15">
      <c r="A56" s="43">
        <v>1359</v>
      </c>
      <c r="B56" s="44">
        <v>42963</v>
      </c>
      <c r="C56" s="43" t="s">
        <v>143</v>
      </c>
      <c r="D56" s="43" t="s">
        <v>53</v>
      </c>
      <c r="E56" s="43" t="s">
        <v>30</v>
      </c>
      <c r="F56" s="43">
        <v>0.2</v>
      </c>
      <c r="G56" s="43" t="s">
        <v>25</v>
      </c>
      <c r="H56" s="43">
        <v>0.13</v>
      </c>
      <c r="I56" s="43" t="s">
        <v>31</v>
      </c>
      <c r="J56" s="43" t="s">
        <v>32</v>
      </c>
      <c r="K56" s="43" t="s">
        <v>33</v>
      </c>
      <c r="L56" s="43">
        <v>112.3537295</v>
      </c>
      <c r="M56" s="43" t="s">
        <v>292</v>
      </c>
      <c r="N56" s="43" t="s">
        <v>288</v>
      </c>
      <c r="O56" s="43">
        <v>1</v>
      </c>
    </row>
    <row r="57" spans="1:15">
      <c r="A57" s="43">
        <v>1359</v>
      </c>
      <c r="B57" s="44">
        <v>42963</v>
      </c>
      <c r="C57" s="43" t="s">
        <v>143</v>
      </c>
      <c r="D57" s="43" t="s">
        <v>56</v>
      </c>
      <c r="E57" s="43" t="s">
        <v>30</v>
      </c>
      <c r="F57" s="43">
        <v>0.2</v>
      </c>
      <c r="G57" s="43" t="s">
        <v>25</v>
      </c>
      <c r="H57" s="43">
        <v>0.13</v>
      </c>
      <c r="I57" s="43" t="s">
        <v>31</v>
      </c>
      <c r="J57" s="43" t="s">
        <v>32</v>
      </c>
      <c r="K57" s="43" t="s">
        <v>33</v>
      </c>
      <c r="L57" s="43">
        <v>114.88035600000001</v>
      </c>
      <c r="M57" s="43" t="s">
        <v>292</v>
      </c>
      <c r="N57" s="43" t="s">
        <v>288</v>
      </c>
      <c r="O57" s="43">
        <v>1</v>
      </c>
    </row>
    <row r="58" spans="1:15">
      <c r="A58" s="43">
        <v>1359</v>
      </c>
      <c r="B58" s="44">
        <v>42963</v>
      </c>
      <c r="C58" s="43" t="s">
        <v>143</v>
      </c>
      <c r="D58" s="43" t="s">
        <v>59</v>
      </c>
      <c r="E58" s="43" t="s">
        <v>30</v>
      </c>
      <c r="F58" s="43">
        <v>6.5000000000000002E-2</v>
      </c>
      <c r="G58" s="43" t="s">
        <v>25</v>
      </c>
      <c r="H58" s="43">
        <v>0.04</v>
      </c>
      <c r="I58" s="43" t="s">
        <v>31</v>
      </c>
      <c r="J58" s="43" t="s">
        <v>32</v>
      </c>
      <c r="K58" s="43" t="s">
        <v>33</v>
      </c>
      <c r="L58" s="43">
        <v>116.83372249999999</v>
      </c>
      <c r="M58" s="43" t="s">
        <v>292</v>
      </c>
      <c r="N58" s="43" t="s">
        <v>288</v>
      </c>
      <c r="O58" s="43">
        <v>1</v>
      </c>
    </row>
    <row r="59" spans="1:15">
      <c r="A59" s="43">
        <v>1359</v>
      </c>
      <c r="B59" s="44">
        <v>42963</v>
      </c>
      <c r="C59" s="43" t="s">
        <v>143</v>
      </c>
      <c r="D59" s="43" t="s">
        <v>62</v>
      </c>
      <c r="E59" s="43" t="s">
        <v>30</v>
      </c>
      <c r="F59" s="43">
        <v>6.5000000000000002E-2</v>
      </c>
      <c r="G59" s="43" t="s">
        <v>25</v>
      </c>
      <c r="H59" s="43">
        <v>0.04</v>
      </c>
      <c r="I59" s="43" t="s">
        <v>31</v>
      </c>
      <c r="J59" s="43" t="s">
        <v>32</v>
      </c>
      <c r="K59" s="43" t="s">
        <v>33</v>
      </c>
      <c r="L59" s="43">
        <v>122.22682709999999</v>
      </c>
      <c r="M59" s="43" t="s">
        <v>292</v>
      </c>
      <c r="N59" s="43" t="s">
        <v>288</v>
      </c>
      <c r="O59" s="43">
        <v>1</v>
      </c>
    </row>
    <row r="60" spans="1:15">
      <c r="A60" s="43">
        <v>1359</v>
      </c>
      <c r="B60" s="44">
        <v>42963</v>
      </c>
      <c r="C60" s="43" t="s">
        <v>143</v>
      </c>
      <c r="D60" s="43" t="s">
        <v>65</v>
      </c>
      <c r="E60" s="43" t="s">
        <v>30</v>
      </c>
      <c r="F60" s="43">
        <v>2.1000000000000001E-2</v>
      </c>
      <c r="G60" s="43" t="s">
        <v>25</v>
      </c>
      <c r="H60" s="43">
        <v>1.2999999999999999E-2</v>
      </c>
      <c r="I60" s="43" t="s">
        <v>31</v>
      </c>
      <c r="J60" s="43" t="s">
        <v>32</v>
      </c>
      <c r="K60" s="43" t="s">
        <v>33</v>
      </c>
      <c r="L60" s="43">
        <v>117.3902977</v>
      </c>
      <c r="M60" s="43" t="s">
        <v>292</v>
      </c>
      <c r="N60" s="43" t="s">
        <v>288</v>
      </c>
      <c r="O60" s="43">
        <v>1</v>
      </c>
    </row>
    <row r="61" spans="1:15">
      <c r="A61" s="43">
        <v>1359</v>
      </c>
      <c r="B61" s="44">
        <v>42963</v>
      </c>
      <c r="C61" s="43" t="s">
        <v>143</v>
      </c>
      <c r="D61" s="43" t="s">
        <v>68</v>
      </c>
      <c r="E61" s="43" t="s">
        <v>30</v>
      </c>
      <c r="F61" s="43">
        <v>2.1000000000000001E-2</v>
      </c>
      <c r="G61" s="43" t="s">
        <v>25</v>
      </c>
      <c r="H61" s="43">
        <v>1.2999999999999999E-2</v>
      </c>
      <c r="I61" s="43" t="s">
        <v>31</v>
      </c>
      <c r="J61" s="43" t="s">
        <v>32</v>
      </c>
      <c r="K61" s="43" t="s">
        <v>33</v>
      </c>
      <c r="L61" s="43">
        <v>120.5788721</v>
      </c>
      <c r="M61" s="43" t="s">
        <v>292</v>
      </c>
      <c r="N61" s="43" t="s">
        <v>288</v>
      </c>
      <c r="O61" s="43">
        <v>1</v>
      </c>
    </row>
    <row r="62" spans="1:15">
      <c r="A62" s="43">
        <v>1359</v>
      </c>
      <c r="B62" s="44">
        <v>42963</v>
      </c>
      <c r="C62" s="43" t="s">
        <v>143</v>
      </c>
      <c r="D62" s="43" t="s">
        <v>71</v>
      </c>
      <c r="E62" s="43" t="s">
        <v>72</v>
      </c>
      <c r="F62" s="43">
        <v>0</v>
      </c>
      <c r="G62" s="43" t="s">
        <v>25</v>
      </c>
      <c r="H62" s="43">
        <v>0</v>
      </c>
      <c r="I62" s="43" t="s">
        <v>31</v>
      </c>
      <c r="J62" s="43" t="s">
        <v>32</v>
      </c>
      <c r="K62" s="43" t="s">
        <v>33</v>
      </c>
      <c r="L62" s="43">
        <v>88.721768620000006</v>
      </c>
      <c r="M62" s="43" t="s">
        <v>292</v>
      </c>
      <c r="N62" s="43" t="s">
        <v>288</v>
      </c>
      <c r="O62" s="43">
        <v>1</v>
      </c>
    </row>
    <row r="63" spans="1:15">
      <c r="A63" s="43">
        <v>1359</v>
      </c>
      <c r="B63" s="44">
        <v>42963</v>
      </c>
      <c r="C63" s="43" t="s">
        <v>143</v>
      </c>
      <c r="D63" s="43" t="s">
        <v>75</v>
      </c>
      <c r="E63" s="43" t="s">
        <v>72</v>
      </c>
      <c r="F63" s="43">
        <v>0</v>
      </c>
      <c r="G63" s="43" t="s">
        <v>25</v>
      </c>
      <c r="H63" s="43">
        <v>0</v>
      </c>
      <c r="I63" s="43" t="s">
        <v>31</v>
      </c>
      <c r="J63" s="43" t="s">
        <v>32</v>
      </c>
      <c r="K63" s="43" t="s">
        <v>33</v>
      </c>
      <c r="L63" s="43">
        <v>111.2782314</v>
      </c>
      <c r="M63" s="43" t="s">
        <v>292</v>
      </c>
      <c r="N63" s="43" t="s">
        <v>288</v>
      </c>
      <c r="O63" s="43">
        <v>1</v>
      </c>
    </row>
    <row r="64" spans="1:15">
      <c r="A64" s="43">
        <v>1359</v>
      </c>
      <c r="B64" s="44">
        <v>42963</v>
      </c>
      <c r="C64" s="43" t="s">
        <v>143</v>
      </c>
      <c r="D64" s="43" t="s">
        <v>78</v>
      </c>
      <c r="E64" s="43" t="s">
        <v>79</v>
      </c>
      <c r="F64" s="43" t="s">
        <v>25</v>
      </c>
      <c r="G64" s="43" t="s">
        <v>25</v>
      </c>
      <c r="H64" s="43" t="s">
        <v>25</v>
      </c>
      <c r="I64" s="43" t="s">
        <v>25</v>
      </c>
      <c r="J64" s="43" t="s">
        <v>32</v>
      </c>
      <c r="K64" s="43" t="s">
        <v>33</v>
      </c>
      <c r="L64" s="43">
        <v>84.940572799999998</v>
      </c>
      <c r="M64" s="43" t="s">
        <v>292</v>
      </c>
      <c r="N64" s="43" t="s">
        <v>288</v>
      </c>
      <c r="O64" s="43">
        <v>1</v>
      </c>
    </row>
    <row r="65" spans="1:15">
      <c r="A65" s="43">
        <v>1359</v>
      </c>
      <c r="B65" s="44">
        <v>42963</v>
      </c>
      <c r="C65" s="43" t="s">
        <v>143</v>
      </c>
      <c r="D65" s="43" t="s">
        <v>289</v>
      </c>
      <c r="E65" s="43" t="s">
        <v>79</v>
      </c>
      <c r="F65" s="43" t="s">
        <v>25</v>
      </c>
      <c r="G65" s="43" t="s">
        <v>25</v>
      </c>
      <c r="H65" s="43" t="s">
        <v>25</v>
      </c>
      <c r="I65" s="43" t="s">
        <v>25</v>
      </c>
      <c r="J65" s="43" t="s">
        <v>32</v>
      </c>
      <c r="K65" s="43" t="s">
        <v>33</v>
      </c>
      <c r="L65" s="43">
        <v>109.8120243</v>
      </c>
      <c r="M65" s="43" t="s">
        <v>292</v>
      </c>
      <c r="N65" s="43" t="s">
        <v>288</v>
      </c>
      <c r="O65" s="43">
        <v>1</v>
      </c>
    </row>
    <row r="66" spans="1:15">
      <c r="A66" s="43" t="s">
        <v>25</v>
      </c>
      <c r="B66" s="44">
        <v>42949</v>
      </c>
      <c r="C66" s="43" t="s">
        <v>26</v>
      </c>
      <c r="D66" s="43" t="s">
        <v>29</v>
      </c>
      <c r="E66" s="43" t="s">
        <v>30</v>
      </c>
      <c r="F66" s="43">
        <v>6</v>
      </c>
      <c r="G66" s="43">
        <v>3.92</v>
      </c>
      <c r="H66" s="43">
        <v>3.92</v>
      </c>
      <c r="I66" s="43" t="s">
        <v>31</v>
      </c>
      <c r="J66" s="43" t="s">
        <v>32</v>
      </c>
      <c r="K66" s="43" t="s">
        <v>33</v>
      </c>
      <c r="L66" s="43">
        <v>-143.68176159999999</v>
      </c>
      <c r="M66" s="43" t="s">
        <v>287</v>
      </c>
      <c r="N66" s="43" t="s">
        <v>293</v>
      </c>
      <c r="O66" s="43">
        <v>1</v>
      </c>
    </row>
    <row r="67" spans="1:15">
      <c r="A67" s="43" t="s">
        <v>25</v>
      </c>
      <c r="B67" s="44">
        <v>42949</v>
      </c>
      <c r="C67" s="43" t="s">
        <v>26</v>
      </c>
      <c r="D67" s="43" t="s">
        <v>38</v>
      </c>
      <c r="E67" s="43" t="s">
        <v>30</v>
      </c>
      <c r="F67" s="43">
        <v>6</v>
      </c>
      <c r="G67" s="43">
        <v>3.92</v>
      </c>
      <c r="H67" s="43">
        <v>3.92</v>
      </c>
      <c r="I67" s="43" t="s">
        <v>31</v>
      </c>
      <c r="J67" s="43" t="s">
        <v>32</v>
      </c>
      <c r="K67" s="43" t="s">
        <v>33</v>
      </c>
      <c r="L67" s="43">
        <v>-136.1265951</v>
      </c>
      <c r="M67" s="43" t="s">
        <v>287</v>
      </c>
      <c r="N67" s="43" t="s">
        <v>293</v>
      </c>
      <c r="O67" s="43">
        <v>1</v>
      </c>
    </row>
    <row r="68" spans="1:15">
      <c r="A68" s="43" t="s">
        <v>25</v>
      </c>
      <c r="B68" s="44">
        <v>42949</v>
      </c>
      <c r="C68" s="43" t="s">
        <v>26</v>
      </c>
      <c r="D68" s="43" t="s">
        <v>294</v>
      </c>
      <c r="E68" s="43" t="s">
        <v>30</v>
      </c>
      <c r="F68" s="43">
        <v>6</v>
      </c>
      <c r="G68" s="43">
        <v>3.92</v>
      </c>
      <c r="H68" s="43">
        <v>3.92</v>
      </c>
      <c r="I68" s="43" t="s">
        <v>31</v>
      </c>
      <c r="J68" s="43" t="s">
        <v>32</v>
      </c>
      <c r="K68" s="43" t="s">
        <v>33</v>
      </c>
      <c r="L68" s="43">
        <v>-146.19707930000001</v>
      </c>
      <c r="M68" s="43" t="s">
        <v>287</v>
      </c>
      <c r="N68" s="43" t="s">
        <v>293</v>
      </c>
      <c r="O68" s="43">
        <v>1</v>
      </c>
    </row>
    <row r="69" spans="1:15">
      <c r="A69" s="43" t="s">
        <v>25</v>
      </c>
      <c r="B69" s="44">
        <v>42949</v>
      </c>
      <c r="C69" s="43" t="s">
        <v>26</v>
      </c>
      <c r="D69" s="43" t="s">
        <v>295</v>
      </c>
      <c r="E69" s="43" t="s">
        <v>30</v>
      </c>
      <c r="F69" s="43">
        <v>6</v>
      </c>
      <c r="G69" s="43">
        <v>3.92</v>
      </c>
      <c r="H69" s="43">
        <v>3.92</v>
      </c>
      <c r="I69" s="43" t="s">
        <v>31</v>
      </c>
      <c r="J69" s="43" t="s">
        <v>32</v>
      </c>
      <c r="K69" s="43" t="s">
        <v>33</v>
      </c>
      <c r="L69" s="43">
        <v>-138.2088727</v>
      </c>
      <c r="M69" s="43" t="s">
        <v>287</v>
      </c>
      <c r="N69" s="43" t="s">
        <v>293</v>
      </c>
      <c r="O69" s="43">
        <v>1</v>
      </c>
    </row>
    <row r="70" spans="1:15">
      <c r="A70" s="43" t="s">
        <v>25</v>
      </c>
      <c r="B70" s="44">
        <v>42949</v>
      </c>
      <c r="C70" s="43" t="s">
        <v>26</v>
      </c>
      <c r="D70" s="43" t="s">
        <v>41</v>
      </c>
      <c r="E70" s="43" t="s">
        <v>30</v>
      </c>
      <c r="F70" s="43">
        <v>1.94</v>
      </c>
      <c r="G70" s="43" t="s">
        <v>25</v>
      </c>
      <c r="H70" s="43">
        <v>1.24</v>
      </c>
      <c r="I70" s="43" t="s">
        <v>31</v>
      </c>
      <c r="J70" s="43" t="s">
        <v>32</v>
      </c>
      <c r="K70" s="43" t="s">
        <v>33</v>
      </c>
      <c r="L70" s="43">
        <v>-163.55553509999999</v>
      </c>
      <c r="M70" s="43" t="s">
        <v>287</v>
      </c>
      <c r="N70" s="43" t="s">
        <v>293</v>
      </c>
      <c r="O70" s="43">
        <v>1</v>
      </c>
    </row>
    <row r="71" spans="1:15">
      <c r="A71" s="43" t="s">
        <v>25</v>
      </c>
      <c r="B71" s="44">
        <v>42949</v>
      </c>
      <c r="C71" s="43" t="s">
        <v>26</v>
      </c>
      <c r="D71" s="43" t="s">
        <v>44</v>
      </c>
      <c r="E71" s="43" t="s">
        <v>30</v>
      </c>
      <c r="F71" s="43">
        <v>1.94</v>
      </c>
      <c r="G71" s="43" t="s">
        <v>25</v>
      </c>
      <c r="H71" s="43">
        <v>1.24</v>
      </c>
      <c r="I71" s="43" t="s">
        <v>31</v>
      </c>
      <c r="J71" s="43" t="s">
        <v>32</v>
      </c>
      <c r="K71" s="43" t="s">
        <v>33</v>
      </c>
      <c r="L71" s="43">
        <v>-162.66181420000001</v>
      </c>
      <c r="M71" s="43" t="s">
        <v>287</v>
      </c>
      <c r="N71" s="43" t="s">
        <v>293</v>
      </c>
      <c r="O71" s="43">
        <v>1</v>
      </c>
    </row>
    <row r="72" spans="1:15">
      <c r="A72" s="43" t="s">
        <v>25</v>
      </c>
      <c r="B72" s="44">
        <v>42949</v>
      </c>
      <c r="C72" s="43" t="s">
        <v>26</v>
      </c>
      <c r="D72" s="43" t="s">
        <v>296</v>
      </c>
      <c r="E72" s="43" t="s">
        <v>30</v>
      </c>
      <c r="F72" s="43">
        <v>1.94</v>
      </c>
      <c r="G72" s="43" t="s">
        <v>25</v>
      </c>
      <c r="H72" s="43">
        <v>1.24</v>
      </c>
      <c r="I72" s="43" t="s">
        <v>31</v>
      </c>
      <c r="J72" s="43" t="s">
        <v>32</v>
      </c>
      <c r="K72" s="43" t="s">
        <v>33</v>
      </c>
      <c r="L72" s="43">
        <v>-156.2030681</v>
      </c>
      <c r="M72" s="43" t="s">
        <v>287</v>
      </c>
      <c r="N72" s="43" t="s">
        <v>293</v>
      </c>
      <c r="O72" s="43">
        <v>1</v>
      </c>
    </row>
    <row r="73" spans="1:15">
      <c r="A73" s="43" t="s">
        <v>25</v>
      </c>
      <c r="B73" s="44">
        <v>42949</v>
      </c>
      <c r="C73" s="43" t="s">
        <v>26</v>
      </c>
      <c r="D73" s="43" t="s">
        <v>297</v>
      </c>
      <c r="E73" s="43" t="s">
        <v>30</v>
      </c>
      <c r="F73" s="43">
        <v>1.94</v>
      </c>
      <c r="G73" s="43" t="s">
        <v>25</v>
      </c>
      <c r="H73" s="43">
        <v>1.24</v>
      </c>
      <c r="I73" s="43" t="s">
        <v>31</v>
      </c>
      <c r="J73" s="43" t="s">
        <v>32</v>
      </c>
      <c r="K73" s="43" t="s">
        <v>33</v>
      </c>
      <c r="L73" s="43">
        <v>-157.96286910000001</v>
      </c>
      <c r="M73" s="43" t="s">
        <v>287</v>
      </c>
      <c r="N73" s="43" t="s">
        <v>293</v>
      </c>
      <c r="O73" s="43">
        <v>1</v>
      </c>
    </row>
    <row r="74" spans="1:15">
      <c r="A74" s="43" t="s">
        <v>25</v>
      </c>
      <c r="B74" s="44">
        <v>42949</v>
      </c>
      <c r="C74" s="43" t="s">
        <v>26</v>
      </c>
      <c r="D74" s="43" t="s">
        <v>47</v>
      </c>
      <c r="E74" s="43" t="s">
        <v>30</v>
      </c>
      <c r="F74" s="43">
        <v>0.62</v>
      </c>
      <c r="G74" s="43" t="s">
        <v>25</v>
      </c>
      <c r="H74" s="43">
        <v>0.39</v>
      </c>
      <c r="I74" s="43" t="s">
        <v>31</v>
      </c>
      <c r="J74" s="43" t="s">
        <v>32</v>
      </c>
      <c r="K74" s="43" t="s">
        <v>33</v>
      </c>
      <c r="L74" s="43">
        <v>-161.46404390000001</v>
      </c>
      <c r="M74" s="43" t="s">
        <v>287</v>
      </c>
      <c r="N74" s="43" t="s">
        <v>293</v>
      </c>
      <c r="O74" s="43">
        <v>1</v>
      </c>
    </row>
    <row r="75" spans="1:15">
      <c r="A75" s="43" t="s">
        <v>25</v>
      </c>
      <c r="B75" s="44">
        <v>42949</v>
      </c>
      <c r="C75" s="43" t="s">
        <v>26</v>
      </c>
      <c r="D75" s="43" t="s">
        <v>50</v>
      </c>
      <c r="E75" s="43" t="s">
        <v>30</v>
      </c>
      <c r="F75" s="43">
        <v>0.62</v>
      </c>
      <c r="G75" s="43" t="s">
        <v>25</v>
      </c>
      <c r="H75" s="43">
        <v>0.39</v>
      </c>
      <c r="I75" s="43" t="s">
        <v>31</v>
      </c>
      <c r="J75" s="43" t="s">
        <v>32</v>
      </c>
      <c r="K75" s="43" t="s">
        <v>33</v>
      </c>
      <c r="L75" s="43">
        <v>-161.19684889999999</v>
      </c>
      <c r="M75" s="43" t="s">
        <v>287</v>
      </c>
      <c r="N75" s="43" t="s">
        <v>293</v>
      </c>
      <c r="O75" s="43">
        <v>1</v>
      </c>
    </row>
    <row r="76" spans="1:15">
      <c r="A76" s="43" t="s">
        <v>25</v>
      </c>
      <c r="B76" s="44">
        <v>42949</v>
      </c>
      <c r="C76" s="43" t="s">
        <v>26</v>
      </c>
      <c r="D76" s="43" t="s">
        <v>298</v>
      </c>
      <c r="E76" s="43" t="s">
        <v>30</v>
      </c>
      <c r="F76" s="43">
        <v>0.62</v>
      </c>
      <c r="G76" s="43" t="s">
        <v>25</v>
      </c>
      <c r="H76" s="43">
        <v>0.39</v>
      </c>
      <c r="I76" s="43" t="s">
        <v>31</v>
      </c>
      <c r="J76" s="43" t="s">
        <v>32</v>
      </c>
      <c r="K76" s="43" t="s">
        <v>33</v>
      </c>
      <c r="L76" s="43">
        <v>-168.1070622</v>
      </c>
      <c r="M76" s="43" t="s">
        <v>287</v>
      </c>
      <c r="N76" s="43" t="s">
        <v>293</v>
      </c>
      <c r="O76" s="43">
        <v>1</v>
      </c>
    </row>
    <row r="77" spans="1:15">
      <c r="A77" s="43" t="s">
        <v>25</v>
      </c>
      <c r="B77" s="44">
        <v>42949</v>
      </c>
      <c r="C77" s="43" t="s">
        <v>26</v>
      </c>
      <c r="D77" s="43" t="s">
        <v>299</v>
      </c>
      <c r="E77" s="43" t="s">
        <v>30</v>
      </c>
      <c r="F77" s="43">
        <v>0.62</v>
      </c>
      <c r="G77" s="43" t="s">
        <v>25</v>
      </c>
      <c r="H77" s="43">
        <v>0.39</v>
      </c>
      <c r="I77" s="43" t="s">
        <v>31</v>
      </c>
      <c r="J77" s="43" t="s">
        <v>32</v>
      </c>
      <c r="K77" s="43" t="s">
        <v>33</v>
      </c>
      <c r="L77" s="43">
        <v>-163.42654440000001</v>
      </c>
      <c r="M77" s="43" t="s">
        <v>287</v>
      </c>
      <c r="N77" s="43" t="s">
        <v>293</v>
      </c>
      <c r="O77" s="43">
        <v>1</v>
      </c>
    </row>
    <row r="78" spans="1:15">
      <c r="A78" s="43" t="s">
        <v>25</v>
      </c>
      <c r="B78" s="44">
        <v>42949</v>
      </c>
      <c r="C78" s="43" t="s">
        <v>26</v>
      </c>
      <c r="D78" s="43" t="s">
        <v>53</v>
      </c>
      <c r="E78" s="43" t="s">
        <v>30</v>
      </c>
      <c r="F78" s="43">
        <v>0.2</v>
      </c>
      <c r="G78" s="43" t="s">
        <v>25</v>
      </c>
      <c r="H78" s="43">
        <v>0.12</v>
      </c>
      <c r="I78" s="43" t="s">
        <v>31</v>
      </c>
      <c r="J78" s="43" t="s">
        <v>32</v>
      </c>
      <c r="K78" s="43" t="s">
        <v>33</v>
      </c>
      <c r="L78" s="43">
        <v>-164.0622841</v>
      </c>
      <c r="M78" s="43" t="s">
        <v>287</v>
      </c>
      <c r="N78" s="43" t="s">
        <v>293</v>
      </c>
      <c r="O78" s="43">
        <v>1</v>
      </c>
    </row>
    <row r="79" spans="1:15">
      <c r="A79" s="43" t="s">
        <v>25</v>
      </c>
      <c r="B79" s="44">
        <v>42949</v>
      </c>
      <c r="C79" s="43" t="s">
        <v>26</v>
      </c>
      <c r="D79" s="43" t="s">
        <v>56</v>
      </c>
      <c r="E79" s="43" t="s">
        <v>30</v>
      </c>
      <c r="F79" s="43">
        <v>0.2</v>
      </c>
      <c r="G79" s="43" t="s">
        <v>25</v>
      </c>
      <c r="H79" s="43">
        <v>0.12</v>
      </c>
      <c r="I79" s="43" t="s">
        <v>31</v>
      </c>
      <c r="J79" s="43" t="s">
        <v>32</v>
      </c>
      <c r="K79" s="43" t="s">
        <v>33</v>
      </c>
      <c r="L79" s="43">
        <v>-159.9253697</v>
      </c>
      <c r="M79" s="43" t="s">
        <v>287</v>
      </c>
      <c r="N79" s="43" t="s">
        <v>293</v>
      </c>
      <c r="O79" s="43">
        <v>1</v>
      </c>
    </row>
    <row r="80" spans="1:15">
      <c r="A80" s="43" t="s">
        <v>25</v>
      </c>
      <c r="B80" s="44">
        <v>42949</v>
      </c>
      <c r="C80" s="43" t="s">
        <v>26</v>
      </c>
      <c r="D80" s="43" t="s">
        <v>300</v>
      </c>
      <c r="E80" s="43" t="s">
        <v>30</v>
      </c>
      <c r="F80" s="43">
        <v>0.2</v>
      </c>
      <c r="G80" s="43" t="s">
        <v>25</v>
      </c>
      <c r="H80" s="43">
        <v>0.12</v>
      </c>
      <c r="I80" s="43" t="s">
        <v>31</v>
      </c>
      <c r="J80" s="43" t="s">
        <v>32</v>
      </c>
      <c r="K80" s="43" t="s">
        <v>33</v>
      </c>
      <c r="L80" s="43">
        <v>-157.5943244</v>
      </c>
      <c r="M80" s="43" t="s">
        <v>287</v>
      </c>
      <c r="N80" s="43" t="s">
        <v>293</v>
      </c>
      <c r="O80" s="43">
        <v>1</v>
      </c>
    </row>
    <row r="81" spans="1:15">
      <c r="A81" s="43" t="s">
        <v>25</v>
      </c>
      <c r="B81" s="44">
        <v>42949</v>
      </c>
      <c r="C81" s="43" t="s">
        <v>26</v>
      </c>
      <c r="D81" s="43" t="s">
        <v>301</v>
      </c>
      <c r="E81" s="43" t="s">
        <v>30</v>
      </c>
      <c r="F81" s="43">
        <v>0.2</v>
      </c>
      <c r="G81" s="43" t="s">
        <v>25</v>
      </c>
      <c r="H81" s="43">
        <v>0.12</v>
      </c>
      <c r="I81" s="43" t="s">
        <v>31</v>
      </c>
      <c r="J81" s="43" t="s">
        <v>32</v>
      </c>
      <c r="K81" s="43" t="s">
        <v>33</v>
      </c>
      <c r="L81" s="43">
        <v>-164.4953241</v>
      </c>
      <c r="M81" s="43" t="s">
        <v>287</v>
      </c>
      <c r="N81" s="43" t="s">
        <v>293</v>
      </c>
      <c r="O81" s="43">
        <v>1</v>
      </c>
    </row>
    <row r="82" spans="1:15">
      <c r="A82" s="43" t="s">
        <v>25</v>
      </c>
      <c r="B82" s="44">
        <v>42949</v>
      </c>
      <c r="C82" s="43" t="s">
        <v>26</v>
      </c>
      <c r="D82" s="43" t="s">
        <v>59</v>
      </c>
      <c r="E82" s="43" t="s">
        <v>30</v>
      </c>
      <c r="F82" s="43">
        <v>6.5000000000000002E-2</v>
      </c>
      <c r="G82" s="43" t="s">
        <v>25</v>
      </c>
      <c r="H82" s="43">
        <v>0.04</v>
      </c>
      <c r="I82" s="43" t="s">
        <v>31</v>
      </c>
      <c r="J82" s="43" t="s">
        <v>32</v>
      </c>
      <c r="K82" s="43" t="s">
        <v>33</v>
      </c>
      <c r="L82" s="43">
        <v>-130.3312296</v>
      </c>
      <c r="M82" s="43" t="s">
        <v>287</v>
      </c>
      <c r="N82" s="43" t="s">
        <v>293</v>
      </c>
      <c r="O82" s="43">
        <v>1</v>
      </c>
    </row>
    <row r="83" spans="1:15">
      <c r="A83" s="43" t="s">
        <v>25</v>
      </c>
      <c r="B83" s="44">
        <v>42949</v>
      </c>
      <c r="C83" s="43" t="s">
        <v>26</v>
      </c>
      <c r="D83" s="43" t="s">
        <v>62</v>
      </c>
      <c r="E83" s="43" t="s">
        <v>30</v>
      </c>
      <c r="F83" s="43">
        <v>6.5000000000000002E-2</v>
      </c>
      <c r="G83" s="43" t="s">
        <v>25</v>
      </c>
      <c r="H83" s="43">
        <v>0.04</v>
      </c>
      <c r="I83" s="43" t="s">
        <v>31</v>
      </c>
      <c r="J83" s="43" t="s">
        <v>32</v>
      </c>
      <c r="K83" s="43" t="s">
        <v>33</v>
      </c>
      <c r="L83" s="43">
        <v>-130.71820149999999</v>
      </c>
      <c r="M83" s="43" t="s">
        <v>287</v>
      </c>
      <c r="N83" s="43" t="s">
        <v>293</v>
      </c>
      <c r="O83" s="43">
        <v>1</v>
      </c>
    </row>
    <row r="84" spans="1:15">
      <c r="A84" s="43" t="s">
        <v>25</v>
      </c>
      <c r="B84" s="44">
        <v>42949</v>
      </c>
      <c r="C84" s="43" t="s">
        <v>26</v>
      </c>
      <c r="D84" s="43" t="s">
        <v>302</v>
      </c>
      <c r="E84" s="43" t="s">
        <v>30</v>
      </c>
      <c r="F84" s="43">
        <v>6.5000000000000002E-2</v>
      </c>
      <c r="G84" s="43" t="s">
        <v>25</v>
      </c>
      <c r="H84" s="43">
        <v>0.04</v>
      </c>
      <c r="I84" s="43" t="s">
        <v>31</v>
      </c>
      <c r="J84" s="43" t="s">
        <v>32</v>
      </c>
      <c r="K84" s="43" t="s">
        <v>33</v>
      </c>
      <c r="L84" s="43">
        <v>-138.01538669999999</v>
      </c>
      <c r="M84" s="43" t="s">
        <v>287</v>
      </c>
      <c r="N84" s="43" t="s">
        <v>293</v>
      </c>
      <c r="O84" s="43">
        <v>1</v>
      </c>
    </row>
    <row r="85" spans="1:15">
      <c r="A85" s="43" t="s">
        <v>25</v>
      </c>
      <c r="B85" s="44">
        <v>42949</v>
      </c>
      <c r="C85" s="43" t="s">
        <v>26</v>
      </c>
      <c r="D85" s="43" t="s">
        <v>303</v>
      </c>
      <c r="E85" s="43" t="s">
        <v>30</v>
      </c>
      <c r="F85" s="43">
        <v>6.5000000000000002E-2</v>
      </c>
      <c r="G85" s="43" t="s">
        <v>25</v>
      </c>
      <c r="H85" s="43">
        <v>0.04</v>
      </c>
      <c r="I85" s="43" t="s">
        <v>31</v>
      </c>
      <c r="J85" s="43" t="s">
        <v>32</v>
      </c>
      <c r="K85" s="43" t="s">
        <v>33</v>
      </c>
      <c r="L85" s="43">
        <v>-125.2545262</v>
      </c>
      <c r="M85" s="43" t="s">
        <v>287</v>
      </c>
      <c r="N85" s="43" t="s">
        <v>293</v>
      </c>
      <c r="O85" s="43">
        <v>1</v>
      </c>
    </row>
    <row r="86" spans="1:15">
      <c r="A86" s="43" t="s">
        <v>25</v>
      </c>
      <c r="B86" s="44">
        <v>42949</v>
      </c>
      <c r="C86" s="43" t="s">
        <v>26</v>
      </c>
      <c r="D86" s="43" t="s">
        <v>65</v>
      </c>
      <c r="E86" s="43" t="s">
        <v>30</v>
      </c>
      <c r="F86" s="43">
        <v>2.1000000000000001E-2</v>
      </c>
      <c r="G86" s="43" t="s">
        <v>25</v>
      </c>
      <c r="H86" s="43">
        <v>1.2E-2</v>
      </c>
      <c r="I86" s="43" t="s">
        <v>31</v>
      </c>
      <c r="J86" s="43" t="s">
        <v>32</v>
      </c>
      <c r="K86" s="43" t="s">
        <v>33</v>
      </c>
      <c r="L86" s="43">
        <v>-169.7931543</v>
      </c>
      <c r="M86" s="43" t="s">
        <v>287</v>
      </c>
      <c r="N86" s="43" t="s">
        <v>293</v>
      </c>
      <c r="O86" s="43">
        <v>1</v>
      </c>
    </row>
    <row r="87" spans="1:15">
      <c r="A87" s="43" t="s">
        <v>25</v>
      </c>
      <c r="B87" s="44">
        <v>42949</v>
      </c>
      <c r="C87" s="43" t="s">
        <v>26</v>
      </c>
      <c r="D87" s="43" t="s">
        <v>68</v>
      </c>
      <c r="E87" s="43" t="s">
        <v>30</v>
      </c>
      <c r="F87" s="43">
        <v>2.1000000000000001E-2</v>
      </c>
      <c r="G87" s="43" t="s">
        <v>25</v>
      </c>
      <c r="H87" s="43">
        <v>1.2E-2</v>
      </c>
      <c r="I87" s="43" t="s">
        <v>31</v>
      </c>
      <c r="J87" s="43" t="s">
        <v>32</v>
      </c>
      <c r="K87" s="43" t="s">
        <v>33</v>
      </c>
      <c r="L87" s="43">
        <v>-166.73423320000001</v>
      </c>
      <c r="M87" s="43" t="s">
        <v>287</v>
      </c>
      <c r="N87" s="43" t="s">
        <v>293</v>
      </c>
      <c r="O87" s="43">
        <v>1</v>
      </c>
    </row>
    <row r="88" spans="1:15">
      <c r="A88" s="43" t="s">
        <v>25</v>
      </c>
      <c r="B88" s="44">
        <v>42949</v>
      </c>
      <c r="C88" s="43" t="s">
        <v>26</v>
      </c>
      <c r="D88" s="43" t="s">
        <v>304</v>
      </c>
      <c r="E88" s="43" t="s">
        <v>30</v>
      </c>
      <c r="F88" s="43">
        <v>2.1000000000000001E-2</v>
      </c>
      <c r="G88" s="43" t="s">
        <v>25</v>
      </c>
      <c r="H88" s="43">
        <v>1.2E-2</v>
      </c>
      <c r="I88" s="43" t="s">
        <v>31</v>
      </c>
      <c r="J88" s="43" t="s">
        <v>32</v>
      </c>
      <c r="K88" s="43" t="s">
        <v>33</v>
      </c>
      <c r="L88" s="43">
        <v>-171.24890590000001</v>
      </c>
      <c r="M88" s="43" t="s">
        <v>287</v>
      </c>
      <c r="N88" s="43" t="s">
        <v>293</v>
      </c>
      <c r="O88" s="43">
        <v>1</v>
      </c>
    </row>
    <row r="89" spans="1:15">
      <c r="A89" s="43" t="s">
        <v>25</v>
      </c>
      <c r="B89" s="44">
        <v>42949</v>
      </c>
      <c r="C89" s="43" t="s">
        <v>26</v>
      </c>
      <c r="D89" s="43" t="s">
        <v>305</v>
      </c>
      <c r="E89" s="43" t="s">
        <v>30</v>
      </c>
      <c r="F89" s="43">
        <v>2.1000000000000001E-2</v>
      </c>
      <c r="G89" s="43" t="s">
        <v>25</v>
      </c>
      <c r="H89" s="43">
        <v>1.2E-2</v>
      </c>
      <c r="I89" s="43" t="s">
        <v>31</v>
      </c>
      <c r="J89" s="43" t="s">
        <v>32</v>
      </c>
      <c r="K89" s="43" t="s">
        <v>33</v>
      </c>
      <c r="L89" s="43">
        <v>-170.5302437</v>
      </c>
      <c r="M89" s="43" t="s">
        <v>287</v>
      </c>
      <c r="N89" s="43" t="s">
        <v>293</v>
      </c>
      <c r="O89" s="43">
        <v>1</v>
      </c>
    </row>
    <row r="90" spans="1:15">
      <c r="A90" s="43" t="s">
        <v>25</v>
      </c>
      <c r="B90" s="44">
        <v>42949</v>
      </c>
      <c r="C90" s="43" t="s">
        <v>26</v>
      </c>
      <c r="D90" s="43" t="s">
        <v>71</v>
      </c>
      <c r="E90" s="43" t="s">
        <v>72</v>
      </c>
      <c r="F90" s="43">
        <v>0</v>
      </c>
      <c r="G90" s="43" t="s">
        <v>25</v>
      </c>
      <c r="H90" s="43">
        <v>0</v>
      </c>
      <c r="I90" s="43" t="s">
        <v>31</v>
      </c>
      <c r="J90" s="43" t="s">
        <v>32</v>
      </c>
      <c r="K90" s="43" t="s">
        <v>33</v>
      </c>
      <c r="L90" s="43">
        <v>92.748882850000001</v>
      </c>
      <c r="M90" s="43" t="s">
        <v>287</v>
      </c>
      <c r="N90" s="43" t="s">
        <v>293</v>
      </c>
      <c r="O90" s="43">
        <v>1</v>
      </c>
    </row>
    <row r="91" spans="1:15">
      <c r="A91" s="43" t="s">
        <v>25</v>
      </c>
      <c r="B91" s="44">
        <v>42949</v>
      </c>
      <c r="C91" s="43" t="s">
        <v>26</v>
      </c>
      <c r="D91" s="43" t="s">
        <v>75</v>
      </c>
      <c r="E91" s="43" t="s">
        <v>72</v>
      </c>
      <c r="F91" s="43">
        <v>0</v>
      </c>
      <c r="G91" s="43" t="s">
        <v>25</v>
      </c>
      <c r="H91" s="43">
        <v>0</v>
      </c>
      <c r="I91" s="43" t="s">
        <v>31</v>
      </c>
      <c r="J91" s="43" t="s">
        <v>32</v>
      </c>
      <c r="K91" s="43" t="s">
        <v>33</v>
      </c>
      <c r="L91" s="43">
        <v>91.873589159999995</v>
      </c>
      <c r="M91" s="43" t="s">
        <v>287</v>
      </c>
      <c r="N91" s="43" t="s">
        <v>293</v>
      </c>
      <c r="O91" s="43">
        <v>1</v>
      </c>
    </row>
    <row r="92" spans="1:15">
      <c r="A92" s="43" t="s">
        <v>25</v>
      </c>
      <c r="B92" s="44">
        <v>42949</v>
      </c>
      <c r="C92" s="43" t="s">
        <v>26</v>
      </c>
      <c r="D92" s="43" t="s">
        <v>306</v>
      </c>
      <c r="E92" s="43" t="s">
        <v>72</v>
      </c>
      <c r="F92" s="43">
        <v>0</v>
      </c>
      <c r="G92" s="43" t="s">
        <v>25</v>
      </c>
      <c r="H92" s="43">
        <v>0</v>
      </c>
      <c r="I92" s="43" t="s">
        <v>31</v>
      </c>
      <c r="J92" s="43" t="s">
        <v>32</v>
      </c>
      <c r="K92" s="43" t="s">
        <v>33</v>
      </c>
      <c r="L92" s="43">
        <v>-157.8983738</v>
      </c>
      <c r="M92" s="43" t="s">
        <v>287</v>
      </c>
      <c r="N92" s="43" t="s">
        <v>293</v>
      </c>
      <c r="O92" s="43">
        <v>1</v>
      </c>
    </row>
    <row r="93" spans="1:15">
      <c r="A93" s="43" t="s">
        <v>25</v>
      </c>
      <c r="B93" s="44">
        <v>42949</v>
      </c>
      <c r="C93" s="43" t="s">
        <v>26</v>
      </c>
      <c r="D93" s="43" t="s">
        <v>307</v>
      </c>
      <c r="E93" s="43" t="s">
        <v>72</v>
      </c>
      <c r="F93" s="43">
        <v>0</v>
      </c>
      <c r="G93" s="43" t="s">
        <v>25</v>
      </c>
      <c r="H93" s="43">
        <v>0</v>
      </c>
      <c r="I93" s="43" t="s">
        <v>31</v>
      </c>
      <c r="J93" s="43" t="s">
        <v>32</v>
      </c>
      <c r="K93" s="43" t="s">
        <v>33</v>
      </c>
      <c r="L93" s="43">
        <v>-26.724098219999998</v>
      </c>
      <c r="M93" s="43" t="s">
        <v>287</v>
      </c>
      <c r="N93" s="43" t="s">
        <v>293</v>
      </c>
      <c r="O93" s="43">
        <v>1</v>
      </c>
    </row>
    <row r="94" spans="1:15">
      <c r="A94" s="43" t="s">
        <v>25</v>
      </c>
      <c r="B94" s="44">
        <v>42949</v>
      </c>
      <c r="C94" s="43" t="s">
        <v>26</v>
      </c>
      <c r="D94" s="43" t="s">
        <v>78</v>
      </c>
      <c r="E94" s="43" t="s">
        <v>79</v>
      </c>
      <c r="F94" s="43" t="s">
        <v>25</v>
      </c>
      <c r="G94" s="43" t="s">
        <v>25</v>
      </c>
      <c r="H94" s="43" t="s">
        <v>25</v>
      </c>
      <c r="I94" s="43" t="s">
        <v>25</v>
      </c>
      <c r="J94" s="43" t="s">
        <v>32</v>
      </c>
      <c r="K94" s="43" t="s">
        <v>33</v>
      </c>
      <c r="L94" s="43">
        <v>-182.25917910000001</v>
      </c>
      <c r="M94" s="43" t="s">
        <v>287</v>
      </c>
      <c r="N94" s="43" t="s">
        <v>293</v>
      </c>
      <c r="O94" s="43">
        <v>1</v>
      </c>
    </row>
    <row r="95" spans="1:15">
      <c r="A95" s="43" t="s">
        <v>25</v>
      </c>
      <c r="B95" s="44">
        <v>42949</v>
      </c>
      <c r="C95" s="43" t="s">
        <v>26</v>
      </c>
      <c r="D95" s="43" t="s">
        <v>289</v>
      </c>
      <c r="E95" s="43" t="s">
        <v>79</v>
      </c>
      <c r="F95" s="43" t="s">
        <v>25</v>
      </c>
      <c r="G95" s="43" t="s">
        <v>25</v>
      </c>
      <c r="H95" s="43" t="s">
        <v>25</v>
      </c>
      <c r="I95" s="43" t="s">
        <v>25</v>
      </c>
      <c r="J95" s="43" t="s">
        <v>32</v>
      </c>
      <c r="K95" s="43" t="s">
        <v>33</v>
      </c>
      <c r="L95" s="43">
        <v>-182.0841203</v>
      </c>
      <c r="M95" s="43" t="s">
        <v>287</v>
      </c>
      <c r="N95" s="43" t="s">
        <v>293</v>
      </c>
      <c r="O95" s="43">
        <v>1</v>
      </c>
    </row>
    <row r="96" spans="1:15">
      <c r="A96" s="43" t="s">
        <v>25</v>
      </c>
      <c r="B96" s="44">
        <v>42949</v>
      </c>
      <c r="C96" s="43" t="s">
        <v>26</v>
      </c>
      <c r="D96" s="43" t="s">
        <v>308</v>
      </c>
      <c r="E96" s="43" t="s">
        <v>79</v>
      </c>
      <c r="F96" s="43" t="s">
        <v>25</v>
      </c>
      <c r="G96" s="43" t="s">
        <v>25</v>
      </c>
      <c r="H96" s="43" t="s">
        <v>25</v>
      </c>
      <c r="I96" s="43" t="s">
        <v>25</v>
      </c>
      <c r="J96" s="43" t="s">
        <v>32</v>
      </c>
      <c r="K96" s="43" t="s">
        <v>33</v>
      </c>
      <c r="L96" s="43">
        <v>-183.2542498</v>
      </c>
      <c r="M96" s="43" t="s">
        <v>287</v>
      </c>
      <c r="N96" s="43" t="s">
        <v>293</v>
      </c>
      <c r="O96" s="43">
        <v>1</v>
      </c>
    </row>
    <row r="97" spans="1:15">
      <c r="A97" s="43" t="s">
        <v>25</v>
      </c>
      <c r="B97" s="44">
        <v>42949</v>
      </c>
      <c r="C97" s="43" t="s">
        <v>26</v>
      </c>
      <c r="D97" s="43" t="s">
        <v>309</v>
      </c>
      <c r="E97" s="43" t="s">
        <v>79</v>
      </c>
      <c r="F97" s="43" t="s">
        <v>25</v>
      </c>
      <c r="G97" s="43" t="s">
        <v>25</v>
      </c>
      <c r="H97" s="43" t="s">
        <v>25</v>
      </c>
      <c r="I97" s="43" t="s">
        <v>25</v>
      </c>
      <c r="J97" s="43" t="s">
        <v>32</v>
      </c>
      <c r="K97" s="43" t="s">
        <v>33</v>
      </c>
      <c r="L97" s="43">
        <v>-183.54908549999999</v>
      </c>
      <c r="M97" s="43" t="s">
        <v>287</v>
      </c>
      <c r="N97" s="43" t="s">
        <v>293</v>
      </c>
      <c r="O97" s="43">
        <v>1</v>
      </c>
    </row>
    <row r="98" spans="1:15">
      <c r="A98" s="43" t="s">
        <v>25</v>
      </c>
      <c r="B98" s="44">
        <v>42950</v>
      </c>
      <c r="C98" s="43" t="s">
        <v>26</v>
      </c>
      <c r="D98" s="43" t="s">
        <v>29</v>
      </c>
      <c r="E98" s="43" t="s">
        <v>30</v>
      </c>
      <c r="F98" s="43">
        <v>6</v>
      </c>
      <c r="G98" s="43">
        <v>4.0199999999999996</v>
      </c>
      <c r="H98" s="43">
        <v>4.0199999999999996</v>
      </c>
      <c r="I98" s="43" t="s">
        <v>31</v>
      </c>
      <c r="J98" s="43" t="s">
        <v>32</v>
      </c>
      <c r="K98" s="43" t="s">
        <v>33</v>
      </c>
      <c r="L98" s="43">
        <v>5.4748640403236504</v>
      </c>
      <c r="M98" s="43" t="s">
        <v>290</v>
      </c>
      <c r="N98" s="43" t="s">
        <v>293</v>
      </c>
      <c r="O98" s="43">
        <v>0</v>
      </c>
    </row>
    <row r="99" spans="1:15">
      <c r="A99" s="43" t="s">
        <v>25</v>
      </c>
      <c r="B99" s="44">
        <v>42950</v>
      </c>
      <c r="C99" s="43" t="s">
        <v>26</v>
      </c>
      <c r="D99" s="43" t="s">
        <v>38</v>
      </c>
      <c r="E99" s="43" t="s">
        <v>30</v>
      </c>
      <c r="F99" s="43">
        <v>6</v>
      </c>
      <c r="G99" s="43">
        <v>4.0199999999999996</v>
      </c>
      <c r="H99" s="43">
        <v>4.0199999999999996</v>
      </c>
      <c r="I99" s="43" t="s">
        <v>31</v>
      </c>
      <c r="J99" s="43" t="s">
        <v>32</v>
      </c>
      <c r="K99" s="43" t="s">
        <v>33</v>
      </c>
      <c r="L99" s="43">
        <v>-1.9863377105716884</v>
      </c>
      <c r="M99" s="43" t="s">
        <v>290</v>
      </c>
      <c r="N99" s="43" t="s">
        <v>293</v>
      </c>
      <c r="O99" s="43">
        <v>0</v>
      </c>
    </row>
    <row r="100" spans="1:15">
      <c r="A100" s="43" t="s">
        <v>25</v>
      </c>
      <c r="B100" s="44">
        <v>42950</v>
      </c>
      <c r="C100" s="43" t="s">
        <v>26</v>
      </c>
      <c r="D100" s="43" t="s">
        <v>294</v>
      </c>
      <c r="E100" s="43" t="s">
        <v>30</v>
      </c>
      <c r="F100" s="43">
        <v>6</v>
      </c>
      <c r="G100" s="43">
        <v>4.0199999999999996</v>
      </c>
      <c r="H100" s="43">
        <v>4.0199999999999996</v>
      </c>
      <c r="I100" s="43" t="s">
        <v>31</v>
      </c>
      <c r="J100" s="43" t="s">
        <v>32</v>
      </c>
      <c r="K100" s="43" t="s">
        <v>33</v>
      </c>
      <c r="L100" s="43">
        <v>1.4126541981695213</v>
      </c>
      <c r="M100" s="43" t="s">
        <v>290</v>
      </c>
      <c r="N100" s="43" t="s">
        <v>293</v>
      </c>
      <c r="O100" s="43">
        <v>0</v>
      </c>
    </row>
    <row r="101" spans="1:15">
      <c r="A101" s="43" t="s">
        <v>25</v>
      </c>
      <c r="B101" s="44">
        <v>42950</v>
      </c>
      <c r="C101" s="43" t="s">
        <v>26</v>
      </c>
      <c r="D101" s="43" t="s">
        <v>295</v>
      </c>
      <c r="E101" s="43" t="s">
        <v>30</v>
      </c>
      <c r="F101" s="43">
        <v>6</v>
      </c>
      <c r="G101" s="43">
        <v>4.0199999999999996</v>
      </c>
      <c r="H101" s="43">
        <v>4.0199999999999996</v>
      </c>
      <c r="I101" s="43" t="s">
        <v>31</v>
      </c>
      <c r="J101" s="43" t="s">
        <v>32</v>
      </c>
      <c r="K101" s="43" t="s">
        <v>33</v>
      </c>
      <c r="L101" s="43">
        <v>-3.7073882477782165</v>
      </c>
      <c r="M101" s="43" t="s">
        <v>290</v>
      </c>
      <c r="N101" s="43" t="s">
        <v>293</v>
      </c>
      <c r="O101" s="43">
        <v>0</v>
      </c>
    </row>
    <row r="102" spans="1:15">
      <c r="A102" s="43" t="s">
        <v>25</v>
      </c>
      <c r="B102" s="44">
        <v>42950</v>
      </c>
      <c r="C102" s="43" t="s">
        <v>26</v>
      </c>
      <c r="D102" s="43" t="s">
        <v>41</v>
      </c>
      <c r="E102" s="43" t="s">
        <v>30</v>
      </c>
      <c r="F102" s="43">
        <v>1.94</v>
      </c>
      <c r="G102" s="43" t="s">
        <v>25</v>
      </c>
      <c r="H102" s="43">
        <v>1.27</v>
      </c>
      <c r="I102" s="43" t="s">
        <v>31</v>
      </c>
      <c r="J102" s="43" t="s">
        <v>32</v>
      </c>
      <c r="K102" s="43" t="s">
        <v>33</v>
      </c>
      <c r="L102" s="43">
        <v>-17.658177477118979</v>
      </c>
      <c r="M102" s="43" t="s">
        <v>290</v>
      </c>
      <c r="N102" s="43" t="s">
        <v>293</v>
      </c>
      <c r="O102" s="43">
        <v>0</v>
      </c>
    </row>
    <row r="103" spans="1:15">
      <c r="A103" s="43" t="s">
        <v>25</v>
      </c>
      <c r="B103" s="44">
        <v>42950</v>
      </c>
      <c r="C103" s="43" t="s">
        <v>26</v>
      </c>
      <c r="D103" s="43" t="s">
        <v>44</v>
      </c>
      <c r="E103" s="43" t="s">
        <v>30</v>
      </c>
      <c r="F103" s="43">
        <v>1.94</v>
      </c>
      <c r="G103" s="43" t="s">
        <v>25</v>
      </c>
      <c r="H103" s="43">
        <v>1.27</v>
      </c>
      <c r="I103" s="43" t="s">
        <v>31</v>
      </c>
      <c r="J103" s="43" t="s">
        <v>32</v>
      </c>
      <c r="K103" s="43" t="s">
        <v>33</v>
      </c>
      <c r="L103" s="43">
        <v>-17.323252420745451</v>
      </c>
      <c r="M103" s="43" t="s">
        <v>290</v>
      </c>
      <c r="N103" s="43" t="s">
        <v>293</v>
      </c>
      <c r="O103" s="43">
        <v>0</v>
      </c>
    </row>
    <row r="104" spans="1:15">
      <c r="A104" s="43" t="s">
        <v>25</v>
      </c>
      <c r="B104" s="44">
        <v>42950</v>
      </c>
      <c r="C104" s="43" t="s">
        <v>26</v>
      </c>
      <c r="D104" s="43" t="s">
        <v>296</v>
      </c>
      <c r="E104" s="43" t="s">
        <v>30</v>
      </c>
      <c r="F104" s="43">
        <v>1.94</v>
      </c>
      <c r="G104" s="43" t="s">
        <v>25</v>
      </c>
      <c r="H104" s="43">
        <v>1.27</v>
      </c>
      <c r="I104" s="43" t="s">
        <v>31</v>
      </c>
      <c r="J104" s="43" t="s">
        <v>32</v>
      </c>
      <c r="K104" s="43" t="s">
        <v>33</v>
      </c>
      <c r="L104" s="43">
        <v>-16.686563204669049</v>
      </c>
      <c r="M104" s="43" t="s">
        <v>290</v>
      </c>
      <c r="N104" s="43" t="s">
        <v>293</v>
      </c>
      <c r="O104" s="43">
        <v>0</v>
      </c>
    </row>
    <row r="105" spans="1:15">
      <c r="A105" s="43" t="s">
        <v>25</v>
      </c>
      <c r="B105" s="44">
        <v>42950</v>
      </c>
      <c r="C105" s="43" t="s">
        <v>26</v>
      </c>
      <c r="D105" s="43" t="s">
        <v>297</v>
      </c>
      <c r="E105" s="43" t="s">
        <v>30</v>
      </c>
      <c r="F105" s="43">
        <v>1.94</v>
      </c>
      <c r="G105" s="43" t="s">
        <v>25</v>
      </c>
      <c r="H105" s="43">
        <v>1.27</v>
      </c>
      <c r="I105" s="43" t="s">
        <v>31</v>
      </c>
      <c r="J105" s="43" t="s">
        <v>32</v>
      </c>
      <c r="K105" s="43" t="s">
        <v>33</v>
      </c>
      <c r="L105" s="43">
        <v>-13.904363974001853</v>
      </c>
      <c r="M105" s="43" t="s">
        <v>290</v>
      </c>
      <c r="N105" s="43" t="s">
        <v>293</v>
      </c>
      <c r="O105" s="43">
        <v>0</v>
      </c>
    </row>
    <row r="106" spans="1:15">
      <c r="A106" s="43" t="s">
        <v>25</v>
      </c>
      <c r="B106" s="44">
        <v>42950</v>
      </c>
      <c r="C106" s="43" t="s">
        <v>26</v>
      </c>
      <c r="D106" s="43" t="s">
        <v>47</v>
      </c>
      <c r="E106" s="43" t="s">
        <v>30</v>
      </c>
      <c r="F106" s="43">
        <v>0.62</v>
      </c>
      <c r="G106" s="43" t="s">
        <v>25</v>
      </c>
      <c r="H106" s="43">
        <v>0.4</v>
      </c>
      <c r="I106" s="43" t="s">
        <v>31</v>
      </c>
      <c r="J106" s="43" t="s">
        <v>32</v>
      </c>
      <c r="K106" s="43" t="s">
        <v>33</v>
      </c>
      <c r="L106" s="43">
        <v>-17.552062607772907</v>
      </c>
      <c r="M106" s="43" t="s">
        <v>290</v>
      </c>
      <c r="N106" s="43" t="s">
        <v>293</v>
      </c>
      <c r="O106" s="43">
        <v>0</v>
      </c>
    </row>
    <row r="107" spans="1:15">
      <c r="A107" s="43" t="s">
        <v>25</v>
      </c>
      <c r="B107" s="44">
        <v>42950</v>
      </c>
      <c r="C107" s="43" t="s">
        <v>26</v>
      </c>
      <c r="D107" s="43" t="s">
        <v>50</v>
      </c>
      <c r="E107" s="43" t="s">
        <v>30</v>
      </c>
      <c r="F107" s="43">
        <v>0.62</v>
      </c>
      <c r="G107" s="43" t="s">
        <v>25</v>
      </c>
      <c r="H107" s="43">
        <v>0.4</v>
      </c>
      <c r="I107" s="43" t="s">
        <v>31</v>
      </c>
      <c r="J107" s="43" t="s">
        <v>32</v>
      </c>
      <c r="K107" s="43" t="s">
        <v>33</v>
      </c>
      <c r="L107" s="43">
        <v>-16.85899986735641</v>
      </c>
      <c r="M107" s="43" t="s">
        <v>290</v>
      </c>
      <c r="N107" s="43" t="s">
        <v>293</v>
      </c>
      <c r="O107" s="43">
        <v>0</v>
      </c>
    </row>
    <row r="108" spans="1:15">
      <c r="A108" s="43" t="s">
        <v>25</v>
      </c>
      <c r="B108" s="44">
        <v>42950</v>
      </c>
      <c r="C108" s="43" t="s">
        <v>26</v>
      </c>
      <c r="D108" s="43" t="s">
        <v>298</v>
      </c>
      <c r="E108" s="43" t="s">
        <v>30</v>
      </c>
      <c r="F108" s="43">
        <v>0.62</v>
      </c>
      <c r="G108" s="43" t="s">
        <v>25</v>
      </c>
      <c r="H108" s="43">
        <v>0.4</v>
      </c>
      <c r="I108" s="43" t="s">
        <v>31</v>
      </c>
      <c r="J108" s="43" t="s">
        <v>32</v>
      </c>
      <c r="K108" s="43" t="s">
        <v>33</v>
      </c>
      <c r="L108" s="43">
        <v>-18.666268735906613</v>
      </c>
      <c r="M108" s="43" t="s">
        <v>290</v>
      </c>
      <c r="N108" s="43" t="s">
        <v>293</v>
      </c>
      <c r="O108" s="43">
        <v>0</v>
      </c>
    </row>
    <row r="109" spans="1:15">
      <c r="A109" s="43" t="s">
        <v>25</v>
      </c>
      <c r="B109" s="44">
        <v>42950</v>
      </c>
      <c r="C109" s="43" t="s">
        <v>26</v>
      </c>
      <c r="D109" s="43" t="s">
        <v>299</v>
      </c>
      <c r="E109" s="43" t="s">
        <v>30</v>
      </c>
      <c r="F109" s="43">
        <v>0.62</v>
      </c>
      <c r="G109" s="43" t="s">
        <v>25</v>
      </c>
      <c r="H109" s="43">
        <v>0.4</v>
      </c>
      <c r="I109" s="43" t="s">
        <v>31</v>
      </c>
      <c r="J109" s="43" t="s">
        <v>32</v>
      </c>
      <c r="K109" s="43" t="s">
        <v>33</v>
      </c>
      <c r="L109" s="43">
        <v>-18.377768934871995</v>
      </c>
      <c r="M109" s="43" t="s">
        <v>290</v>
      </c>
      <c r="N109" s="43" t="s">
        <v>293</v>
      </c>
      <c r="O109" s="43">
        <v>0</v>
      </c>
    </row>
    <row r="110" spans="1:15">
      <c r="A110" s="43" t="s">
        <v>25</v>
      </c>
      <c r="B110" s="44">
        <v>42950</v>
      </c>
      <c r="C110" s="43" t="s">
        <v>26</v>
      </c>
      <c r="D110" s="43" t="s">
        <v>53</v>
      </c>
      <c r="E110" s="43" t="s">
        <v>30</v>
      </c>
      <c r="F110" s="43">
        <v>0.2</v>
      </c>
      <c r="G110" s="43" t="s">
        <v>25</v>
      </c>
      <c r="H110" s="43">
        <v>0.13</v>
      </c>
      <c r="I110" s="43" t="s">
        <v>31</v>
      </c>
      <c r="J110" s="43" t="s">
        <v>32</v>
      </c>
      <c r="K110" s="43" t="s">
        <v>33</v>
      </c>
      <c r="L110" s="43">
        <v>-16.530706990317015</v>
      </c>
      <c r="M110" s="43" t="s">
        <v>290</v>
      </c>
      <c r="N110" s="43" t="s">
        <v>293</v>
      </c>
      <c r="O110" s="43">
        <v>0</v>
      </c>
    </row>
    <row r="111" spans="1:15">
      <c r="A111" s="43" t="s">
        <v>25</v>
      </c>
      <c r="B111" s="44">
        <v>42950</v>
      </c>
      <c r="C111" s="43" t="s">
        <v>26</v>
      </c>
      <c r="D111" s="43" t="s">
        <v>56</v>
      </c>
      <c r="E111" s="43" t="s">
        <v>30</v>
      </c>
      <c r="F111" s="43">
        <v>0.2</v>
      </c>
      <c r="G111" s="43" t="s">
        <v>25</v>
      </c>
      <c r="H111" s="43">
        <v>0.13</v>
      </c>
      <c r="I111" s="43" t="s">
        <v>31</v>
      </c>
      <c r="J111" s="43" t="s">
        <v>32</v>
      </c>
      <c r="K111" s="43" t="s">
        <v>33</v>
      </c>
      <c r="L111" s="43">
        <v>-15.443029579519827</v>
      </c>
      <c r="M111" s="43" t="s">
        <v>290</v>
      </c>
      <c r="N111" s="43" t="s">
        <v>293</v>
      </c>
      <c r="O111" s="43">
        <v>0</v>
      </c>
    </row>
    <row r="112" spans="1:15">
      <c r="A112" s="43" t="s">
        <v>25</v>
      </c>
      <c r="B112" s="44">
        <v>42950</v>
      </c>
      <c r="C112" s="43" t="s">
        <v>26</v>
      </c>
      <c r="D112" s="43" t="s">
        <v>300</v>
      </c>
      <c r="E112" s="43" t="s">
        <v>30</v>
      </c>
      <c r="F112" s="43">
        <v>0.2</v>
      </c>
      <c r="G112" s="43" t="s">
        <v>25</v>
      </c>
      <c r="H112" s="43">
        <v>0.13</v>
      </c>
      <c r="I112" s="43" t="s">
        <v>31</v>
      </c>
      <c r="J112" s="43" t="s">
        <v>32</v>
      </c>
      <c r="K112" s="43" t="s">
        <v>33</v>
      </c>
      <c r="L112" s="43">
        <v>-15.71163284255206</v>
      </c>
      <c r="M112" s="43" t="s">
        <v>290</v>
      </c>
      <c r="N112" s="43" t="s">
        <v>293</v>
      </c>
      <c r="O112" s="43">
        <v>0</v>
      </c>
    </row>
    <row r="113" spans="1:15">
      <c r="A113" s="43" t="s">
        <v>25</v>
      </c>
      <c r="B113" s="44">
        <v>42950</v>
      </c>
      <c r="C113" s="43" t="s">
        <v>26</v>
      </c>
      <c r="D113" s="43" t="s">
        <v>301</v>
      </c>
      <c r="E113" s="43" t="s">
        <v>30</v>
      </c>
      <c r="F113" s="43">
        <v>0.2</v>
      </c>
      <c r="G113" s="43" t="s">
        <v>25</v>
      </c>
      <c r="H113" s="43">
        <v>0.13</v>
      </c>
      <c r="I113" s="43" t="s">
        <v>31</v>
      </c>
      <c r="J113" s="43" t="s">
        <v>32</v>
      </c>
      <c r="K113" s="43" t="s">
        <v>33</v>
      </c>
      <c r="L113" s="43">
        <v>-17.167396206393416</v>
      </c>
      <c r="M113" s="43" t="s">
        <v>290</v>
      </c>
      <c r="N113" s="43" t="s">
        <v>293</v>
      </c>
      <c r="O113" s="43">
        <v>0</v>
      </c>
    </row>
    <row r="114" spans="1:15">
      <c r="A114" s="43" t="s">
        <v>25</v>
      </c>
      <c r="B114" s="44">
        <v>42950</v>
      </c>
      <c r="C114" s="43" t="s">
        <v>26</v>
      </c>
      <c r="D114" s="43" t="s">
        <v>59</v>
      </c>
      <c r="E114" s="43" t="s">
        <v>30</v>
      </c>
      <c r="F114" s="43">
        <v>6.5000000000000002E-2</v>
      </c>
      <c r="G114" s="43" t="s">
        <v>25</v>
      </c>
      <c r="H114" s="43">
        <v>0.04</v>
      </c>
      <c r="I114" s="43" t="s">
        <v>31</v>
      </c>
      <c r="J114" s="43" t="s">
        <v>32</v>
      </c>
      <c r="K114" s="43" t="s">
        <v>33</v>
      </c>
      <c r="L114" s="43">
        <v>-17.565326966441166</v>
      </c>
      <c r="M114" s="43" t="s">
        <v>290</v>
      </c>
      <c r="N114" s="43" t="s">
        <v>293</v>
      </c>
      <c r="O114" s="43">
        <v>0</v>
      </c>
    </row>
    <row r="115" spans="1:15">
      <c r="A115" s="43" t="s">
        <v>25</v>
      </c>
      <c r="B115" s="44">
        <v>42950</v>
      </c>
      <c r="C115" s="43" t="s">
        <v>26</v>
      </c>
      <c r="D115" s="43" t="s">
        <v>62</v>
      </c>
      <c r="E115" s="43" t="s">
        <v>30</v>
      </c>
      <c r="F115" s="43">
        <v>6.5000000000000002E-2</v>
      </c>
      <c r="G115" s="43" t="s">
        <v>25</v>
      </c>
      <c r="H115" s="43">
        <v>0.04</v>
      </c>
      <c r="I115" s="43" t="s">
        <v>31</v>
      </c>
      <c r="J115" s="43" t="s">
        <v>32</v>
      </c>
      <c r="K115" s="43" t="s">
        <v>33</v>
      </c>
      <c r="L115" s="43">
        <v>-18.497148162886319</v>
      </c>
      <c r="M115" s="43" t="s">
        <v>290</v>
      </c>
      <c r="N115" s="43" t="s">
        <v>293</v>
      </c>
      <c r="O115" s="43">
        <v>0</v>
      </c>
    </row>
    <row r="116" spans="1:15">
      <c r="A116" s="43" t="s">
        <v>25</v>
      </c>
      <c r="B116" s="44">
        <v>42950</v>
      </c>
      <c r="C116" s="43" t="s">
        <v>26</v>
      </c>
      <c r="D116" s="43" t="s">
        <v>302</v>
      </c>
      <c r="E116" s="43" t="s">
        <v>30</v>
      </c>
      <c r="F116" s="43">
        <v>6.5000000000000002E-2</v>
      </c>
      <c r="G116" s="43" t="s">
        <v>25</v>
      </c>
      <c r="H116" s="43">
        <v>0.04</v>
      </c>
      <c r="I116" s="43" t="s">
        <v>31</v>
      </c>
      <c r="J116" s="43" t="s">
        <v>32</v>
      </c>
      <c r="K116" s="43" t="s">
        <v>33</v>
      </c>
      <c r="L116" s="43">
        <v>-17.379625945085554</v>
      </c>
      <c r="M116" s="43" t="s">
        <v>290</v>
      </c>
      <c r="N116" s="43" t="s">
        <v>293</v>
      </c>
      <c r="O116" s="43">
        <v>0</v>
      </c>
    </row>
    <row r="117" spans="1:15">
      <c r="A117" s="43" t="s">
        <v>25</v>
      </c>
      <c r="B117" s="44">
        <v>42950</v>
      </c>
      <c r="C117" s="43" t="s">
        <v>26</v>
      </c>
      <c r="D117" s="43" t="s">
        <v>303</v>
      </c>
      <c r="E117" s="43" t="s">
        <v>30</v>
      </c>
      <c r="F117" s="43">
        <v>6.5000000000000002E-2</v>
      </c>
      <c r="G117" s="43" t="s">
        <v>25</v>
      </c>
      <c r="H117" s="43">
        <v>0.04</v>
      </c>
      <c r="I117" s="43" t="s">
        <v>31</v>
      </c>
      <c r="J117" s="43" t="s">
        <v>32</v>
      </c>
      <c r="K117" s="43" t="s">
        <v>33</v>
      </c>
      <c r="L117" s="43">
        <v>-17.164080116726353</v>
      </c>
      <c r="M117" s="43" t="s">
        <v>290</v>
      </c>
      <c r="N117" s="43" t="s">
        <v>293</v>
      </c>
      <c r="O117" s="43">
        <v>0</v>
      </c>
    </row>
    <row r="118" spans="1:15">
      <c r="A118" s="43" t="s">
        <v>25</v>
      </c>
      <c r="B118" s="44">
        <v>42950</v>
      </c>
      <c r="C118" s="43" t="s">
        <v>26</v>
      </c>
      <c r="D118" s="43" t="s">
        <v>65</v>
      </c>
      <c r="E118" s="43" t="s">
        <v>30</v>
      </c>
      <c r="F118" s="43">
        <v>2.1000000000000001E-2</v>
      </c>
      <c r="G118" s="43" t="s">
        <v>25</v>
      </c>
      <c r="H118" s="43">
        <v>1.2999999999999999E-2</v>
      </c>
      <c r="I118" s="43" t="s">
        <v>31</v>
      </c>
      <c r="J118" s="43" t="s">
        <v>32</v>
      </c>
      <c r="K118" s="43" t="s">
        <v>33</v>
      </c>
      <c r="L118" s="43">
        <v>-16.049873988592648</v>
      </c>
      <c r="M118" s="43" t="s">
        <v>290</v>
      </c>
      <c r="N118" s="43" t="s">
        <v>293</v>
      </c>
      <c r="O118" s="43">
        <v>0</v>
      </c>
    </row>
    <row r="119" spans="1:15">
      <c r="A119" s="43" t="s">
        <v>25</v>
      </c>
      <c r="B119" s="44">
        <v>42950</v>
      </c>
      <c r="C119" s="43" t="s">
        <v>26</v>
      </c>
      <c r="D119" s="43" t="s">
        <v>68</v>
      </c>
      <c r="E119" s="43" t="s">
        <v>30</v>
      </c>
      <c r="F119" s="43">
        <v>2.1000000000000001E-2</v>
      </c>
      <c r="G119" s="43" t="s">
        <v>25</v>
      </c>
      <c r="H119" s="43">
        <v>1.2999999999999999E-2</v>
      </c>
      <c r="I119" s="43" t="s">
        <v>31</v>
      </c>
      <c r="J119" s="43" t="s">
        <v>32</v>
      </c>
      <c r="K119" s="43" t="s">
        <v>33</v>
      </c>
      <c r="L119" s="43">
        <v>-15.244064199495952</v>
      </c>
      <c r="M119" s="43" t="s">
        <v>290</v>
      </c>
      <c r="N119" s="43" t="s">
        <v>293</v>
      </c>
      <c r="O119" s="43">
        <v>0</v>
      </c>
    </row>
    <row r="120" spans="1:15">
      <c r="A120" s="43" t="s">
        <v>25</v>
      </c>
      <c r="B120" s="44">
        <v>42950</v>
      </c>
      <c r="C120" s="43" t="s">
        <v>26</v>
      </c>
      <c r="D120" s="43" t="s">
        <v>304</v>
      </c>
      <c r="E120" s="43" t="s">
        <v>30</v>
      </c>
      <c r="F120" s="43">
        <v>2.1000000000000001E-2</v>
      </c>
      <c r="G120" s="43" t="s">
        <v>25</v>
      </c>
      <c r="H120" s="43">
        <v>1.2999999999999999E-2</v>
      </c>
      <c r="I120" s="43" t="s">
        <v>31</v>
      </c>
      <c r="J120" s="43" t="s">
        <v>32</v>
      </c>
      <c r="K120" s="43" t="s">
        <v>33</v>
      </c>
      <c r="L120" s="43">
        <v>-16.90210903302825</v>
      </c>
      <c r="M120" s="43" t="s">
        <v>290</v>
      </c>
      <c r="N120" s="43" t="s">
        <v>293</v>
      </c>
      <c r="O120" s="43">
        <v>0</v>
      </c>
    </row>
    <row r="121" spans="1:15">
      <c r="A121" s="43" t="s">
        <v>25</v>
      </c>
      <c r="B121" s="44">
        <v>42950</v>
      </c>
      <c r="C121" s="43" t="s">
        <v>26</v>
      </c>
      <c r="D121" s="43" t="s">
        <v>305</v>
      </c>
      <c r="E121" s="43" t="s">
        <v>30</v>
      </c>
      <c r="F121" s="43">
        <v>2.1000000000000001E-2</v>
      </c>
      <c r="G121" s="43" t="s">
        <v>25</v>
      </c>
      <c r="H121" s="43">
        <v>1.2999999999999999E-2</v>
      </c>
      <c r="I121" s="43" t="s">
        <v>31</v>
      </c>
      <c r="J121" s="43" t="s">
        <v>32</v>
      </c>
      <c r="K121" s="43" t="s">
        <v>33</v>
      </c>
      <c r="L121" s="43">
        <v>-16.454436927974527</v>
      </c>
      <c r="M121" s="43" t="s">
        <v>290</v>
      </c>
      <c r="N121" s="43" t="s">
        <v>293</v>
      </c>
      <c r="O121" s="43">
        <v>0</v>
      </c>
    </row>
    <row r="122" spans="1:15">
      <c r="A122" s="43" t="s">
        <v>25</v>
      </c>
      <c r="B122" s="44">
        <v>42950</v>
      </c>
      <c r="C122" s="43" t="s">
        <v>26</v>
      </c>
      <c r="D122" s="43" t="s">
        <v>71</v>
      </c>
      <c r="E122" s="43" t="s">
        <v>72</v>
      </c>
      <c r="F122" s="43">
        <v>0</v>
      </c>
      <c r="G122" s="43" t="s">
        <v>25</v>
      </c>
      <c r="H122" s="43">
        <v>0</v>
      </c>
      <c r="I122" s="43" t="s">
        <v>31</v>
      </c>
      <c r="J122" s="43" t="s">
        <v>32</v>
      </c>
      <c r="K122" s="43" t="s">
        <v>33</v>
      </c>
      <c r="L122" s="43">
        <v>2.4605385329619325</v>
      </c>
      <c r="M122" s="43" t="s">
        <v>290</v>
      </c>
      <c r="N122" s="43" t="s">
        <v>293</v>
      </c>
      <c r="O122" s="43">
        <v>0</v>
      </c>
    </row>
    <row r="123" spans="1:15">
      <c r="A123" s="43" t="s">
        <v>25</v>
      </c>
      <c r="B123" s="44">
        <v>42950</v>
      </c>
      <c r="C123" s="43" t="s">
        <v>26</v>
      </c>
      <c r="D123" s="43" t="s">
        <v>75</v>
      </c>
      <c r="E123" s="43" t="s">
        <v>72</v>
      </c>
      <c r="F123" s="43">
        <v>0</v>
      </c>
      <c r="G123" s="43" t="s">
        <v>25</v>
      </c>
      <c r="H123" s="43">
        <v>0</v>
      </c>
      <c r="I123" s="43" t="s">
        <v>31</v>
      </c>
      <c r="J123" s="43" t="s">
        <v>32</v>
      </c>
      <c r="K123" s="43" t="s">
        <v>33</v>
      </c>
      <c r="L123" s="43">
        <v>-2.4605385329619289</v>
      </c>
      <c r="M123" s="43" t="s">
        <v>290</v>
      </c>
      <c r="N123" s="43" t="s">
        <v>293</v>
      </c>
      <c r="O123" s="43">
        <v>0</v>
      </c>
    </row>
    <row r="124" spans="1:15">
      <c r="A124" s="43" t="s">
        <v>25</v>
      </c>
      <c r="B124" s="44">
        <v>42950</v>
      </c>
      <c r="C124" s="43" t="s">
        <v>26</v>
      </c>
      <c r="D124" s="43" t="s">
        <v>306</v>
      </c>
      <c r="E124" s="43" t="s">
        <v>72</v>
      </c>
      <c r="F124" s="43">
        <v>0</v>
      </c>
      <c r="G124" s="43" t="s">
        <v>25</v>
      </c>
      <c r="H124" s="43">
        <v>0</v>
      </c>
      <c r="I124" s="43" t="s">
        <v>31</v>
      </c>
      <c r="J124" s="43" t="s">
        <v>32</v>
      </c>
      <c r="K124" s="43" t="s">
        <v>33</v>
      </c>
      <c r="L124" s="43">
        <v>-0.2918158907016819</v>
      </c>
      <c r="M124" s="43" t="s">
        <v>290</v>
      </c>
      <c r="N124" s="43" t="s">
        <v>293</v>
      </c>
      <c r="O124" s="43">
        <v>0</v>
      </c>
    </row>
    <row r="125" spans="1:15">
      <c r="A125" s="43" t="s">
        <v>25</v>
      </c>
      <c r="B125" s="44">
        <v>42950</v>
      </c>
      <c r="C125" s="43" t="s">
        <v>26</v>
      </c>
      <c r="D125" s="43" t="s">
        <v>307</v>
      </c>
      <c r="E125" s="43" t="s">
        <v>72</v>
      </c>
      <c r="F125" s="43">
        <v>0</v>
      </c>
      <c r="G125" s="43" t="s">
        <v>25</v>
      </c>
      <c r="H125" s="43">
        <v>0</v>
      </c>
      <c r="I125" s="43" t="s">
        <v>31</v>
      </c>
      <c r="J125" s="43" t="s">
        <v>32</v>
      </c>
      <c r="K125" s="43" t="s">
        <v>33</v>
      </c>
      <c r="L125" s="43">
        <v>-11.984348056771452</v>
      </c>
      <c r="M125" s="43" t="s">
        <v>290</v>
      </c>
      <c r="N125" s="43" t="s">
        <v>293</v>
      </c>
      <c r="O125" s="43">
        <v>0</v>
      </c>
    </row>
    <row r="126" spans="1:15">
      <c r="A126" s="43" t="s">
        <v>25</v>
      </c>
      <c r="B126" s="44">
        <v>42950</v>
      </c>
      <c r="C126" s="43" t="s">
        <v>26</v>
      </c>
      <c r="D126" s="43" t="s">
        <v>78</v>
      </c>
      <c r="E126" s="43" t="s">
        <v>79</v>
      </c>
      <c r="F126" s="43" t="s">
        <v>25</v>
      </c>
      <c r="G126" s="43" t="s">
        <v>25</v>
      </c>
      <c r="H126" s="43" t="s">
        <v>25</v>
      </c>
      <c r="I126" s="43" t="s">
        <v>25</v>
      </c>
      <c r="J126" s="43" t="s">
        <v>32</v>
      </c>
      <c r="K126" s="43" t="s">
        <v>33</v>
      </c>
      <c r="L126" s="43">
        <v>-18.457355086881545</v>
      </c>
      <c r="M126" s="43" t="s">
        <v>290</v>
      </c>
      <c r="N126" s="43" t="s">
        <v>293</v>
      </c>
      <c r="O126" s="43">
        <v>0</v>
      </c>
    </row>
    <row r="127" spans="1:15">
      <c r="A127" s="43" t="s">
        <v>25</v>
      </c>
      <c r="B127" s="44">
        <v>42950</v>
      </c>
      <c r="C127" s="43" t="s">
        <v>26</v>
      </c>
      <c r="D127" s="43" t="s">
        <v>289</v>
      </c>
      <c r="E127" s="43" t="s">
        <v>79</v>
      </c>
      <c r="F127" s="43" t="s">
        <v>25</v>
      </c>
      <c r="G127" s="43" t="s">
        <v>25</v>
      </c>
      <c r="H127" s="43" t="s">
        <v>25</v>
      </c>
      <c r="I127" s="43" t="s">
        <v>25</v>
      </c>
      <c r="J127" s="43" t="s">
        <v>32</v>
      </c>
      <c r="K127" s="43" t="s">
        <v>33</v>
      </c>
      <c r="L127" s="43">
        <v>-19.133837378962724</v>
      </c>
      <c r="M127" s="43" t="s">
        <v>290</v>
      </c>
      <c r="N127" s="43" t="s">
        <v>293</v>
      </c>
      <c r="O127" s="43">
        <v>0</v>
      </c>
    </row>
    <row r="128" spans="1:15">
      <c r="A128" s="43" t="s">
        <v>25</v>
      </c>
      <c r="B128" s="44">
        <v>42950</v>
      </c>
      <c r="C128" s="43" t="s">
        <v>26</v>
      </c>
      <c r="D128" s="43" t="s">
        <v>308</v>
      </c>
      <c r="E128" s="43" t="s">
        <v>79</v>
      </c>
      <c r="F128" s="43" t="s">
        <v>25</v>
      </c>
      <c r="G128" s="43" t="s">
        <v>25</v>
      </c>
      <c r="H128" s="43" t="s">
        <v>25</v>
      </c>
      <c r="I128" s="43" t="s">
        <v>25</v>
      </c>
      <c r="J128" s="43" t="s">
        <v>32</v>
      </c>
      <c r="K128" s="43" t="s">
        <v>33</v>
      </c>
      <c r="L128" s="43">
        <v>-18.361188486536669</v>
      </c>
      <c r="M128" s="43" t="s">
        <v>290</v>
      </c>
      <c r="N128" s="43" t="s">
        <v>293</v>
      </c>
      <c r="O128" s="43">
        <v>0</v>
      </c>
    </row>
    <row r="129" spans="1:15">
      <c r="A129" s="43" t="s">
        <v>25</v>
      </c>
      <c r="B129" s="44">
        <v>42950</v>
      </c>
      <c r="C129" s="43" t="s">
        <v>26</v>
      </c>
      <c r="D129" s="43" t="s">
        <v>309</v>
      </c>
      <c r="E129" s="43" t="s">
        <v>79</v>
      </c>
      <c r="F129" s="43" t="s">
        <v>25</v>
      </c>
      <c r="G129" s="43" t="s">
        <v>25</v>
      </c>
      <c r="H129" s="43" t="s">
        <v>25</v>
      </c>
      <c r="I129" s="43" t="s">
        <v>25</v>
      </c>
      <c r="J129" s="43" t="s">
        <v>32</v>
      </c>
      <c r="K129" s="43" t="s">
        <v>33</v>
      </c>
      <c r="L129" s="43">
        <v>-18.351240217535477</v>
      </c>
      <c r="M129" s="43" t="s">
        <v>290</v>
      </c>
      <c r="N129" s="43" t="s">
        <v>293</v>
      </c>
      <c r="O129" s="43">
        <v>0</v>
      </c>
    </row>
    <row r="130" spans="1:15">
      <c r="A130" s="43" t="s">
        <v>25</v>
      </c>
      <c r="B130" s="44">
        <v>42951</v>
      </c>
      <c r="C130" s="43" t="s">
        <v>26</v>
      </c>
      <c r="D130" s="43" t="s">
        <v>29</v>
      </c>
      <c r="E130" s="43" t="s">
        <v>30</v>
      </c>
      <c r="F130" s="43">
        <v>6</v>
      </c>
      <c r="G130" s="43">
        <v>3.96</v>
      </c>
      <c r="H130" s="43">
        <v>3.96</v>
      </c>
      <c r="I130" s="43" t="s">
        <v>31</v>
      </c>
      <c r="J130" s="43" t="s">
        <v>32</v>
      </c>
      <c r="K130" s="43" t="s">
        <v>33</v>
      </c>
      <c r="L130" s="43">
        <v>-3.0731338872286615</v>
      </c>
      <c r="M130" s="43" t="s">
        <v>291</v>
      </c>
      <c r="N130" s="43" t="s">
        <v>293</v>
      </c>
      <c r="O130" s="43">
        <v>0</v>
      </c>
    </row>
    <row r="131" spans="1:15">
      <c r="A131" s="43" t="s">
        <v>25</v>
      </c>
      <c r="B131" s="44">
        <v>42951</v>
      </c>
      <c r="C131" s="43" t="s">
        <v>26</v>
      </c>
      <c r="D131" s="43" t="s">
        <v>38</v>
      </c>
      <c r="E131" s="43" t="s">
        <v>30</v>
      </c>
      <c r="F131" s="43">
        <v>6</v>
      </c>
      <c r="G131" s="43">
        <v>3.96</v>
      </c>
      <c r="H131" s="43">
        <v>3.96</v>
      </c>
      <c r="I131" s="43" t="s">
        <v>31</v>
      </c>
      <c r="J131" s="43" t="s">
        <v>32</v>
      </c>
      <c r="K131" s="43" t="s">
        <v>33</v>
      </c>
      <c r="L131" s="43">
        <v>-3.3174608387245077</v>
      </c>
      <c r="M131" s="43" t="s">
        <v>291</v>
      </c>
      <c r="N131" s="43" t="s">
        <v>293</v>
      </c>
      <c r="O131" s="43">
        <v>0</v>
      </c>
    </row>
    <row r="132" spans="1:15">
      <c r="A132" s="43" t="s">
        <v>25</v>
      </c>
      <c r="B132" s="44">
        <v>42951</v>
      </c>
      <c r="C132" s="43" t="s">
        <v>26</v>
      </c>
      <c r="D132" s="43" t="s">
        <v>294</v>
      </c>
      <c r="E132" s="43" t="s">
        <v>30</v>
      </c>
      <c r="F132" s="43">
        <v>6</v>
      </c>
      <c r="G132" s="43">
        <v>3.96</v>
      </c>
      <c r="H132" s="43">
        <v>3.96</v>
      </c>
      <c r="I132" s="43" t="s">
        <v>31</v>
      </c>
      <c r="J132" s="43" t="s">
        <v>32</v>
      </c>
      <c r="K132" s="43" t="s">
        <v>33</v>
      </c>
      <c r="L132" s="43">
        <v>-3.9164559456175496</v>
      </c>
      <c r="M132" s="43" t="s">
        <v>291</v>
      </c>
      <c r="N132" s="43" t="s">
        <v>293</v>
      </c>
      <c r="O132" s="43">
        <v>0</v>
      </c>
    </row>
    <row r="133" spans="1:15">
      <c r="A133" s="43" t="s">
        <v>25</v>
      </c>
      <c r="B133" s="44">
        <v>42951</v>
      </c>
      <c r="C133" s="43" t="s">
        <v>26</v>
      </c>
      <c r="D133" s="43" t="s">
        <v>295</v>
      </c>
      <c r="E133" s="43" t="s">
        <v>30</v>
      </c>
      <c r="F133" s="43">
        <v>6</v>
      </c>
      <c r="G133" s="43">
        <v>3.96</v>
      </c>
      <c r="H133" s="43">
        <v>3.96</v>
      </c>
      <c r="I133" s="43" t="s">
        <v>31</v>
      </c>
      <c r="J133" s="43" t="s">
        <v>32</v>
      </c>
      <c r="K133" s="43" t="s">
        <v>33</v>
      </c>
      <c r="L133" s="43">
        <v>-3.1177958030934945</v>
      </c>
      <c r="M133" s="43" t="s">
        <v>291</v>
      </c>
      <c r="N133" s="43" t="s">
        <v>293</v>
      </c>
      <c r="O133" s="43">
        <v>0</v>
      </c>
    </row>
    <row r="134" spans="1:15">
      <c r="A134" s="43" t="s">
        <v>25</v>
      </c>
      <c r="B134" s="44">
        <v>42951</v>
      </c>
      <c r="C134" s="43" t="s">
        <v>26</v>
      </c>
      <c r="D134" s="43" t="s">
        <v>41</v>
      </c>
      <c r="E134" s="43" t="s">
        <v>30</v>
      </c>
      <c r="F134" s="43">
        <v>1.94</v>
      </c>
      <c r="G134" s="43" t="s">
        <v>25</v>
      </c>
      <c r="H134" s="43">
        <v>1.25</v>
      </c>
      <c r="I134" s="43" t="s">
        <v>31</v>
      </c>
      <c r="J134" s="43" t="s">
        <v>32</v>
      </c>
      <c r="K134" s="43" t="s">
        <v>33</v>
      </c>
      <c r="L134" s="43">
        <v>-3.4672096154477687</v>
      </c>
      <c r="M134" s="43" t="s">
        <v>291</v>
      </c>
      <c r="N134" s="43" t="s">
        <v>293</v>
      </c>
      <c r="O134" s="43">
        <v>0</v>
      </c>
    </row>
    <row r="135" spans="1:15">
      <c r="A135" s="43" t="s">
        <v>25</v>
      </c>
      <c r="B135" s="44">
        <v>42951</v>
      </c>
      <c r="C135" s="43" t="s">
        <v>26</v>
      </c>
      <c r="D135" s="43" t="s">
        <v>44</v>
      </c>
      <c r="E135" s="43" t="s">
        <v>30</v>
      </c>
      <c r="F135" s="43">
        <v>1.94</v>
      </c>
      <c r="G135" s="43" t="s">
        <v>25</v>
      </c>
      <c r="H135" s="43">
        <v>1.25</v>
      </c>
      <c r="I135" s="43" t="s">
        <v>31</v>
      </c>
      <c r="J135" s="43" t="s">
        <v>32</v>
      </c>
      <c r="K135" s="43" t="s">
        <v>33</v>
      </c>
      <c r="L135" s="43">
        <v>-3.9322189747463141</v>
      </c>
      <c r="M135" s="43" t="s">
        <v>291</v>
      </c>
      <c r="N135" s="43" t="s">
        <v>293</v>
      </c>
      <c r="O135" s="43">
        <v>0</v>
      </c>
    </row>
    <row r="136" spans="1:15">
      <c r="A136" s="43" t="s">
        <v>25</v>
      </c>
      <c r="B136" s="44">
        <v>42951</v>
      </c>
      <c r="C136" s="43" t="s">
        <v>26</v>
      </c>
      <c r="D136" s="43" t="s">
        <v>296</v>
      </c>
      <c r="E136" s="43" t="s">
        <v>30</v>
      </c>
      <c r="F136" s="43">
        <v>1.94</v>
      </c>
      <c r="G136" s="43" t="s">
        <v>25</v>
      </c>
      <c r="H136" s="43">
        <v>1.25</v>
      </c>
      <c r="I136" s="43" t="s">
        <v>31</v>
      </c>
      <c r="J136" s="43" t="s">
        <v>32</v>
      </c>
      <c r="K136" s="43" t="s">
        <v>33</v>
      </c>
      <c r="L136" s="43">
        <v>-3.0836425733145045</v>
      </c>
      <c r="M136" s="43" t="s">
        <v>291</v>
      </c>
      <c r="N136" s="43" t="s">
        <v>293</v>
      </c>
      <c r="O136" s="43">
        <v>0</v>
      </c>
    </row>
    <row r="137" spans="1:15">
      <c r="A137" s="43" t="s">
        <v>25</v>
      </c>
      <c r="B137" s="44">
        <v>42951</v>
      </c>
      <c r="C137" s="43" t="s">
        <v>26</v>
      </c>
      <c r="D137" s="43" t="s">
        <v>297</v>
      </c>
      <c r="E137" s="43" t="s">
        <v>30</v>
      </c>
      <c r="F137" s="43">
        <v>1.94</v>
      </c>
      <c r="G137" s="43" t="s">
        <v>25</v>
      </c>
      <c r="H137" s="43">
        <v>1.25</v>
      </c>
      <c r="I137" s="43" t="s">
        <v>31</v>
      </c>
      <c r="J137" s="43" t="s">
        <v>32</v>
      </c>
      <c r="K137" s="43" t="s">
        <v>33</v>
      </c>
      <c r="L137" s="43">
        <v>-2.0301467932087611</v>
      </c>
      <c r="M137" s="43" t="s">
        <v>291</v>
      </c>
      <c r="N137" s="43" t="s">
        <v>293</v>
      </c>
      <c r="O137" s="43">
        <v>0</v>
      </c>
    </row>
    <row r="138" spans="1:15">
      <c r="A138" s="43" t="s">
        <v>25</v>
      </c>
      <c r="B138" s="44">
        <v>42951</v>
      </c>
      <c r="C138" s="43" t="s">
        <v>26</v>
      </c>
      <c r="D138" s="43" t="s">
        <v>47</v>
      </c>
      <c r="E138" s="43" t="s">
        <v>30</v>
      </c>
      <c r="F138" s="43">
        <v>0.62</v>
      </c>
      <c r="G138" s="43" t="s">
        <v>25</v>
      </c>
      <c r="H138" s="43">
        <v>0.4</v>
      </c>
      <c r="I138" s="43" t="s">
        <v>31</v>
      </c>
      <c r="J138" s="43" t="s">
        <v>32</v>
      </c>
      <c r="K138" s="43" t="s">
        <v>33</v>
      </c>
      <c r="L138" s="43">
        <v>-3.5722964763061968</v>
      </c>
      <c r="M138" s="43" t="s">
        <v>291</v>
      </c>
      <c r="N138" s="43" t="s">
        <v>293</v>
      </c>
      <c r="O138" s="43">
        <v>0</v>
      </c>
    </row>
    <row r="139" spans="1:15">
      <c r="A139" s="43" t="s">
        <v>25</v>
      </c>
      <c r="B139" s="44">
        <v>42951</v>
      </c>
      <c r="C139" s="43" t="s">
        <v>26</v>
      </c>
      <c r="D139" s="43" t="s">
        <v>50</v>
      </c>
      <c r="E139" s="43" t="s">
        <v>30</v>
      </c>
      <c r="F139" s="43">
        <v>0.62</v>
      </c>
      <c r="G139" s="43" t="s">
        <v>25</v>
      </c>
      <c r="H139" s="43">
        <v>0.4</v>
      </c>
      <c r="I139" s="43" t="s">
        <v>31</v>
      </c>
      <c r="J139" s="43" t="s">
        <v>32</v>
      </c>
      <c r="K139" s="43" t="s">
        <v>33</v>
      </c>
      <c r="L139" s="43">
        <v>-2.3427802042625863</v>
      </c>
      <c r="M139" s="43" t="s">
        <v>291</v>
      </c>
      <c r="N139" s="43" t="s">
        <v>293</v>
      </c>
      <c r="O139" s="43">
        <v>0</v>
      </c>
    </row>
    <row r="140" spans="1:15">
      <c r="A140" s="43" t="s">
        <v>25</v>
      </c>
      <c r="B140" s="44">
        <v>42951</v>
      </c>
      <c r="C140" s="43" t="s">
        <v>26</v>
      </c>
      <c r="D140" s="43" t="s">
        <v>298</v>
      </c>
      <c r="E140" s="43" t="s">
        <v>30</v>
      </c>
      <c r="F140" s="43">
        <v>0.62</v>
      </c>
      <c r="G140" s="43" t="s">
        <v>25</v>
      </c>
      <c r="H140" s="43">
        <v>0.4</v>
      </c>
      <c r="I140" s="43" t="s">
        <v>31</v>
      </c>
      <c r="J140" s="43" t="s">
        <v>32</v>
      </c>
      <c r="K140" s="43" t="s">
        <v>33</v>
      </c>
      <c r="L140" s="43">
        <v>-3.8849298873600202</v>
      </c>
      <c r="M140" s="43" t="s">
        <v>291</v>
      </c>
      <c r="N140" s="43" t="s">
        <v>293</v>
      </c>
      <c r="O140" s="43">
        <v>0</v>
      </c>
    </row>
    <row r="141" spans="1:15">
      <c r="A141" s="43" t="s">
        <v>25</v>
      </c>
      <c r="B141" s="44">
        <v>42951</v>
      </c>
      <c r="C141" s="43" t="s">
        <v>26</v>
      </c>
      <c r="D141" s="43" t="s">
        <v>299</v>
      </c>
      <c r="E141" s="43" t="s">
        <v>30</v>
      </c>
      <c r="F141" s="43">
        <v>0.62</v>
      </c>
      <c r="G141" s="43" t="s">
        <v>25</v>
      </c>
      <c r="H141" s="43">
        <v>0.4</v>
      </c>
      <c r="I141" s="43" t="s">
        <v>31</v>
      </c>
      <c r="J141" s="43" t="s">
        <v>32</v>
      </c>
      <c r="K141" s="43" t="s">
        <v>33</v>
      </c>
      <c r="L141" s="43">
        <v>-3.7929788841088956</v>
      </c>
      <c r="M141" s="43" t="s">
        <v>291</v>
      </c>
      <c r="N141" s="43" t="s">
        <v>293</v>
      </c>
      <c r="O141" s="43">
        <v>0</v>
      </c>
    </row>
    <row r="142" spans="1:15">
      <c r="A142" s="43" t="s">
        <v>25</v>
      </c>
      <c r="B142" s="44">
        <v>42951</v>
      </c>
      <c r="C142" s="43" t="s">
        <v>26</v>
      </c>
      <c r="D142" s="43" t="s">
        <v>53</v>
      </c>
      <c r="E142" s="43" t="s">
        <v>30</v>
      </c>
      <c r="F142" s="43">
        <v>0.2</v>
      </c>
      <c r="G142" s="43" t="s">
        <v>25</v>
      </c>
      <c r="H142" s="43">
        <v>0.13</v>
      </c>
      <c r="I142" s="43" t="s">
        <v>31</v>
      </c>
      <c r="J142" s="43" t="s">
        <v>32</v>
      </c>
      <c r="K142" s="43" t="s">
        <v>33</v>
      </c>
      <c r="L142" s="43">
        <v>-3.9243374601819312</v>
      </c>
      <c r="M142" s="43" t="s">
        <v>291</v>
      </c>
      <c r="N142" s="43" t="s">
        <v>293</v>
      </c>
      <c r="O142" s="43">
        <v>0</v>
      </c>
    </row>
    <row r="143" spans="1:15">
      <c r="A143" s="43" t="s">
        <v>25</v>
      </c>
      <c r="B143" s="44">
        <v>42951</v>
      </c>
      <c r="C143" s="43" t="s">
        <v>26</v>
      </c>
      <c r="D143" s="43" t="s">
        <v>56</v>
      </c>
      <c r="E143" s="43" t="s">
        <v>30</v>
      </c>
      <c r="F143" s="43">
        <v>0.2</v>
      </c>
      <c r="G143" s="43" t="s">
        <v>25</v>
      </c>
      <c r="H143" s="43">
        <v>0.13</v>
      </c>
      <c r="I143" s="43" t="s">
        <v>31</v>
      </c>
      <c r="J143" s="43" t="s">
        <v>32</v>
      </c>
      <c r="K143" s="43" t="s">
        <v>33</v>
      </c>
      <c r="L143" s="43">
        <v>-4.1345111818987883</v>
      </c>
      <c r="M143" s="43" t="s">
        <v>291</v>
      </c>
      <c r="N143" s="43" t="s">
        <v>293</v>
      </c>
      <c r="O143" s="43">
        <v>0</v>
      </c>
    </row>
    <row r="144" spans="1:15">
      <c r="A144" s="43" t="s">
        <v>25</v>
      </c>
      <c r="B144" s="44">
        <v>42951</v>
      </c>
      <c r="C144" s="43" t="s">
        <v>26</v>
      </c>
      <c r="D144" s="43" t="s">
        <v>300</v>
      </c>
      <c r="E144" s="43" t="s">
        <v>30</v>
      </c>
      <c r="F144" s="43">
        <v>0.2</v>
      </c>
      <c r="G144" s="43" t="s">
        <v>25</v>
      </c>
      <c r="H144" s="43">
        <v>0.13</v>
      </c>
      <c r="I144" s="43" t="s">
        <v>31</v>
      </c>
      <c r="J144" s="43" t="s">
        <v>32</v>
      </c>
      <c r="K144" s="43" t="s">
        <v>33</v>
      </c>
      <c r="L144" s="43">
        <v>-4.242225214278676</v>
      </c>
      <c r="M144" s="43" t="s">
        <v>291</v>
      </c>
      <c r="N144" s="43" t="s">
        <v>293</v>
      </c>
      <c r="O144" s="43">
        <v>0</v>
      </c>
    </row>
    <row r="145" spans="1:15">
      <c r="A145" s="43" t="s">
        <v>25</v>
      </c>
      <c r="B145" s="44">
        <v>42951</v>
      </c>
      <c r="C145" s="43" t="s">
        <v>26</v>
      </c>
      <c r="D145" s="43" t="s">
        <v>301</v>
      </c>
      <c r="E145" s="43" t="s">
        <v>30</v>
      </c>
      <c r="F145" s="43">
        <v>0.2</v>
      </c>
      <c r="G145" s="43" t="s">
        <v>25</v>
      </c>
      <c r="H145" s="43">
        <v>0.13</v>
      </c>
      <c r="I145" s="43" t="s">
        <v>31</v>
      </c>
      <c r="J145" s="43" t="s">
        <v>32</v>
      </c>
      <c r="K145" s="43" t="s">
        <v>33</v>
      </c>
      <c r="L145" s="43">
        <v>-4.342057732094184</v>
      </c>
      <c r="M145" s="43" t="s">
        <v>291</v>
      </c>
      <c r="N145" s="43" t="s">
        <v>293</v>
      </c>
      <c r="O145" s="43">
        <v>0</v>
      </c>
    </row>
    <row r="146" spans="1:15">
      <c r="A146" s="43" t="s">
        <v>25</v>
      </c>
      <c r="B146" s="44">
        <v>42951</v>
      </c>
      <c r="C146" s="43" t="s">
        <v>26</v>
      </c>
      <c r="D146" s="43" t="s">
        <v>59</v>
      </c>
      <c r="E146" s="43" t="s">
        <v>30</v>
      </c>
      <c r="F146" s="43">
        <v>6.5000000000000002E-2</v>
      </c>
      <c r="G146" s="43" t="s">
        <v>25</v>
      </c>
      <c r="H146" s="43">
        <v>0.04</v>
      </c>
      <c r="I146" s="43" t="s">
        <v>31</v>
      </c>
      <c r="J146" s="43" t="s">
        <v>32</v>
      </c>
      <c r="K146" s="43" t="s">
        <v>33</v>
      </c>
      <c r="L146" s="43">
        <v>-11.698137992184163</v>
      </c>
      <c r="M146" s="43" t="s">
        <v>291</v>
      </c>
      <c r="N146" s="43" t="s">
        <v>293</v>
      </c>
      <c r="O146" s="43">
        <v>0</v>
      </c>
    </row>
    <row r="147" spans="1:15">
      <c r="A147" s="43" t="s">
        <v>25</v>
      </c>
      <c r="B147" s="44">
        <v>42951</v>
      </c>
      <c r="C147" s="43" t="s">
        <v>26</v>
      </c>
      <c r="D147" s="43" t="s">
        <v>62</v>
      </c>
      <c r="E147" s="43" t="s">
        <v>30</v>
      </c>
      <c r="F147" s="43">
        <v>6.5000000000000002E-2</v>
      </c>
      <c r="G147" s="43" t="s">
        <v>25</v>
      </c>
      <c r="H147" s="43">
        <v>0.04</v>
      </c>
      <c r="I147" s="43" t="s">
        <v>31</v>
      </c>
      <c r="J147" s="43" t="s">
        <v>32</v>
      </c>
      <c r="K147" s="43" t="s">
        <v>33</v>
      </c>
      <c r="L147" s="43">
        <v>-12.76739680141867</v>
      </c>
      <c r="M147" s="43" t="s">
        <v>291</v>
      </c>
      <c r="N147" s="43" t="s">
        <v>293</v>
      </c>
      <c r="O147" s="43">
        <v>0</v>
      </c>
    </row>
    <row r="148" spans="1:15">
      <c r="A148" s="43" t="s">
        <v>25</v>
      </c>
      <c r="B148" s="44">
        <v>42951</v>
      </c>
      <c r="C148" s="43" t="s">
        <v>26</v>
      </c>
      <c r="D148" s="43" t="s">
        <v>302</v>
      </c>
      <c r="E148" s="43" t="s">
        <v>30</v>
      </c>
      <c r="F148" s="43">
        <v>6.5000000000000002E-2</v>
      </c>
      <c r="G148" s="43" t="s">
        <v>25</v>
      </c>
      <c r="H148" s="43">
        <v>0.04</v>
      </c>
      <c r="I148" s="43" t="s">
        <v>31</v>
      </c>
      <c r="J148" s="43" t="s">
        <v>32</v>
      </c>
      <c r="K148" s="43" t="s">
        <v>33</v>
      </c>
      <c r="L148" s="43">
        <v>-12.783159830547437</v>
      </c>
      <c r="M148" s="43" t="s">
        <v>291</v>
      </c>
      <c r="N148" s="43" t="s">
        <v>293</v>
      </c>
      <c r="O148" s="43">
        <v>0</v>
      </c>
    </row>
    <row r="149" spans="1:15">
      <c r="A149" s="43" t="s">
        <v>25</v>
      </c>
      <c r="B149" s="44">
        <v>42951</v>
      </c>
      <c r="C149" s="43" t="s">
        <v>26</v>
      </c>
      <c r="D149" s="43" t="s">
        <v>303</v>
      </c>
      <c r="E149" s="43" t="s">
        <v>30</v>
      </c>
      <c r="F149" s="43">
        <v>6.5000000000000002E-2</v>
      </c>
      <c r="G149" s="43" t="s">
        <v>25</v>
      </c>
      <c r="H149" s="43">
        <v>0.04</v>
      </c>
      <c r="I149" s="43" t="s">
        <v>31</v>
      </c>
      <c r="J149" s="43" t="s">
        <v>32</v>
      </c>
      <c r="K149" s="43" t="s">
        <v>33</v>
      </c>
      <c r="L149" s="43">
        <v>-13.037995468129123</v>
      </c>
      <c r="M149" s="43" t="s">
        <v>291</v>
      </c>
      <c r="N149" s="43" t="s">
        <v>293</v>
      </c>
      <c r="O149" s="43">
        <v>0</v>
      </c>
    </row>
    <row r="150" spans="1:15">
      <c r="A150" s="43" t="s">
        <v>25</v>
      </c>
      <c r="B150" s="44">
        <v>42951</v>
      </c>
      <c r="C150" s="43" t="s">
        <v>26</v>
      </c>
      <c r="D150" s="43" t="s">
        <v>65</v>
      </c>
      <c r="E150" s="43" t="s">
        <v>30</v>
      </c>
      <c r="F150" s="43">
        <v>2.1000000000000001E-2</v>
      </c>
      <c r="G150" s="43" t="s">
        <v>25</v>
      </c>
      <c r="H150" s="43">
        <v>1.2E-2</v>
      </c>
      <c r="I150" s="43" t="s">
        <v>31</v>
      </c>
      <c r="J150" s="43" t="s">
        <v>32</v>
      </c>
      <c r="K150" s="43" t="s">
        <v>33</v>
      </c>
      <c r="L150" s="43">
        <v>-11.750681422613377</v>
      </c>
      <c r="M150" s="43" t="s">
        <v>291</v>
      </c>
      <c r="N150" s="43" t="s">
        <v>293</v>
      </c>
      <c r="O150" s="43">
        <v>0</v>
      </c>
    </row>
    <row r="151" spans="1:15">
      <c r="A151" s="43" t="s">
        <v>25</v>
      </c>
      <c r="B151" s="44">
        <v>42951</v>
      </c>
      <c r="C151" s="43" t="s">
        <v>26</v>
      </c>
      <c r="D151" s="43" t="s">
        <v>68</v>
      </c>
      <c r="E151" s="43" t="s">
        <v>30</v>
      </c>
      <c r="F151" s="43">
        <v>2.1000000000000001E-2</v>
      </c>
      <c r="G151" s="43" t="s">
        <v>25</v>
      </c>
      <c r="H151" s="43">
        <v>1.2E-2</v>
      </c>
      <c r="I151" s="43" t="s">
        <v>31</v>
      </c>
      <c r="J151" s="43" t="s">
        <v>32</v>
      </c>
      <c r="K151" s="43" t="s">
        <v>33</v>
      </c>
      <c r="L151" s="43">
        <v>-12.756888115332826</v>
      </c>
      <c r="M151" s="43" t="s">
        <v>291</v>
      </c>
      <c r="N151" s="43" t="s">
        <v>293</v>
      </c>
      <c r="O151" s="43">
        <v>0</v>
      </c>
    </row>
    <row r="152" spans="1:15">
      <c r="A152" s="43" t="s">
        <v>25</v>
      </c>
      <c r="B152" s="44">
        <v>42951</v>
      </c>
      <c r="C152" s="43" t="s">
        <v>26</v>
      </c>
      <c r="D152" s="43" t="s">
        <v>304</v>
      </c>
      <c r="E152" s="43" t="s">
        <v>30</v>
      </c>
      <c r="F152" s="43">
        <v>2.1000000000000001E-2</v>
      </c>
      <c r="G152" s="43" t="s">
        <v>25</v>
      </c>
      <c r="H152" s="43">
        <v>1.2E-2</v>
      </c>
      <c r="I152" s="43" t="s">
        <v>31</v>
      </c>
      <c r="J152" s="43" t="s">
        <v>32</v>
      </c>
      <c r="K152" s="43" t="s">
        <v>33</v>
      </c>
      <c r="L152" s="43">
        <v>-12.378575416242485</v>
      </c>
      <c r="M152" s="43" t="s">
        <v>291</v>
      </c>
      <c r="N152" s="43" t="s">
        <v>293</v>
      </c>
      <c r="O152" s="43">
        <v>0</v>
      </c>
    </row>
    <row r="153" spans="1:15">
      <c r="A153" s="43" t="s">
        <v>25</v>
      </c>
      <c r="B153" s="44">
        <v>42951</v>
      </c>
      <c r="C153" s="43" t="s">
        <v>26</v>
      </c>
      <c r="D153" s="43" t="s">
        <v>305</v>
      </c>
      <c r="E153" s="43" t="s">
        <v>30</v>
      </c>
      <c r="F153" s="43">
        <v>2.1000000000000001E-2</v>
      </c>
      <c r="G153" s="43" t="s">
        <v>25</v>
      </c>
      <c r="H153" s="43">
        <v>1.2E-2</v>
      </c>
      <c r="I153" s="43" t="s">
        <v>31</v>
      </c>
      <c r="J153" s="43" t="s">
        <v>32</v>
      </c>
      <c r="K153" s="43" t="s">
        <v>33</v>
      </c>
      <c r="L153" s="43">
        <v>-12.257725526255294</v>
      </c>
      <c r="M153" s="43" t="s">
        <v>291</v>
      </c>
      <c r="N153" s="43" t="s">
        <v>293</v>
      </c>
      <c r="O153" s="43">
        <v>0</v>
      </c>
    </row>
    <row r="154" spans="1:15">
      <c r="A154" s="43" t="s">
        <v>25</v>
      </c>
      <c r="B154" s="44">
        <v>42951</v>
      </c>
      <c r="C154" s="43" t="s">
        <v>26</v>
      </c>
      <c r="D154" s="43" t="s">
        <v>71</v>
      </c>
      <c r="E154" s="43" t="s">
        <v>72</v>
      </c>
      <c r="F154" s="43">
        <v>0</v>
      </c>
      <c r="G154" s="43" t="s">
        <v>25</v>
      </c>
      <c r="H154" s="43">
        <v>0</v>
      </c>
      <c r="I154" s="43" t="s">
        <v>31</v>
      </c>
      <c r="J154" s="43" t="s">
        <v>32</v>
      </c>
      <c r="K154" s="43" t="s">
        <v>33</v>
      </c>
      <c r="L154" s="43">
        <v>-1.4495418869659458</v>
      </c>
      <c r="M154" s="43" t="s">
        <v>291</v>
      </c>
      <c r="N154" s="43" t="s">
        <v>293</v>
      </c>
      <c r="O154" s="43">
        <v>0</v>
      </c>
    </row>
    <row r="155" spans="1:15">
      <c r="A155" s="43" t="s">
        <v>25</v>
      </c>
      <c r="B155" s="44">
        <v>42951</v>
      </c>
      <c r="C155" s="43" t="s">
        <v>26</v>
      </c>
      <c r="D155" s="43" t="s">
        <v>75</v>
      </c>
      <c r="E155" s="43" t="s">
        <v>72</v>
      </c>
      <c r="F155" s="43">
        <v>0</v>
      </c>
      <c r="G155" s="43" t="s">
        <v>25</v>
      </c>
      <c r="H155" s="43">
        <v>0</v>
      </c>
      <c r="I155" s="43" t="s">
        <v>31</v>
      </c>
      <c r="J155" s="43" t="s">
        <v>32</v>
      </c>
      <c r="K155" s="43" t="s">
        <v>33</v>
      </c>
      <c r="L155" s="43">
        <v>-1.8646349873567367</v>
      </c>
      <c r="M155" s="43" t="s">
        <v>291</v>
      </c>
      <c r="N155" s="43" t="s">
        <v>293</v>
      </c>
      <c r="O155" s="43">
        <v>0</v>
      </c>
    </row>
    <row r="156" spans="1:15">
      <c r="A156" s="43" t="s">
        <v>25</v>
      </c>
      <c r="B156" s="44">
        <v>42951</v>
      </c>
      <c r="C156" s="43" t="s">
        <v>26</v>
      </c>
      <c r="D156" s="43" t="s">
        <v>306</v>
      </c>
      <c r="E156" s="43" t="s">
        <v>72</v>
      </c>
      <c r="F156" s="43">
        <v>0</v>
      </c>
      <c r="G156" s="43" t="s">
        <v>25</v>
      </c>
      <c r="H156" s="43">
        <v>0</v>
      </c>
      <c r="I156" s="43" t="s">
        <v>31</v>
      </c>
      <c r="J156" s="43" t="s">
        <v>32</v>
      </c>
      <c r="K156" s="43" t="s">
        <v>33</v>
      </c>
      <c r="L156" s="43">
        <v>1.3326327542609424</v>
      </c>
      <c r="M156" s="43" t="s">
        <v>291</v>
      </c>
      <c r="N156" s="43" t="s">
        <v>293</v>
      </c>
      <c r="O156" s="43">
        <v>0</v>
      </c>
    </row>
    <row r="157" spans="1:15">
      <c r="A157" s="43" t="s">
        <v>25</v>
      </c>
      <c r="B157" s="44">
        <v>42951</v>
      </c>
      <c r="C157" s="43" t="s">
        <v>26</v>
      </c>
      <c r="D157" s="43" t="s">
        <v>307</v>
      </c>
      <c r="E157" s="43" t="s">
        <v>72</v>
      </c>
      <c r="F157" s="43">
        <v>0</v>
      </c>
      <c r="G157" s="43" t="s">
        <v>25</v>
      </c>
      <c r="H157" s="43">
        <v>0</v>
      </c>
      <c r="I157" s="43" t="s">
        <v>31</v>
      </c>
      <c r="J157" s="43" t="s">
        <v>32</v>
      </c>
      <c r="K157" s="43" t="s">
        <v>33</v>
      </c>
      <c r="L157" s="43">
        <v>1.981544120061737</v>
      </c>
      <c r="M157" s="43" t="s">
        <v>291</v>
      </c>
      <c r="N157" s="43" t="s">
        <v>293</v>
      </c>
      <c r="O157" s="43">
        <v>0</v>
      </c>
    </row>
    <row r="158" spans="1:15">
      <c r="A158" s="43" t="s">
        <v>25</v>
      </c>
      <c r="B158" s="44">
        <v>42951</v>
      </c>
      <c r="C158" s="43" t="s">
        <v>26</v>
      </c>
      <c r="D158" s="43" t="s">
        <v>78</v>
      </c>
      <c r="E158" s="43" t="s">
        <v>79</v>
      </c>
      <c r="F158" s="43" t="s">
        <v>25</v>
      </c>
      <c r="G158" s="43" t="s">
        <v>25</v>
      </c>
      <c r="H158" s="43" t="s">
        <v>25</v>
      </c>
      <c r="I158" s="43" t="s">
        <v>25</v>
      </c>
      <c r="J158" s="43" t="s">
        <v>32</v>
      </c>
      <c r="K158" s="43" t="s">
        <v>33</v>
      </c>
      <c r="L158" s="43">
        <v>-4.7440149748776719</v>
      </c>
      <c r="M158" s="43" t="s">
        <v>291</v>
      </c>
      <c r="N158" s="43" t="s">
        <v>293</v>
      </c>
      <c r="O158" s="43">
        <v>0</v>
      </c>
    </row>
    <row r="159" spans="1:15">
      <c r="A159" s="43" t="s">
        <v>25</v>
      </c>
      <c r="B159" s="44">
        <v>42951</v>
      </c>
      <c r="C159" s="43" t="s">
        <v>26</v>
      </c>
      <c r="D159" s="43" t="s">
        <v>289</v>
      </c>
      <c r="E159" s="43" t="s">
        <v>79</v>
      </c>
      <c r="F159" s="43" t="s">
        <v>25</v>
      </c>
      <c r="G159" s="43" t="s">
        <v>25</v>
      </c>
      <c r="H159" s="43" t="s">
        <v>25</v>
      </c>
      <c r="I159" s="43" t="s">
        <v>25</v>
      </c>
      <c r="J159" s="43" t="s">
        <v>32</v>
      </c>
      <c r="K159" s="43" t="s">
        <v>33</v>
      </c>
      <c r="L159" s="43">
        <v>-4.8018127483498079</v>
      </c>
      <c r="M159" s="43" t="s">
        <v>291</v>
      </c>
      <c r="N159" s="43" t="s">
        <v>293</v>
      </c>
      <c r="O159" s="43">
        <v>0</v>
      </c>
    </row>
    <row r="160" spans="1:15">
      <c r="A160" s="43" t="s">
        <v>25</v>
      </c>
      <c r="B160" s="44">
        <v>42951</v>
      </c>
      <c r="C160" s="43" t="s">
        <v>26</v>
      </c>
      <c r="D160" s="43" t="s">
        <v>308</v>
      </c>
      <c r="E160" s="43" t="s">
        <v>79</v>
      </c>
      <c r="F160" s="43" t="s">
        <v>25</v>
      </c>
      <c r="G160" s="43" t="s">
        <v>25</v>
      </c>
      <c r="H160" s="43" t="s">
        <v>25</v>
      </c>
      <c r="I160" s="43" t="s">
        <v>25</v>
      </c>
      <c r="J160" s="43" t="s">
        <v>32</v>
      </c>
      <c r="K160" s="43" t="s">
        <v>33</v>
      </c>
      <c r="L160" s="43">
        <v>-4.7492693179205929</v>
      </c>
      <c r="M160" s="43" t="s">
        <v>291</v>
      </c>
      <c r="N160" s="43" t="s">
        <v>293</v>
      </c>
      <c r="O160" s="43">
        <v>0</v>
      </c>
    </row>
    <row r="161" spans="1:15">
      <c r="A161" s="43" t="s">
        <v>25</v>
      </c>
      <c r="B161" s="44">
        <v>42951</v>
      </c>
      <c r="C161" s="43" t="s">
        <v>26</v>
      </c>
      <c r="D161" s="43" t="s">
        <v>309</v>
      </c>
      <c r="E161" s="43" t="s">
        <v>79</v>
      </c>
      <c r="F161" s="43" t="s">
        <v>25</v>
      </c>
      <c r="G161" s="43" t="s">
        <v>25</v>
      </c>
      <c r="H161" s="43" t="s">
        <v>25</v>
      </c>
      <c r="I161" s="43" t="s">
        <v>25</v>
      </c>
      <c r="J161" s="43" t="s">
        <v>32</v>
      </c>
      <c r="K161" s="43" t="s">
        <v>33</v>
      </c>
      <c r="L161" s="43">
        <v>-4.7308791172703684</v>
      </c>
      <c r="M161" s="43" t="s">
        <v>291</v>
      </c>
      <c r="N161" s="43" t="s">
        <v>293</v>
      </c>
      <c r="O161" s="43">
        <v>0</v>
      </c>
    </row>
    <row r="162" spans="1:15">
      <c r="A162" s="43">
        <v>1359</v>
      </c>
      <c r="B162" s="44">
        <v>42963</v>
      </c>
      <c r="C162" s="43" t="s">
        <v>143</v>
      </c>
      <c r="D162" s="43" t="s">
        <v>29</v>
      </c>
      <c r="E162" s="43" t="s">
        <v>30</v>
      </c>
      <c r="F162" s="43">
        <v>6</v>
      </c>
      <c r="G162" s="43">
        <v>4.1500000000000004</v>
      </c>
      <c r="H162" s="43">
        <v>4.1500000000000004</v>
      </c>
      <c r="I162" s="43" t="s">
        <v>31</v>
      </c>
      <c r="J162" s="43" t="s">
        <v>32</v>
      </c>
      <c r="K162" s="43" t="s">
        <v>33</v>
      </c>
      <c r="L162" s="43">
        <v>-12.72566595</v>
      </c>
      <c r="M162" s="43" t="s">
        <v>292</v>
      </c>
      <c r="N162" s="43" t="s">
        <v>293</v>
      </c>
      <c r="O162" s="43">
        <v>1</v>
      </c>
    </row>
    <row r="163" spans="1:15">
      <c r="A163" s="43">
        <v>1359</v>
      </c>
      <c r="B163" s="44">
        <v>42963</v>
      </c>
      <c r="C163" s="43" t="s">
        <v>143</v>
      </c>
      <c r="D163" s="43" t="s">
        <v>38</v>
      </c>
      <c r="E163" s="43" t="s">
        <v>30</v>
      </c>
      <c r="F163" s="43">
        <v>6</v>
      </c>
      <c r="G163" s="43">
        <v>4.1500000000000004</v>
      </c>
      <c r="H163" s="43">
        <v>4.1500000000000004</v>
      </c>
      <c r="I163" s="43" t="s">
        <v>31</v>
      </c>
      <c r="J163" s="43" t="s">
        <v>32</v>
      </c>
      <c r="K163" s="43" t="s">
        <v>33</v>
      </c>
      <c r="L163" s="43">
        <v>-12.233303879999999</v>
      </c>
      <c r="M163" s="43" t="s">
        <v>292</v>
      </c>
      <c r="N163" s="43" t="s">
        <v>293</v>
      </c>
      <c r="O163" s="43">
        <v>1</v>
      </c>
    </row>
    <row r="164" spans="1:15">
      <c r="A164" s="43">
        <v>1359</v>
      </c>
      <c r="B164" s="44">
        <v>42963</v>
      </c>
      <c r="C164" s="43" t="s">
        <v>143</v>
      </c>
      <c r="D164" s="43" t="s">
        <v>294</v>
      </c>
      <c r="E164" s="43" t="s">
        <v>30</v>
      </c>
      <c r="F164" s="43">
        <v>6</v>
      </c>
      <c r="G164" s="43">
        <v>4.1500000000000004</v>
      </c>
      <c r="H164" s="43">
        <v>4.1500000000000004</v>
      </c>
      <c r="I164" s="43" t="s">
        <v>31</v>
      </c>
      <c r="J164" s="43" t="s">
        <v>32</v>
      </c>
      <c r="K164" s="43" t="s">
        <v>33</v>
      </c>
      <c r="L164" s="43">
        <v>-13.7103901</v>
      </c>
      <c r="M164" s="43" t="s">
        <v>292</v>
      </c>
      <c r="N164" s="43" t="s">
        <v>293</v>
      </c>
      <c r="O164" s="43">
        <v>1</v>
      </c>
    </row>
    <row r="165" spans="1:15">
      <c r="A165" s="43">
        <v>1359</v>
      </c>
      <c r="B165" s="44">
        <v>42963</v>
      </c>
      <c r="C165" s="43" t="s">
        <v>143</v>
      </c>
      <c r="D165" s="43" t="s">
        <v>295</v>
      </c>
      <c r="E165" s="43" t="s">
        <v>30</v>
      </c>
      <c r="F165" s="43">
        <v>6</v>
      </c>
      <c r="G165" s="43">
        <v>4.1500000000000004</v>
      </c>
      <c r="H165" s="43">
        <v>4.1500000000000004</v>
      </c>
      <c r="I165" s="43" t="s">
        <v>31</v>
      </c>
      <c r="J165" s="43" t="s">
        <v>32</v>
      </c>
      <c r="K165" s="43" t="s">
        <v>33</v>
      </c>
      <c r="L165" s="43">
        <v>-16.146951139999999</v>
      </c>
      <c r="M165" s="43" t="s">
        <v>292</v>
      </c>
      <c r="N165" s="43" t="s">
        <v>293</v>
      </c>
      <c r="O165" s="43">
        <v>1</v>
      </c>
    </row>
    <row r="166" spans="1:15">
      <c r="A166" s="43">
        <v>1359</v>
      </c>
      <c r="B166" s="44">
        <v>42963</v>
      </c>
      <c r="C166" s="43" t="s">
        <v>143</v>
      </c>
      <c r="D166" s="43" t="s">
        <v>41</v>
      </c>
      <c r="E166" s="43" t="s">
        <v>30</v>
      </c>
      <c r="F166" s="43">
        <v>1.94</v>
      </c>
      <c r="G166" s="43" t="s">
        <v>25</v>
      </c>
      <c r="H166" s="43">
        <v>1.31</v>
      </c>
      <c r="I166" s="43" t="s">
        <v>31</v>
      </c>
      <c r="J166" s="43" t="s">
        <v>32</v>
      </c>
      <c r="K166" s="43" t="s">
        <v>33</v>
      </c>
      <c r="L166" s="43">
        <v>-24.062618359999998</v>
      </c>
      <c r="M166" s="43" t="s">
        <v>292</v>
      </c>
      <c r="N166" s="43" t="s">
        <v>293</v>
      </c>
      <c r="O166" s="43">
        <v>1</v>
      </c>
    </row>
    <row r="167" spans="1:15">
      <c r="A167" s="43">
        <v>1359</v>
      </c>
      <c r="B167" s="44">
        <v>42963</v>
      </c>
      <c r="C167" s="43" t="s">
        <v>143</v>
      </c>
      <c r="D167" s="43" t="s">
        <v>44</v>
      </c>
      <c r="E167" s="43" t="s">
        <v>30</v>
      </c>
      <c r="F167" s="43">
        <v>1.94</v>
      </c>
      <c r="G167" s="43" t="s">
        <v>25</v>
      </c>
      <c r="H167" s="43">
        <v>1.31</v>
      </c>
      <c r="I167" s="43" t="s">
        <v>31</v>
      </c>
      <c r="J167" s="43" t="s">
        <v>32</v>
      </c>
      <c r="K167" s="43" t="s">
        <v>33</v>
      </c>
      <c r="L167" s="43">
        <v>-22.800151499999998</v>
      </c>
      <c r="M167" s="43" t="s">
        <v>292</v>
      </c>
      <c r="N167" s="43" t="s">
        <v>293</v>
      </c>
      <c r="O167" s="43">
        <v>1</v>
      </c>
    </row>
    <row r="168" spans="1:15">
      <c r="A168" s="43">
        <v>1359</v>
      </c>
      <c r="B168" s="44">
        <v>42963</v>
      </c>
      <c r="C168" s="43" t="s">
        <v>143</v>
      </c>
      <c r="D168" s="43" t="s">
        <v>296</v>
      </c>
      <c r="E168" s="43" t="s">
        <v>30</v>
      </c>
      <c r="F168" s="43">
        <v>1.94</v>
      </c>
      <c r="G168" s="43" t="s">
        <v>25</v>
      </c>
      <c r="H168" s="43">
        <v>1.31</v>
      </c>
      <c r="I168" s="43" t="s">
        <v>31</v>
      </c>
      <c r="J168" s="43" t="s">
        <v>32</v>
      </c>
      <c r="K168" s="43" t="s">
        <v>33</v>
      </c>
      <c r="L168" s="43">
        <v>-23.696502970000001</v>
      </c>
      <c r="M168" s="43" t="s">
        <v>292</v>
      </c>
      <c r="N168" s="43" t="s">
        <v>293</v>
      </c>
      <c r="O168" s="43">
        <v>1</v>
      </c>
    </row>
    <row r="169" spans="1:15">
      <c r="A169" s="43">
        <v>1359</v>
      </c>
      <c r="B169" s="44">
        <v>42963</v>
      </c>
      <c r="C169" s="43" t="s">
        <v>143</v>
      </c>
      <c r="D169" s="43" t="s">
        <v>297</v>
      </c>
      <c r="E169" s="43" t="s">
        <v>30</v>
      </c>
      <c r="F169" s="43">
        <v>1.94</v>
      </c>
      <c r="G169" s="43" t="s">
        <v>25</v>
      </c>
      <c r="H169" s="43">
        <v>1.31</v>
      </c>
      <c r="I169" s="43" t="s">
        <v>31</v>
      </c>
      <c r="J169" s="43" t="s">
        <v>32</v>
      </c>
      <c r="K169" s="43" t="s">
        <v>33</v>
      </c>
      <c r="L169" s="43">
        <v>-21.1084459</v>
      </c>
      <c r="M169" s="43" t="s">
        <v>292</v>
      </c>
      <c r="N169" s="43" t="s">
        <v>293</v>
      </c>
      <c r="O169" s="43">
        <v>1</v>
      </c>
    </row>
    <row r="170" spans="1:15">
      <c r="A170" s="43">
        <v>1359</v>
      </c>
      <c r="B170" s="44">
        <v>42963</v>
      </c>
      <c r="C170" s="43" t="s">
        <v>143</v>
      </c>
      <c r="D170" s="43" t="s">
        <v>47</v>
      </c>
      <c r="E170" s="43" t="s">
        <v>30</v>
      </c>
      <c r="F170" s="43">
        <v>0.62</v>
      </c>
      <c r="G170" s="43" t="s">
        <v>25</v>
      </c>
      <c r="H170" s="43">
        <v>0.42</v>
      </c>
      <c r="I170" s="43" t="s">
        <v>31</v>
      </c>
      <c r="J170" s="43" t="s">
        <v>32</v>
      </c>
      <c r="K170" s="43" t="s">
        <v>33</v>
      </c>
      <c r="L170" s="43">
        <v>-23.153642219999998</v>
      </c>
      <c r="M170" s="43" t="s">
        <v>292</v>
      </c>
      <c r="N170" s="43" t="s">
        <v>293</v>
      </c>
      <c r="O170" s="43">
        <v>1</v>
      </c>
    </row>
    <row r="171" spans="1:15">
      <c r="A171" s="43">
        <v>1359</v>
      </c>
      <c r="B171" s="44">
        <v>42963</v>
      </c>
      <c r="C171" s="43" t="s">
        <v>143</v>
      </c>
      <c r="D171" s="43" t="s">
        <v>50</v>
      </c>
      <c r="E171" s="43" t="s">
        <v>30</v>
      </c>
      <c r="F171" s="43">
        <v>0.62</v>
      </c>
      <c r="G171" s="43" t="s">
        <v>25</v>
      </c>
      <c r="H171" s="43">
        <v>0.42</v>
      </c>
      <c r="I171" s="43" t="s">
        <v>31</v>
      </c>
      <c r="J171" s="43" t="s">
        <v>32</v>
      </c>
      <c r="K171" s="43" t="s">
        <v>33</v>
      </c>
      <c r="L171" s="43">
        <v>-19.164246940000002</v>
      </c>
      <c r="M171" s="43" t="s">
        <v>292</v>
      </c>
      <c r="N171" s="43" t="s">
        <v>293</v>
      </c>
      <c r="O171" s="43">
        <v>1</v>
      </c>
    </row>
    <row r="172" spans="1:15">
      <c r="A172" s="43">
        <v>1359</v>
      </c>
      <c r="B172" s="44">
        <v>42963</v>
      </c>
      <c r="C172" s="43" t="s">
        <v>143</v>
      </c>
      <c r="D172" s="43" t="s">
        <v>298</v>
      </c>
      <c r="E172" s="43" t="s">
        <v>30</v>
      </c>
      <c r="F172" s="43">
        <v>0.62</v>
      </c>
      <c r="G172" s="43" t="s">
        <v>25</v>
      </c>
      <c r="H172" s="43">
        <v>0.42</v>
      </c>
      <c r="I172" s="43" t="s">
        <v>31</v>
      </c>
      <c r="J172" s="43" t="s">
        <v>32</v>
      </c>
      <c r="K172" s="43" t="s">
        <v>33</v>
      </c>
      <c r="L172" s="43">
        <v>-24.69385179</v>
      </c>
      <c r="M172" s="43" t="s">
        <v>292</v>
      </c>
      <c r="N172" s="43" t="s">
        <v>293</v>
      </c>
      <c r="O172" s="43">
        <v>1</v>
      </c>
    </row>
    <row r="173" spans="1:15">
      <c r="A173" s="43">
        <v>1359</v>
      </c>
      <c r="B173" s="44">
        <v>42963</v>
      </c>
      <c r="C173" s="43" t="s">
        <v>143</v>
      </c>
      <c r="D173" s="43" t="s">
        <v>299</v>
      </c>
      <c r="E173" s="43" t="s">
        <v>30</v>
      </c>
      <c r="F173" s="43">
        <v>0.62</v>
      </c>
      <c r="G173" s="43" t="s">
        <v>25</v>
      </c>
      <c r="H173" s="43">
        <v>0.42</v>
      </c>
      <c r="I173" s="43" t="s">
        <v>31</v>
      </c>
      <c r="J173" s="43" t="s">
        <v>32</v>
      </c>
      <c r="K173" s="43" t="s">
        <v>33</v>
      </c>
      <c r="L173" s="43">
        <v>-23.847998990000001</v>
      </c>
      <c r="M173" s="43" t="s">
        <v>292</v>
      </c>
      <c r="N173" s="43" t="s">
        <v>293</v>
      </c>
      <c r="O173" s="43">
        <v>1</v>
      </c>
    </row>
    <row r="174" spans="1:15">
      <c r="A174" s="43">
        <v>1359</v>
      </c>
      <c r="B174" s="44">
        <v>42963</v>
      </c>
      <c r="C174" s="43" t="s">
        <v>143</v>
      </c>
      <c r="D174" s="43" t="s">
        <v>53</v>
      </c>
      <c r="E174" s="43" t="s">
        <v>30</v>
      </c>
      <c r="F174" s="43">
        <v>0.2</v>
      </c>
      <c r="G174" s="43" t="s">
        <v>25</v>
      </c>
      <c r="H174" s="43">
        <v>0.13</v>
      </c>
      <c r="I174" s="43" t="s">
        <v>31</v>
      </c>
      <c r="J174" s="43" t="s">
        <v>32</v>
      </c>
      <c r="K174" s="43" t="s">
        <v>33</v>
      </c>
      <c r="L174" s="43">
        <v>-23.923746999999999</v>
      </c>
      <c r="M174" s="43" t="s">
        <v>292</v>
      </c>
      <c r="N174" s="43" t="s">
        <v>293</v>
      </c>
      <c r="O174" s="43">
        <v>1</v>
      </c>
    </row>
    <row r="175" spans="1:15">
      <c r="A175" s="43">
        <v>1359</v>
      </c>
      <c r="B175" s="44">
        <v>42963</v>
      </c>
      <c r="C175" s="43" t="s">
        <v>143</v>
      </c>
      <c r="D175" s="43" t="s">
        <v>56</v>
      </c>
      <c r="E175" s="43" t="s">
        <v>30</v>
      </c>
      <c r="F175" s="43">
        <v>0.2</v>
      </c>
      <c r="G175" s="43" t="s">
        <v>25</v>
      </c>
      <c r="H175" s="43">
        <v>0.13</v>
      </c>
      <c r="I175" s="43" t="s">
        <v>31</v>
      </c>
      <c r="J175" s="43" t="s">
        <v>32</v>
      </c>
      <c r="K175" s="43" t="s">
        <v>33</v>
      </c>
      <c r="L175" s="43">
        <v>-24.529731089999999</v>
      </c>
      <c r="M175" s="43" t="s">
        <v>292</v>
      </c>
      <c r="N175" s="43" t="s">
        <v>293</v>
      </c>
      <c r="O175" s="43">
        <v>1</v>
      </c>
    </row>
    <row r="176" spans="1:15">
      <c r="A176" s="43">
        <v>1359</v>
      </c>
      <c r="B176" s="44">
        <v>42963</v>
      </c>
      <c r="C176" s="43" t="s">
        <v>143</v>
      </c>
      <c r="D176" s="43" t="s">
        <v>300</v>
      </c>
      <c r="E176" s="43" t="s">
        <v>30</v>
      </c>
      <c r="F176" s="43">
        <v>0.2</v>
      </c>
      <c r="G176" s="43" t="s">
        <v>25</v>
      </c>
      <c r="H176" s="43">
        <v>0.13</v>
      </c>
      <c r="I176" s="43" t="s">
        <v>31</v>
      </c>
      <c r="J176" s="43" t="s">
        <v>32</v>
      </c>
      <c r="K176" s="43" t="s">
        <v>33</v>
      </c>
      <c r="L176" s="43">
        <v>-22.105794719999999</v>
      </c>
      <c r="M176" s="43" t="s">
        <v>292</v>
      </c>
      <c r="N176" s="43" t="s">
        <v>293</v>
      </c>
      <c r="O176" s="43">
        <v>1</v>
      </c>
    </row>
    <row r="177" spans="1:15">
      <c r="A177" s="43">
        <v>1359</v>
      </c>
      <c r="B177" s="44">
        <v>42963</v>
      </c>
      <c r="C177" s="43" t="s">
        <v>143</v>
      </c>
      <c r="D177" s="43" t="s">
        <v>301</v>
      </c>
      <c r="E177" s="43" t="s">
        <v>30</v>
      </c>
      <c r="F177" s="43">
        <v>0.2</v>
      </c>
      <c r="G177" s="43" t="s">
        <v>25</v>
      </c>
      <c r="H177" s="43">
        <v>0.13</v>
      </c>
      <c r="I177" s="43" t="s">
        <v>31</v>
      </c>
      <c r="J177" s="43" t="s">
        <v>32</v>
      </c>
      <c r="K177" s="43" t="s">
        <v>33</v>
      </c>
      <c r="L177" s="43">
        <v>-23.204140890000001</v>
      </c>
      <c r="M177" s="43" t="s">
        <v>292</v>
      </c>
      <c r="N177" s="43" t="s">
        <v>293</v>
      </c>
      <c r="O177" s="43">
        <v>1</v>
      </c>
    </row>
    <row r="178" spans="1:15">
      <c r="A178" s="43">
        <v>1359</v>
      </c>
      <c r="B178" s="44">
        <v>42963</v>
      </c>
      <c r="C178" s="43" t="s">
        <v>143</v>
      </c>
      <c r="D178" s="43" t="s">
        <v>59</v>
      </c>
      <c r="E178" s="43" t="s">
        <v>30</v>
      </c>
      <c r="F178" s="43">
        <v>6.5000000000000002E-2</v>
      </c>
      <c r="G178" s="43" t="s">
        <v>25</v>
      </c>
      <c r="H178" s="43">
        <v>0.04</v>
      </c>
      <c r="I178" s="43" t="s">
        <v>31</v>
      </c>
      <c r="J178" s="43" t="s">
        <v>32</v>
      </c>
      <c r="K178" s="43" t="s">
        <v>33</v>
      </c>
      <c r="L178" s="43">
        <v>-23.696502970000001</v>
      </c>
      <c r="M178" s="43" t="s">
        <v>292</v>
      </c>
      <c r="N178" s="43" t="s">
        <v>293</v>
      </c>
      <c r="O178" s="43">
        <v>1</v>
      </c>
    </row>
    <row r="179" spans="1:15">
      <c r="A179" s="43">
        <v>1359</v>
      </c>
      <c r="B179" s="44">
        <v>42963</v>
      </c>
      <c r="C179" s="43" t="s">
        <v>143</v>
      </c>
      <c r="D179" s="43" t="s">
        <v>62</v>
      </c>
      <c r="E179" s="43" t="s">
        <v>30</v>
      </c>
      <c r="F179" s="43">
        <v>6.5000000000000002E-2</v>
      </c>
      <c r="G179" s="43" t="s">
        <v>25</v>
      </c>
      <c r="H179" s="43">
        <v>0.04</v>
      </c>
      <c r="I179" s="43" t="s">
        <v>31</v>
      </c>
      <c r="J179" s="43" t="s">
        <v>32</v>
      </c>
      <c r="K179" s="43" t="s">
        <v>33</v>
      </c>
      <c r="L179" s="43">
        <v>-24.113117030000002</v>
      </c>
      <c r="M179" s="43" t="s">
        <v>292</v>
      </c>
      <c r="N179" s="43" t="s">
        <v>293</v>
      </c>
      <c r="O179" s="43">
        <v>1</v>
      </c>
    </row>
    <row r="180" spans="1:15">
      <c r="A180" s="43">
        <v>1359</v>
      </c>
      <c r="B180" s="44">
        <v>42963</v>
      </c>
      <c r="C180" s="43" t="s">
        <v>143</v>
      </c>
      <c r="D180" s="43" t="s">
        <v>302</v>
      </c>
      <c r="E180" s="43" t="s">
        <v>30</v>
      </c>
      <c r="F180" s="43">
        <v>6.5000000000000002E-2</v>
      </c>
      <c r="G180" s="43" t="s">
        <v>25</v>
      </c>
      <c r="H180" s="43">
        <v>0.04</v>
      </c>
      <c r="I180" s="43" t="s">
        <v>31</v>
      </c>
      <c r="J180" s="43" t="s">
        <v>32</v>
      </c>
      <c r="K180" s="43" t="s">
        <v>33</v>
      </c>
      <c r="L180" s="43">
        <v>-23.204140890000001</v>
      </c>
      <c r="M180" s="43" t="s">
        <v>292</v>
      </c>
      <c r="N180" s="43" t="s">
        <v>293</v>
      </c>
      <c r="O180" s="43">
        <v>1</v>
      </c>
    </row>
    <row r="181" spans="1:15">
      <c r="A181" s="43">
        <v>1359</v>
      </c>
      <c r="B181" s="44">
        <v>42963</v>
      </c>
      <c r="C181" s="43" t="s">
        <v>143</v>
      </c>
      <c r="D181" s="43" t="s">
        <v>303</v>
      </c>
      <c r="E181" s="43" t="s">
        <v>30</v>
      </c>
      <c r="F181" s="43">
        <v>6.5000000000000002E-2</v>
      </c>
      <c r="G181" s="43" t="s">
        <v>25</v>
      </c>
      <c r="H181" s="43">
        <v>0.04</v>
      </c>
      <c r="I181" s="43" t="s">
        <v>31</v>
      </c>
      <c r="J181" s="43" t="s">
        <v>32</v>
      </c>
      <c r="K181" s="43" t="s">
        <v>33</v>
      </c>
      <c r="L181" s="43">
        <v>-23.065269539999999</v>
      </c>
      <c r="M181" s="43" t="s">
        <v>292</v>
      </c>
      <c r="N181" s="43" t="s">
        <v>293</v>
      </c>
      <c r="O181" s="43">
        <v>1</v>
      </c>
    </row>
    <row r="182" spans="1:15">
      <c r="A182" s="43">
        <v>1359</v>
      </c>
      <c r="B182" s="44">
        <v>42963</v>
      </c>
      <c r="C182" s="43" t="s">
        <v>143</v>
      </c>
      <c r="D182" s="43" t="s">
        <v>65</v>
      </c>
      <c r="E182" s="43" t="s">
        <v>30</v>
      </c>
      <c r="F182" s="43">
        <v>2.1000000000000001E-2</v>
      </c>
      <c r="G182" s="43" t="s">
        <v>25</v>
      </c>
      <c r="H182" s="43">
        <v>1.2999999999999999E-2</v>
      </c>
      <c r="I182" s="43" t="s">
        <v>31</v>
      </c>
      <c r="J182" s="43" t="s">
        <v>32</v>
      </c>
      <c r="K182" s="43" t="s">
        <v>33</v>
      </c>
      <c r="L182" s="43">
        <v>-19.65660901</v>
      </c>
      <c r="M182" s="43" t="s">
        <v>292</v>
      </c>
      <c r="N182" s="43" t="s">
        <v>293</v>
      </c>
      <c r="O182" s="43">
        <v>1</v>
      </c>
    </row>
    <row r="183" spans="1:15">
      <c r="A183" s="43">
        <v>1359</v>
      </c>
      <c r="B183" s="44">
        <v>42963</v>
      </c>
      <c r="C183" s="43" t="s">
        <v>143</v>
      </c>
      <c r="D183" s="43" t="s">
        <v>68</v>
      </c>
      <c r="E183" s="43" t="s">
        <v>30</v>
      </c>
      <c r="F183" s="43">
        <v>2.1000000000000001E-2</v>
      </c>
      <c r="G183" s="43" t="s">
        <v>25</v>
      </c>
      <c r="H183" s="43">
        <v>1.2999999999999999E-2</v>
      </c>
      <c r="I183" s="43" t="s">
        <v>31</v>
      </c>
      <c r="J183" s="43" t="s">
        <v>32</v>
      </c>
      <c r="K183" s="43" t="s">
        <v>33</v>
      </c>
      <c r="L183" s="43">
        <v>-20.338341119999999</v>
      </c>
      <c r="M183" s="43" t="s">
        <v>292</v>
      </c>
      <c r="N183" s="43" t="s">
        <v>293</v>
      </c>
      <c r="O183" s="43">
        <v>1</v>
      </c>
    </row>
    <row r="184" spans="1:15">
      <c r="A184" s="43">
        <v>1359</v>
      </c>
      <c r="B184" s="44">
        <v>42963</v>
      </c>
      <c r="C184" s="43" t="s">
        <v>143</v>
      </c>
      <c r="D184" s="43" t="s">
        <v>304</v>
      </c>
      <c r="E184" s="43" t="s">
        <v>30</v>
      </c>
      <c r="F184" s="43">
        <v>2.1000000000000001E-2</v>
      </c>
      <c r="G184" s="43" t="s">
        <v>25</v>
      </c>
      <c r="H184" s="43">
        <v>1.2999999999999999E-2</v>
      </c>
      <c r="I184" s="43" t="s">
        <v>31</v>
      </c>
      <c r="J184" s="43" t="s">
        <v>32</v>
      </c>
      <c r="K184" s="43" t="s">
        <v>33</v>
      </c>
      <c r="L184" s="43">
        <v>-23.772250979999999</v>
      </c>
      <c r="M184" s="43" t="s">
        <v>292</v>
      </c>
      <c r="N184" s="43" t="s">
        <v>293</v>
      </c>
      <c r="O184" s="43">
        <v>1</v>
      </c>
    </row>
    <row r="185" spans="1:15">
      <c r="A185" s="43">
        <v>1359</v>
      </c>
      <c r="B185" s="44">
        <v>42963</v>
      </c>
      <c r="C185" s="43" t="s">
        <v>143</v>
      </c>
      <c r="D185" s="43" t="s">
        <v>305</v>
      </c>
      <c r="E185" s="43" t="s">
        <v>30</v>
      </c>
      <c r="F185" s="43">
        <v>2.1000000000000001E-2</v>
      </c>
      <c r="G185" s="43" t="s">
        <v>25</v>
      </c>
      <c r="H185" s="43">
        <v>1.2999999999999999E-2</v>
      </c>
      <c r="I185" s="43" t="s">
        <v>31</v>
      </c>
      <c r="J185" s="43" t="s">
        <v>32</v>
      </c>
      <c r="K185" s="43" t="s">
        <v>33</v>
      </c>
      <c r="L185" s="43">
        <v>-23.595505620000001</v>
      </c>
      <c r="M185" s="43" t="s">
        <v>292</v>
      </c>
      <c r="N185" s="43" t="s">
        <v>293</v>
      </c>
      <c r="O185" s="43">
        <v>1</v>
      </c>
    </row>
    <row r="186" spans="1:15">
      <c r="A186" s="43">
        <v>1359</v>
      </c>
      <c r="B186" s="44">
        <v>42963</v>
      </c>
      <c r="C186" s="43" t="s">
        <v>143</v>
      </c>
      <c r="D186" s="43" t="s">
        <v>71</v>
      </c>
      <c r="E186" s="43" t="s">
        <v>72</v>
      </c>
      <c r="F186" s="43">
        <v>0</v>
      </c>
      <c r="G186" s="43" t="s">
        <v>25</v>
      </c>
      <c r="H186" s="43">
        <v>0</v>
      </c>
      <c r="I186" s="43" t="s">
        <v>31</v>
      </c>
      <c r="J186" s="43" t="s">
        <v>32</v>
      </c>
      <c r="K186" s="43" t="s">
        <v>33</v>
      </c>
      <c r="L186" s="43">
        <v>-5.8073475569999999</v>
      </c>
      <c r="M186" s="43" t="s">
        <v>292</v>
      </c>
      <c r="N186" s="43" t="s">
        <v>293</v>
      </c>
      <c r="O186" s="43">
        <v>1</v>
      </c>
    </row>
    <row r="187" spans="1:15">
      <c r="A187" s="43">
        <v>1359</v>
      </c>
      <c r="B187" s="44">
        <v>42963</v>
      </c>
      <c r="C187" s="43" t="s">
        <v>143</v>
      </c>
      <c r="D187" s="43" t="s">
        <v>75</v>
      </c>
      <c r="E187" s="43" t="s">
        <v>72</v>
      </c>
      <c r="F187" s="43">
        <v>0</v>
      </c>
      <c r="G187" s="43" t="s">
        <v>25</v>
      </c>
      <c r="H187" s="43">
        <v>0</v>
      </c>
      <c r="I187" s="43" t="s">
        <v>31</v>
      </c>
      <c r="J187" s="43" t="s">
        <v>32</v>
      </c>
      <c r="K187" s="43" t="s">
        <v>33</v>
      </c>
      <c r="L187" s="43">
        <v>23.292513570000001</v>
      </c>
      <c r="M187" s="43" t="s">
        <v>292</v>
      </c>
      <c r="N187" s="43" t="s">
        <v>293</v>
      </c>
      <c r="O187" s="43">
        <v>1</v>
      </c>
    </row>
    <row r="188" spans="1:15">
      <c r="A188" s="43">
        <v>1359</v>
      </c>
      <c r="B188" s="44">
        <v>42963</v>
      </c>
      <c r="C188" s="43" t="s">
        <v>143</v>
      </c>
      <c r="D188" s="43" t="s">
        <v>306</v>
      </c>
      <c r="E188" s="43" t="s">
        <v>72</v>
      </c>
      <c r="F188" s="43">
        <v>0</v>
      </c>
      <c r="G188" s="43" t="s">
        <v>25</v>
      </c>
      <c r="H188" s="43">
        <v>0</v>
      </c>
      <c r="I188" s="43" t="s">
        <v>31</v>
      </c>
      <c r="J188" s="43" t="s">
        <v>32</v>
      </c>
      <c r="K188" s="43" t="s">
        <v>33</v>
      </c>
      <c r="L188" s="43">
        <v>-6.072465598</v>
      </c>
      <c r="M188" s="43" t="s">
        <v>292</v>
      </c>
      <c r="N188" s="43" t="s">
        <v>293</v>
      </c>
      <c r="O188" s="43">
        <v>1</v>
      </c>
    </row>
    <row r="189" spans="1:15">
      <c r="A189" s="43">
        <v>1359</v>
      </c>
      <c r="B189" s="44">
        <v>42963</v>
      </c>
      <c r="C189" s="43" t="s">
        <v>143</v>
      </c>
      <c r="D189" s="43" t="s">
        <v>307</v>
      </c>
      <c r="E189" s="43" t="s">
        <v>72</v>
      </c>
      <c r="F189" s="43">
        <v>0</v>
      </c>
      <c r="G189" s="43" t="s">
        <v>25</v>
      </c>
      <c r="H189" s="43">
        <v>0</v>
      </c>
      <c r="I189" s="43" t="s">
        <v>31</v>
      </c>
      <c r="J189" s="43" t="s">
        <v>32</v>
      </c>
      <c r="K189" s="43" t="s">
        <v>33</v>
      </c>
      <c r="L189" s="43">
        <v>-11.41270042</v>
      </c>
      <c r="M189" s="43" t="s">
        <v>292</v>
      </c>
      <c r="N189" s="43" t="s">
        <v>293</v>
      </c>
      <c r="O189" s="43">
        <v>1</v>
      </c>
    </row>
    <row r="190" spans="1:15">
      <c r="A190" s="43">
        <v>1359</v>
      </c>
      <c r="B190" s="44">
        <v>42963</v>
      </c>
      <c r="C190" s="43" t="s">
        <v>143</v>
      </c>
      <c r="D190" s="43" t="s">
        <v>78</v>
      </c>
      <c r="E190" s="43" t="s">
        <v>79</v>
      </c>
      <c r="F190" s="43" t="s">
        <v>25</v>
      </c>
      <c r="G190" s="43" t="s">
        <v>25</v>
      </c>
      <c r="H190" s="43" t="s">
        <v>25</v>
      </c>
      <c r="I190" s="43" t="s">
        <v>25</v>
      </c>
      <c r="J190" s="43" t="s">
        <v>32</v>
      </c>
      <c r="K190" s="43" t="s">
        <v>33</v>
      </c>
      <c r="L190" s="43">
        <v>-8.6478979930000008</v>
      </c>
      <c r="M190" s="43" t="s">
        <v>292</v>
      </c>
      <c r="N190" s="43" t="s">
        <v>293</v>
      </c>
      <c r="O190" s="43">
        <v>1</v>
      </c>
    </row>
    <row r="191" spans="1:15">
      <c r="A191" s="43">
        <v>1359</v>
      </c>
      <c r="B191" s="44">
        <v>42963</v>
      </c>
      <c r="C191" s="43" t="s">
        <v>143</v>
      </c>
      <c r="D191" s="43" t="s">
        <v>289</v>
      </c>
      <c r="E191" s="43" t="s">
        <v>79</v>
      </c>
      <c r="F191" s="43" t="s">
        <v>25</v>
      </c>
      <c r="G191" s="43" t="s">
        <v>25</v>
      </c>
      <c r="H191" s="43" t="s">
        <v>25</v>
      </c>
      <c r="I191" s="43" t="s">
        <v>25</v>
      </c>
      <c r="J191" s="43" t="s">
        <v>32</v>
      </c>
      <c r="K191" s="43" t="s">
        <v>33</v>
      </c>
      <c r="L191" s="43">
        <v>-10.90771367</v>
      </c>
      <c r="M191" s="43" t="s">
        <v>292</v>
      </c>
      <c r="N191" s="43" t="s">
        <v>293</v>
      </c>
      <c r="O191" s="43">
        <v>1</v>
      </c>
    </row>
    <row r="192" spans="1:15">
      <c r="A192" s="43">
        <v>1359</v>
      </c>
      <c r="B192" s="44">
        <v>42963</v>
      </c>
      <c r="C192" s="43" t="s">
        <v>143</v>
      </c>
      <c r="D192" s="43" t="s">
        <v>308</v>
      </c>
      <c r="E192" s="43" t="s">
        <v>79</v>
      </c>
      <c r="F192" s="43" t="s">
        <v>25</v>
      </c>
      <c r="G192" s="43" t="s">
        <v>25</v>
      </c>
      <c r="H192" s="43" t="s">
        <v>25</v>
      </c>
      <c r="I192" s="43" t="s">
        <v>25</v>
      </c>
      <c r="J192" s="43" t="s">
        <v>32</v>
      </c>
      <c r="K192" s="43" t="s">
        <v>33</v>
      </c>
      <c r="L192" s="43">
        <v>-8.2817826029999999</v>
      </c>
      <c r="M192" s="43" t="s">
        <v>292</v>
      </c>
      <c r="N192" s="43" t="s">
        <v>293</v>
      </c>
      <c r="O192" s="43">
        <v>1</v>
      </c>
    </row>
    <row r="193" spans="1:15">
      <c r="A193" s="43">
        <v>1359</v>
      </c>
      <c r="B193" s="44">
        <v>42963</v>
      </c>
      <c r="C193" s="43" t="s">
        <v>143</v>
      </c>
      <c r="D193" s="43" t="s">
        <v>309</v>
      </c>
      <c r="E193" s="43" t="s">
        <v>79</v>
      </c>
      <c r="F193" s="43" t="s">
        <v>25</v>
      </c>
      <c r="G193" s="43" t="s">
        <v>25</v>
      </c>
      <c r="H193" s="43" t="s">
        <v>25</v>
      </c>
      <c r="I193" s="43" t="s">
        <v>25</v>
      </c>
      <c r="J193" s="43" t="s">
        <v>32</v>
      </c>
      <c r="K193" s="43" t="s">
        <v>33</v>
      </c>
      <c r="L193" s="43">
        <v>-5.529604848</v>
      </c>
      <c r="M193" s="43" t="s">
        <v>292</v>
      </c>
      <c r="N193" s="43" t="s">
        <v>293</v>
      </c>
      <c r="O193" s="43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ACB4FC453AD54D9BE57DF3947A040C" ma:contentTypeVersion="12" ma:contentTypeDescription="Create a new document." ma:contentTypeScope="" ma:versionID="71a4567242171e0602043283e0fbeab0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a5eb1858-bedb-42e1-afd4-8f64edb069e1" xmlns:ns6="65cca9f4-d451-4062-97d5-face6e276256" targetNamespace="http://schemas.microsoft.com/office/2006/metadata/properties" ma:root="true" ma:fieldsID="365825835455a801fafc4a25a750e9a1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5eb1858-bedb-42e1-afd4-8f64edb069e1"/>
    <xsd:import namespace="65cca9f4-d451-4062-97d5-face6e27625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3e681997-4575-4871-9aaf-90ecafdb0448}" ma:internalName="TaxCatchAllLabel" ma:readOnly="true" ma:showField="CatchAllDataLabel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3e681997-4575-4871-9aaf-90ecafdb0448}" ma:internalName="TaxCatchAll" ma:showField="CatchAllData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b1858-bedb-42e1-afd4-8f64edb0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ca9f4-d451-4062-97d5-face6e276256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2020-03-19T09:01:56+00:00</Document_x0020_Creation_x0020_Date>
    <_Source xmlns="http://schemas.microsoft.com/sharepoint/v3/fields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8836463D-6BF4-448F-A7D1-4EAE8D53C00B}"/>
</file>

<file path=customXml/itemProps2.xml><?xml version="1.0" encoding="utf-8"?>
<ds:datastoreItem xmlns:ds="http://schemas.openxmlformats.org/officeDocument/2006/customXml" ds:itemID="{380F8223-273E-4038-B6AA-B80B3211E16D}"/>
</file>

<file path=customXml/itemProps3.xml><?xml version="1.0" encoding="utf-8"?>
<ds:datastoreItem xmlns:ds="http://schemas.openxmlformats.org/officeDocument/2006/customXml" ds:itemID="{DDA80705-ECD6-4230-8697-703905212B28}"/>
</file>

<file path=customXml/itemProps4.xml><?xml version="1.0" encoding="utf-8"?>
<ds:datastoreItem xmlns:ds="http://schemas.openxmlformats.org/officeDocument/2006/customXml" ds:itemID="{951E0270-C3B7-47DC-8C76-400245D7F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Speen, Adam</cp:lastModifiedBy>
  <cp:revision/>
  <dcterms:created xsi:type="dcterms:W3CDTF">2020-03-19T16:01:59Z</dcterms:created>
  <dcterms:modified xsi:type="dcterms:W3CDTF">2021-03-09T16:50:05Z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0x01010084ACB4FC453AD54D9BE57DF3947A040C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3f09c3df709400db2417a7161762d62">
    <vt:lpwstr/>
  </property>
  <property fmtid="{D5CDD505-2E9C-101B-9397-08002B2CF9AE}" pid="6" name="EPA_x0020_Subject">
    <vt:lpwstr/>
  </property>
  <property fmtid="{D5CDD505-2E9C-101B-9397-08002B2CF9AE}" pid="7" name="EPA Subject">
    <vt:lpwstr/>
  </property>
</Properties>
</file>