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.sharepoint.com/sites/In-VitroExposureTeam/Shared Documents/Cell Culture Team/VOC pilot data analysis/Acrolein/"/>
    </mc:Choice>
  </mc:AlternateContent>
  <xr:revisionPtr revIDLastSave="468" documentId="11_D73566A2E886A947E390ECE4C54D9C31C27C5F19" xr6:coauthVersionLast="47" xr6:coauthVersionMax="47" xr10:uidLastSave="{F4CE8C02-E85E-4058-8A52-6F84361FCB7F}"/>
  <bookViews>
    <workbookView xWindow="-120" yWindow="-120" windowWidth="20730" windowHeight="11160" firstSheet="1" activeTab="1" xr2:uid="{00000000-000D-0000-FFFF-FFFF00000000}"/>
  </bookViews>
  <sheets>
    <sheet name="Sample Data" sheetId="1" r:id="rId1"/>
    <sheet name="LDH Data" sheetId="2" r:id="rId2"/>
    <sheet name="CTGlo Data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C3" i="2"/>
  <c r="AA3" i="2"/>
  <c r="S3" i="2"/>
  <c r="Q3" i="2"/>
  <c r="I3" i="2"/>
  <c r="G3" i="2"/>
  <c r="M50" i="3" l="1"/>
  <c r="M51" i="3"/>
  <c r="M52" i="3"/>
  <c r="M53" i="3"/>
  <c r="M54" i="3"/>
  <c r="M55" i="3"/>
  <c r="M56" i="3"/>
  <c r="M49" i="3"/>
  <c r="M42" i="3"/>
  <c r="M43" i="3"/>
  <c r="M44" i="3"/>
  <c r="M45" i="3"/>
  <c r="M46" i="3"/>
  <c r="M47" i="3"/>
  <c r="M48" i="3"/>
  <c r="M41" i="3"/>
  <c r="M34" i="3"/>
  <c r="M35" i="3"/>
  <c r="M36" i="3"/>
  <c r="M37" i="3"/>
  <c r="M38" i="3"/>
  <c r="M39" i="3"/>
  <c r="M40" i="3"/>
  <c r="M33" i="3"/>
  <c r="E35" i="3"/>
  <c r="E36" i="3"/>
  <c r="E37" i="3"/>
  <c r="E38" i="3"/>
  <c r="E39" i="3"/>
  <c r="E40" i="3"/>
  <c r="E41" i="3"/>
  <c r="E34" i="3"/>
  <c r="D35" i="3"/>
  <c r="D36" i="3"/>
  <c r="D37" i="3"/>
  <c r="D38" i="3"/>
  <c r="D39" i="3"/>
  <c r="D40" i="3"/>
  <c r="D41" i="3"/>
  <c r="D34" i="3"/>
  <c r="C35" i="3"/>
  <c r="C36" i="3"/>
  <c r="C37" i="3"/>
  <c r="C38" i="3"/>
  <c r="C39" i="3"/>
  <c r="C40" i="3"/>
  <c r="C41" i="3"/>
  <c r="C34" i="3"/>
  <c r="AC30" i="3"/>
  <c r="AB30" i="3"/>
  <c r="X30" i="3"/>
  <c r="W30" i="3"/>
  <c r="AC29" i="3"/>
  <c r="AB29" i="3"/>
  <c r="X29" i="3"/>
  <c r="W29" i="3"/>
  <c r="AC28" i="3"/>
  <c r="AB28" i="3"/>
  <c r="X28" i="3"/>
  <c r="W28" i="3"/>
  <c r="AC27" i="3"/>
  <c r="AB27" i="3"/>
  <c r="X27" i="3"/>
  <c r="W27" i="3"/>
  <c r="AC26" i="3"/>
  <c r="AB26" i="3"/>
  <c r="X26" i="3"/>
  <c r="W26" i="3"/>
  <c r="AC25" i="3"/>
  <c r="AB25" i="3"/>
  <c r="X25" i="3"/>
  <c r="W25" i="3"/>
  <c r="AC24" i="3"/>
  <c r="AB24" i="3"/>
  <c r="X24" i="3"/>
  <c r="W24" i="3"/>
  <c r="AC23" i="3"/>
  <c r="AB23" i="3"/>
  <c r="X23" i="3"/>
  <c r="W23" i="3"/>
  <c r="S30" i="3"/>
  <c r="R30" i="3"/>
  <c r="N30" i="3"/>
  <c r="M30" i="3"/>
  <c r="S29" i="3"/>
  <c r="R29" i="3"/>
  <c r="N29" i="3"/>
  <c r="M29" i="3"/>
  <c r="S28" i="3"/>
  <c r="R28" i="3"/>
  <c r="N28" i="3"/>
  <c r="M28" i="3"/>
  <c r="S27" i="3"/>
  <c r="R27" i="3"/>
  <c r="N27" i="3"/>
  <c r="M27" i="3"/>
  <c r="S26" i="3"/>
  <c r="R26" i="3"/>
  <c r="N26" i="3"/>
  <c r="M26" i="3"/>
  <c r="S25" i="3"/>
  <c r="R25" i="3"/>
  <c r="N25" i="3"/>
  <c r="M25" i="3"/>
  <c r="S24" i="3"/>
  <c r="R24" i="3"/>
  <c r="N24" i="3"/>
  <c r="M24" i="3"/>
  <c r="S23" i="3"/>
  <c r="R23" i="3"/>
  <c r="N23" i="3"/>
  <c r="M23" i="3"/>
  <c r="H30" i="3"/>
  <c r="H26" i="3"/>
  <c r="D26" i="3"/>
  <c r="C23" i="3"/>
  <c r="I30" i="3"/>
  <c r="D30" i="3"/>
  <c r="C30" i="3"/>
  <c r="I29" i="3"/>
  <c r="H29" i="3"/>
  <c r="D29" i="3"/>
  <c r="C29" i="3"/>
  <c r="I28" i="3"/>
  <c r="H28" i="3"/>
  <c r="D28" i="3"/>
  <c r="C28" i="3"/>
  <c r="I27" i="3"/>
  <c r="H27" i="3"/>
  <c r="D27" i="3"/>
  <c r="C27" i="3"/>
  <c r="I26" i="3"/>
  <c r="C26" i="3"/>
  <c r="I25" i="3"/>
  <c r="H25" i="3"/>
  <c r="D25" i="3"/>
  <c r="C25" i="3"/>
  <c r="I24" i="3"/>
  <c r="H24" i="3"/>
  <c r="D24" i="3"/>
  <c r="C24" i="3"/>
  <c r="I23" i="3"/>
  <c r="H23" i="3"/>
  <c r="D2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Z3" i="3"/>
  <c r="AA3" i="3" s="1"/>
  <c r="X3" i="3"/>
  <c r="Y3" i="3" s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Q3" i="3"/>
  <c r="P3" i="3"/>
  <c r="N3" i="3"/>
  <c r="O3" i="3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F3" i="3"/>
  <c r="G3" i="3" s="1"/>
  <c r="D3" i="3"/>
  <c r="E3" i="3" s="1"/>
  <c r="G49" i="2"/>
  <c r="C60" i="2" s="1"/>
  <c r="N59" i="2" s="1"/>
  <c r="M44" i="2"/>
  <c r="AB45" i="2"/>
  <c r="AA45" i="2"/>
  <c r="X45" i="2"/>
  <c r="W45" i="2"/>
  <c r="AB44" i="2"/>
  <c r="AA44" i="2"/>
  <c r="X44" i="2"/>
  <c r="W44" i="2"/>
  <c r="AB43" i="2"/>
  <c r="AA43" i="2"/>
  <c r="X43" i="2"/>
  <c r="W43" i="2"/>
  <c r="AB42" i="2"/>
  <c r="AA42" i="2"/>
  <c r="X42" i="2"/>
  <c r="W42" i="2"/>
  <c r="R45" i="2"/>
  <c r="Q45" i="2"/>
  <c r="N45" i="2"/>
  <c r="M45" i="2"/>
  <c r="R44" i="2"/>
  <c r="Q44" i="2"/>
  <c r="N44" i="2"/>
  <c r="R43" i="2"/>
  <c r="Q43" i="2"/>
  <c r="N43" i="2"/>
  <c r="M43" i="2"/>
  <c r="R42" i="2"/>
  <c r="Q42" i="2"/>
  <c r="N42" i="2"/>
  <c r="M42" i="2"/>
  <c r="H45" i="2"/>
  <c r="H44" i="2"/>
  <c r="G45" i="2"/>
  <c r="G44" i="2"/>
  <c r="G43" i="2"/>
  <c r="H43" i="2"/>
  <c r="H42" i="2"/>
  <c r="G42" i="2"/>
  <c r="D45" i="2"/>
  <c r="C45" i="2"/>
  <c r="D44" i="2"/>
  <c r="C44" i="2"/>
  <c r="D43" i="2"/>
  <c r="C43" i="2"/>
  <c r="D42" i="2"/>
  <c r="C42" i="2"/>
  <c r="AC38" i="2"/>
  <c r="AA38" i="2"/>
  <c r="AB3" i="2"/>
  <c r="Z3" i="2"/>
  <c r="Y3" i="2"/>
  <c r="S38" i="2"/>
  <c r="Q38" i="2"/>
  <c r="R3" i="2"/>
  <c r="P3" i="2"/>
  <c r="O3" i="2"/>
  <c r="I38" i="2"/>
  <c r="G38" i="2"/>
  <c r="H3" i="2"/>
  <c r="F3" i="2"/>
  <c r="E3" i="2"/>
  <c r="G41" i="3" l="1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AB51" i="2" l="1"/>
  <c r="AA51" i="2"/>
  <c r="E62" i="2" s="1"/>
  <c r="AB50" i="2"/>
  <c r="AA50" i="2"/>
  <c r="E61" i="2" s="1"/>
  <c r="X52" i="2"/>
  <c r="W52" i="2"/>
  <c r="E59" i="2" s="1"/>
  <c r="W50" i="2"/>
  <c r="E57" i="2" s="1"/>
  <c r="X50" i="2"/>
  <c r="X49" i="2"/>
  <c r="W49" i="2"/>
  <c r="E56" i="2" s="1"/>
  <c r="N71" i="2" s="1"/>
  <c r="AB49" i="2"/>
  <c r="AA49" i="2"/>
  <c r="E60" i="2" s="1"/>
  <c r="W51" i="2"/>
  <c r="E58" i="2" s="1"/>
  <c r="X51" i="2"/>
  <c r="AA52" i="2"/>
  <c r="E63" i="2" s="1"/>
  <c r="AB52" i="2"/>
  <c r="N76" i="2" l="1"/>
  <c r="N74" i="2"/>
  <c r="N77" i="2"/>
  <c r="N75" i="2"/>
  <c r="F60" i="2"/>
  <c r="N78" i="2"/>
  <c r="N72" i="2"/>
  <c r="N73" i="2"/>
  <c r="M50" i="2"/>
  <c r="D57" i="2" s="1"/>
  <c r="N64" i="2" s="1"/>
  <c r="N50" i="2"/>
  <c r="R51" i="2"/>
  <c r="Q51" i="2"/>
  <c r="D62" i="2" s="1"/>
  <c r="N69" i="2" s="1"/>
  <c r="M51" i="2"/>
  <c r="D58" i="2" s="1"/>
  <c r="N65" i="2" s="1"/>
  <c r="N51" i="2"/>
  <c r="R52" i="2"/>
  <c r="Q52" i="2"/>
  <c r="D63" i="2" s="1"/>
  <c r="N70" i="2" s="1"/>
  <c r="N52" i="2"/>
  <c r="M52" i="2"/>
  <c r="D59" i="2" s="1"/>
  <c r="N66" i="2" s="1"/>
  <c r="R49" i="2"/>
  <c r="Q49" i="2"/>
  <c r="D60" i="2" s="1"/>
  <c r="N67" i="2" s="1"/>
  <c r="M49" i="2"/>
  <c r="D56" i="2" s="1"/>
  <c r="N63" i="2" s="1"/>
  <c r="N49" i="2"/>
  <c r="Q50" i="2"/>
  <c r="D61" i="2" s="1"/>
  <c r="N68" i="2" s="1"/>
  <c r="R50" i="2"/>
  <c r="G60" i="2" l="1"/>
  <c r="F61" i="2"/>
  <c r="F57" i="2"/>
  <c r="G61" i="2"/>
  <c r="F58" i="2"/>
  <c r="F62" i="2"/>
  <c r="F59" i="2"/>
  <c r="H51" i="2"/>
  <c r="G51" i="2"/>
  <c r="C62" i="2" s="1"/>
  <c r="C50" i="2"/>
  <c r="C57" i="2" s="1"/>
  <c r="N56" i="2" s="1"/>
  <c r="D50" i="2"/>
  <c r="D49" i="2"/>
  <c r="C49" i="2"/>
  <c r="C56" i="2" s="1"/>
  <c r="C52" i="2"/>
  <c r="C59" i="2" s="1"/>
  <c r="N58" i="2" s="1"/>
  <c r="D52" i="2"/>
  <c r="H49" i="2"/>
  <c r="G52" i="2"/>
  <c r="C63" i="2" s="1"/>
  <c r="N62" i="2" s="1"/>
  <c r="H52" i="2"/>
  <c r="C51" i="2"/>
  <c r="C58" i="2" s="1"/>
  <c r="D51" i="2"/>
  <c r="H50" i="2"/>
  <c r="G50" i="2"/>
  <c r="C61" i="2" s="1"/>
  <c r="N60" i="2" s="1"/>
  <c r="N57" i="2" l="1"/>
  <c r="G58" i="2"/>
  <c r="G59" i="2"/>
  <c r="N61" i="2"/>
  <c r="G62" i="2"/>
  <c r="G57" i="2"/>
  <c r="F63" i="2"/>
  <c r="G63" i="2"/>
  <c r="N55" i="2"/>
  <c r="G56" i="2"/>
  <c r="F56" i="2"/>
</calcChain>
</file>

<file path=xl/sharedStrings.xml><?xml version="1.0" encoding="utf-8"?>
<sst xmlns="http://schemas.openxmlformats.org/spreadsheetml/2006/main" count="1194" uniqueCount="284">
  <si>
    <t>CRU</t>
  </si>
  <si>
    <t>Experiment_Date</t>
  </si>
  <si>
    <t>Cell_Type</t>
  </si>
  <si>
    <t>Storage_Plate_ID</t>
  </si>
  <si>
    <t>Storage_Plate_Well_ID</t>
  </si>
  <si>
    <t>Replicate_ID</t>
  </si>
  <si>
    <t>Sample_Type</t>
  </si>
  <si>
    <t>Target</t>
  </si>
  <si>
    <t>Actual Nozzle</t>
  </si>
  <si>
    <t>Theoretical Nozzle</t>
  </si>
  <si>
    <t>Units</t>
  </si>
  <si>
    <t>Preferred_Name</t>
  </si>
  <si>
    <t>DTXSID</t>
  </si>
  <si>
    <t>CASRN</t>
  </si>
  <si>
    <t>HTTr_Sample_ID</t>
  </si>
  <si>
    <t>Experiment_Name</t>
  </si>
  <si>
    <t>Viability: CTGlo % viabilty</t>
  </si>
  <si>
    <t xml:space="preserve">CTGlo Raw Luminescence </t>
  </si>
  <si>
    <t>Viability: LDH % cell death</t>
  </si>
  <si>
    <t> </t>
  </si>
  <si>
    <t>LDH percent viability</t>
  </si>
  <si>
    <t>LDH 490 nm Raw Data 1</t>
  </si>
  <si>
    <t>LDH 490 nm Raw Data 2</t>
  </si>
  <si>
    <t>LDH 680 nm Raw Data 1</t>
  </si>
  <si>
    <t>LDH 680 nm Raw Data2</t>
  </si>
  <si>
    <t>NA</t>
  </si>
  <si>
    <t>BEAS-2B</t>
  </si>
  <si>
    <t>TC00284742</t>
  </si>
  <si>
    <t>A02</t>
  </si>
  <si>
    <t>A1</t>
  </si>
  <si>
    <t>test sample</t>
  </si>
  <si>
    <t>ppm</t>
  </si>
  <si>
    <t>Acrolein</t>
  </si>
  <si>
    <t>DTXSID5020023</t>
  </si>
  <si>
    <t>107-02-8</t>
  </si>
  <si>
    <t>TC00284742_A02</t>
  </si>
  <si>
    <t>BEAS-2B_2017-06-07</t>
  </si>
  <si>
    <t>n/a</t>
  </si>
  <si>
    <t>B02</t>
  </si>
  <si>
    <t>A2</t>
  </si>
  <si>
    <t>TC00284742_B02</t>
  </si>
  <si>
    <t>C02</t>
  </si>
  <si>
    <t>B1</t>
  </si>
  <si>
    <t>TC00284742_C02</t>
  </si>
  <si>
    <t>D02</t>
  </si>
  <si>
    <t>B2</t>
  </si>
  <si>
    <t>TC00284742_D02</t>
  </si>
  <si>
    <t>E02</t>
  </si>
  <si>
    <t>C1</t>
  </si>
  <si>
    <t>TC00284742_E02</t>
  </si>
  <si>
    <t>F02</t>
  </si>
  <si>
    <t>C2</t>
  </si>
  <si>
    <t>TC00284742_F02</t>
  </si>
  <si>
    <t>G02</t>
  </si>
  <si>
    <t>D1</t>
  </si>
  <si>
    <t>TC00284742_G02</t>
  </si>
  <si>
    <t>H02</t>
  </si>
  <si>
    <t>D2</t>
  </si>
  <si>
    <t>TC00284742_H02</t>
  </si>
  <si>
    <t>I02</t>
  </si>
  <si>
    <t>E1</t>
  </si>
  <si>
    <t>TC00284742_I02</t>
  </si>
  <si>
    <t>J02</t>
  </si>
  <si>
    <t>E2</t>
  </si>
  <si>
    <t>TC00284742_J02</t>
  </si>
  <si>
    <t>K02</t>
  </si>
  <si>
    <t>F1</t>
  </si>
  <si>
    <t>nd</t>
  </si>
  <si>
    <t>TC00284742_K02</t>
  </si>
  <si>
    <t>L02</t>
  </si>
  <si>
    <t>F2</t>
  </si>
  <si>
    <t>TC00284742_L02</t>
  </si>
  <si>
    <t>M02</t>
  </si>
  <si>
    <t>G1</t>
  </si>
  <si>
    <t>clean air control</t>
  </si>
  <si>
    <t>TC00284742_M02</t>
  </si>
  <si>
    <t>N02</t>
  </si>
  <si>
    <t>G2</t>
  </si>
  <si>
    <t>TC00284742_N02</t>
  </si>
  <si>
    <t>O02</t>
  </si>
  <si>
    <t>Inc1</t>
  </si>
  <si>
    <t>incubator control</t>
  </si>
  <si>
    <t>TC00284742_O02</t>
  </si>
  <si>
    <t>A03</t>
  </si>
  <si>
    <t>TC00284742_A03</t>
  </si>
  <si>
    <t>BEAS-2B_2017-06-21</t>
  </si>
  <si>
    <t>B03</t>
  </si>
  <si>
    <t>TC00284742_B03</t>
  </si>
  <si>
    <t>C03</t>
  </si>
  <si>
    <t>TC00284742_C03</t>
  </si>
  <si>
    <t>D03</t>
  </si>
  <si>
    <t>TC00284742_D03</t>
  </si>
  <si>
    <t>BEAS-2B_2017-06-14</t>
  </si>
  <si>
    <t>E03</t>
  </si>
  <si>
    <t>TC00284742_E03</t>
  </si>
  <si>
    <t>F03</t>
  </si>
  <si>
    <t>TC00284742_F03</t>
  </si>
  <si>
    <t>G03</t>
  </si>
  <si>
    <t>TC00284742_G03</t>
  </si>
  <si>
    <t>H03</t>
  </si>
  <si>
    <t>TC00284742_H03</t>
  </si>
  <si>
    <t>I03</t>
  </si>
  <si>
    <t>TC00284742_I03</t>
  </si>
  <si>
    <t>J03</t>
  </si>
  <si>
    <t>TC00284742_J03</t>
  </si>
  <si>
    <t>K03</t>
  </si>
  <si>
    <t>TC00284742_K03</t>
  </si>
  <si>
    <t>L03</t>
  </si>
  <si>
    <t>TC00284742_L03</t>
  </si>
  <si>
    <t>M03</t>
  </si>
  <si>
    <t>TC00284742_M03</t>
  </si>
  <si>
    <t>N03</t>
  </si>
  <si>
    <t>TC00284742_N03</t>
  </si>
  <si>
    <t>O03</t>
  </si>
  <si>
    <t>TC00284742_O03</t>
  </si>
  <si>
    <t>A04</t>
  </si>
  <si>
    <t>TC00284742_A04</t>
  </si>
  <si>
    <t>BEAS-2B_2017-06-22</t>
  </si>
  <si>
    <t>B04</t>
  </si>
  <si>
    <t>TC00284742_B04</t>
  </si>
  <si>
    <t>C04</t>
  </si>
  <si>
    <t>TC00284742_C04</t>
  </si>
  <si>
    <t>D04</t>
  </si>
  <si>
    <t>TC00284742_D04</t>
  </si>
  <si>
    <t>BEAS-2B_2017-06-15</t>
  </si>
  <si>
    <t>E04</t>
  </si>
  <si>
    <t>TC00284742_E04</t>
  </si>
  <si>
    <t>F04</t>
  </si>
  <si>
    <t>TC00284742_F04</t>
  </si>
  <si>
    <t>G04</t>
  </si>
  <si>
    <t>TC00284742_G04</t>
  </si>
  <si>
    <t>H04</t>
  </si>
  <si>
    <t>TC00284742_H04</t>
  </si>
  <si>
    <t>I04</t>
  </si>
  <si>
    <t>TC00284742_I04</t>
  </si>
  <si>
    <t>J04</t>
  </si>
  <si>
    <t>TC00284742_J04</t>
  </si>
  <si>
    <t>K04</t>
  </si>
  <si>
    <t>TC00284742_K04</t>
  </si>
  <si>
    <t>L04</t>
  </si>
  <si>
    <t>TC00284742_L04</t>
  </si>
  <si>
    <t>M04</t>
  </si>
  <si>
    <t>TC00284742_M04</t>
  </si>
  <si>
    <t>N04</t>
  </si>
  <si>
    <t>TC00284742_N04</t>
  </si>
  <si>
    <t>O04</t>
  </si>
  <si>
    <t>TC00284742_O04</t>
  </si>
  <si>
    <t>A05</t>
  </si>
  <si>
    <t>TC00284742_A05</t>
  </si>
  <si>
    <t>BEAS-2B_2017-06-23</t>
  </si>
  <si>
    <t>B05</t>
  </si>
  <si>
    <t>TC00284742_B05</t>
  </si>
  <si>
    <t>C05</t>
  </si>
  <si>
    <t>TC00284742_C05</t>
  </si>
  <si>
    <t>D05</t>
  </si>
  <si>
    <t>TC00284742_D05</t>
  </si>
  <si>
    <t>BEAS-2B_2017-06-16</t>
  </si>
  <si>
    <t>E05</t>
  </si>
  <si>
    <t>TC00284742_E05</t>
  </si>
  <si>
    <t>F05</t>
  </si>
  <si>
    <t>TC00284742_F05</t>
  </si>
  <si>
    <t>G05</t>
  </si>
  <si>
    <t>TC00284742_G05</t>
  </si>
  <si>
    <t>H05</t>
  </si>
  <si>
    <t>TC00284742_H05</t>
  </si>
  <si>
    <t>I05</t>
  </si>
  <si>
    <t>TC00284742_I05</t>
  </si>
  <si>
    <t>J05</t>
  </si>
  <si>
    <t>TC00284742_J05</t>
  </si>
  <si>
    <t>K05</t>
  </si>
  <si>
    <t>TC00284742_K05</t>
  </si>
  <si>
    <t>L05</t>
  </si>
  <si>
    <t>TC00284742_L05</t>
  </si>
  <si>
    <t>M05</t>
  </si>
  <si>
    <t>TC00284742_M05</t>
  </si>
  <si>
    <t>N05</t>
  </si>
  <si>
    <t>TC00284742_N05</t>
  </si>
  <si>
    <t>O05</t>
  </si>
  <si>
    <t>TC00284742_O05</t>
  </si>
  <si>
    <t>6/21/2017 (BEAS-2B)</t>
  </si>
  <si>
    <t>6/22/2017(BEAS-2B)</t>
  </si>
  <si>
    <t>6/23/2017 (BEAS-2B)</t>
  </si>
  <si>
    <t>Average OD Value</t>
  </si>
  <si>
    <t>Corrected OD Value (Avg-Blank)</t>
  </si>
  <si>
    <t>0% Minimal LDH from Inc</t>
  </si>
  <si>
    <t>100% Maximal LDH</t>
  </si>
  <si>
    <t>% Cytotoxicity from INC</t>
  </si>
  <si>
    <t>0% Minimal LDH from Sham</t>
  </si>
  <si>
    <t>% Cytotoxicity from Sham</t>
  </si>
  <si>
    <t>Chemical Sample A-1</t>
  </si>
  <si>
    <t>Chemical Sample A-2</t>
  </si>
  <si>
    <t>Chemical Sample A-3</t>
  </si>
  <si>
    <t>Chemical Sample A-4</t>
  </si>
  <si>
    <t>Chemical Sample B-1</t>
  </si>
  <si>
    <t>Chemical Sample B-2</t>
  </si>
  <si>
    <t>Chemical Sample B-3</t>
  </si>
  <si>
    <t>Chemical Sample B-4</t>
  </si>
  <si>
    <t>Chemical Sample C-1</t>
  </si>
  <si>
    <t>Chemical Sample C-2</t>
  </si>
  <si>
    <t>Chemical Sample C-3</t>
  </si>
  <si>
    <t>Chemical Sample C-4</t>
  </si>
  <si>
    <t>Chemical Sample D-1</t>
  </si>
  <si>
    <t>Chemical Sample D-2</t>
  </si>
  <si>
    <t>Chemical Sample D-3</t>
  </si>
  <si>
    <t>Chemical Sample D-4</t>
  </si>
  <si>
    <t>Chemical Sample E-1</t>
  </si>
  <si>
    <t>Chemical Sample E-2</t>
  </si>
  <si>
    <t>Chemical Sample E-3</t>
  </si>
  <si>
    <t>Chemical Sample E-4</t>
  </si>
  <si>
    <t>Chemical Sample F-1</t>
  </si>
  <si>
    <t>Chemical Sample F-2</t>
  </si>
  <si>
    <t>Chemical Sample F-3</t>
  </si>
  <si>
    <t>Chemical Sample F-4</t>
  </si>
  <si>
    <t>Sham Sample G-1</t>
  </si>
  <si>
    <t>Sham Sample G-2</t>
  </si>
  <si>
    <t>Sham Sample G-3</t>
  </si>
  <si>
    <t>Sham Sample G-4</t>
  </si>
  <si>
    <t>Inc. Control 1</t>
  </si>
  <si>
    <t>Inc. Control 2</t>
  </si>
  <si>
    <t>Inc. Control 3</t>
  </si>
  <si>
    <t>Inc. Control 4</t>
  </si>
  <si>
    <t>Lysed Control 1</t>
  </si>
  <si>
    <t>Lysed Control 2</t>
  </si>
  <si>
    <t>KGM Media Blank</t>
  </si>
  <si>
    <t>Positive Kit Control</t>
  </si>
  <si>
    <t>Inc</t>
  </si>
  <si>
    <t>Average</t>
  </si>
  <si>
    <t>Viability</t>
  </si>
  <si>
    <t>Std Dev</t>
  </si>
  <si>
    <t>Chemical Sample A</t>
  </si>
  <si>
    <t>Chemical Sample E</t>
  </si>
  <si>
    <t>Chemical Sample B</t>
  </si>
  <si>
    <t>Chemical Sample F</t>
  </si>
  <si>
    <t>Chemical Sample C</t>
  </si>
  <si>
    <t>Sham Sample G</t>
  </si>
  <si>
    <t>Chemical Sample D</t>
  </si>
  <si>
    <t>Inc. Control</t>
  </si>
  <si>
    <t>Sham</t>
  </si>
  <si>
    <t>Cytotocicity</t>
  </si>
  <si>
    <t>Cytotoxicity</t>
  </si>
  <si>
    <t>Combined Analysis from Sham (BEAS-2B)</t>
  </si>
  <si>
    <t>Actual Conc</t>
  </si>
  <si>
    <t xml:space="preserve">From Sham </t>
  </si>
  <si>
    <t>Avg</t>
  </si>
  <si>
    <t>Std Error</t>
  </si>
  <si>
    <t>Dose A</t>
  </si>
  <si>
    <t>Dose B</t>
  </si>
  <si>
    <t>Dose C</t>
  </si>
  <si>
    <t>Dose D</t>
  </si>
  <si>
    <t>Dose E</t>
  </si>
  <si>
    <t>Dose F</t>
  </si>
  <si>
    <t>*theoretical values were used in place of the actual for this data set</t>
  </si>
  <si>
    <t>*all NA values for Inc controls were set to 0</t>
  </si>
  <si>
    <t>6/21/17 (BEAS-2B)</t>
  </si>
  <si>
    <t>6/22/17 (BEAS-2B)</t>
  </si>
  <si>
    <t>6/23/17 (BEAS-2B)</t>
  </si>
  <si>
    <t>Average Value</t>
  </si>
  <si>
    <t>100% Maximal Viability from Inc</t>
  </si>
  <si>
    <t>% Viability from Inc</t>
  </si>
  <si>
    <t>100% Maximal Viability from Sham</t>
  </si>
  <si>
    <t>% Viability from Sham</t>
  </si>
  <si>
    <t>ATP Conc. (uM)</t>
  </si>
  <si>
    <t>Luminescence</t>
  </si>
  <si>
    <t>100% Maximal Viability</t>
  </si>
  <si>
    <t>% Viability</t>
  </si>
  <si>
    <t>Concentration Sample A-3</t>
  </si>
  <si>
    <t>No Std</t>
  </si>
  <si>
    <t>Concentration Sample A-4</t>
  </si>
  <si>
    <t>Concentration Sample B-3</t>
  </si>
  <si>
    <t>Concentration Sample B-4</t>
  </si>
  <si>
    <t>Concentration Sample C-3</t>
  </si>
  <si>
    <t>Concentration Sample C-4</t>
  </si>
  <si>
    <t>Concentration Sample D-3</t>
  </si>
  <si>
    <t>Concentration Sample D-4</t>
  </si>
  <si>
    <t>Concentration Sample E-3</t>
  </si>
  <si>
    <t>Concentration Sample E-4</t>
  </si>
  <si>
    <t>Concentration Sample F-3</t>
  </si>
  <si>
    <t>Concentration Sample F-4</t>
  </si>
  <si>
    <t>Concentration Sample A</t>
  </si>
  <si>
    <t>Concentration Sample B</t>
  </si>
  <si>
    <t>Concentration Sample C</t>
  </si>
  <si>
    <t>Concentration Sample D</t>
  </si>
  <si>
    <t>Concentration Sample E</t>
  </si>
  <si>
    <t>Concentration Sample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</si>
</sst>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 applyFill="1" applyBorder="1" applyAlignment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2" fillId="0" borderId="0" xfId="0" applyFont="1"/>
    <xf numFmtId="0" fontId="1" fillId="0" borderId="2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1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4" fontId="0" fillId="0" borderId="0" xfId="0" applyNumberFormat="1" applyBorder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>
      <alignment horizontal="right"/>
    </xf>
    <xf numFmtId="0" fontId="0" fillId="0" borderId="12" xfId="0" applyBorder="1"/>
    <xf numFmtId="0" fontId="7" fillId="0" borderId="14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0" xfId="0" applyFont="1"/>
    <xf numFmtId="0" fontId="2" fillId="0" borderId="4" xfId="0" applyFont="1" applyBorder="1" applyAlignment="1">
      <alignment horizontal="center" wrapText="1"/>
    </xf>
    <xf numFmtId="0" fontId="5" fillId="0" borderId="3" xfId="0" applyFont="1" applyBorder="1"/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'LDH Data'!$B$54:$G$54</c:f>
              <c:strCache>
                <c:ptCount val="1"/>
                <c:pt idx="0">
                  <c:v>Combined Analysis from Sham (BEAS-2B)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'LDH Data'!$G$56:$G$63</c:f>
                <c:numCache>
                  <c:formatCode>General</c:formatCode>
                  <c:ptCount val="8"/>
                  <c:pt idx="0">
                    <c:v>1.3711262178977563</c:v>
                  </c:pt>
                  <c:pt idx="1">
                    <c:v>4.0933269434378676</c:v>
                  </c:pt>
                  <c:pt idx="2">
                    <c:v>10.68553493293685</c:v>
                  </c:pt>
                  <c:pt idx="3">
                    <c:v>7.3732299533325172</c:v>
                  </c:pt>
                  <c:pt idx="4">
                    <c:v>8.5517099249502113</c:v>
                  </c:pt>
                  <c:pt idx="5">
                    <c:v>4.4147078498285017</c:v>
                  </c:pt>
                  <c:pt idx="6">
                    <c:v>0.79992405422700841</c:v>
                  </c:pt>
                  <c:pt idx="7">
                    <c:v>7.227206025700788</c:v>
                  </c:pt>
                </c:numCache>
              </c:numRef>
            </c:plus>
            <c:minus>
              <c:numRef>
                <c:f>'LDH Data'!$G$56:$G$63</c:f>
                <c:numCache>
                  <c:formatCode>General</c:formatCode>
                  <c:ptCount val="8"/>
                  <c:pt idx="0">
                    <c:v>1.3711262178977563</c:v>
                  </c:pt>
                  <c:pt idx="1">
                    <c:v>4.0933269434378676</c:v>
                  </c:pt>
                  <c:pt idx="2">
                    <c:v>10.68553493293685</c:v>
                  </c:pt>
                  <c:pt idx="3">
                    <c:v>7.3732299533325172</c:v>
                  </c:pt>
                  <c:pt idx="4">
                    <c:v>8.5517099249502113</c:v>
                  </c:pt>
                  <c:pt idx="5">
                    <c:v>4.4147078498285017</c:v>
                  </c:pt>
                  <c:pt idx="6">
                    <c:v>0.79992405422700841</c:v>
                  </c:pt>
                  <c:pt idx="7">
                    <c:v>7.227206025700788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'LDH Data'!$J$55:$J$62</c:f>
              <c:numCache>
                <c:formatCode>General</c:formatCode>
                <c:ptCount val="8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Data'!$F$56:$F$63</c:f>
              <c:numCache>
                <c:formatCode>General</c:formatCode>
                <c:ptCount val="8"/>
                <c:pt idx="0">
                  <c:v>-0.54974288127455762</c:v>
                </c:pt>
                <c:pt idx="1">
                  <c:v>7.1666668388997623</c:v>
                </c:pt>
                <c:pt idx="2">
                  <c:v>14.093954760328584</c:v>
                </c:pt>
                <c:pt idx="3">
                  <c:v>9.83517723093866</c:v>
                </c:pt>
                <c:pt idx="4">
                  <c:v>10.468344240296839</c:v>
                </c:pt>
                <c:pt idx="5">
                  <c:v>6.1178089155585011</c:v>
                </c:pt>
                <c:pt idx="6">
                  <c:v>-0.5442678092980755</c:v>
                </c:pt>
                <c:pt idx="7">
                  <c:v>-9.173665976355343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B-404D-909A-5E765816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52560"/>
        <c:axId val="495954856"/>
      </c:scatterChart>
      <c:valAx>
        <c:axId val="49595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54856"/>
        <c:crosses val="autoZero"/>
        <c:crossBetween val="midCat"/>
      </c:valAx>
      <c:valAx>
        <c:axId val="49595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5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BEAS-2B Actual</a:t>
            </a:r>
            <a:r>
              <a:rPr lang="en-US" baseline="0"/>
              <a:t> Conc w/ Combined Sham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'LDH Data'!$N$54</c:f>
              <c:strCache>
                <c:ptCount val="1"/>
                <c:pt idx="0">
                  <c:v>From Sham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'LDH Data'!$M$55:$M$78</c:f>
              <c:numCache>
                <c:formatCode>General</c:formatCode>
                <c:ptCount val="24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3.1</c:v>
                </c:pt>
                <c:pt idx="10">
                  <c:v>1</c:v>
                </c:pt>
                <c:pt idx="11">
                  <c:v>0.31</c:v>
                </c:pt>
                <c:pt idx="12">
                  <c:v>0.1</c:v>
                </c:pt>
                <c:pt idx="13">
                  <c:v>3.1E-2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3.1</c:v>
                </c:pt>
                <c:pt idx="18">
                  <c:v>1</c:v>
                </c:pt>
                <c:pt idx="19">
                  <c:v>0.31</c:v>
                </c:pt>
                <c:pt idx="20">
                  <c:v>0.1</c:v>
                </c:pt>
                <c:pt idx="21">
                  <c:v>3.1E-2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Data'!$N$55:$N$78</c:f>
              <c:numCache>
                <c:formatCode>General</c:formatCode>
                <c:ptCount val="24"/>
                <c:pt idx="0">
                  <c:v>0.86670742892081942</c:v>
                </c:pt>
                <c:pt idx="1">
                  <c:v>3.2803424029348816</c:v>
                </c:pt>
                <c:pt idx="2">
                  <c:v>0.77346377254662224</c:v>
                </c:pt>
                <c:pt idx="3">
                  <c:v>0.67869153164169982</c:v>
                </c:pt>
                <c:pt idx="4">
                  <c:v>0.43717517578722104</c:v>
                </c:pt>
                <c:pt idx="5">
                  <c:v>1.070009171507184</c:v>
                </c:pt>
                <c:pt idx="6">
                  <c:v>0.58850504432895145</c:v>
                </c:pt>
                <c:pt idx="7">
                  <c:v>-0.21400183430143688</c:v>
                </c:pt>
                <c:pt idx="8">
                  <c:v>-3.8952380952380965</c:v>
                </c:pt>
                <c:pt idx="9">
                  <c:v>17.114285714285717</c:v>
                </c:pt>
                <c:pt idx="10">
                  <c:v>40.266666666666673</c:v>
                </c:pt>
                <c:pt idx="11">
                  <c:v>27.895238095238092</c:v>
                </c:pt>
                <c:pt idx="12">
                  <c:v>31.409523809523819</c:v>
                </c:pt>
                <c:pt idx="13">
                  <c:v>16.923809523809531</c:v>
                </c:pt>
                <c:pt idx="14">
                  <c:v>-2.495238095238093</c:v>
                </c:pt>
                <c:pt idx="15">
                  <c:v>-26.876190476190473</c:v>
                </c:pt>
                <c:pt idx="16">
                  <c:v>1.3793020224936041</c:v>
                </c:pt>
                <c:pt idx="17">
                  <c:v>1.1053723994786888</c:v>
                </c:pt>
                <c:pt idx="18">
                  <c:v>1.2417338417724573</c:v>
                </c:pt>
                <c:pt idx="19">
                  <c:v>0.93160206593618722</c:v>
                </c:pt>
                <c:pt idx="20">
                  <c:v>-0.44166626442052431</c:v>
                </c:pt>
                <c:pt idx="21">
                  <c:v>0.35960805135878721</c:v>
                </c:pt>
                <c:pt idx="22">
                  <c:v>0.27392962301491514</c:v>
                </c:pt>
                <c:pt idx="23">
                  <c:v>-0.43080561857411781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09-48FF-BD19-2D492AFC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030208"/>
        <c:axId val="949030536"/>
      </c:scatterChart>
      <c:valAx>
        <c:axId val="94903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030536"/>
        <c:crosses val="autoZero"/>
        <c:crossBetween val="midCat"/>
      </c:valAx>
      <c:valAx>
        <c:axId val="94903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03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1972222222222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'CTGlo Data'!$B$32:$G$32</c:f>
              <c:strCache>
                <c:ptCount val="1"/>
                <c:pt idx="0">
                  <c:v>Combined Analysis from Sham (BEAS-2B)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'CTGlo Data'!$G$34:$G$41</c:f>
                <c:numCache>
                  <c:formatCode>General</c:formatCode>
                  <c:ptCount val="8"/>
                  <c:pt idx="0">
                    <c:v>6.7014886366751147</c:v>
                  </c:pt>
                  <c:pt idx="1">
                    <c:v>3.1858776108934022</c:v>
                  </c:pt>
                  <c:pt idx="2">
                    <c:v>5.938633144330014</c:v>
                  </c:pt>
                  <c:pt idx="3">
                    <c:v>5.213136425019532</c:v>
                  </c:pt>
                  <c:pt idx="4">
                    <c:v>6.4595262671809488</c:v>
                  </c:pt>
                  <c:pt idx="5">
                    <c:v>5.7759713280789757</c:v>
                  </c:pt>
                  <c:pt idx="6">
                    <c:v>0</c:v>
                  </c:pt>
                  <c:pt idx="7">
                    <c:v>2.4697740485969968</c:v>
                  </c:pt>
                </c:numCache>
              </c:numRef>
            </c:plus>
            <c:minus>
              <c:numRef>
                <c:f>'CTGlo Data'!$G$34:$G$41</c:f>
                <c:numCache>
                  <c:formatCode>General</c:formatCode>
                  <c:ptCount val="8"/>
                  <c:pt idx="0">
                    <c:v>6.7014886366751147</c:v>
                  </c:pt>
                  <c:pt idx="1">
                    <c:v>3.1858776108934022</c:v>
                  </c:pt>
                  <c:pt idx="2">
                    <c:v>5.938633144330014</c:v>
                  </c:pt>
                  <c:pt idx="3">
                    <c:v>5.213136425019532</c:v>
                  </c:pt>
                  <c:pt idx="4">
                    <c:v>6.4595262671809488</c:v>
                  </c:pt>
                  <c:pt idx="5">
                    <c:v>5.7759713280789757</c:v>
                  </c:pt>
                  <c:pt idx="6">
                    <c:v>0</c:v>
                  </c:pt>
                  <c:pt idx="7">
                    <c:v>2.4697740485969968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'CTGlo Data'!$I$33:$I$40</c:f>
              <c:numCache>
                <c:formatCode>General</c:formatCode>
                <c:ptCount val="8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Data'!$F$34:$F$41</c:f>
              <c:numCache>
                <c:formatCode>General</c:formatCode>
                <c:ptCount val="8"/>
                <c:pt idx="0">
                  <c:v>65.4949209004143</c:v>
                </c:pt>
                <c:pt idx="1">
                  <c:v>29.004499853404099</c:v>
                </c:pt>
                <c:pt idx="2">
                  <c:v>93.569168867682308</c:v>
                </c:pt>
                <c:pt idx="3">
                  <c:v>92.933493625943356</c:v>
                </c:pt>
                <c:pt idx="4">
                  <c:v>98.62004541550796</c:v>
                </c:pt>
                <c:pt idx="5">
                  <c:v>99.890763881703705</c:v>
                </c:pt>
                <c:pt idx="6">
                  <c:v>100</c:v>
                </c:pt>
                <c:pt idx="7">
                  <c:v>101.60347597961255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4E-46DB-A6B3-4C5BB2B3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23992"/>
        <c:axId val="360386960"/>
      </c:scatterChart>
      <c:valAx>
        <c:axId val="488323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386960"/>
        <c:crosses val="autoZero"/>
        <c:crossBetween val="midCat"/>
      </c:valAx>
      <c:valAx>
        <c:axId val="36038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3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BEAS-2B Actual Conc w/ Combined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'CTGlo Data'!$L$33:$L$56</c:f>
              <c:numCache>
                <c:formatCode>General</c:formatCode>
                <c:ptCount val="24"/>
                <c:pt idx="0">
                  <c:v>10</c:v>
                </c:pt>
                <c:pt idx="1">
                  <c:v>3.1</c:v>
                </c:pt>
                <c:pt idx="2">
                  <c:v>1</c:v>
                </c:pt>
                <c:pt idx="3">
                  <c:v>0.31</c:v>
                </c:pt>
                <c:pt idx="4">
                  <c:v>0.1</c:v>
                </c:pt>
                <c:pt idx="5">
                  <c:v>3.1E-2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3.1</c:v>
                </c:pt>
                <c:pt idx="10">
                  <c:v>1</c:v>
                </c:pt>
                <c:pt idx="11">
                  <c:v>0.31</c:v>
                </c:pt>
                <c:pt idx="12">
                  <c:v>0.1</c:v>
                </c:pt>
                <c:pt idx="13">
                  <c:v>3.1E-2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3.1</c:v>
                </c:pt>
                <c:pt idx="18">
                  <c:v>1</c:v>
                </c:pt>
                <c:pt idx="19">
                  <c:v>0.31</c:v>
                </c:pt>
                <c:pt idx="20">
                  <c:v>0.1</c:v>
                </c:pt>
                <c:pt idx="21">
                  <c:v>3.1E-2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Data'!$M$33:$M$56</c:f>
              <c:numCache>
                <c:formatCode>General</c:formatCode>
                <c:ptCount val="24"/>
                <c:pt idx="0">
                  <c:v>74.433096550644564</c:v>
                </c:pt>
                <c:pt idx="1">
                  <c:v>31.012848880746986</c:v>
                </c:pt>
                <c:pt idx="2">
                  <c:v>107.63930902890893</c:v>
                </c:pt>
                <c:pt idx="3">
                  <c:v>102.63505709438448</c:v>
                </c:pt>
                <c:pt idx="4">
                  <c:v>106.0809009870411</c:v>
                </c:pt>
                <c:pt idx="5">
                  <c:v>101.32981896489721</c:v>
                </c:pt>
                <c:pt idx="6">
                  <c:v>100</c:v>
                </c:pt>
                <c:pt idx="7">
                  <c:v>101.54719647322128</c:v>
                </c:pt>
                <c:pt idx="8">
                  <c:v>72.949613381808874</c:v>
                </c:pt>
                <c:pt idx="9">
                  <c:v>34.530951138263866</c:v>
                </c:pt>
                <c:pt idx="10">
                  <c:v>89.731989214488905</c:v>
                </c:pt>
                <c:pt idx="11">
                  <c:v>80.89207138219578</c:v>
                </c:pt>
                <c:pt idx="12">
                  <c:v>82.805893709138758</c:v>
                </c:pt>
                <c:pt idx="13">
                  <c:v>86.982096014669381</c:v>
                </c:pt>
                <c:pt idx="14">
                  <c:v>100</c:v>
                </c:pt>
                <c:pt idx="15">
                  <c:v>96.392660513212917</c:v>
                </c:pt>
                <c:pt idx="16">
                  <c:v>49.102052768789463</c:v>
                </c:pt>
                <c:pt idx="17">
                  <c:v>21.469699541201443</c:v>
                </c:pt>
                <c:pt idx="18">
                  <c:v>83.336208359649106</c:v>
                </c:pt>
                <c:pt idx="19">
                  <c:v>95.273352401249795</c:v>
                </c:pt>
                <c:pt idx="20">
                  <c:v>106.97334155034403</c:v>
                </c:pt>
                <c:pt idx="21">
                  <c:v>111.36037666554449</c:v>
                </c:pt>
                <c:pt idx="22">
                  <c:v>100</c:v>
                </c:pt>
                <c:pt idx="23">
                  <c:v>106.87057095240348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7B-495A-9C20-560D04445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53216"/>
        <c:axId val="495953544"/>
      </c:scatterChart>
      <c:valAx>
        <c:axId val="49595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53544"/>
        <c:crosses val="autoZero"/>
        <c:crossBetween val="midCat"/>
      </c:valAx>
      <c:valAx>
        <c:axId val="49595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53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64</xdr:row>
      <xdr:rowOff>23812</xdr:rowOff>
    </xdr:from>
    <xdr:to>
      <xdr:col>7</xdr:col>
      <xdr:colOff>304800</xdr:colOff>
      <xdr:row>78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31126B-4695-4F54-8F4D-071F8BEC7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53</xdr:row>
      <xdr:rowOff>14287</xdr:rowOff>
    </xdr:from>
    <xdr:to>
      <xdr:col>21</xdr:col>
      <xdr:colOff>762000</xdr:colOff>
      <xdr:row>67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9CCC55-A805-4A6B-8E23-F13E78EE8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</xdr:row>
      <xdr:rowOff>90487</xdr:rowOff>
    </xdr:from>
    <xdr:to>
      <xdr:col>7</xdr:col>
      <xdr:colOff>428625</xdr:colOff>
      <xdr:row>56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39BBB-FDF1-4FED-9328-6D4DD30BC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</xdr:colOff>
      <xdr:row>32</xdr:row>
      <xdr:rowOff>33337</xdr:rowOff>
    </xdr:from>
    <xdr:to>
      <xdr:col>21</xdr:col>
      <xdr:colOff>338137</xdr:colOff>
      <xdr:row>46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114469-B9DB-45AE-938C-56540B005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workbookViewId="0">
      <selection activeCell="I11" sqref="I11"/>
    </sheetView>
  </sheetViews>
  <sheetFormatPr defaultRowHeight="15"/>
  <cols>
    <col min="2" max="2" width="11" customWidth="1"/>
    <col min="3" max="3" width="10.28515625" customWidth="1"/>
    <col min="9" max="9" width="9.140625" style="4"/>
    <col min="10" max="10" width="11" customWidth="1"/>
    <col min="12" max="12" width="9.7109375" customWidth="1"/>
    <col min="16" max="16" width="11.42578125" customWidth="1"/>
    <col min="19" max="19" width="13.5703125" customWidth="1"/>
  </cols>
  <sheetData>
    <row r="1" spans="1:26" ht="6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8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/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</row>
    <row r="2" spans="1:26">
      <c r="A2" s="1" t="s">
        <v>25</v>
      </c>
      <c r="B2" s="2">
        <v>42893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>
        <v>10</v>
      </c>
      <c r="I2" s="5">
        <v>7.97</v>
      </c>
      <c r="J2" s="1">
        <v>10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/>
      <c r="T2" s="1" t="s">
        <v>37</v>
      </c>
      <c r="U2" s="1"/>
    </row>
    <row r="3" spans="1:26">
      <c r="A3" s="1" t="s">
        <v>25</v>
      </c>
      <c r="B3" s="2">
        <v>42893</v>
      </c>
      <c r="C3" s="1" t="s">
        <v>26</v>
      </c>
      <c r="D3" s="1" t="s">
        <v>27</v>
      </c>
      <c r="E3" s="1" t="s">
        <v>38</v>
      </c>
      <c r="F3" s="1" t="s">
        <v>39</v>
      </c>
      <c r="G3" s="1" t="s">
        <v>30</v>
      </c>
      <c r="H3" s="1">
        <v>10</v>
      </c>
      <c r="I3" s="5">
        <v>7.97</v>
      </c>
      <c r="J3" s="1">
        <v>10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40</v>
      </c>
      <c r="P3" s="1" t="s">
        <v>36</v>
      </c>
      <c r="Q3" s="1" t="s">
        <v>37</v>
      </c>
      <c r="R3" s="1"/>
      <c r="T3" s="1" t="s">
        <v>37</v>
      </c>
      <c r="U3" s="1"/>
    </row>
    <row r="4" spans="1:26">
      <c r="A4" s="1" t="s">
        <v>25</v>
      </c>
      <c r="B4" s="2">
        <v>42893</v>
      </c>
      <c r="C4" s="1" t="s">
        <v>26</v>
      </c>
      <c r="D4" s="1" t="s">
        <v>27</v>
      </c>
      <c r="E4" s="1" t="s">
        <v>41</v>
      </c>
      <c r="F4" s="1" t="s">
        <v>42</v>
      </c>
      <c r="G4" s="1" t="s">
        <v>30</v>
      </c>
      <c r="H4" s="1">
        <v>3.1</v>
      </c>
      <c r="I4" s="5">
        <v>2.2599999999999998</v>
      </c>
      <c r="J4" s="1">
        <v>3.1</v>
      </c>
      <c r="K4" s="1" t="s">
        <v>31</v>
      </c>
      <c r="L4" s="1" t="s">
        <v>32</v>
      </c>
      <c r="M4" s="1" t="s">
        <v>33</v>
      </c>
      <c r="N4" s="1" t="s">
        <v>34</v>
      </c>
      <c r="O4" s="1" t="s">
        <v>43</v>
      </c>
      <c r="P4" s="1" t="s">
        <v>36</v>
      </c>
      <c r="Q4" s="1" t="s">
        <v>37</v>
      </c>
      <c r="R4" s="1"/>
      <c r="T4" s="1" t="s">
        <v>37</v>
      </c>
      <c r="U4" s="1"/>
    </row>
    <row r="5" spans="1:26">
      <c r="A5" s="1" t="s">
        <v>25</v>
      </c>
      <c r="B5" s="2">
        <v>42893</v>
      </c>
      <c r="C5" s="1" t="s">
        <v>26</v>
      </c>
      <c r="D5" s="1" t="s">
        <v>27</v>
      </c>
      <c r="E5" s="1" t="s">
        <v>44</v>
      </c>
      <c r="F5" s="1" t="s">
        <v>45</v>
      </c>
      <c r="G5" s="1" t="s">
        <v>30</v>
      </c>
      <c r="H5" s="1">
        <v>3.1</v>
      </c>
      <c r="I5" s="5">
        <v>2.2599999999999998</v>
      </c>
      <c r="J5" s="1">
        <v>3.1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46</v>
      </c>
      <c r="P5" s="1" t="s">
        <v>36</v>
      </c>
      <c r="Q5" s="1" t="s">
        <v>37</v>
      </c>
      <c r="R5" s="1"/>
      <c r="T5" s="1" t="s">
        <v>37</v>
      </c>
      <c r="U5" s="1"/>
    </row>
    <row r="6" spans="1:26">
      <c r="A6" s="1" t="s">
        <v>25</v>
      </c>
      <c r="B6" s="2">
        <v>42893</v>
      </c>
      <c r="C6" s="1" t="s">
        <v>26</v>
      </c>
      <c r="D6" s="1" t="s">
        <v>27</v>
      </c>
      <c r="E6" s="1" t="s">
        <v>47</v>
      </c>
      <c r="F6" s="1" t="s">
        <v>48</v>
      </c>
      <c r="G6" s="1" t="s">
        <v>30</v>
      </c>
      <c r="H6" s="1">
        <v>1</v>
      </c>
      <c r="I6" s="5">
        <v>0.49</v>
      </c>
      <c r="J6" s="1">
        <v>1</v>
      </c>
      <c r="K6" s="1" t="s">
        <v>31</v>
      </c>
      <c r="L6" s="1" t="s">
        <v>32</v>
      </c>
      <c r="M6" s="1" t="s">
        <v>33</v>
      </c>
      <c r="N6" s="1" t="s">
        <v>34</v>
      </c>
      <c r="O6" s="1" t="s">
        <v>49</v>
      </c>
      <c r="P6" s="1" t="s">
        <v>36</v>
      </c>
      <c r="Q6" s="1" t="s">
        <v>37</v>
      </c>
      <c r="R6" s="1"/>
      <c r="T6" s="1" t="s">
        <v>37</v>
      </c>
      <c r="U6" s="1"/>
    </row>
    <row r="7" spans="1:26">
      <c r="A7" s="1" t="s">
        <v>25</v>
      </c>
      <c r="B7" s="2">
        <v>42893</v>
      </c>
      <c r="C7" s="1" t="s">
        <v>26</v>
      </c>
      <c r="D7" s="1" t="s">
        <v>27</v>
      </c>
      <c r="E7" s="1" t="s">
        <v>50</v>
      </c>
      <c r="F7" s="1" t="s">
        <v>51</v>
      </c>
      <c r="G7" s="1" t="s">
        <v>30</v>
      </c>
      <c r="H7" s="1">
        <v>1</v>
      </c>
      <c r="I7" s="5">
        <v>0.49</v>
      </c>
      <c r="J7" s="1">
        <v>1</v>
      </c>
      <c r="K7" s="1" t="s">
        <v>31</v>
      </c>
      <c r="L7" s="1" t="s">
        <v>32</v>
      </c>
      <c r="M7" s="1" t="s">
        <v>33</v>
      </c>
      <c r="N7" s="1" t="s">
        <v>34</v>
      </c>
      <c r="O7" s="1" t="s">
        <v>52</v>
      </c>
      <c r="P7" s="1" t="s">
        <v>36</v>
      </c>
      <c r="Q7" s="1" t="s">
        <v>37</v>
      </c>
      <c r="R7" s="1"/>
      <c r="T7" s="1" t="s">
        <v>37</v>
      </c>
      <c r="U7" s="1"/>
    </row>
    <row r="8" spans="1:26">
      <c r="A8" s="1" t="s">
        <v>25</v>
      </c>
      <c r="B8" s="2">
        <v>42893</v>
      </c>
      <c r="C8" s="1" t="s">
        <v>26</v>
      </c>
      <c r="D8" s="1" t="s">
        <v>27</v>
      </c>
      <c r="E8" s="1" t="s">
        <v>53</v>
      </c>
      <c r="F8" s="1" t="s">
        <v>54</v>
      </c>
      <c r="G8" s="1" t="s">
        <v>30</v>
      </c>
      <c r="H8" s="1">
        <v>0.31</v>
      </c>
      <c r="I8" s="5">
        <v>0.09</v>
      </c>
      <c r="J8" s="1">
        <v>0.31</v>
      </c>
      <c r="K8" s="1" t="s">
        <v>31</v>
      </c>
      <c r="L8" s="1" t="s">
        <v>32</v>
      </c>
      <c r="M8" s="1" t="s">
        <v>33</v>
      </c>
      <c r="N8" s="1" t="s">
        <v>34</v>
      </c>
      <c r="O8" s="1" t="s">
        <v>55</v>
      </c>
      <c r="P8" s="1" t="s">
        <v>36</v>
      </c>
      <c r="Q8" s="1" t="s">
        <v>37</v>
      </c>
      <c r="R8" s="1"/>
      <c r="T8" s="1" t="s">
        <v>37</v>
      </c>
      <c r="U8" s="1"/>
    </row>
    <row r="9" spans="1:26">
      <c r="A9" s="1" t="s">
        <v>25</v>
      </c>
      <c r="B9" s="2">
        <v>42893</v>
      </c>
      <c r="C9" s="1" t="s">
        <v>26</v>
      </c>
      <c r="D9" s="1" t="s">
        <v>27</v>
      </c>
      <c r="E9" s="1" t="s">
        <v>56</v>
      </c>
      <c r="F9" s="1" t="s">
        <v>57</v>
      </c>
      <c r="G9" s="1" t="s">
        <v>30</v>
      </c>
      <c r="H9" s="1">
        <v>0.31</v>
      </c>
      <c r="I9" s="5">
        <v>0.09</v>
      </c>
      <c r="J9" s="1">
        <v>0.31</v>
      </c>
      <c r="K9" s="1" t="s">
        <v>31</v>
      </c>
      <c r="L9" s="1" t="s">
        <v>32</v>
      </c>
      <c r="M9" s="1" t="s">
        <v>33</v>
      </c>
      <c r="N9" s="1" t="s">
        <v>34</v>
      </c>
      <c r="O9" s="1" t="s">
        <v>58</v>
      </c>
      <c r="P9" s="1" t="s">
        <v>36</v>
      </c>
      <c r="Q9" s="1" t="s">
        <v>37</v>
      </c>
      <c r="R9" s="1"/>
      <c r="T9" s="1" t="s">
        <v>37</v>
      </c>
      <c r="U9" s="1"/>
    </row>
    <row r="10" spans="1:26">
      <c r="A10" s="1" t="s">
        <v>25</v>
      </c>
      <c r="B10" s="2">
        <v>42893</v>
      </c>
      <c r="C10" s="1" t="s">
        <v>26</v>
      </c>
      <c r="D10" s="1" t="s">
        <v>27</v>
      </c>
      <c r="E10" s="1" t="s">
        <v>59</v>
      </c>
      <c r="F10" s="1" t="s">
        <v>60</v>
      </c>
      <c r="G10" s="1" t="s">
        <v>30</v>
      </c>
      <c r="H10" s="1">
        <v>0.1</v>
      </c>
      <c r="I10" s="5">
        <v>0</v>
      </c>
      <c r="J10" s="1">
        <v>0.1</v>
      </c>
      <c r="K10" s="1" t="s">
        <v>31</v>
      </c>
      <c r="L10" s="1" t="s">
        <v>32</v>
      </c>
      <c r="M10" s="1" t="s">
        <v>33</v>
      </c>
      <c r="N10" s="1" t="s">
        <v>34</v>
      </c>
      <c r="O10" s="1" t="s">
        <v>61</v>
      </c>
      <c r="P10" s="1" t="s">
        <v>36</v>
      </c>
      <c r="Q10" s="1" t="s">
        <v>37</v>
      </c>
      <c r="R10" s="1"/>
      <c r="T10" s="1" t="s">
        <v>37</v>
      </c>
      <c r="U10" s="1"/>
    </row>
    <row r="11" spans="1:26">
      <c r="A11" s="1" t="s">
        <v>25</v>
      </c>
      <c r="B11" s="2">
        <v>42893</v>
      </c>
      <c r="C11" s="1" t="s">
        <v>26</v>
      </c>
      <c r="D11" s="1" t="s">
        <v>27</v>
      </c>
      <c r="E11" s="1" t="s">
        <v>62</v>
      </c>
      <c r="F11" s="1" t="s">
        <v>63</v>
      </c>
      <c r="G11" s="1" t="s">
        <v>30</v>
      </c>
      <c r="H11" s="1">
        <v>0.1</v>
      </c>
      <c r="I11" s="5">
        <v>0</v>
      </c>
      <c r="J11" s="1">
        <v>0.1</v>
      </c>
      <c r="K11" s="1" t="s">
        <v>31</v>
      </c>
      <c r="L11" s="1" t="s">
        <v>32</v>
      </c>
      <c r="M11" s="1" t="s">
        <v>33</v>
      </c>
      <c r="N11" s="1" t="s">
        <v>34</v>
      </c>
      <c r="O11" s="1" t="s">
        <v>64</v>
      </c>
      <c r="P11" s="1" t="s">
        <v>36</v>
      </c>
      <c r="Q11" s="1" t="s">
        <v>37</v>
      </c>
      <c r="R11" s="1"/>
      <c r="T11" s="1" t="s">
        <v>37</v>
      </c>
      <c r="U11" s="1"/>
    </row>
    <row r="12" spans="1:26">
      <c r="A12" s="1" t="s">
        <v>25</v>
      </c>
      <c r="B12" s="2">
        <v>42893</v>
      </c>
      <c r="C12" s="1" t="s">
        <v>26</v>
      </c>
      <c r="D12" s="1" t="s">
        <v>27</v>
      </c>
      <c r="E12" s="1" t="s">
        <v>65</v>
      </c>
      <c r="F12" s="1" t="s">
        <v>66</v>
      </c>
      <c r="G12" s="1" t="s">
        <v>30</v>
      </c>
      <c r="H12" s="1">
        <v>3.1E-2</v>
      </c>
      <c r="I12" s="5" t="s">
        <v>67</v>
      </c>
      <c r="J12" s="1">
        <v>3.1E-2</v>
      </c>
      <c r="K12" s="1" t="s">
        <v>31</v>
      </c>
      <c r="L12" s="1" t="s">
        <v>32</v>
      </c>
      <c r="M12" s="1" t="s">
        <v>33</v>
      </c>
      <c r="N12" s="1" t="s">
        <v>34</v>
      </c>
      <c r="O12" s="1" t="s">
        <v>68</v>
      </c>
      <c r="P12" s="1" t="s">
        <v>36</v>
      </c>
      <c r="Q12" s="1" t="s">
        <v>37</v>
      </c>
      <c r="R12" s="1"/>
      <c r="T12" s="1" t="s">
        <v>37</v>
      </c>
      <c r="U12" s="1"/>
    </row>
    <row r="13" spans="1:26">
      <c r="A13" s="1" t="s">
        <v>25</v>
      </c>
      <c r="B13" s="2">
        <v>42893</v>
      </c>
      <c r="C13" s="1" t="s">
        <v>26</v>
      </c>
      <c r="D13" s="1" t="s">
        <v>27</v>
      </c>
      <c r="E13" s="1" t="s">
        <v>69</v>
      </c>
      <c r="F13" s="1" t="s">
        <v>70</v>
      </c>
      <c r="G13" s="1" t="s">
        <v>30</v>
      </c>
      <c r="H13" s="1">
        <v>3.1E-2</v>
      </c>
      <c r="I13" s="5" t="s">
        <v>67</v>
      </c>
      <c r="J13" s="1">
        <v>3.1E-2</v>
      </c>
      <c r="K13" s="1" t="s">
        <v>31</v>
      </c>
      <c r="L13" s="1" t="s">
        <v>32</v>
      </c>
      <c r="M13" s="1" t="s">
        <v>33</v>
      </c>
      <c r="N13" s="1" t="s">
        <v>34</v>
      </c>
      <c r="O13" s="1" t="s">
        <v>71</v>
      </c>
      <c r="P13" s="1" t="s">
        <v>36</v>
      </c>
      <c r="Q13" s="1" t="s">
        <v>37</v>
      </c>
      <c r="R13" s="1"/>
      <c r="T13" s="1" t="s">
        <v>37</v>
      </c>
      <c r="U13" s="1"/>
    </row>
    <row r="14" spans="1:26">
      <c r="A14" s="1" t="s">
        <v>25</v>
      </c>
      <c r="B14" s="2">
        <v>42893</v>
      </c>
      <c r="C14" s="1" t="s">
        <v>26</v>
      </c>
      <c r="D14" s="1" t="s">
        <v>27</v>
      </c>
      <c r="E14" s="1" t="s">
        <v>72</v>
      </c>
      <c r="F14" s="1" t="s">
        <v>73</v>
      </c>
      <c r="G14" s="1" t="s">
        <v>74</v>
      </c>
      <c r="H14" s="1">
        <v>0</v>
      </c>
      <c r="I14" s="4">
        <v>0</v>
      </c>
      <c r="J14" s="1">
        <v>0</v>
      </c>
      <c r="K14" s="1" t="s">
        <v>31</v>
      </c>
      <c r="L14" s="1" t="s">
        <v>25</v>
      </c>
      <c r="M14" s="1" t="s">
        <v>25</v>
      </c>
      <c r="N14" s="1" t="s">
        <v>25</v>
      </c>
      <c r="O14" s="1" t="s">
        <v>75</v>
      </c>
      <c r="P14" s="1" t="s">
        <v>36</v>
      </c>
      <c r="Q14" s="1" t="s">
        <v>37</v>
      </c>
      <c r="R14" s="1"/>
      <c r="T14" s="1" t="s">
        <v>37</v>
      </c>
      <c r="U14" s="1"/>
    </row>
    <row r="15" spans="1:26">
      <c r="A15" s="1" t="s">
        <v>25</v>
      </c>
      <c r="B15" s="2">
        <v>42893</v>
      </c>
      <c r="C15" s="1" t="s">
        <v>26</v>
      </c>
      <c r="D15" s="1" t="s">
        <v>27</v>
      </c>
      <c r="E15" s="1" t="s">
        <v>76</v>
      </c>
      <c r="F15" s="1" t="s">
        <v>77</v>
      </c>
      <c r="G15" s="1" t="s">
        <v>74</v>
      </c>
      <c r="H15" s="1">
        <v>0</v>
      </c>
      <c r="I15" s="4">
        <v>0</v>
      </c>
      <c r="J15" s="1">
        <v>0</v>
      </c>
      <c r="K15" s="1" t="s">
        <v>31</v>
      </c>
      <c r="L15" s="1" t="s">
        <v>25</v>
      </c>
      <c r="M15" s="1" t="s">
        <v>25</v>
      </c>
      <c r="N15" s="1" t="s">
        <v>25</v>
      </c>
      <c r="O15" s="1" t="s">
        <v>78</v>
      </c>
      <c r="P15" s="1" t="s">
        <v>36</v>
      </c>
      <c r="Q15" s="1" t="s">
        <v>37</v>
      </c>
      <c r="R15" s="1"/>
      <c r="T15" s="1" t="s">
        <v>37</v>
      </c>
      <c r="U15" s="1"/>
    </row>
    <row r="16" spans="1:26">
      <c r="A16" s="1" t="s">
        <v>25</v>
      </c>
      <c r="B16" s="2">
        <v>42893</v>
      </c>
      <c r="C16" s="1" t="s">
        <v>26</v>
      </c>
      <c r="D16" s="1" t="s">
        <v>27</v>
      </c>
      <c r="E16" s="1" t="s">
        <v>79</v>
      </c>
      <c r="F16" s="1" t="s">
        <v>80</v>
      </c>
      <c r="G16" s="1" t="s">
        <v>81</v>
      </c>
      <c r="H16" s="1" t="s">
        <v>25</v>
      </c>
      <c r="I16" s="4" t="s">
        <v>25</v>
      </c>
      <c r="J16" t="s">
        <v>25</v>
      </c>
      <c r="K16" s="1" t="s">
        <v>25</v>
      </c>
      <c r="L16" s="1" t="s">
        <v>25</v>
      </c>
      <c r="M16" s="1" t="s">
        <v>25</v>
      </c>
      <c r="N16" s="1" t="s">
        <v>25</v>
      </c>
      <c r="O16" s="1" t="s">
        <v>82</v>
      </c>
      <c r="P16" s="1" t="s">
        <v>36</v>
      </c>
      <c r="Q16" s="1" t="s">
        <v>37</v>
      </c>
      <c r="R16" s="1"/>
      <c r="T16" s="1" t="s">
        <v>37</v>
      </c>
      <c r="U16" s="1"/>
    </row>
    <row r="17" spans="1:21">
      <c r="A17" s="1" t="s">
        <v>25</v>
      </c>
      <c r="B17" s="2">
        <v>42907</v>
      </c>
      <c r="C17" s="1" t="s">
        <v>26</v>
      </c>
      <c r="D17" s="1" t="s">
        <v>27</v>
      </c>
      <c r="E17" s="1" t="s">
        <v>83</v>
      </c>
      <c r="F17" s="1" t="s">
        <v>29</v>
      </c>
      <c r="G17" s="1" t="s">
        <v>30</v>
      </c>
      <c r="H17" s="1">
        <v>10</v>
      </c>
      <c r="I17" s="5">
        <v>10.56</v>
      </c>
      <c r="J17" s="1">
        <v>10</v>
      </c>
      <c r="K17" s="1" t="s">
        <v>31</v>
      </c>
      <c r="L17" s="1" t="s">
        <v>32</v>
      </c>
      <c r="M17" s="1" t="s">
        <v>33</v>
      </c>
      <c r="N17" s="1" t="s">
        <v>34</v>
      </c>
      <c r="O17" s="1" t="s">
        <v>84</v>
      </c>
      <c r="P17" s="1" t="s">
        <v>85</v>
      </c>
      <c r="Q17" s="1">
        <v>73.329472499999994</v>
      </c>
      <c r="R17" s="1"/>
      <c r="T17" s="1">
        <v>1.0127999999999999</v>
      </c>
      <c r="U17" s="1"/>
    </row>
    <row r="18" spans="1:21">
      <c r="A18" s="1" t="s">
        <v>25</v>
      </c>
      <c r="B18" s="2">
        <v>42907</v>
      </c>
      <c r="C18" s="1" t="s">
        <v>26</v>
      </c>
      <c r="D18" s="1" t="s">
        <v>27</v>
      </c>
      <c r="E18" s="1" t="s">
        <v>86</v>
      </c>
      <c r="F18" s="1" t="s">
        <v>39</v>
      </c>
      <c r="G18" s="1" t="s">
        <v>30</v>
      </c>
      <c r="H18" s="1">
        <v>10</v>
      </c>
      <c r="I18" s="5">
        <v>10.56</v>
      </c>
      <c r="J18" s="1">
        <v>10</v>
      </c>
      <c r="K18" s="1" t="s">
        <v>31</v>
      </c>
      <c r="L18" s="1" t="s">
        <v>32</v>
      </c>
      <c r="M18" s="1" t="s">
        <v>33</v>
      </c>
      <c r="N18" s="1" t="s">
        <v>34</v>
      </c>
      <c r="O18" s="1" t="s">
        <v>87</v>
      </c>
      <c r="P18" s="1" t="s">
        <v>85</v>
      </c>
      <c r="Q18" s="1">
        <v>73.268561000000005</v>
      </c>
      <c r="R18" s="1"/>
      <c r="T18" s="1">
        <v>1.3484</v>
      </c>
      <c r="U18" s="1"/>
    </row>
    <row r="19" spans="1:21">
      <c r="A19" s="1" t="s">
        <v>25</v>
      </c>
      <c r="B19" s="2">
        <v>42907</v>
      </c>
      <c r="C19" s="1" t="s">
        <v>26</v>
      </c>
      <c r="D19" s="1" t="s">
        <v>27</v>
      </c>
      <c r="E19" s="1" t="s">
        <v>88</v>
      </c>
      <c r="F19" s="1" t="s">
        <v>42</v>
      </c>
      <c r="G19" s="1" t="s">
        <v>30</v>
      </c>
      <c r="H19" s="1">
        <v>3.1</v>
      </c>
      <c r="I19" s="5">
        <v>3.08</v>
      </c>
      <c r="J19" s="1">
        <v>3.1</v>
      </c>
      <c r="K19" s="1" t="s">
        <v>31</v>
      </c>
      <c r="L19" s="1" t="s">
        <v>32</v>
      </c>
      <c r="M19" s="1" t="s">
        <v>33</v>
      </c>
      <c r="N19" s="1" t="s">
        <v>34</v>
      </c>
      <c r="O19" s="1" t="s">
        <v>89</v>
      </c>
      <c r="P19" s="1" t="s">
        <v>85</v>
      </c>
      <c r="Q19" s="1">
        <v>30.5672861</v>
      </c>
      <c r="R19" s="1"/>
      <c r="T19" s="1">
        <v>2.6785000000000001</v>
      </c>
      <c r="U19" s="1"/>
    </row>
    <row r="20" spans="1:21">
      <c r="A20" s="1" t="s">
        <v>25</v>
      </c>
      <c r="B20" s="2">
        <v>42907</v>
      </c>
      <c r="C20" s="1" t="s">
        <v>26</v>
      </c>
      <c r="D20" s="1" t="s">
        <v>27</v>
      </c>
      <c r="E20" s="1" t="s">
        <v>90</v>
      </c>
      <c r="F20" s="1" t="s">
        <v>45</v>
      </c>
      <c r="G20" s="1" t="s">
        <v>30</v>
      </c>
      <c r="H20" s="1">
        <v>3.1</v>
      </c>
      <c r="I20" s="5">
        <v>3.08</v>
      </c>
      <c r="J20" s="1">
        <v>3.1</v>
      </c>
      <c r="K20" s="1" t="s">
        <v>31</v>
      </c>
      <c r="L20" s="1" t="s">
        <v>32</v>
      </c>
      <c r="M20" s="1" t="s">
        <v>33</v>
      </c>
      <c r="N20" s="1" t="s">
        <v>34</v>
      </c>
      <c r="O20" s="1" t="s">
        <v>91</v>
      </c>
      <c r="P20" s="1" t="s">
        <v>92</v>
      </c>
      <c r="Q20" s="1">
        <v>30.513373900000001</v>
      </c>
      <c r="R20" s="1"/>
      <c r="T20" s="1">
        <v>5.2653999999999996</v>
      </c>
      <c r="U20" s="1"/>
    </row>
    <row r="21" spans="1:21">
      <c r="A21" s="1" t="s">
        <v>25</v>
      </c>
      <c r="B21" s="2">
        <v>42907</v>
      </c>
      <c r="C21" s="1" t="s">
        <v>26</v>
      </c>
      <c r="D21" s="1" t="s">
        <v>27</v>
      </c>
      <c r="E21" s="1" t="s">
        <v>93</v>
      </c>
      <c r="F21" s="1" t="s">
        <v>48</v>
      </c>
      <c r="G21" s="1" t="s">
        <v>30</v>
      </c>
      <c r="H21" s="1">
        <v>1</v>
      </c>
      <c r="I21" s="5">
        <v>0.86</v>
      </c>
      <c r="J21" s="1">
        <v>1</v>
      </c>
      <c r="K21" s="1" t="s">
        <v>31</v>
      </c>
      <c r="L21" s="1" t="s">
        <v>32</v>
      </c>
      <c r="M21" s="1" t="s">
        <v>33</v>
      </c>
      <c r="N21" s="1" t="s">
        <v>34</v>
      </c>
      <c r="O21" s="1" t="s">
        <v>94</v>
      </c>
      <c r="P21" s="1" t="s">
        <v>92</v>
      </c>
      <c r="Q21" s="1">
        <v>106.871177</v>
      </c>
      <c r="R21" s="1"/>
      <c r="T21" s="1">
        <v>1.3240000000000001</v>
      </c>
      <c r="U21" s="1"/>
    </row>
    <row r="22" spans="1:21">
      <c r="A22" s="1" t="s">
        <v>25</v>
      </c>
      <c r="B22" s="2">
        <v>42907</v>
      </c>
      <c r="C22" s="1" t="s">
        <v>26</v>
      </c>
      <c r="D22" s="1" t="s">
        <v>27</v>
      </c>
      <c r="E22" s="1" t="s">
        <v>95</v>
      </c>
      <c r="F22" s="1" t="s">
        <v>51</v>
      </c>
      <c r="G22" s="1" t="s">
        <v>30</v>
      </c>
      <c r="H22" s="1">
        <v>1</v>
      </c>
      <c r="I22" s="5">
        <v>0.86</v>
      </c>
      <c r="J22" s="1">
        <v>1</v>
      </c>
      <c r="K22" s="1" t="s">
        <v>31</v>
      </c>
      <c r="L22" s="1" t="s">
        <v>32</v>
      </c>
      <c r="M22" s="1" t="s">
        <v>33</v>
      </c>
      <c r="N22" s="1" t="s">
        <v>34</v>
      </c>
      <c r="O22" s="1" t="s">
        <v>96</v>
      </c>
      <c r="P22" s="1" t="s">
        <v>92</v>
      </c>
      <c r="Q22" s="1">
        <v>105.12740599999999</v>
      </c>
      <c r="R22" s="1"/>
      <c r="T22" s="1">
        <v>1.9097</v>
      </c>
      <c r="U22" s="1"/>
    </row>
    <row r="23" spans="1:21">
      <c r="A23" s="1" t="s">
        <v>25</v>
      </c>
      <c r="B23" s="2">
        <v>42907</v>
      </c>
      <c r="C23" s="1" t="s">
        <v>26</v>
      </c>
      <c r="D23" s="1" t="s">
        <v>27</v>
      </c>
      <c r="E23" s="1" t="s">
        <v>97</v>
      </c>
      <c r="F23" s="1" t="s">
        <v>54</v>
      </c>
      <c r="G23" s="1" t="s">
        <v>30</v>
      </c>
      <c r="H23" s="1">
        <v>0.31</v>
      </c>
      <c r="I23" s="5">
        <v>0.24</v>
      </c>
      <c r="J23" s="1">
        <v>0.31</v>
      </c>
      <c r="K23" s="1" t="s">
        <v>31</v>
      </c>
      <c r="L23" s="1" t="s">
        <v>32</v>
      </c>
      <c r="M23" s="1" t="s">
        <v>33</v>
      </c>
      <c r="N23" s="1" t="s">
        <v>34</v>
      </c>
      <c r="O23" s="1" t="s">
        <v>98</v>
      </c>
      <c r="P23" s="1" t="s">
        <v>92</v>
      </c>
      <c r="Q23" s="1">
        <v>96.470377499999998</v>
      </c>
      <c r="R23" s="1"/>
      <c r="T23" s="1">
        <v>0.42709999999999998</v>
      </c>
      <c r="U23" s="1"/>
    </row>
    <row r="24" spans="1:21">
      <c r="A24" s="1" t="s">
        <v>25</v>
      </c>
      <c r="B24" s="2">
        <v>42907</v>
      </c>
      <c r="C24" s="1" t="s">
        <v>26</v>
      </c>
      <c r="D24" s="1" t="s">
        <v>27</v>
      </c>
      <c r="E24" s="1" t="s">
        <v>99</v>
      </c>
      <c r="F24" s="1" t="s">
        <v>57</v>
      </c>
      <c r="G24" s="1" t="s">
        <v>30</v>
      </c>
      <c r="H24" s="1">
        <v>0.31</v>
      </c>
      <c r="I24" s="5">
        <v>0.24</v>
      </c>
      <c r="J24" s="1">
        <v>0.31</v>
      </c>
      <c r="K24" s="1" t="s">
        <v>31</v>
      </c>
      <c r="L24" s="1" t="s">
        <v>32</v>
      </c>
      <c r="M24" s="1" t="s">
        <v>33</v>
      </c>
      <c r="N24" s="1" t="s">
        <v>34</v>
      </c>
      <c r="O24" s="1" t="s">
        <v>100</v>
      </c>
      <c r="P24" s="1" t="s">
        <v>92</v>
      </c>
      <c r="Q24" s="1">
        <v>105.672194</v>
      </c>
      <c r="R24" s="1"/>
      <c r="T24" s="1">
        <v>1.2202999999999999</v>
      </c>
      <c r="U24" s="1"/>
    </row>
    <row r="25" spans="1:21">
      <c r="A25" s="1" t="s">
        <v>25</v>
      </c>
      <c r="B25" s="2">
        <v>42907</v>
      </c>
      <c r="C25" s="1" t="s">
        <v>26</v>
      </c>
      <c r="D25" s="1" t="s">
        <v>27</v>
      </c>
      <c r="E25" s="1" t="s">
        <v>101</v>
      </c>
      <c r="F25" s="1" t="s">
        <v>60</v>
      </c>
      <c r="G25" s="1" t="s">
        <v>30</v>
      </c>
      <c r="H25" s="1">
        <v>0.1</v>
      </c>
      <c r="I25" s="5">
        <v>0.09</v>
      </c>
      <c r="J25" s="1">
        <v>0.1</v>
      </c>
      <c r="K25" s="1" t="s">
        <v>31</v>
      </c>
      <c r="L25" s="1" t="s">
        <v>32</v>
      </c>
      <c r="M25" s="1" t="s">
        <v>33</v>
      </c>
      <c r="N25" s="1" t="s">
        <v>34</v>
      </c>
      <c r="O25" s="1" t="s">
        <v>102</v>
      </c>
      <c r="P25" s="1" t="s">
        <v>92</v>
      </c>
      <c r="Q25" s="1">
        <v>102.47154399999999</v>
      </c>
      <c r="R25" s="1"/>
      <c r="T25" s="1">
        <v>-0.35399999999999998</v>
      </c>
      <c r="U25" s="1"/>
    </row>
    <row r="26" spans="1:21">
      <c r="A26" s="1" t="s">
        <v>25</v>
      </c>
      <c r="B26" s="2">
        <v>42907</v>
      </c>
      <c r="C26" s="1" t="s">
        <v>26</v>
      </c>
      <c r="D26" s="1" t="s">
        <v>27</v>
      </c>
      <c r="E26" s="1" t="s">
        <v>103</v>
      </c>
      <c r="F26" s="1" t="s">
        <v>63</v>
      </c>
      <c r="G26" s="1" t="s">
        <v>30</v>
      </c>
      <c r="H26" s="1">
        <v>0.1</v>
      </c>
      <c r="I26" s="5">
        <v>0.09</v>
      </c>
      <c r="J26" s="1">
        <v>0.1</v>
      </c>
      <c r="K26" s="1" t="s">
        <v>31</v>
      </c>
      <c r="L26" s="1" t="s">
        <v>32</v>
      </c>
      <c r="M26" s="1" t="s">
        <v>33</v>
      </c>
      <c r="N26" s="1" t="s">
        <v>34</v>
      </c>
      <c r="O26" s="1" t="s">
        <v>104</v>
      </c>
      <c r="P26" s="1" t="s">
        <v>92</v>
      </c>
      <c r="Q26" s="1">
        <v>106.457712</v>
      </c>
      <c r="R26" s="1"/>
      <c r="T26" s="1">
        <v>0.50639999999999996</v>
      </c>
      <c r="U26" s="1"/>
    </row>
    <row r="27" spans="1:21">
      <c r="A27" s="1" t="s">
        <v>25</v>
      </c>
      <c r="B27" s="2">
        <v>42907</v>
      </c>
      <c r="C27" s="1" t="s">
        <v>26</v>
      </c>
      <c r="D27" s="1" t="s">
        <v>27</v>
      </c>
      <c r="E27" s="1" t="s">
        <v>105</v>
      </c>
      <c r="F27" s="1" t="s">
        <v>66</v>
      </c>
      <c r="G27" s="1" t="s">
        <v>30</v>
      </c>
      <c r="H27" s="1">
        <v>3.1E-2</v>
      </c>
      <c r="I27" s="5" t="s">
        <v>67</v>
      </c>
      <c r="J27" s="1">
        <v>3.1E-2</v>
      </c>
      <c r="K27" s="1" t="s">
        <v>31</v>
      </c>
      <c r="L27" s="1" t="s">
        <v>32</v>
      </c>
      <c r="M27" s="1" t="s">
        <v>33</v>
      </c>
      <c r="N27" s="1" t="s">
        <v>34</v>
      </c>
      <c r="O27" s="1" t="s">
        <v>106</v>
      </c>
      <c r="P27" s="1" t="s">
        <v>92</v>
      </c>
      <c r="Q27" s="1">
        <v>94.066994399999999</v>
      </c>
      <c r="R27" s="1"/>
      <c r="T27" s="1">
        <v>-8.5000000000000006E-2</v>
      </c>
      <c r="U27" s="1"/>
    </row>
    <row r="28" spans="1:21">
      <c r="A28" s="1" t="s">
        <v>25</v>
      </c>
      <c r="B28" s="2">
        <v>42907</v>
      </c>
      <c r="C28" s="1" t="s">
        <v>26</v>
      </c>
      <c r="D28" s="1" t="s">
        <v>27</v>
      </c>
      <c r="E28" s="1" t="s">
        <v>107</v>
      </c>
      <c r="F28" s="1" t="s">
        <v>70</v>
      </c>
      <c r="G28" s="1" t="s">
        <v>30</v>
      </c>
      <c r="H28" s="1">
        <v>3.1E-2</v>
      </c>
      <c r="I28" s="5" t="s">
        <v>67</v>
      </c>
      <c r="J28" s="1">
        <v>3.1E-2</v>
      </c>
      <c r="K28" s="1" t="s">
        <v>31</v>
      </c>
      <c r="L28" s="1" t="s">
        <v>32</v>
      </c>
      <c r="M28" s="1" t="s">
        <v>33</v>
      </c>
      <c r="N28" s="1" t="s">
        <v>34</v>
      </c>
      <c r="O28" s="1" t="s">
        <v>108</v>
      </c>
      <c r="P28" s="1" t="s">
        <v>92</v>
      </c>
      <c r="Q28" s="1">
        <v>105.504875</v>
      </c>
      <c r="R28" s="1"/>
      <c r="T28" s="1">
        <v>0.1525</v>
      </c>
      <c r="U28" s="1"/>
    </row>
    <row r="29" spans="1:21">
      <c r="A29" s="1" t="s">
        <v>25</v>
      </c>
      <c r="B29" s="2">
        <v>42907</v>
      </c>
      <c r="C29" s="1" t="s">
        <v>26</v>
      </c>
      <c r="D29" s="1" t="s">
        <v>27</v>
      </c>
      <c r="E29" s="1" t="s">
        <v>109</v>
      </c>
      <c r="F29" s="1" t="s">
        <v>73</v>
      </c>
      <c r="G29" s="1" t="s">
        <v>74</v>
      </c>
      <c r="H29" s="1">
        <v>0</v>
      </c>
      <c r="I29" s="4">
        <v>0</v>
      </c>
      <c r="J29" s="1">
        <v>0</v>
      </c>
      <c r="K29" s="1" t="s">
        <v>31</v>
      </c>
      <c r="L29" s="1" t="s">
        <v>25</v>
      </c>
      <c r="M29" s="1" t="s">
        <v>25</v>
      </c>
      <c r="N29" s="1" t="s">
        <v>25</v>
      </c>
      <c r="O29" s="1" t="s">
        <v>110</v>
      </c>
      <c r="P29" s="1" t="s">
        <v>92</v>
      </c>
      <c r="Q29" s="1">
        <v>99.343554699999999</v>
      </c>
      <c r="R29" s="1"/>
      <c r="T29" s="1">
        <v>1.1775</v>
      </c>
      <c r="U29" s="1"/>
    </row>
    <row r="30" spans="1:21">
      <c r="A30" s="1" t="s">
        <v>25</v>
      </c>
      <c r="B30" s="2">
        <v>42907</v>
      </c>
      <c r="C30" s="1" t="s">
        <v>26</v>
      </c>
      <c r="D30" s="1" t="s">
        <v>27</v>
      </c>
      <c r="E30" s="1" t="s">
        <v>111</v>
      </c>
      <c r="F30" s="1" t="s">
        <v>77</v>
      </c>
      <c r="G30" s="1" t="s">
        <v>74</v>
      </c>
      <c r="H30" s="1">
        <v>0</v>
      </c>
      <c r="I30" s="4">
        <v>0</v>
      </c>
      <c r="J30" s="1">
        <v>0</v>
      </c>
      <c r="K30" s="1" t="s">
        <v>31</v>
      </c>
      <c r="L30" s="1" t="s">
        <v>25</v>
      </c>
      <c r="M30" s="1" t="s">
        <v>25</v>
      </c>
      <c r="N30" s="1" t="s">
        <v>25</v>
      </c>
      <c r="O30" s="1" t="s">
        <v>112</v>
      </c>
      <c r="P30" s="1" t="s">
        <v>85</v>
      </c>
      <c r="Q30" s="1">
        <v>97.609199200000006</v>
      </c>
      <c r="R30" s="1"/>
      <c r="T30" s="1">
        <v>0.81759999999999999</v>
      </c>
      <c r="U30" s="1"/>
    </row>
    <row r="31" spans="1:21">
      <c r="A31" s="1" t="s">
        <v>25</v>
      </c>
      <c r="B31" s="2">
        <v>42907</v>
      </c>
      <c r="C31" s="1" t="s">
        <v>26</v>
      </c>
      <c r="D31" s="1" t="s">
        <v>27</v>
      </c>
      <c r="E31" s="1" t="s">
        <v>113</v>
      </c>
      <c r="F31" s="1" t="s">
        <v>80</v>
      </c>
      <c r="G31" s="1" t="s">
        <v>81</v>
      </c>
      <c r="H31" s="1" t="s">
        <v>25</v>
      </c>
      <c r="I31" s="4" t="s">
        <v>25</v>
      </c>
      <c r="J31" t="s">
        <v>25</v>
      </c>
      <c r="K31" s="1" t="s">
        <v>25</v>
      </c>
      <c r="L31" s="1" t="s">
        <v>25</v>
      </c>
      <c r="M31" s="1" t="s">
        <v>25</v>
      </c>
      <c r="N31" s="1" t="s">
        <v>25</v>
      </c>
      <c r="O31" s="1" t="s">
        <v>114</v>
      </c>
      <c r="P31" s="1" t="s">
        <v>85</v>
      </c>
      <c r="Q31" s="1">
        <v>101.24989600000001</v>
      </c>
      <c r="R31" s="1">
        <v>98.750100000000003</v>
      </c>
      <c r="T31" s="1">
        <v>0.5857</v>
      </c>
      <c r="U31" s="1">
        <v>-0.66503999999999996</v>
      </c>
    </row>
    <row r="32" spans="1:21">
      <c r="A32" s="1" t="s">
        <v>25</v>
      </c>
      <c r="B32" s="2">
        <v>42908</v>
      </c>
      <c r="C32" s="1" t="s">
        <v>26</v>
      </c>
      <c r="D32" s="1" t="s">
        <v>27</v>
      </c>
      <c r="E32" s="1" t="s">
        <v>115</v>
      </c>
      <c r="F32" s="1" t="s">
        <v>29</v>
      </c>
      <c r="G32" s="1" t="s">
        <v>30</v>
      </c>
      <c r="H32" s="1">
        <v>10</v>
      </c>
      <c r="I32" s="5">
        <v>10.3</v>
      </c>
      <c r="J32" s="1">
        <v>10</v>
      </c>
      <c r="K32" s="1" t="s">
        <v>31</v>
      </c>
      <c r="L32" s="1" t="s">
        <v>32</v>
      </c>
      <c r="M32" s="1" t="s">
        <v>33</v>
      </c>
      <c r="N32" s="1" t="s">
        <v>34</v>
      </c>
      <c r="O32" s="1" t="s">
        <v>116</v>
      </c>
      <c r="P32" s="1" t="s">
        <v>117</v>
      </c>
      <c r="Q32" s="1">
        <v>72.658330399999997</v>
      </c>
      <c r="R32" s="1"/>
      <c r="T32" s="1">
        <v>12.896000000000001</v>
      </c>
      <c r="U32" s="1"/>
    </row>
    <row r="33" spans="1:21">
      <c r="A33" s="1" t="s">
        <v>25</v>
      </c>
      <c r="B33" s="2">
        <v>42908</v>
      </c>
      <c r="C33" s="1" t="s">
        <v>26</v>
      </c>
      <c r="D33" s="1" t="s">
        <v>27</v>
      </c>
      <c r="E33" s="1" t="s">
        <v>118</v>
      </c>
      <c r="F33" s="1" t="s">
        <v>39</v>
      </c>
      <c r="G33" s="1" t="s">
        <v>30</v>
      </c>
      <c r="H33" s="1">
        <v>10</v>
      </c>
      <c r="I33" s="5">
        <v>10.3</v>
      </c>
      <c r="J33" s="1">
        <v>10</v>
      </c>
      <c r="K33" s="1" t="s">
        <v>31</v>
      </c>
      <c r="L33" s="1" t="s">
        <v>32</v>
      </c>
      <c r="M33" s="1" t="s">
        <v>33</v>
      </c>
      <c r="N33" s="1" t="s">
        <v>34</v>
      </c>
      <c r="O33" s="1" t="s">
        <v>119</v>
      </c>
      <c r="P33" s="1" t="s">
        <v>117</v>
      </c>
      <c r="Q33" s="1">
        <v>78.700939000000005</v>
      </c>
      <c r="R33" s="1"/>
      <c r="T33" s="1">
        <v>21.753</v>
      </c>
      <c r="U33" s="1"/>
    </row>
    <row r="34" spans="1:21">
      <c r="A34" s="1" t="s">
        <v>25</v>
      </c>
      <c r="B34" s="2">
        <v>42908</v>
      </c>
      <c r="C34" s="1" t="s">
        <v>26</v>
      </c>
      <c r="D34" s="1" t="s">
        <v>27</v>
      </c>
      <c r="E34" s="1" t="s">
        <v>120</v>
      </c>
      <c r="F34" s="1" t="s">
        <v>42</v>
      </c>
      <c r="G34" s="1" t="s">
        <v>30</v>
      </c>
      <c r="H34" s="1">
        <v>3.1</v>
      </c>
      <c r="I34" s="5">
        <v>2.99</v>
      </c>
      <c r="J34" s="1">
        <v>3.1</v>
      </c>
      <c r="K34" s="1" t="s">
        <v>31</v>
      </c>
      <c r="L34" s="1" t="s">
        <v>32</v>
      </c>
      <c r="M34" s="1" t="s">
        <v>33</v>
      </c>
      <c r="N34" s="1" t="s">
        <v>34</v>
      </c>
      <c r="O34" s="1" t="s">
        <v>121</v>
      </c>
      <c r="P34" s="1" t="s">
        <v>117</v>
      </c>
      <c r="Q34" s="1">
        <v>34.216029399999996</v>
      </c>
      <c r="R34" s="1"/>
      <c r="T34" s="1">
        <v>17.579999999999998</v>
      </c>
      <c r="U34" s="1"/>
    </row>
    <row r="35" spans="1:21">
      <c r="A35" s="1" t="s">
        <v>25</v>
      </c>
      <c r="B35" s="2">
        <v>42908</v>
      </c>
      <c r="C35" s="1" t="s">
        <v>26</v>
      </c>
      <c r="D35" s="1" t="s">
        <v>27</v>
      </c>
      <c r="E35" s="1" t="s">
        <v>122</v>
      </c>
      <c r="F35" s="1" t="s">
        <v>45</v>
      </c>
      <c r="G35" s="1" t="s">
        <v>30</v>
      </c>
      <c r="H35" s="1">
        <v>3.1</v>
      </c>
      <c r="I35" s="5">
        <v>2.99</v>
      </c>
      <c r="J35" s="1">
        <v>3.1</v>
      </c>
      <c r="K35" s="1" t="s">
        <v>31</v>
      </c>
      <c r="L35" s="1" t="s">
        <v>32</v>
      </c>
      <c r="M35" s="1" t="s">
        <v>33</v>
      </c>
      <c r="N35" s="1" t="s">
        <v>34</v>
      </c>
      <c r="O35" s="1" t="s">
        <v>123</v>
      </c>
      <c r="P35" s="1" t="s">
        <v>124</v>
      </c>
      <c r="Q35" s="1">
        <v>37.430402899999997</v>
      </c>
      <c r="R35" s="1"/>
      <c r="T35" s="1">
        <v>67.302000000000007</v>
      </c>
      <c r="U35" s="1"/>
    </row>
    <row r="36" spans="1:21">
      <c r="A36" s="1" t="s">
        <v>25</v>
      </c>
      <c r="B36" s="2">
        <v>42908</v>
      </c>
      <c r="C36" s="1" t="s">
        <v>26</v>
      </c>
      <c r="D36" s="1" t="s">
        <v>27</v>
      </c>
      <c r="E36" s="1" t="s">
        <v>125</v>
      </c>
      <c r="F36" s="1" t="s">
        <v>48</v>
      </c>
      <c r="G36" s="1" t="s">
        <v>30</v>
      </c>
      <c r="H36" s="1">
        <v>1</v>
      </c>
      <c r="I36" s="5">
        <v>0.84</v>
      </c>
      <c r="J36" s="1">
        <v>1</v>
      </c>
      <c r="K36" s="1" t="s">
        <v>31</v>
      </c>
      <c r="L36" s="1" t="s">
        <v>32</v>
      </c>
      <c r="M36" s="1" t="s">
        <v>33</v>
      </c>
      <c r="N36" s="1" t="s">
        <v>34</v>
      </c>
      <c r="O36" s="1" t="s">
        <v>126</v>
      </c>
      <c r="P36" s="1" t="s">
        <v>124</v>
      </c>
      <c r="Q36" s="1">
        <v>90.072652199999993</v>
      </c>
      <c r="R36" s="1"/>
      <c r="T36" s="1">
        <v>43.972000000000001</v>
      </c>
      <c r="U36" s="1"/>
    </row>
    <row r="37" spans="1:21">
      <c r="A37" s="1" t="s">
        <v>25</v>
      </c>
      <c r="B37" s="2">
        <v>42908</v>
      </c>
      <c r="C37" s="1" t="s">
        <v>26</v>
      </c>
      <c r="D37" s="1" t="s">
        <v>27</v>
      </c>
      <c r="E37" s="1" t="s">
        <v>127</v>
      </c>
      <c r="F37" s="1" t="s">
        <v>51</v>
      </c>
      <c r="G37" s="1" t="s">
        <v>30</v>
      </c>
      <c r="H37" s="1">
        <v>1</v>
      </c>
      <c r="I37" s="5">
        <v>0.84</v>
      </c>
      <c r="J37" s="1">
        <v>1</v>
      </c>
      <c r="K37" s="1" t="s">
        <v>31</v>
      </c>
      <c r="L37" s="1" t="s">
        <v>32</v>
      </c>
      <c r="M37" s="1" t="s">
        <v>33</v>
      </c>
      <c r="N37" s="1" t="s">
        <v>34</v>
      </c>
      <c r="O37" s="1" t="s">
        <v>128</v>
      </c>
      <c r="P37" s="1" t="s">
        <v>124</v>
      </c>
      <c r="Q37" s="1">
        <v>96.107475500000007</v>
      </c>
      <c r="R37" s="1"/>
      <c r="T37" s="1">
        <v>53.22</v>
      </c>
      <c r="U37" s="1"/>
    </row>
    <row r="38" spans="1:21">
      <c r="A38" s="1" t="s">
        <v>25</v>
      </c>
      <c r="B38" s="2">
        <v>42908</v>
      </c>
      <c r="C38" s="1" t="s">
        <v>26</v>
      </c>
      <c r="D38" s="1" t="s">
        <v>27</v>
      </c>
      <c r="E38" s="1" t="s">
        <v>129</v>
      </c>
      <c r="F38" s="1" t="s">
        <v>54</v>
      </c>
      <c r="G38" s="1" t="s">
        <v>30</v>
      </c>
      <c r="H38" s="1">
        <v>0.31</v>
      </c>
      <c r="I38" s="5">
        <v>0.2</v>
      </c>
      <c r="J38" s="1">
        <v>0.31</v>
      </c>
      <c r="K38" s="1" t="s">
        <v>31</v>
      </c>
      <c r="L38" s="1" t="s">
        <v>32</v>
      </c>
      <c r="M38" s="1" t="s">
        <v>33</v>
      </c>
      <c r="N38" s="1" t="s">
        <v>34</v>
      </c>
      <c r="O38" s="1" t="s">
        <v>130</v>
      </c>
      <c r="P38" s="1" t="s">
        <v>124</v>
      </c>
      <c r="Q38" s="1">
        <v>83.122608999999997</v>
      </c>
      <c r="R38" s="1"/>
      <c r="T38" s="1">
        <v>51.418999999999997</v>
      </c>
      <c r="U38" s="1"/>
    </row>
    <row r="39" spans="1:21">
      <c r="A39" s="1" t="s">
        <v>25</v>
      </c>
      <c r="B39" s="2">
        <v>42908</v>
      </c>
      <c r="C39" s="1" t="s">
        <v>26</v>
      </c>
      <c r="D39" s="1" t="s">
        <v>27</v>
      </c>
      <c r="E39" s="1" t="s">
        <v>131</v>
      </c>
      <c r="F39" s="1" t="s">
        <v>57</v>
      </c>
      <c r="G39" s="1" t="s">
        <v>30</v>
      </c>
      <c r="H39" s="1">
        <v>0.31</v>
      </c>
      <c r="I39" s="5">
        <v>0.2</v>
      </c>
      <c r="J39" s="1">
        <v>0.31</v>
      </c>
      <c r="K39" s="1" t="s">
        <v>31</v>
      </c>
      <c r="L39" s="1" t="s">
        <v>32</v>
      </c>
      <c r="M39" s="1" t="s">
        <v>33</v>
      </c>
      <c r="N39" s="1" t="s">
        <v>34</v>
      </c>
      <c r="O39" s="1" t="s">
        <v>132</v>
      </c>
      <c r="P39" s="1" t="s">
        <v>124</v>
      </c>
      <c r="Q39" s="1">
        <v>84.716043799999994</v>
      </c>
      <c r="R39" s="1"/>
      <c r="T39" s="1">
        <v>29.23</v>
      </c>
      <c r="U39" s="1"/>
    </row>
    <row r="40" spans="1:21">
      <c r="A40" s="1" t="s">
        <v>25</v>
      </c>
      <c r="B40" s="2">
        <v>42908</v>
      </c>
      <c r="C40" s="1" t="s">
        <v>26</v>
      </c>
      <c r="D40" s="1" t="s">
        <v>27</v>
      </c>
      <c r="E40" s="1" t="s">
        <v>133</v>
      </c>
      <c r="F40" s="1" t="s">
        <v>60</v>
      </c>
      <c r="G40" s="1" t="s">
        <v>30</v>
      </c>
      <c r="H40" s="1">
        <v>0.1</v>
      </c>
      <c r="I40" s="5">
        <v>0.05</v>
      </c>
      <c r="J40" s="1">
        <v>0.1</v>
      </c>
      <c r="K40" s="1" t="s">
        <v>31</v>
      </c>
      <c r="L40" s="1" t="s">
        <v>32</v>
      </c>
      <c r="M40" s="1" t="s">
        <v>33</v>
      </c>
      <c r="N40" s="1" t="s">
        <v>34</v>
      </c>
      <c r="O40" s="1" t="s">
        <v>134</v>
      </c>
      <c r="P40" s="1" t="s">
        <v>124</v>
      </c>
      <c r="Q40" s="1">
        <v>85.696481599999998</v>
      </c>
      <c r="R40" s="1"/>
      <c r="T40" s="1">
        <v>48.295999999999999</v>
      </c>
      <c r="U40" s="1"/>
    </row>
    <row r="41" spans="1:21">
      <c r="A41" s="1" t="s">
        <v>25</v>
      </c>
      <c r="B41" s="2">
        <v>42908</v>
      </c>
      <c r="C41" s="1" t="s">
        <v>26</v>
      </c>
      <c r="D41" s="1" t="s">
        <v>27</v>
      </c>
      <c r="E41" s="1" t="s">
        <v>135</v>
      </c>
      <c r="F41" s="1" t="s">
        <v>63</v>
      </c>
      <c r="G41" s="1" t="s">
        <v>30</v>
      </c>
      <c r="H41" s="1">
        <v>0.1</v>
      </c>
      <c r="I41" s="5">
        <v>0.05</v>
      </c>
      <c r="J41" s="1">
        <v>0.1</v>
      </c>
      <c r="K41" s="1" t="s">
        <v>31</v>
      </c>
      <c r="L41" s="1" t="s">
        <v>32</v>
      </c>
      <c r="M41" s="1" t="s">
        <v>33</v>
      </c>
      <c r="N41" s="1" t="s">
        <v>34</v>
      </c>
      <c r="O41" s="1" t="s">
        <v>136</v>
      </c>
      <c r="P41" s="1" t="s">
        <v>124</v>
      </c>
      <c r="Q41" s="1">
        <v>86.113059199999995</v>
      </c>
      <c r="R41" s="1"/>
      <c r="T41" s="1">
        <v>48.927</v>
      </c>
      <c r="U41" s="1"/>
    </row>
    <row r="42" spans="1:21">
      <c r="A42" s="1" t="s">
        <v>25</v>
      </c>
      <c r="B42" s="2">
        <v>42908</v>
      </c>
      <c r="C42" s="1" t="s">
        <v>26</v>
      </c>
      <c r="D42" s="1" t="s">
        <v>27</v>
      </c>
      <c r="E42" s="1" t="s">
        <v>137</v>
      </c>
      <c r="F42" s="1" t="s">
        <v>66</v>
      </c>
      <c r="G42" s="1" t="s">
        <v>30</v>
      </c>
      <c r="H42" s="1">
        <v>3.1E-2</v>
      </c>
      <c r="I42" s="5">
        <v>0</v>
      </c>
      <c r="J42" s="1">
        <v>3.1E-2</v>
      </c>
      <c r="K42" s="1" t="s">
        <v>31</v>
      </c>
      <c r="L42" s="1" t="s">
        <v>32</v>
      </c>
      <c r="M42" s="1" t="s">
        <v>33</v>
      </c>
      <c r="N42" s="1" t="s">
        <v>34</v>
      </c>
      <c r="O42" s="1" t="s">
        <v>138</v>
      </c>
      <c r="P42" s="1" t="s">
        <v>124</v>
      </c>
      <c r="Q42" s="1">
        <v>92.473525199999997</v>
      </c>
      <c r="R42" s="1"/>
      <c r="T42" s="1">
        <v>57.723999999999997</v>
      </c>
      <c r="U42" s="1"/>
    </row>
    <row r="43" spans="1:21">
      <c r="A43" s="1" t="s">
        <v>25</v>
      </c>
      <c r="B43" s="2">
        <v>42908</v>
      </c>
      <c r="C43" s="1" t="s">
        <v>26</v>
      </c>
      <c r="D43" s="1" t="s">
        <v>27</v>
      </c>
      <c r="E43" s="1" t="s">
        <v>139</v>
      </c>
      <c r="F43" s="1" t="s">
        <v>70</v>
      </c>
      <c r="G43" s="1" t="s">
        <v>30</v>
      </c>
      <c r="H43" s="1">
        <v>3.1E-2</v>
      </c>
      <c r="I43" s="5">
        <v>0</v>
      </c>
      <c r="J43" s="1">
        <v>3.1E-2</v>
      </c>
      <c r="K43" s="1" t="s">
        <v>31</v>
      </c>
      <c r="L43" s="1" t="s">
        <v>32</v>
      </c>
      <c r="M43" s="1" t="s">
        <v>33</v>
      </c>
      <c r="N43" s="1" t="s">
        <v>34</v>
      </c>
      <c r="O43" s="1" t="s">
        <v>140</v>
      </c>
      <c r="P43" s="1" t="s">
        <v>124</v>
      </c>
      <c r="Q43" s="1">
        <v>88.000995500000002</v>
      </c>
      <c r="R43" s="1"/>
      <c r="T43" s="1">
        <v>27.759</v>
      </c>
      <c r="U43" s="1"/>
    </row>
    <row r="44" spans="1:21">
      <c r="A44" s="1" t="s">
        <v>25</v>
      </c>
      <c r="B44" s="2">
        <v>42908</v>
      </c>
      <c r="C44" s="1" t="s">
        <v>26</v>
      </c>
      <c r="D44" s="1" t="s">
        <v>27</v>
      </c>
      <c r="E44" s="1" t="s">
        <v>141</v>
      </c>
      <c r="F44" s="1" t="s">
        <v>73</v>
      </c>
      <c r="G44" s="1" t="s">
        <v>74</v>
      </c>
      <c r="H44" s="1">
        <v>0</v>
      </c>
      <c r="I44" s="4">
        <v>0</v>
      </c>
      <c r="J44" s="1">
        <v>0</v>
      </c>
      <c r="K44" s="1" t="s">
        <v>31</v>
      </c>
      <c r="L44" s="1" t="s">
        <v>25</v>
      </c>
      <c r="M44" s="1" t="s">
        <v>25</v>
      </c>
      <c r="N44" s="1" t="s">
        <v>25</v>
      </c>
      <c r="O44" s="1" t="s">
        <v>142</v>
      </c>
      <c r="P44" s="1" t="s">
        <v>124</v>
      </c>
      <c r="Q44" s="1">
        <v>100.006637</v>
      </c>
      <c r="R44" s="1"/>
      <c r="T44" s="1">
        <v>28.029</v>
      </c>
      <c r="U44" s="1"/>
    </row>
    <row r="45" spans="1:21">
      <c r="A45" s="1" t="s">
        <v>25</v>
      </c>
      <c r="B45" s="2">
        <v>42908</v>
      </c>
      <c r="C45" s="1" t="s">
        <v>26</v>
      </c>
      <c r="D45" s="1" t="s">
        <v>27</v>
      </c>
      <c r="E45" s="1" t="s">
        <v>143</v>
      </c>
      <c r="F45" s="1" t="s">
        <v>77</v>
      </c>
      <c r="G45" s="1" t="s">
        <v>74</v>
      </c>
      <c r="H45" s="1">
        <v>0</v>
      </c>
      <c r="I45" s="4">
        <v>0</v>
      </c>
      <c r="J45" s="1">
        <v>0</v>
      </c>
      <c r="K45" s="1" t="s">
        <v>31</v>
      </c>
      <c r="L45" s="1" t="s">
        <v>25</v>
      </c>
      <c r="M45" s="1" t="s">
        <v>25</v>
      </c>
      <c r="N45" s="1" t="s">
        <v>25</v>
      </c>
      <c r="O45" s="1" t="s">
        <v>144</v>
      </c>
      <c r="P45" s="1" t="s">
        <v>117</v>
      </c>
      <c r="Q45" s="1">
        <v>107.47803999999999</v>
      </c>
      <c r="R45" s="1"/>
      <c r="T45" s="1">
        <v>21.242999999999999</v>
      </c>
      <c r="U45" s="1"/>
    </row>
    <row r="46" spans="1:21">
      <c r="A46" s="1" t="s">
        <v>25</v>
      </c>
      <c r="B46" s="2">
        <v>42908</v>
      </c>
      <c r="C46" s="1" t="s">
        <v>26</v>
      </c>
      <c r="D46" s="1" t="s">
        <v>27</v>
      </c>
      <c r="E46" s="1" t="s">
        <v>145</v>
      </c>
      <c r="F46" s="1" t="s">
        <v>80</v>
      </c>
      <c r="G46" s="1" t="s">
        <v>81</v>
      </c>
      <c r="H46" s="1" t="s">
        <v>25</v>
      </c>
      <c r="I46" s="4" t="s">
        <v>25</v>
      </c>
      <c r="J46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146</v>
      </c>
      <c r="P46" s="1" t="s">
        <v>117</v>
      </c>
      <c r="Q46" s="1">
        <v>99.316424799999993</v>
      </c>
      <c r="R46" s="1">
        <v>100.6836</v>
      </c>
      <c r="T46" s="1">
        <v>-0.34499999999999997</v>
      </c>
      <c r="U46" s="1">
        <v>-2.7473399999999999</v>
      </c>
    </row>
    <row r="47" spans="1:21">
      <c r="A47" s="1" t="s">
        <v>25</v>
      </c>
      <c r="B47" s="2">
        <v>42909</v>
      </c>
      <c r="C47" s="1" t="s">
        <v>26</v>
      </c>
      <c r="D47" s="1" t="s">
        <v>27</v>
      </c>
      <c r="E47" s="1" t="s">
        <v>147</v>
      </c>
      <c r="F47" s="1" t="s">
        <v>29</v>
      </c>
      <c r="G47" s="1" t="s">
        <v>30</v>
      </c>
      <c r="H47" s="1">
        <v>10</v>
      </c>
      <c r="I47" s="5">
        <v>10.68</v>
      </c>
      <c r="J47" s="1">
        <v>10</v>
      </c>
      <c r="K47" s="1" t="s">
        <v>31</v>
      </c>
      <c r="L47" s="1" t="s">
        <v>32</v>
      </c>
      <c r="M47" s="1" t="s">
        <v>33</v>
      </c>
      <c r="N47" s="1" t="s">
        <v>34</v>
      </c>
      <c r="O47" s="1" t="s">
        <v>148</v>
      </c>
      <c r="P47" s="1" t="s">
        <v>149</v>
      </c>
      <c r="Q47" s="1">
        <v>40.107742299999998</v>
      </c>
      <c r="R47" s="1"/>
      <c r="T47" s="1">
        <v>1.5921000000000001</v>
      </c>
      <c r="U47" s="1"/>
    </row>
    <row r="48" spans="1:21">
      <c r="A48" s="1" t="s">
        <v>25</v>
      </c>
      <c r="B48" s="2">
        <v>42909</v>
      </c>
      <c r="C48" s="1" t="s">
        <v>26</v>
      </c>
      <c r="D48" s="1" t="s">
        <v>27</v>
      </c>
      <c r="E48" s="1" t="s">
        <v>150</v>
      </c>
      <c r="F48" s="1" t="s">
        <v>39</v>
      </c>
      <c r="G48" s="1" t="s">
        <v>30</v>
      </c>
      <c r="H48" s="1">
        <v>10</v>
      </c>
      <c r="I48" s="5">
        <v>10.68</v>
      </c>
      <c r="J48" s="1">
        <v>10</v>
      </c>
      <c r="K48" s="1" t="s">
        <v>31</v>
      </c>
      <c r="L48" s="1" t="s">
        <v>32</v>
      </c>
      <c r="M48" s="1" t="s">
        <v>33</v>
      </c>
      <c r="N48" s="1" t="s">
        <v>34</v>
      </c>
      <c r="O48" s="1" t="s">
        <v>151</v>
      </c>
      <c r="P48" s="1" t="s">
        <v>149</v>
      </c>
      <c r="Q48" s="1">
        <v>51.7829482</v>
      </c>
      <c r="R48" s="1"/>
      <c r="T48" s="1">
        <v>1.4431</v>
      </c>
      <c r="U48" s="1"/>
    </row>
    <row r="49" spans="1:21">
      <c r="A49" s="1" t="s">
        <v>25</v>
      </c>
      <c r="B49" s="2">
        <v>42909</v>
      </c>
      <c r="C49" s="1" t="s">
        <v>26</v>
      </c>
      <c r="D49" s="1" t="s">
        <v>27</v>
      </c>
      <c r="E49" s="1" t="s">
        <v>152</v>
      </c>
      <c r="F49" s="1" t="s">
        <v>42</v>
      </c>
      <c r="G49" s="1" t="s">
        <v>30</v>
      </c>
      <c r="H49" s="1">
        <v>3.1</v>
      </c>
      <c r="I49" s="5">
        <v>3.36</v>
      </c>
      <c r="J49" s="1">
        <v>3.1</v>
      </c>
      <c r="K49" s="1" t="s">
        <v>31</v>
      </c>
      <c r="L49" s="1" t="s">
        <v>32</v>
      </c>
      <c r="M49" s="1" t="s">
        <v>33</v>
      </c>
      <c r="N49" s="1" t="s">
        <v>34</v>
      </c>
      <c r="O49" s="1" t="s">
        <v>153</v>
      </c>
      <c r="P49" s="1" t="s">
        <v>149</v>
      </c>
      <c r="Q49" s="1">
        <v>20.203014199999998</v>
      </c>
      <c r="R49" s="1"/>
      <c r="T49" s="1">
        <v>1.9189000000000001</v>
      </c>
      <c r="U49" s="1"/>
    </row>
    <row r="50" spans="1:21">
      <c r="A50" s="1" t="s">
        <v>25</v>
      </c>
      <c r="B50" s="2">
        <v>42909</v>
      </c>
      <c r="C50" s="1" t="s">
        <v>26</v>
      </c>
      <c r="D50" s="1" t="s">
        <v>27</v>
      </c>
      <c r="E50" s="1" t="s">
        <v>154</v>
      </c>
      <c r="F50" s="1" t="s">
        <v>45</v>
      </c>
      <c r="G50" s="1" t="s">
        <v>30</v>
      </c>
      <c r="H50" s="1">
        <v>3.1</v>
      </c>
      <c r="I50" s="5">
        <v>3.36</v>
      </c>
      <c r="J50" s="1">
        <v>3.1</v>
      </c>
      <c r="K50" s="1" t="s">
        <v>31</v>
      </c>
      <c r="L50" s="1" t="s">
        <v>32</v>
      </c>
      <c r="M50" s="1" t="s">
        <v>33</v>
      </c>
      <c r="N50" s="1" t="s">
        <v>34</v>
      </c>
      <c r="O50" s="1" t="s">
        <v>155</v>
      </c>
      <c r="P50" s="1" t="s">
        <v>156</v>
      </c>
      <c r="Q50" s="1">
        <v>19.975866400000001</v>
      </c>
      <c r="R50" s="1"/>
      <c r="T50" s="1">
        <v>1.0105</v>
      </c>
      <c r="U50" s="1"/>
    </row>
    <row r="51" spans="1:21">
      <c r="A51" s="1" t="s">
        <v>25</v>
      </c>
      <c r="B51" s="2">
        <v>42909</v>
      </c>
      <c r="C51" s="1" t="s">
        <v>26</v>
      </c>
      <c r="D51" s="1" t="s">
        <v>27</v>
      </c>
      <c r="E51" s="1" t="s">
        <v>157</v>
      </c>
      <c r="F51" s="1" t="s">
        <v>48</v>
      </c>
      <c r="G51" s="1" t="s">
        <v>30</v>
      </c>
      <c r="H51" s="1">
        <v>1</v>
      </c>
      <c r="I51" s="5">
        <v>0.85</v>
      </c>
      <c r="J51" s="1">
        <v>1</v>
      </c>
      <c r="K51" s="1" t="s">
        <v>31</v>
      </c>
      <c r="L51" s="1" t="s">
        <v>32</v>
      </c>
      <c r="M51" s="1" t="s">
        <v>33</v>
      </c>
      <c r="N51" s="1" t="s">
        <v>34</v>
      </c>
      <c r="O51" s="1" t="s">
        <v>158</v>
      </c>
      <c r="P51" s="1" t="s">
        <v>156</v>
      </c>
      <c r="Q51" s="1">
        <v>81.441106899999994</v>
      </c>
      <c r="R51" s="1"/>
      <c r="T51" s="1">
        <v>1.5872999999999999</v>
      </c>
      <c r="U51" s="1"/>
    </row>
    <row r="52" spans="1:21">
      <c r="A52" s="1" t="s">
        <v>25</v>
      </c>
      <c r="B52" s="2">
        <v>42909</v>
      </c>
      <c r="C52" s="1" t="s">
        <v>26</v>
      </c>
      <c r="D52" s="1" t="s">
        <v>27</v>
      </c>
      <c r="E52" s="1" t="s">
        <v>159</v>
      </c>
      <c r="F52" s="1" t="s">
        <v>51</v>
      </c>
      <c r="G52" s="1" t="s">
        <v>30</v>
      </c>
      <c r="H52" s="1">
        <v>1</v>
      </c>
      <c r="I52" s="5">
        <v>0.85</v>
      </c>
      <c r="J52" s="1">
        <v>1</v>
      </c>
      <c r="K52" s="1" t="s">
        <v>31</v>
      </c>
      <c r="L52" s="1" t="s">
        <v>32</v>
      </c>
      <c r="M52" s="1" t="s">
        <v>33</v>
      </c>
      <c r="N52" s="1" t="s">
        <v>34</v>
      </c>
      <c r="O52" s="1" t="s">
        <v>160</v>
      </c>
      <c r="P52" s="1" t="s">
        <v>156</v>
      </c>
      <c r="Q52" s="1">
        <v>74.516155499999996</v>
      </c>
      <c r="R52" s="1"/>
      <c r="T52" s="1">
        <v>1.7506999999999999</v>
      </c>
      <c r="U52" s="1"/>
    </row>
    <row r="53" spans="1:21">
      <c r="A53" s="1" t="s">
        <v>25</v>
      </c>
      <c r="B53" s="2">
        <v>42909</v>
      </c>
      <c r="C53" s="1" t="s">
        <v>26</v>
      </c>
      <c r="D53" s="1" t="s">
        <v>27</v>
      </c>
      <c r="E53" s="1" t="s">
        <v>161</v>
      </c>
      <c r="F53" s="1" t="s">
        <v>54</v>
      </c>
      <c r="G53" s="1" t="s">
        <v>30</v>
      </c>
      <c r="H53" s="1">
        <v>0.31</v>
      </c>
      <c r="I53" s="5">
        <v>0.22</v>
      </c>
      <c r="J53" s="1">
        <v>0.31</v>
      </c>
      <c r="K53" s="1" t="s">
        <v>31</v>
      </c>
      <c r="L53" s="1" t="s">
        <v>32</v>
      </c>
      <c r="M53" s="1" t="s">
        <v>33</v>
      </c>
      <c r="N53" s="1" t="s">
        <v>34</v>
      </c>
      <c r="O53" s="1" t="s">
        <v>162</v>
      </c>
      <c r="P53" s="1" t="s">
        <v>156</v>
      </c>
      <c r="Q53" s="1">
        <v>87.318379300000004</v>
      </c>
      <c r="R53" s="1"/>
      <c r="T53" s="1">
        <v>1.7363</v>
      </c>
      <c r="U53" s="1"/>
    </row>
    <row r="54" spans="1:21">
      <c r="A54" s="1" t="s">
        <v>25</v>
      </c>
      <c r="B54" s="2">
        <v>42909</v>
      </c>
      <c r="C54" s="1" t="s">
        <v>26</v>
      </c>
      <c r="D54" s="1" t="s">
        <v>27</v>
      </c>
      <c r="E54" s="1" t="s">
        <v>163</v>
      </c>
      <c r="F54" s="1" t="s">
        <v>57</v>
      </c>
      <c r="G54" s="1" t="s">
        <v>30</v>
      </c>
      <c r="H54" s="1">
        <v>0.31</v>
      </c>
      <c r="I54" s="5">
        <v>0.22</v>
      </c>
      <c r="J54" s="1">
        <v>0.31</v>
      </c>
      <c r="K54" s="1" t="s">
        <v>31</v>
      </c>
      <c r="L54" s="1" t="s">
        <v>32</v>
      </c>
      <c r="M54" s="1" t="s">
        <v>33</v>
      </c>
      <c r="N54" s="1" t="s">
        <v>34</v>
      </c>
      <c r="O54" s="1" t="s">
        <v>164</v>
      </c>
      <c r="P54" s="1" t="s">
        <v>156</v>
      </c>
      <c r="Q54" s="1">
        <v>90.978324000000001</v>
      </c>
      <c r="R54" s="1"/>
      <c r="T54" s="1">
        <v>1.9862</v>
      </c>
      <c r="U54" s="1"/>
    </row>
    <row r="55" spans="1:21">
      <c r="A55" s="1" t="s">
        <v>25</v>
      </c>
      <c r="B55" s="2">
        <v>42909</v>
      </c>
      <c r="C55" s="1" t="s">
        <v>26</v>
      </c>
      <c r="D55" s="1" t="s">
        <v>27</v>
      </c>
      <c r="E55" s="1" t="s">
        <v>165</v>
      </c>
      <c r="F55" s="1" t="s">
        <v>60</v>
      </c>
      <c r="G55" s="1" t="s">
        <v>30</v>
      </c>
      <c r="H55" s="1">
        <v>0.1</v>
      </c>
      <c r="I55" s="5">
        <v>0.06</v>
      </c>
      <c r="J55" s="1">
        <v>0.1</v>
      </c>
      <c r="K55" s="1" t="s">
        <v>31</v>
      </c>
      <c r="L55" s="1" t="s">
        <v>32</v>
      </c>
      <c r="M55" s="1" t="s">
        <v>33</v>
      </c>
      <c r="N55" s="1" t="s">
        <v>34</v>
      </c>
      <c r="O55" s="1" t="s">
        <v>166</v>
      </c>
      <c r="P55" s="1" t="s">
        <v>156</v>
      </c>
      <c r="Q55" s="1">
        <v>100.246348</v>
      </c>
      <c r="R55" s="1"/>
      <c r="T55" s="1">
        <v>-5.6000000000000001E-2</v>
      </c>
      <c r="U55" s="1"/>
    </row>
    <row r="56" spans="1:21">
      <c r="A56" s="1" t="s">
        <v>25</v>
      </c>
      <c r="B56" s="2">
        <v>42909</v>
      </c>
      <c r="C56" s="1" t="s">
        <v>26</v>
      </c>
      <c r="D56" s="1" t="s">
        <v>27</v>
      </c>
      <c r="E56" s="1" t="s">
        <v>167</v>
      </c>
      <c r="F56" s="1" t="s">
        <v>63</v>
      </c>
      <c r="G56" s="1" t="s">
        <v>30</v>
      </c>
      <c r="H56" s="1">
        <v>0.1</v>
      </c>
      <c r="I56" s="5">
        <v>0.06</v>
      </c>
      <c r="J56" s="1">
        <v>0.1</v>
      </c>
      <c r="K56" s="1" t="s">
        <v>31</v>
      </c>
      <c r="L56" s="1" t="s">
        <v>32</v>
      </c>
      <c r="M56" s="1" t="s">
        <v>33</v>
      </c>
      <c r="N56" s="1" t="s">
        <v>34</v>
      </c>
      <c r="O56" s="1" t="s">
        <v>168</v>
      </c>
      <c r="P56" s="1" t="s">
        <v>156</v>
      </c>
      <c r="Q56" s="1">
        <v>99.945979199999996</v>
      </c>
      <c r="R56" s="1"/>
      <c r="T56" s="1">
        <v>0.1454</v>
      </c>
      <c r="U56" s="1"/>
    </row>
    <row r="57" spans="1:21">
      <c r="A57" s="1" t="s">
        <v>25</v>
      </c>
      <c r="B57" s="2">
        <v>42909</v>
      </c>
      <c r="C57" s="1" t="s">
        <v>26</v>
      </c>
      <c r="D57" s="1" t="s">
        <v>27</v>
      </c>
      <c r="E57" s="1" t="s">
        <v>169</v>
      </c>
      <c r="F57" s="1" t="s">
        <v>66</v>
      </c>
      <c r="G57" s="1" t="s">
        <v>30</v>
      </c>
      <c r="H57" s="1">
        <v>3.1E-2</v>
      </c>
      <c r="I57" s="5" t="s">
        <v>67</v>
      </c>
      <c r="J57" s="1">
        <v>3.1E-2</v>
      </c>
      <c r="K57" s="1" t="s">
        <v>31</v>
      </c>
      <c r="L57" s="1" t="s">
        <v>32</v>
      </c>
      <c r="M57" s="1" t="s">
        <v>33</v>
      </c>
      <c r="N57" s="1" t="s">
        <v>34</v>
      </c>
      <c r="O57" s="1" t="s">
        <v>170</v>
      </c>
      <c r="P57" s="1" t="s">
        <v>156</v>
      </c>
      <c r="Q57" s="1">
        <v>99.430698399999997</v>
      </c>
      <c r="R57" s="1"/>
      <c r="T57" s="1">
        <v>0.47220000000000001</v>
      </c>
      <c r="U57" s="1"/>
    </row>
    <row r="58" spans="1:21">
      <c r="A58" s="1" t="s">
        <v>25</v>
      </c>
      <c r="B58" s="2">
        <v>42909</v>
      </c>
      <c r="C58" s="1" t="s">
        <v>26</v>
      </c>
      <c r="D58" s="1" t="s">
        <v>27</v>
      </c>
      <c r="E58" s="1" t="s">
        <v>171</v>
      </c>
      <c r="F58" s="1" t="s">
        <v>70</v>
      </c>
      <c r="G58" s="1" t="s">
        <v>30</v>
      </c>
      <c r="H58" s="1">
        <v>3.1E-2</v>
      </c>
      <c r="I58" s="5" t="s">
        <v>67</v>
      </c>
      <c r="J58" s="1">
        <v>3.1E-2</v>
      </c>
      <c r="K58" s="1" t="s">
        <v>31</v>
      </c>
      <c r="L58" s="1" t="s">
        <v>32</v>
      </c>
      <c r="M58" s="1" t="s">
        <v>33</v>
      </c>
      <c r="N58" s="1" t="s">
        <v>34</v>
      </c>
      <c r="O58" s="1" t="s">
        <v>172</v>
      </c>
      <c r="P58" s="1" t="s">
        <v>156</v>
      </c>
      <c r="Q58" s="1">
        <v>108.971625</v>
      </c>
      <c r="R58" s="1"/>
      <c r="T58" s="1">
        <v>0.50590000000000002</v>
      </c>
      <c r="U58" s="1"/>
    </row>
    <row r="59" spans="1:21">
      <c r="A59" s="1" t="s">
        <v>25</v>
      </c>
      <c r="B59" s="2">
        <v>42909</v>
      </c>
      <c r="C59" s="1" t="s">
        <v>26</v>
      </c>
      <c r="D59" s="1" t="s">
        <v>27</v>
      </c>
      <c r="E59" s="1" t="s">
        <v>173</v>
      </c>
      <c r="F59" s="1" t="s">
        <v>73</v>
      </c>
      <c r="G59" s="1" t="s">
        <v>74</v>
      </c>
      <c r="H59" s="1">
        <v>0</v>
      </c>
      <c r="I59" s="4">
        <v>0</v>
      </c>
      <c r="J59" s="1">
        <v>0</v>
      </c>
      <c r="K59" s="1" t="s">
        <v>31</v>
      </c>
      <c r="L59" s="1" t="s">
        <v>25</v>
      </c>
      <c r="M59" s="1" t="s">
        <v>25</v>
      </c>
      <c r="N59" s="1" t="s">
        <v>25</v>
      </c>
      <c r="O59" s="1" t="s">
        <v>174</v>
      </c>
      <c r="P59" s="1" t="s">
        <v>156</v>
      </c>
      <c r="Q59" s="1">
        <v>91.784210799999997</v>
      </c>
      <c r="R59" s="1"/>
      <c r="T59" s="1">
        <v>0.76539999999999997</v>
      </c>
      <c r="U59" s="1"/>
    </row>
    <row r="60" spans="1:21">
      <c r="A60" s="1" t="s">
        <v>25</v>
      </c>
      <c r="B60" s="2">
        <v>42909</v>
      </c>
      <c r="C60" s="1" t="s">
        <v>26</v>
      </c>
      <c r="D60" s="1" t="s">
        <v>27</v>
      </c>
      <c r="E60" s="1" t="s">
        <v>175</v>
      </c>
      <c r="F60" s="1" t="s">
        <v>77</v>
      </c>
      <c r="G60" s="1" t="s">
        <v>74</v>
      </c>
      <c r="H60" s="1">
        <v>0</v>
      </c>
      <c r="I60" s="4">
        <v>0</v>
      </c>
      <c r="J60" s="1">
        <v>0</v>
      </c>
      <c r="K60" s="1" t="s">
        <v>31</v>
      </c>
      <c r="L60" s="1" t="s">
        <v>25</v>
      </c>
      <c r="M60" s="1" t="s">
        <v>25</v>
      </c>
      <c r="N60" s="1" t="s">
        <v>25</v>
      </c>
      <c r="O60" s="1" t="s">
        <v>176</v>
      </c>
      <c r="P60" s="1" t="s">
        <v>149</v>
      </c>
      <c r="Q60" s="1">
        <v>95.358047499999998</v>
      </c>
      <c r="R60" s="1"/>
      <c r="T60" s="1">
        <v>0.81830000000000003</v>
      </c>
      <c r="U60" s="1"/>
    </row>
    <row r="61" spans="1:21">
      <c r="A61" s="1" t="s">
        <v>25</v>
      </c>
      <c r="B61" s="2">
        <v>42909</v>
      </c>
      <c r="C61" s="1" t="s">
        <v>26</v>
      </c>
      <c r="D61" s="1" t="s">
        <v>27</v>
      </c>
      <c r="E61" s="1" t="s">
        <v>177</v>
      </c>
      <c r="F61" s="1" t="s">
        <v>80</v>
      </c>
      <c r="G61" s="1" t="s">
        <v>81</v>
      </c>
      <c r="H61" s="1" t="s">
        <v>25</v>
      </c>
      <c r="I61" s="4" t="s">
        <v>25</v>
      </c>
      <c r="J61" t="s">
        <v>25</v>
      </c>
      <c r="K61" s="1" t="s">
        <v>25</v>
      </c>
      <c r="L61" s="1" t="s">
        <v>25</v>
      </c>
      <c r="M61" s="1" t="s">
        <v>25</v>
      </c>
      <c r="N61" s="1" t="s">
        <v>25</v>
      </c>
      <c r="O61" s="1" t="s">
        <v>178</v>
      </c>
      <c r="P61" s="1" t="s">
        <v>149</v>
      </c>
      <c r="Q61" s="1">
        <v>99.7267717</v>
      </c>
      <c r="R61" s="1">
        <v>100.2732</v>
      </c>
      <c r="T61" s="1">
        <v>0.1358</v>
      </c>
      <c r="U61" s="1">
        <v>-8.4100000000000008E-3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8730-848D-4CDC-B3F2-EB7BCEF3277F}">
  <dimension ref="A1:AC78"/>
  <sheetViews>
    <sheetView tabSelected="1" topLeftCell="A30" zoomScale="80" zoomScaleNormal="80" workbookViewId="0">
      <selection activeCell="J31" sqref="J31"/>
    </sheetView>
  </sheetViews>
  <sheetFormatPr defaultRowHeight="15"/>
  <cols>
    <col min="1" max="1" width="9.7109375" customWidth="1"/>
    <col min="3" max="3" width="10.5703125" customWidth="1"/>
    <col min="4" max="5" width="10.85546875" customWidth="1"/>
    <col min="9" max="9" width="11.5703125" customWidth="1"/>
    <col min="11" max="11" width="10.5703125" customWidth="1"/>
    <col min="13" max="13" width="10.85546875" customWidth="1"/>
    <col min="14" max="14" width="10.42578125" customWidth="1"/>
    <col min="15" max="15" width="10.5703125" customWidth="1"/>
    <col min="19" max="19" width="11.85546875" customWidth="1"/>
    <col min="22" max="22" width="12.28515625" customWidth="1"/>
    <col min="24" max="24" width="11.85546875" customWidth="1"/>
    <col min="29" max="29" width="11.85546875" customWidth="1"/>
  </cols>
  <sheetData>
    <row r="1" spans="1:29">
      <c r="A1" s="50" t="s">
        <v>179</v>
      </c>
      <c r="B1" s="51"/>
      <c r="C1" s="51"/>
      <c r="D1" s="51"/>
      <c r="E1" s="51"/>
      <c r="F1" s="51"/>
      <c r="G1" s="51"/>
      <c r="H1" s="51"/>
      <c r="I1" s="52"/>
      <c r="K1" s="50" t="s">
        <v>180</v>
      </c>
      <c r="L1" s="53"/>
      <c r="M1" s="53"/>
      <c r="N1" s="53"/>
      <c r="O1" s="53"/>
      <c r="P1" s="53"/>
      <c r="Q1" s="53"/>
      <c r="R1" s="53"/>
      <c r="S1" s="54"/>
      <c r="U1" s="50" t="s">
        <v>181</v>
      </c>
      <c r="V1" s="53"/>
      <c r="W1" s="53"/>
      <c r="X1" s="53"/>
      <c r="Y1" s="53"/>
      <c r="Z1" s="53"/>
      <c r="AA1" s="53"/>
      <c r="AB1" s="53"/>
      <c r="AC1" s="54"/>
    </row>
    <row r="2" spans="1:29" ht="60">
      <c r="A2" s="6"/>
      <c r="B2" s="7"/>
      <c r="C2" s="8" t="s">
        <v>182</v>
      </c>
      <c r="D2" s="8" t="s">
        <v>183</v>
      </c>
      <c r="E2" s="8" t="s">
        <v>184</v>
      </c>
      <c r="F2" s="8" t="s">
        <v>185</v>
      </c>
      <c r="G2" s="9" t="s">
        <v>186</v>
      </c>
      <c r="H2" s="8" t="s">
        <v>187</v>
      </c>
      <c r="I2" s="9" t="s">
        <v>188</v>
      </c>
      <c r="K2" s="6"/>
      <c r="L2" s="7"/>
      <c r="M2" s="8" t="s">
        <v>182</v>
      </c>
      <c r="N2" s="8" t="s">
        <v>183</v>
      </c>
      <c r="O2" s="8" t="s">
        <v>184</v>
      </c>
      <c r="P2" s="8" t="s">
        <v>185</v>
      </c>
      <c r="Q2" s="9" t="s">
        <v>186</v>
      </c>
      <c r="R2" s="8" t="s">
        <v>187</v>
      </c>
      <c r="S2" s="9" t="s">
        <v>188</v>
      </c>
      <c r="U2" s="6"/>
      <c r="V2" s="7"/>
      <c r="W2" s="8" t="s">
        <v>182</v>
      </c>
      <c r="X2" s="8" t="s">
        <v>183</v>
      </c>
      <c r="Y2" s="8" t="s">
        <v>184</v>
      </c>
      <c r="Z2" s="8" t="s">
        <v>185</v>
      </c>
      <c r="AA2" s="9" t="s">
        <v>186</v>
      </c>
      <c r="AB2" s="8" t="s">
        <v>187</v>
      </c>
      <c r="AC2" s="9" t="s">
        <v>188</v>
      </c>
    </row>
    <row r="3" spans="1:29">
      <c r="A3" s="6"/>
      <c r="B3" s="10" t="s">
        <v>189</v>
      </c>
      <c r="C3" s="7">
        <v>2.5850000000000001E-2</v>
      </c>
      <c r="D3" s="7">
        <v>1.455E-2</v>
      </c>
      <c r="E3">
        <f>AVERAGE(D31:D34)</f>
        <v>4.9999999999999992E-3</v>
      </c>
      <c r="F3">
        <f>AVERAGE(D35:D36)</f>
        <v>0.82450000000000001</v>
      </c>
      <c r="G3">
        <f>((D3-D$31)/(F$3-D$31))*100</f>
        <v>0.89930258167135713</v>
      </c>
      <c r="H3" s="24">
        <f>AVERAGE(D27:D30)</f>
        <v>1.15625E-2</v>
      </c>
      <c r="I3" s="24">
        <f>((D3-D$27)/(F$3-D$27))*100</f>
        <v>0.95383674717211886</v>
      </c>
      <c r="K3" s="6"/>
      <c r="L3" s="10" t="s">
        <v>189</v>
      </c>
      <c r="M3" s="7">
        <v>5.765E-2</v>
      </c>
      <c r="N3" s="7">
        <v>5.0549999999999998E-2</v>
      </c>
      <c r="O3">
        <f>AVERAGE(N31:N34)</f>
        <v>3.1774999999999998E-2</v>
      </c>
      <c r="P3">
        <f>AVERAGE(N35:N36)</f>
        <v>0.1983</v>
      </c>
      <c r="Q3">
        <f>((N3-N$31)/(P$3-N$31))*100</f>
        <v>10.886610373944514</v>
      </c>
      <c r="R3" s="24">
        <f>AVERAGE(N27:N30)</f>
        <v>6.3774999999999998E-2</v>
      </c>
      <c r="S3" s="24">
        <f>((N3-N$27)/(P$3-N$27))*100</f>
        <v>-12.571428571428573</v>
      </c>
      <c r="U3" s="6"/>
      <c r="V3" s="10" t="s">
        <v>189</v>
      </c>
      <c r="W3" s="7">
        <v>4.9349999999999998E-2</v>
      </c>
      <c r="X3" s="7">
        <v>4.1499999999999995E-2</v>
      </c>
      <c r="Y3">
        <f>AVERAGE(X31:X34)</f>
        <v>1.65375E-2</v>
      </c>
      <c r="Z3">
        <f>AVERAGE(X35:X36)</f>
        <v>1.0568500000000003</v>
      </c>
      <c r="AA3">
        <f>((X3-X$31)/(Z$3-X$31))*100</f>
        <v>2.3701923076923062</v>
      </c>
      <c r="AB3" s="24">
        <f>AVERAGE(X27:X30)</f>
        <v>2.3837500000000001E-2</v>
      </c>
      <c r="AC3" s="24">
        <f>((X3-X$27)/(Z$3-X$27))*100</f>
        <v>1.9790510209007084</v>
      </c>
    </row>
    <row r="4" spans="1:29">
      <c r="A4" s="6"/>
      <c r="B4" s="10" t="s">
        <v>190</v>
      </c>
      <c r="C4" s="7">
        <v>2.2749999999999999E-2</v>
      </c>
      <c r="D4" s="7">
        <v>1.1449999999999998E-2</v>
      </c>
      <c r="E4" s="7"/>
      <c r="F4" s="7"/>
      <c r="G4">
        <f t="shared" ref="G4:G36" si="0">((D4-D$31)/(F$3-D$31))*100</f>
        <v>0.52000489416370976</v>
      </c>
      <c r="H4" s="7"/>
      <c r="I4" s="24">
        <f t="shared" ref="I4:I36" si="1">((D4-D$27)/(F$3-D$27))*100</f>
        <v>0.57474778355243039</v>
      </c>
      <c r="K4" s="6"/>
      <c r="L4" s="10" t="s">
        <v>190</v>
      </c>
      <c r="M4" s="7">
        <v>8.3049999999999999E-2</v>
      </c>
      <c r="N4" s="7">
        <v>7.594999999999999E-2</v>
      </c>
      <c r="O4" s="7"/>
      <c r="P4" s="7"/>
      <c r="Q4">
        <f t="shared" ref="Q4:Q36" si="2">((N4-N$31)/(P$3-N$31))*100</f>
        <v>26.206272617611575</v>
      </c>
      <c r="R4" s="7"/>
      <c r="S4" s="24">
        <f t="shared" ref="S4:S36" si="3">((N4-N$27)/(P$3-N$27))*100</f>
        <v>6.7809523809523737</v>
      </c>
      <c r="U4" s="6"/>
      <c r="V4" s="10" t="s">
        <v>190</v>
      </c>
      <c r="W4" s="7">
        <v>4.2849999999999999E-2</v>
      </c>
      <c r="X4" s="7">
        <v>3.5000000000000003E-2</v>
      </c>
      <c r="Y4" s="7"/>
      <c r="Z4" s="7"/>
      <c r="AA4">
        <f t="shared" ref="AA4:AA36" si="4">((X4-X$31)/(Z$3-X$31))*100</f>
        <v>1.7451923076923073</v>
      </c>
      <c r="AB4" s="7"/>
      <c r="AC4" s="24">
        <f t="shared" ref="AC4:AC36" si="5">((X4-X$27)/(Z$3-X$27))*100</f>
        <v>1.351547038663899</v>
      </c>
    </row>
    <row r="5" spans="1:29">
      <c r="A5" s="6"/>
      <c r="B5" s="10" t="s">
        <v>191</v>
      </c>
      <c r="C5" s="7">
        <v>2.46E-2</v>
      </c>
      <c r="D5" s="7">
        <v>1.3299999999999999E-2</v>
      </c>
      <c r="E5" s="7"/>
      <c r="F5" s="7"/>
      <c r="G5">
        <f t="shared" si="0"/>
        <v>0.74635996574085417</v>
      </c>
      <c r="H5" s="7"/>
      <c r="I5" s="24">
        <f t="shared" si="1"/>
        <v>0.80097829409966381</v>
      </c>
      <c r="K5" s="6"/>
      <c r="L5" s="10" t="s">
        <v>191</v>
      </c>
      <c r="M5" s="7">
        <v>6.0350000000000001E-2</v>
      </c>
      <c r="N5" s="7">
        <v>5.3249999999999999E-2</v>
      </c>
      <c r="O5" s="7"/>
      <c r="P5" s="7"/>
      <c r="Q5">
        <f t="shared" si="2"/>
        <v>12.515078407720148</v>
      </c>
      <c r="R5" s="7"/>
      <c r="S5" s="24">
        <f t="shared" si="3"/>
        <v>-10.514285714285714</v>
      </c>
      <c r="U5" s="6"/>
      <c r="V5" s="10" t="s">
        <v>191</v>
      </c>
      <c r="W5" s="7">
        <v>4.095E-2</v>
      </c>
      <c r="X5" s="7">
        <v>3.3100000000000004E-2</v>
      </c>
      <c r="Y5" s="7"/>
      <c r="Z5" s="7"/>
      <c r="AA5">
        <f t="shared" si="4"/>
        <v>1.5624999999999996</v>
      </c>
      <c r="AB5" s="7"/>
      <c r="AC5" s="24">
        <f t="shared" si="5"/>
        <v>1.1681227977023698</v>
      </c>
    </row>
    <row r="6" spans="1:29">
      <c r="A6" s="6"/>
      <c r="B6" s="10" t="s">
        <v>192</v>
      </c>
      <c r="C6" s="7">
        <v>2.7349999999999999E-2</v>
      </c>
      <c r="D6" s="7">
        <v>1.6049999999999998E-2</v>
      </c>
      <c r="E6" s="7"/>
      <c r="F6" s="7"/>
      <c r="G6">
        <f t="shared" si="0"/>
        <v>1.0828337207879604</v>
      </c>
      <c r="H6" s="7"/>
      <c r="I6" s="24">
        <f t="shared" si="1"/>
        <v>1.1372668908590644</v>
      </c>
      <c r="K6" s="6"/>
      <c r="L6" s="10" t="s">
        <v>192</v>
      </c>
      <c r="M6" s="7">
        <v>7.51E-2</v>
      </c>
      <c r="N6" s="7">
        <v>6.8000000000000005E-2</v>
      </c>
      <c r="O6" s="7"/>
      <c r="P6" s="7"/>
      <c r="Q6">
        <f t="shared" si="2"/>
        <v>21.411338962605555</v>
      </c>
      <c r="R6" s="7"/>
      <c r="S6" s="24">
        <f t="shared" si="3"/>
        <v>0.72380952380952868</v>
      </c>
      <c r="U6" s="6"/>
      <c r="V6" s="10" t="s">
        <v>192</v>
      </c>
      <c r="W6" s="7">
        <v>3.9400000000000004E-2</v>
      </c>
      <c r="X6" s="7">
        <v>3.1550000000000009E-2</v>
      </c>
      <c r="Y6" s="7"/>
      <c r="Z6" s="7"/>
      <c r="AA6">
        <f t="shared" si="4"/>
        <v>1.4134615384615385</v>
      </c>
      <c r="AB6" s="7"/>
      <c r="AC6" s="24">
        <f t="shared" si="5"/>
        <v>1.0184872327074386</v>
      </c>
    </row>
    <row r="7" spans="1:29">
      <c r="A7" s="6"/>
      <c r="B7" s="10" t="s">
        <v>193</v>
      </c>
      <c r="C7" s="7">
        <v>3.4749999999999989E-2</v>
      </c>
      <c r="D7" s="7">
        <v>2.3449999999999988E-2</v>
      </c>
      <c r="E7" s="7"/>
      <c r="F7" s="7"/>
      <c r="G7">
        <f t="shared" si="0"/>
        <v>1.9882540070965362</v>
      </c>
      <c r="H7" s="7"/>
      <c r="I7" s="24">
        <f t="shared" si="1"/>
        <v>2.0421889330479961</v>
      </c>
      <c r="K7" s="6"/>
      <c r="L7" s="10" t="s">
        <v>193</v>
      </c>
      <c r="M7" s="7">
        <v>8.9749999999999996E-2</v>
      </c>
      <c r="N7" s="7">
        <v>8.2650000000000001E-2</v>
      </c>
      <c r="O7" s="7"/>
      <c r="P7" s="7"/>
      <c r="Q7">
        <f t="shared" si="2"/>
        <v>30.247285886610374</v>
      </c>
      <c r="R7" s="7"/>
      <c r="S7" s="24">
        <f t="shared" si="3"/>
        <v>11.885714285714286</v>
      </c>
      <c r="U7" s="6"/>
      <c r="V7" s="10" t="s">
        <v>193</v>
      </c>
      <c r="W7" s="7">
        <v>4.1049999999999996E-2</v>
      </c>
      <c r="X7" s="7">
        <v>3.3199999999999993E-2</v>
      </c>
      <c r="Y7" s="7"/>
      <c r="Z7" s="7"/>
      <c r="AA7">
        <f t="shared" si="4"/>
        <v>1.5721153846153832</v>
      </c>
      <c r="AB7" s="7"/>
      <c r="AC7" s="24">
        <f t="shared" si="5"/>
        <v>1.1777767051213968</v>
      </c>
    </row>
    <row r="8" spans="1:29">
      <c r="A8" s="6"/>
      <c r="B8" s="10" t="s">
        <v>194</v>
      </c>
      <c r="C8" s="7">
        <v>4.7049999999999995E-2</v>
      </c>
      <c r="D8" s="7">
        <v>3.574999999999999E-2</v>
      </c>
      <c r="E8" s="7"/>
      <c r="F8" s="7"/>
      <c r="G8">
        <f t="shared" si="0"/>
        <v>3.4932093478526847</v>
      </c>
      <c r="H8" s="7"/>
      <c r="I8" s="24">
        <f t="shared" si="1"/>
        <v>3.5463161112809525</v>
      </c>
      <c r="K8" s="6"/>
      <c r="L8" s="10" t="s">
        <v>194</v>
      </c>
      <c r="M8" s="7">
        <v>7.7600000000000002E-2</v>
      </c>
      <c r="N8" s="7">
        <v>7.0500000000000007E-2</v>
      </c>
      <c r="O8" s="7"/>
      <c r="P8" s="7"/>
      <c r="Q8">
        <f t="shared" si="2"/>
        <v>22.91917973462003</v>
      </c>
      <c r="R8" s="7"/>
      <c r="S8" s="24">
        <f t="shared" si="3"/>
        <v>2.6285714285714348</v>
      </c>
      <c r="U8" s="6"/>
      <c r="V8" s="10" t="s">
        <v>194</v>
      </c>
      <c r="W8" s="7">
        <v>4.0900000000000006E-2</v>
      </c>
      <c r="X8" s="7">
        <v>3.305000000000001E-2</v>
      </c>
      <c r="Y8" s="7"/>
      <c r="Z8" s="7"/>
      <c r="AA8">
        <f t="shared" si="4"/>
        <v>1.5576923076923079</v>
      </c>
      <c r="AB8" s="7"/>
      <c r="AC8" s="24">
        <f t="shared" si="5"/>
        <v>1.1632958439928565</v>
      </c>
    </row>
    <row r="9" spans="1:29">
      <c r="A9" s="6"/>
      <c r="B9" s="10" t="s">
        <v>195</v>
      </c>
      <c r="C9" s="7">
        <v>3.8249999999999992E-2</v>
      </c>
      <c r="D9" s="7">
        <v>2.6949999999999991E-2</v>
      </c>
      <c r="E9" s="7"/>
      <c r="F9" s="7"/>
      <c r="G9">
        <f t="shared" si="0"/>
        <v>2.4164933317019446</v>
      </c>
      <c r="H9" s="7"/>
      <c r="I9" s="24">
        <f t="shared" si="1"/>
        <v>2.4701926016508704</v>
      </c>
      <c r="K9" s="6"/>
      <c r="L9" s="10" t="s">
        <v>195</v>
      </c>
      <c r="M9" s="7">
        <v>6.8150000000000002E-2</v>
      </c>
      <c r="N9" s="7">
        <v>6.105E-2</v>
      </c>
      <c r="O9" s="7"/>
      <c r="P9" s="7"/>
      <c r="Q9">
        <f t="shared" si="2"/>
        <v>17.219541616405312</v>
      </c>
      <c r="R9" s="7"/>
      <c r="S9" s="24">
        <f t="shared" si="3"/>
        <v>-4.5714285714285703</v>
      </c>
      <c r="U9" s="6"/>
      <c r="V9" s="10" t="s">
        <v>195</v>
      </c>
      <c r="W9" s="7">
        <v>4.4350000000000001E-2</v>
      </c>
      <c r="X9" s="7">
        <v>3.6500000000000005E-2</v>
      </c>
      <c r="Y9" s="7"/>
      <c r="Z9" s="7"/>
      <c r="AA9">
        <f t="shared" si="4"/>
        <v>1.8894230769230764</v>
      </c>
      <c r="AB9" s="7"/>
      <c r="AC9" s="24">
        <f t="shared" si="5"/>
        <v>1.4963556499493169</v>
      </c>
    </row>
    <row r="10" spans="1:29">
      <c r="A10" s="6"/>
      <c r="B10" s="10" t="s">
        <v>196</v>
      </c>
      <c r="C10" s="7">
        <v>5.9449999999999996E-2</v>
      </c>
      <c r="D10" s="7">
        <v>4.8149999999999998E-2</v>
      </c>
      <c r="E10" s="7"/>
      <c r="F10" s="7"/>
      <c r="G10">
        <f t="shared" si="0"/>
        <v>5.0104000978832737</v>
      </c>
      <c r="H10" s="7"/>
      <c r="I10" s="24">
        <f t="shared" si="1"/>
        <v>5.0626719657597068</v>
      </c>
      <c r="K10" s="6"/>
      <c r="L10" s="10" t="s">
        <v>196</v>
      </c>
      <c r="M10" s="7">
        <v>0.15095</v>
      </c>
      <c r="N10" s="7">
        <v>0.14385000000000001</v>
      </c>
      <c r="O10" s="7"/>
      <c r="P10" s="7"/>
      <c r="Q10">
        <f t="shared" si="2"/>
        <v>67.159227985524723</v>
      </c>
      <c r="R10" s="7"/>
      <c r="S10" s="24">
        <f t="shared" si="3"/>
        <v>58.51428571428572</v>
      </c>
      <c r="U10" s="6"/>
      <c r="V10" s="10" t="s">
        <v>196</v>
      </c>
      <c r="W10" s="7">
        <v>3.49E-2</v>
      </c>
      <c r="X10" s="7">
        <v>2.7050000000000001E-2</v>
      </c>
      <c r="Y10" s="7"/>
      <c r="Z10" s="7"/>
      <c r="AA10">
        <f t="shared" si="4"/>
        <v>0.98076923076923017</v>
      </c>
      <c r="AB10" s="7"/>
      <c r="AC10" s="24">
        <f t="shared" si="5"/>
        <v>0.5840613988511848</v>
      </c>
    </row>
    <row r="11" spans="1:29">
      <c r="A11" s="6"/>
      <c r="B11" s="10" t="s">
        <v>197</v>
      </c>
      <c r="C11" s="7">
        <v>2.0550000000000002E-2</v>
      </c>
      <c r="D11" s="7">
        <v>9.2500000000000013E-3</v>
      </c>
      <c r="E11" s="7"/>
      <c r="F11" s="7"/>
      <c r="G11">
        <f t="shared" si="0"/>
        <v>0.25082589012602513</v>
      </c>
      <c r="H11" s="7"/>
      <c r="I11" s="24">
        <f t="shared" si="1"/>
        <v>0.30571690614491009</v>
      </c>
      <c r="K11" s="6"/>
      <c r="L11" s="10" t="s">
        <v>197</v>
      </c>
      <c r="M11" s="7">
        <v>9.4299999999999995E-2</v>
      </c>
      <c r="N11" s="7">
        <v>8.72E-2</v>
      </c>
      <c r="O11" s="7"/>
      <c r="P11" s="7"/>
      <c r="Q11">
        <f t="shared" si="2"/>
        <v>32.991556091676721</v>
      </c>
      <c r="R11" s="7"/>
      <c r="S11" s="24">
        <f t="shared" si="3"/>
        <v>15.352380952380953</v>
      </c>
      <c r="U11" s="6"/>
      <c r="V11" s="10" t="s">
        <v>197</v>
      </c>
      <c r="W11" s="7">
        <v>3.7650000000000003E-2</v>
      </c>
      <c r="X11" s="7">
        <v>2.9800000000000004E-2</v>
      </c>
      <c r="Y11" s="7"/>
      <c r="Z11" s="7"/>
      <c r="AA11">
        <f t="shared" si="4"/>
        <v>1.2451923076923075</v>
      </c>
      <c r="AB11" s="7"/>
      <c r="AC11" s="24">
        <f t="shared" si="5"/>
        <v>0.84954385287445089</v>
      </c>
    </row>
    <row r="12" spans="1:29">
      <c r="A12" s="6"/>
      <c r="B12" s="10" t="s">
        <v>198</v>
      </c>
      <c r="C12" s="7">
        <v>1.7850000000000005E-2</v>
      </c>
      <c r="D12" s="7">
        <v>6.5500000000000037E-3</v>
      </c>
      <c r="E12" s="7"/>
      <c r="F12" s="7"/>
      <c r="G12">
        <f t="shared" si="0"/>
        <v>-7.9530160283860798E-2</v>
      </c>
      <c r="H12" s="7"/>
      <c r="I12" s="24">
        <f t="shared" si="1"/>
        <v>-2.4457352491592213E-2</v>
      </c>
      <c r="K12" s="6"/>
      <c r="L12" s="10" t="s">
        <v>198</v>
      </c>
      <c r="M12" s="7">
        <v>0.1741</v>
      </c>
      <c r="N12" s="7">
        <v>0.16700000000000001</v>
      </c>
      <c r="O12" s="7"/>
      <c r="P12" s="7"/>
      <c r="Q12">
        <f t="shared" si="2"/>
        <v>81.12183353437878</v>
      </c>
      <c r="R12" s="7"/>
      <c r="S12" s="24">
        <f t="shared" si="3"/>
        <v>76.152380952380966</v>
      </c>
      <c r="U12" s="6"/>
      <c r="V12" s="10" t="s">
        <v>198</v>
      </c>
      <c r="W12" s="7">
        <v>4.5700000000000005E-2</v>
      </c>
      <c r="X12" s="7">
        <v>3.7850000000000009E-2</v>
      </c>
      <c r="Y12" s="7"/>
      <c r="Z12" s="7"/>
      <c r="AA12">
        <f t="shared" si="4"/>
        <v>2.0192307692307692</v>
      </c>
      <c r="AB12" s="7"/>
      <c r="AC12" s="24">
        <f t="shared" si="5"/>
        <v>1.6266834001061929</v>
      </c>
    </row>
    <row r="13" spans="1:29">
      <c r="A13" s="6"/>
      <c r="B13" s="10" t="s">
        <v>199</v>
      </c>
      <c r="C13" s="7">
        <v>2.7150000000000001E-2</v>
      </c>
      <c r="D13" s="7">
        <v>1.585E-2</v>
      </c>
      <c r="E13" s="7"/>
      <c r="F13" s="7"/>
      <c r="G13">
        <f t="shared" si="0"/>
        <v>1.0583629022390799</v>
      </c>
      <c r="H13" s="7"/>
      <c r="I13" s="24">
        <f t="shared" si="1"/>
        <v>1.1128095383674719</v>
      </c>
      <c r="K13" s="6"/>
      <c r="L13" s="10" t="s">
        <v>199</v>
      </c>
      <c r="M13" s="7">
        <v>0.11210000000000001</v>
      </c>
      <c r="N13" s="7">
        <v>0.10500000000000001</v>
      </c>
      <c r="O13" s="7"/>
      <c r="P13" s="7"/>
      <c r="Q13">
        <f t="shared" si="2"/>
        <v>43.727382388419791</v>
      </c>
      <c r="R13" s="7"/>
      <c r="S13" s="24">
        <f t="shared" si="3"/>
        <v>28.914285714285722</v>
      </c>
      <c r="U13" s="6"/>
      <c r="V13" s="10" t="s">
        <v>199</v>
      </c>
      <c r="W13" s="7">
        <v>4.0900000000000006E-2</v>
      </c>
      <c r="X13" s="7">
        <v>3.305000000000001E-2</v>
      </c>
      <c r="Y13" s="7"/>
      <c r="Z13" s="7"/>
      <c r="AA13">
        <f t="shared" si="4"/>
        <v>1.5576923076923079</v>
      </c>
      <c r="AB13" s="7"/>
      <c r="AC13" s="24">
        <f t="shared" si="5"/>
        <v>1.1632958439928565</v>
      </c>
    </row>
    <row r="14" spans="1:29">
      <c r="A14" s="6"/>
      <c r="B14" s="10" t="s">
        <v>200</v>
      </c>
      <c r="C14" s="7">
        <v>3.1950000000000006E-2</v>
      </c>
      <c r="D14" s="7">
        <v>2.0650000000000005E-2</v>
      </c>
      <c r="E14" s="7"/>
      <c r="F14" s="7"/>
      <c r="G14">
        <f t="shared" si="0"/>
        <v>1.645662547412212</v>
      </c>
      <c r="H14" s="7"/>
      <c r="I14" s="24">
        <f t="shared" si="1"/>
        <v>1.6997859981656993</v>
      </c>
      <c r="K14" s="6"/>
      <c r="L14" s="10" t="s">
        <v>200</v>
      </c>
      <c r="M14" s="7">
        <v>0.1275</v>
      </c>
      <c r="N14" s="7">
        <v>0.12040000000000001</v>
      </c>
      <c r="O14" s="7"/>
      <c r="P14" s="7"/>
      <c r="Q14">
        <f t="shared" si="2"/>
        <v>53.015681544028958</v>
      </c>
      <c r="R14" s="7"/>
      <c r="S14" s="24">
        <f t="shared" si="3"/>
        <v>40.647619047619052</v>
      </c>
      <c r="U14" s="6"/>
      <c r="V14" s="10" t="s">
        <v>200</v>
      </c>
      <c r="W14" s="7">
        <v>4.2599999999999999E-2</v>
      </c>
      <c r="X14" s="7">
        <v>3.4750000000000003E-2</v>
      </c>
      <c r="Y14" s="7"/>
      <c r="Z14" s="7"/>
      <c r="AA14">
        <f t="shared" si="4"/>
        <v>1.7211538461538456</v>
      </c>
      <c r="AB14" s="7"/>
      <c r="AC14" s="24">
        <f t="shared" si="5"/>
        <v>1.3274122701163293</v>
      </c>
    </row>
    <row r="15" spans="1:29">
      <c r="A15" s="6"/>
      <c r="B15" s="10" t="s">
        <v>201</v>
      </c>
      <c r="C15" s="7">
        <v>2.555E-2</v>
      </c>
      <c r="D15" s="7">
        <v>1.4249999999999999E-2</v>
      </c>
      <c r="E15" s="7"/>
      <c r="F15" s="7"/>
      <c r="G15">
        <f t="shared" si="0"/>
        <v>0.86259635384803635</v>
      </c>
      <c r="H15" s="7"/>
      <c r="I15" s="24">
        <f t="shared" si="1"/>
        <v>0.91715071843472951</v>
      </c>
      <c r="K15" s="6"/>
      <c r="L15" s="10" t="s">
        <v>201</v>
      </c>
      <c r="M15" s="7">
        <v>0.1133</v>
      </c>
      <c r="N15" s="7">
        <v>0.10619999999999999</v>
      </c>
      <c r="O15" s="7"/>
      <c r="P15" s="7"/>
      <c r="Q15">
        <f t="shared" si="2"/>
        <v>44.451145958986721</v>
      </c>
      <c r="R15" s="7"/>
      <c r="S15" s="24">
        <f t="shared" si="3"/>
        <v>29.828571428571422</v>
      </c>
      <c r="U15" s="6"/>
      <c r="V15" s="10" t="s">
        <v>201</v>
      </c>
      <c r="W15" s="7">
        <v>3.1650000000000005E-2</v>
      </c>
      <c r="X15" s="7">
        <v>2.3800000000000005E-2</v>
      </c>
      <c r="Y15" s="7"/>
      <c r="Z15" s="7"/>
      <c r="AA15">
        <f t="shared" si="4"/>
        <v>0.66826923076923073</v>
      </c>
      <c r="AB15" s="7"/>
      <c r="AC15" s="24">
        <f t="shared" si="5"/>
        <v>0.27030940773278012</v>
      </c>
    </row>
    <row r="16" spans="1:29">
      <c r="A16" s="6"/>
      <c r="B16" s="10" t="s">
        <v>202</v>
      </c>
      <c r="C16" s="7">
        <v>2.2749999999999996E-2</v>
      </c>
      <c r="D16" s="7">
        <v>1.1449999999999995E-2</v>
      </c>
      <c r="E16" s="7"/>
      <c r="F16" s="7"/>
      <c r="G16">
        <f t="shared" si="0"/>
        <v>0.52000489416370932</v>
      </c>
      <c r="H16" s="7"/>
      <c r="I16" s="24">
        <f t="shared" si="1"/>
        <v>0.57474778355242995</v>
      </c>
      <c r="K16" s="6"/>
      <c r="L16" s="10" t="s">
        <v>202</v>
      </c>
      <c r="M16" s="7">
        <v>0.1177</v>
      </c>
      <c r="N16" s="7">
        <v>0.1106</v>
      </c>
      <c r="O16" s="7"/>
      <c r="P16" s="7"/>
      <c r="Q16">
        <f t="shared" si="2"/>
        <v>47.104945717732214</v>
      </c>
      <c r="R16" s="7"/>
      <c r="S16" s="24">
        <f t="shared" si="3"/>
        <v>33.180952380952384</v>
      </c>
      <c r="U16" s="6"/>
      <c r="V16" s="10" t="s">
        <v>202</v>
      </c>
      <c r="W16" s="7">
        <v>3.4849999999999992E-2</v>
      </c>
      <c r="X16" s="7">
        <v>2.6999999999999993E-2</v>
      </c>
      <c r="Y16" s="7"/>
      <c r="Z16" s="7"/>
      <c r="AA16">
        <f t="shared" si="4"/>
        <v>0.97596153846153721</v>
      </c>
      <c r="AB16" s="7"/>
      <c r="AC16" s="24">
        <f t="shared" si="5"/>
        <v>0.57923444514167</v>
      </c>
    </row>
    <row r="17" spans="1:29">
      <c r="A17" s="6"/>
      <c r="B17" s="10" t="s">
        <v>203</v>
      </c>
      <c r="C17" s="7">
        <v>1.9800000000000002E-2</v>
      </c>
      <c r="D17" s="7">
        <v>8.5000000000000006E-3</v>
      </c>
      <c r="E17" s="7"/>
      <c r="F17" s="7"/>
      <c r="G17">
        <f t="shared" si="0"/>
        <v>0.15906032056772329</v>
      </c>
      <c r="H17" s="7"/>
      <c r="I17" s="24">
        <f t="shared" si="1"/>
        <v>0.2140018343014371</v>
      </c>
      <c r="K17" s="6"/>
      <c r="L17" s="10" t="s">
        <v>203</v>
      </c>
      <c r="M17" s="7">
        <v>0.1245</v>
      </c>
      <c r="N17" s="7">
        <v>0.1174</v>
      </c>
      <c r="O17" s="7"/>
      <c r="P17" s="7"/>
      <c r="Q17">
        <f t="shared" si="2"/>
        <v>51.206272617611582</v>
      </c>
      <c r="R17" s="7"/>
      <c r="S17" s="24">
        <f t="shared" si="3"/>
        <v>38.361904761904761</v>
      </c>
      <c r="U17" s="6"/>
      <c r="V17" s="10" t="s">
        <v>203</v>
      </c>
      <c r="W17" s="7">
        <v>4.2450000000000002E-2</v>
      </c>
      <c r="X17" s="7">
        <v>3.4600000000000006E-2</v>
      </c>
      <c r="Y17" s="7"/>
      <c r="Z17" s="7"/>
      <c r="AA17">
        <f t="shared" si="4"/>
        <v>1.7067307692307692</v>
      </c>
      <c r="AB17" s="7"/>
      <c r="AC17" s="24">
        <f t="shared" si="5"/>
        <v>1.3129314089877877</v>
      </c>
    </row>
    <row r="18" spans="1:29">
      <c r="A18" s="6"/>
      <c r="B18" s="10" t="s">
        <v>204</v>
      </c>
      <c r="C18" s="7">
        <v>2.6300000000000004E-2</v>
      </c>
      <c r="D18" s="7">
        <v>1.5000000000000003E-2</v>
      </c>
      <c r="E18" s="7"/>
      <c r="F18" s="7"/>
      <c r="G18">
        <f t="shared" si="0"/>
        <v>0.95436192340633852</v>
      </c>
      <c r="H18" s="7"/>
      <c r="I18" s="24">
        <f t="shared" si="1"/>
        <v>1.0088657902782028</v>
      </c>
      <c r="K18" s="6"/>
      <c r="L18" s="10" t="s">
        <v>204</v>
      </c>
      <c r="M18" s="7">
        <v>8.7549999999999989E-2</v>
      </c>
      <c r="N18" s="7">
        <v>8.0449999999999994E-2</v>
      </c>
      <c r="O18" s="7"/>
      <c r="P18" s="7"/>
      <c r="Q18">
        <f t="shared" si="2"/>
        <v>28.920386007237635</v>
      </c>
      <c r="R18" s="7"/>
      <c r="S18" s="24">
        <f t="shared" si="3"/>
        <v>10.209523809523805</v>
      </c>
      <c r="U18" s="6"/>
      <c r="V18" s="10" t="s">
        <v>204</v>
      </c>
      <c r="W18" s="7">
        <v>4.505E-2</v>
      </c>
      <c r="X18" s="7">
        <v>3.7199999999999997E-2</v>
      </c>
      <c r="Y18" s="7"/>
      <c r="Z18" s="7"/>
      <c r="AA18">
        <f t="shared" si="4"/>
        <v>1.9567307692307683</v>
      </c>
      <c r="AB18" s="7"/>
      <c r="AC18" s="24">
        <f t="shared" si="5"/>
        <v>1.5639330018825108</v>
      </c>
    </row>
    <row r="19" spans="1:29">
      <c r="A19" s="6"/>
      <c r="B19" s="10" t="s">
        <v>205</v>
      </c>
      <c r="C19" s="7">
        <v>2.4349999999999997E-2</v>
      </c>
      <c r="D19" s="7">
        <v>1.3049999999999996E-2</v>
      </c>
      <c r="E19" s="7"/>
      <c r="F19" s="7"/>
      <c r="G19">
        <f t="shared" si="0"/>
        <v>0.71577144255475311</v>
      </c>
      <c r="H19" s="7"/>
      <c r="I19" s="24">
        <f t="shared" si="1"/>
        <v>0.77040660348517231</v>
      </c>
      <c r="K19" s="6"/>
      <c r="L19" s="10" t="s">
        <v>205</v>
      </c>
      <c r="M19" s="7">
        <v>0.10935</v>
      </c>
      <c r="N19" s="7">
        <v>0.10225000000000001</v>
      </c>
      <c r="O19" s="7"/>
      <c r="P19" s="7"/>
      <c r="Q19">
        <f t="shared" si="2"/>
        <v>42.068757539203865</v>
      </c>
      <c r="R19" s="7"/>
      <c r="S19" s="24">
        <f t="shared" si="3"/>
        <v>26.819047619047627</v>
      </c>
      <c r="U19" s="6"/>
      <c r="V19" s="10" t="s">
        <v>205</v>
      </c>
      <c r="W19" s="7">
        <v>2.3149999999999997E-2</v>
      </c>
      <c r="X19" s="7">
        <v>1.5299999999999998E-2</v>
      </c>
      <c r="Y19" s="7"/>
      <c r="Z19" s="7"/>
      <c r="AA19">
        <f t="shared" si="4"/>
        <v>-0.14903846153846212</v>
      </c>
      <c r="AB19" s="7"/>
      <c r="AC19" s="24">
        <f t="shared" si="5"/>
        <v>-0.55027272288458773</v>
      </c>
    </row>
    <row r="20" spans="1:29">
      <c r="A20" s="6"/>
      <c r="B20" s="10" t="s">
        <v>206</v>
      </c>
      <c r="C20" s="7">
        <v>2.8299999999999999E-2</v>
      </c>
      <c r="D20" s="7">
        <v>1.6999999999999998E-2</v>
      </c>
      <c r="E20" s="7"/>
      <c r="F20" s="7"/>
      <c r="G20">
        <f t="shared" si="0"/>
        <v>1.1990701088951423</v>
      </c>
      <c r="H20" s="7"/>
      <c r="I20" s="24">
        <f t="shared" si="1"/>
        <v>1.2534393151941301</v>
      </c>
      <c r="K20" s="6"/>
      <c r="L20" s="10" t="s">
        <v>206</v>
      </c>
      <c r="M20" s="7">
        <v>0.11250000000000002</v>
      </c>
      <c r="N20" s="7">
        <v>0.10540000000000002</v>
      </c>
      <c r="O20" s="7"/>
      <c r="P20" s="7"/>
      <c r="Q20">
        <f t="shared" si="2"/>
        <v>43.968636911942113</v>
      </c>
      <c r="R20" s="7"/>
      <c r="S20" s="24">
        <f t="shared" si="3"/>
        <v>29.219047619047632</v>
      </c>
      <c r="U20" s="6"/>
      <c r="V20" s="10" t="s">
        <v>206</v>
      </c>
      <c r="W20" s="7">
        <v>2.4249999999999997E-2</v>
      </c>
      <c r="X20" s="7">
        <v>1.6399999999999998E-2</v>
      </c>
      <c r="Y20" s="7"/>
      <c r="Z20" s="7"/>
      <c r="AA20">
        <f t="shared" si="4"/>
        <v>-4.326923076923133E-2</v>
      </c>
      <c r="AB20" s="7"/>
      <c r="AC20" s="24">
        <f t="shared" si="5"/>
        <v>-0.44407974127528133</v>
      </c>
    </row>
    <row r="21" spans="1:29">
      <c r="A21" s="6"/>
      <c r="B21" s="10" t="s">
        <v>207</v>
      </c>
      <c r="C21" s="7">
        <v>1.3400000000000002E-2</v>
      </c>
      <c r="D21" s="7">
        <v>2.1000000000000012E-3</v>
      </c>
      <c r="E21" s="7"/>
      <c r="F21" s="7"/>
      <c r="G21">
        <f t="shared" si="0"/>
        <v>-0.62400587299645127</v>
      </c>
      <c r="H21" s="7"/>
      <c r="I21" s="24">
        <f t="shared" si="1"/>
        <v>-0.56863344542953209</v>
      </c>
      <c r="K21" s="6"/>
      <c r="L21" s="10" t="s">
        <v>207</v>
      </c>
      <c r="M21" s="7">
        <v>0.11929999999999999</v>
      </c>
      <c r="N21" s="7">
        <v>0.11219999999999999</v>
      </c>
      <c r="O21" s="7"/>
      <c r="P21" s="7"/>
      <c r="Q21">
        <f t="shared" si="2"/>
        <v>48.069963811821466</v>
      </c>
      <c r="R21" s="7"/>
      <c r="S21" s="24">
        <f t="shared" si="3"/>
        <v>34.4</v>
      </c>
      <c r="U21" s="6"/>
      <c r="V21" s="10" t="s">
        <v>207</v>
      </c>
      <c r="W21" s="7">
        <v>2.3800000000000002E-2</v>
      </c>
      <c r="X21" s="7">
        <v>1.5950000000000002E-2</v>
      </c>
      <c r="Y21" s="7"/>
      <c r="Z21" s="7"/>
      <c r="AA21">
        <f t="shared" si="4"/>
        <v>-8.6538461538461661E-2</v>
      </c>
      <c r="AB21" s="7"/>
      <c r="AC21" s="24">
        <f t="shared" si="5"/>
        <v>-0.48752232466090617</v>
      </c>
    </row>
    <row r="22" spans="1:29">
      <c r="A22" s="6"/>
      <c r="B22" s="10" t="s">
        <v>208</v>
      </c>
      <c r="C22" s="7">
        <v>2.0450000000000003E-2</v>
      </c>
      <c r="D22" s="7">
        <v>9.1500000000000019E-3</v>
      </c>
      <c r="E22" s="7"/>
      <c r="F22" s="7"/>
      <c r="G22">
        <f t="shared" si="0"/>
        <v>0.23859048085158496</v>
      </c>
      <c r="H22" s="7"/>
      <c r="I22" s="24">
        <f t="shared" si="1"/>
        <v>0.29348822989911377</v>
      </c>
      <c r="K22" s="6"/>
      <c r="L22" s="10" t="s">
        <v>208</v>
      </c>
      <c r="M22" s="7">
        <v>0.12035000000000001</v>
      </c>
      <c r="N22" s="7">
        <v>0.11325000000000002</v>
      </c>
      <c r="O22" s="7"/>
      <c r="P22" s="7"/>
      <c r="Q22">
        <f t="shared" si="2"/>
        <v>48.703256936067561</v>
      </c>
      <c r="R22" s="7"/>
      <c r="S22" s="24">
        <f t="shared" si="3"/>
        <v>35.200000000000017</v>
      </c>
      <c r="U22" s="6"/>
      <c r="V22" s="10" t="s">
        <v>208</v>
      </c>
      <c r="W22" s="7">
        <v>2.5899999999999996E-2</v>
      </c>
      <c r="X22" s="7">
        <v>1.8049999999999997E-2</v>
      </c>
      <c r="Y22" s="7"/>
      <c r="Z22" s="7"/>
      <c r="AA22">
        <f t="shared" si="4"/>
        <v>0.11538461538461466</v>
      </c>
      <c r="AB22" s="7"/>
      <c r="AC22" s="24">
        <f t="shared" si="5"/>
        <v>-0.28479026886132197</v>
      </c>
    </row>
    <row r="23" spans="1:29">
      <c r="A23" s="6"/>
      <c r="B23" s="10" t="s">
        <v>209</v>
      </c>
      <c r="C23" s="7">
        <v>5.3599999999999995E-2</v>
      </c>
      <c r="D23" s="7">
        <v>4.229999999999999E-2</v>
      </c>
      <c r="E23" s="7"/>
      <c r="F23" s="7"/>
      <c r="G23">
        <f t="shared" si="0"/>
        <v>4.2946286553285198</v>
      </c>
      <c r="H23" s="7"/>
      <c r="I23" s="24">
        <f t="shared" si="1"/>
        <v>4.3472944053806168</v>
      </c>
      <c r="K23" s="6"/>
      <c r="L23" s="10" t="s">
        <v>209</v>
      </c>
      <c r="M23" s="7">
        <v>9.265000000000001E-2</v>
      </c>
      <c r="N23" s="7">
        <v>8.5550000000000015E-2</v>
      </c>
      <c r="O23" s="7"/>
      <c r="P23" s="7"/>
      <c r="Q23">
        <f t="shared" si="2"/>
        <v>31.996381182147175</v>
      </c>
      <c r="R23" s="7"/>
      <c r="S23" s="24">
        <f t="shared" si="3"/>
        <v>14.095238095238107</v>
      </c>
      <c r="U23" s="6"/>
      <c r="V23" s="10" t="s">
        <v>209</v>
      </c>
      <c r="W23" s="7">
        <v>3.6549999999999999E-2</v>
      </c>
      <c r="X23" s="7">
        <v>2.87E-2</v>
      </c>
      <c r="Y23" s="7"/>
      <c r="Z23" s="7"/>
      <c r="AA23">
        <f t="shared" si="4"/>
        <v>1.1394230769230762</v>
      </c>
      <c r="AB23" s="7"/>
      <c r="AC23" s="24">
        <f t="shared" si="5"/>
        <v>0.7433508712651441</v>
      </c>
    </row>
    <row r="24" spans="1:29">
      <c r="A24" s="6"/>
      <c r="B24" s="10" t="s">
        <v>210</v>
      </c>
      <c r="C24" s="7">
        <v>2.0449999999999999E-2</v>
      </c>
      <c r="D24" s="7">
        <v>9.1499999999999984E-3</v>
      </c>
      <c r="E24" s="7"/>
      <c r="F24" s="7"/>
      <c r="G24">
        <f t="shared" si="0"/>
        <v>0.23859048085158452</v>
      </c>
      <c r="H24" s="7"/>
      <c r="I24" s="24">
        <f t="shared" si="1"/>
        <v>0.29348822989911338</v>
      </c>
      <c r="K24" s="6"/>
      <c r="L24" s="10" t="s">
        <v>210</v>
      </c>
      <c r="M24" s="7">
        <v>7.2699999999999987E-2</v>
      </c>
      <c r="N24" s="7">
        <v>6.5599999999999992E-2</v>
      </c>
      <c r="O24" s="7"/>
      <c r="P24" s="7"/>
      <c r="Q24">
        <f t="shared" si="2"/>
        <v>19.963811821471651</v>
      </c>
      <c r="R24" s="7"/>
      <c r="S24" s="24">
        <f t="shared" si="3"/>
        <v>-1.1047619047619099</v>
      </c>
      <c r="U24" s="6"/>
      <c r="V24" s="10" t="s">
        <v>210</v>
      </c>
      <c r="W24" s="7">
        <v>3.4800000000000005E-2</v>
      </c>
      <c r="X24" s="7">
        <v>2.6950000000000005E-2</v>
      </c>
      <c r="Y24" s="7"/>
      <c r="Z24" s="7"/>
      <c r="AA24">
        <f t="shared" si="4"/>
        <v>0.97115384615384603</v>
      </c>
      <c r="AB24" s="7"/>
      <c r="AC24" s="24">
        <f t="shared" si="5"/>
        <v>0.5744074914321573</v>
      </c>
    </row>
    <row r="25" spans="1:29">
      <c r="A25" s="6"/>
      <c r="B25" s="10" t="s">
        <v>211</v>
      </c>
      <c r="C25" s="7">
        <v>1.5599999999999999E-2</v>
      </c>
      <c r="D25" s="7">
        <v>4.2999999999999983E-3</v>
      </c>
      <c r="E25" s="7"/>
      <c r="F25" s="7"/>
      <c r="G25">
        <f t="shared" si="0"/>
        <v>-0.35482686895876664</v>
      </c>
      <c r="H25" s="7"/>
      <c r="I25" s="24">
        <f t="shared" si="1"/>
        <v>-0.29960256802201168</v>
      </c>
      <c r="K25" s="6"/>
      <c r="L25" s="10" t="s">
        <v>211</v>
      </c>
      <c r="M25" s="7">
        <v>0.13500000000000001</v>
      </c>
      <c r="N25" s="7">
        <v>0.12790000000000001</v>
      </c>
      <c r="O25" s="7"/>
      <c r="P25" s="7"/>
      <c r="Q25">
        <f t="shared" si="2"/>
        <v>57.539203860072384</v>
      </c>
      <c r="R25" s="7"/>
      <c r="S25" s="24">
        <f t="shared" si="3"/>
        <v>46.361904761904768</v>
      </c>
      <c r="U25" s="6"/>
      <c r="V25" s="10" t="s">
        <v>211</v>
      </c>
      <c r="W25" s="7">
        <v>2.9299999999999996E-2</v>
      </c>
      <c r="X25" s="7">
        <v>2.1449999999999997E-2</v>
      </c>
      <c r="Y25" s="7"/>
      <c r="Z25" s="7"/>
      <c r="AA25">
        <f t="shared" si="4"/>
        <v>0.44230769230769151</v>
      </c>
      <c r="AB25" s="7"/>
      <c r="AC25" s="24">
        <f t="shared" si="5"/>
        <v>4.3442583385624886E-2</v>
      </c>
    </row>
    <row r="26" spans="1:29">
      <c r="A26" s="6"/>
      <c r="B26" s="10" t="s">
        <v>212</v>
      </c>
      <c r="C26" s="7">
        <v>1.755E-2</v>
      </c>
      <c r="D26" s="7">
        <v>6.2499999999999986E-3</v>
      </c>
      <c r="E26" s="7"/>
      <c r="F26" s="7"/>
      <c r="G26">
        <f t="shared" si="0"/>
        <v>-0.11623638810718212</v>
      </c>
      <c r="H26" s="7"/>
      <c r="I26" s="24">
        <f t="shared" si="1"/>
        <v>-6.1143381228982011E-2</v>
      </c>
      <c r="K26" s="6"/>
      <c r="L26" s="10" t="s">
        <v>212</v>
      </c>
      <c r="M26" s="7">
        <v>8.5100000000000009E-2</v>
      </c>
      <c r="N26" s="7">
        <v>7.8000000000000014E-2</v>
      </c>
      <c r="O26" s="7"/>
      <c r="P26" s="7"/>
      <c r="Q26">
        <f t="shared" si="2"/>
        <v>27.44270205066346</v>
      </c>
      <c r="R26" s="7"/>
      <c r="S26" s="24">
        <f t="shared" si="3"/>
        <v>8.3428571428571541</v>
      </c>
      <c r="U26" s="6"/>
      <c r="V26" s="10" t="s">
        <v>212</v>
      </c>
      <c r="W26" s="7">
        <v>2.9649999999999996E-2</v>
      </c>
      <c r="X26" s="7">
        <v>2.1799999999999996E-2</v>
      </c>
      <c r="Y26" s="7"/>
      <c r="Z26" s="7"/>
      <c r="AA26">
        <f t="shared" si="4"/>
        <v>0.4759615384615376</v>
      </c>
      <c r="AB26" s="7"/>
      <c r="AC26" s="24">
        <f t="shared" si="5"/>
        <v>7.7231259352222317E-2</v>
      </c>
    </row>
    <row r="27" spans="1:29">
      <c r="A27" s="6"/>
      <c r="B27" s="10" t="s">
        <v>213</v>
      </c>
      <c r="C27" s="7">
        <v>1.805E-2</v>
      </c>
      <c r="D27" s="7">
        <v>6.7499999999999991E-3</v>
      </c>
      <c r="E27" s="7"/>
      <c r="F27" s="7"/>
      <c r="G27">
        <f t="shared" si="0"/>
        <v>-5.5059341734980914E-2</v>
      </c>
      <c r="H27" s="7"/>
      <c r="I27" s="24">
        <f t="shared" si="1"/>
        <v>0</v>
      </c>
      <c r="K27" s="6"/>
      <c r="L27" s="10" t="s">
        <v>213</v>
      </c>
      <c r="M27" s="7">
        <v>7.4149999999999994E-2</v>
      </c>
      <c r="N27" s="7">
        <v>6.7049999999999998E-2</v>
      </c>
      <c r="O27" s="7"/>
      <c r="P27" s="7"/>
      <c r="Q27">
        <f t="shared" si="2"/>
        <v>20.83835946924005</v>
      </c>
      <c r="R27" s="7"/>
      <c r="S27" s="24">
        <f t="shared" si="3"/>
        <v>0</v>
      </c>
      <c r="U27" s="6"/>
      <c r="V27" s="10" t="s">
        <v>213</v>
      </c>
      <c r="W27" s="7">
        <v>2.8850000000000001E-2</v>
      </c>
      <c r="X27" s="7">
        <v>2.1000000000000001E-2</v>
      </c>
      <c r="Y27" s="7"/>
      <c r="Z27" s="7"/>
      <c r="AA27">
        <f t="shared" si="4"/>
        <v>0.39903846153846118</v>
      </c>
      <c r="AB27" s="7"/>
      <c r="AC27" s="24">
        <f t="shared" si="5"/>
        <v>0</v>
      </c>
    </row>
    <row r="28" spans="1:29">
      <c r="A28" s="6"/>
      <c r="B28" s="10" t="s">
        <v>214</v>
      </c>
      <c r="C28" s="7">
        <v>2.4449999999999996E-2</v>
      </c>
      <c r="D28" s="7">
        <v>1.3149999999999995E-2</v>
      </c>
      <c r="E28" s="7"/>
      <c r="F28" s="7"/>
      <c r="G28">
        <f t="shared" si="0"/>
        <v>0.72800685182919322</v>
      </c>
      <c r="H28" s="7"/>
      <c r="I28" s="24">
        <f t="shared" si="1"/>
        <v>0.78263527973096869</v>
      </c>
      <c r="K28" s="6"/>
      <c r="L28" s="10" t="s">
        <v>214</v>
      </c>
      <c r="M28" s="7">
        <v>4.9550000000000004E-2</v>
      </c>
      <c r="N28" s="7">
        <v>4.2450000000000002E-2</v>
      </c>
      <c r="O28" s="7"/>
      <c r="P28" s="7"/>
      <c r="Q28">
        <f t="shared" si="2"/>
        <v>6.0012062726176163</v>
      </c>
      <c r="R28" s="7"/>
      <c r="S28" s="24">
        <f t="shared" si="3"/>
        <v>-18.74285714285714</v>
      </c>
      <c r="U28" s="6"/>
      <c r="V28" s="10" t="s">
        <v>214</v>
      </c>
      <c r="W28" s="7">
        <v>3.2649999999999998E-2</v>
      </c>
      <c r="X28" s="7">
        <v>2.4799999999999999E-2</v>
      </c>
      <c r="Y28" s="7"/>
      <c r="Z28" s="7"/>
      <c r="AA28">
        <f t="shared" si="4"/>
        <v>0.76442307692307621</v>
      </c>
      <c r="AB28" s="7"/>
      <c r="AC28" s="24">
        <f t="shared" si="5"/>
        <v>0.36684848192305802</v>
      </c>
    </row>
    <row r="29" spans="1:29">
      <c r="A29" s="6"/>
      <c r="B29" s="10" t="s">
        <v>215</v>
      </c>
      <c r="C29" s="7">
        <v>2.5950000000000001E-2</v>
      </c>
      <c r="D29" s="7">
        <v>1.465E-2</v>
      </c>
      <c r="E29" s="7"/>
      <c r="F29" s="7"/>
      <c r="G29">
        <f t="shared" si="0"/>
        <v>0.91153799094579746</v>
      </c>
      <c r="H29" s="7"/>
      <c r="I29" s="24">
        <f t="shared" si="1"/>
        <v>0.96606542341791513</v>
      </c>
      <c r="K29" s="6"/>
      <c r="L29" s="10" t="s">
        <v>215</v>
      </c>
      <c r="M29" s="7">
        <v>8.5549999999999987E-2</v>
      </c>
      <c r="N29" s="7">
        <v>7.8449999999999992E-2</v>
      </c>
      <c r="O29" s="7"/>
      <c r="P29" s="7"/>
      <c r="Q29">
        <f t="shared" si="2"/>
        <v>27.714113389626053</v>
      </c>
      <c r="R29" s="7"/>
      <c r="S29" s="24">
        <f t="shared" si="3"/>
        <v>8.6857142857142797</v>
      </c>
      <c r="U29" s="6"/>
      <c r="V29" s="10" t="s">
        <v>215</v>
      </c>
      <c r="W29" s="7">
        <v>3.2350000000000004E-2</v>
      </c>
      <c r="X29" s="7">
        <v>2.4500000000000004E-2</v>
      </c>
      <c r="Y29" s="7"/>
      <c r="Z29" s="7"/>
      <c r="AA29">
        <f t="shared" si="4"/>
        <v>0.73557692307692291</v>
      </c>
      <c r="AB29" s="7"/>
      <c r="AC29" s="24">
        <f t="shared" si="5"/>
        <v>0.33788675966597498</v>
      </c>
    </row>
    <row r="30" spans="1:29">
      <c r="A30" s="6"/>
      <c r="B30" s="10" t="s">
        <v>216</v>
      </c>
      <c r="C30" s="7">
        <v>2.3000000000000003E-2</v>
      </c>
      <c r="D30" s="7">
        <v>1.1700000000000002E-2</v>
      </c>
      <c r="E30" s="7"/>
      <c r="F30" s="7"/>
      <c r="G30">
        <f t="shared" si="0"/>
        <v>0.55059341734981082</v>
      </c>
      <c r="H30" s="7"/>
      <c r="I30" s="24">
        <f t="shared" si="1"/>
        <v>0.60531947416692178</v>
      </c>
      <c r="K30" s="6"/>
      <c r="L30" s="10" t="s">
        <v>216</v>
      </c>
      <c r="M30" s="7">
        <v>7.425000000000001E-2</v>
      </c>
      <c r="N30" s="7">
        <v>6.7150000000000015E-2</v>
      </c>
      <c r="O30" s="7"/>
      <c r="P30" s="7"/>
      <c r="Q30">
        <f t="shared" si="2"/>
        <v>20.898673100120639</v>
      </c>
      <c r="R30" s="7"/>
      <c r="S30" s="24">
        <f t="shared" si="3"/>
        <v>7.6190476190488937E-2</v>
      </c>
      <c r="U30" s="6"/>
      <c r="V30" s="10" t="s">
        <v>216</v>
      </c>
      <c r="W30" s="7">
        <v>3.2899999999999999E-2</v>
      </c>
      <c r="X30" s="7">
        <v>2.5049999999999999E-2</v>
      </c>
      <c r="Y30" s="7"/>
      <c r="Z30" s="7"/>
      <c r="AA30">
        <f t="shared" si="4"/>
        <v>0.78846153846153788</v>
      </c>
      <c r="AB30" s="7"/>
      <c r="AC30" s="24">
        <f t="shared" si="5"/>
        <v>0.3909832504706276</v>
      </c>
    </row>
    <row r="31" spans="1:29">
      <c r="A31" s="6"/>
      <c r="B31" s="10" t="s">
        <v>217</v>
      </c>
      <c r="C31" s="7">
        <v>1.8499999999999999E-2</v>
      </c>
      <c r="D31" s="7">
        <v>7.1999999999999981E-3</v>
      </c>
      <c r="E31" s="7"/>
      <c r="F31" s="7"/>
      <c r="G31">
        <f t="shared" si="0"/>
        <v>0</v>
      </c>
      <c r="H31" s="7"/>
      <c r="I31" s="24">
        <f t="shared" si="1"/>
        <v>5.5029043106083649E-2</v>
      </c>
      <c r="K31" s="6"/>
      <c r="L31" s="10" t="s">
        <v>217</v>
      </c>
      <c r="M31" s="7">
        <v>3.9599999999999996E-2</v>
      </c>
      <c r="N31" s="7">
        <v>3.2499999999999994E-2</v>
      </c>
      <c r="O31" s="7"/>
      <c r="P31" s="7"/>
      <c r="Q31">
        <f t="shared" si="2"/>
        <v>0</v>
      </c>
      <c r="R31" s="7"/>
      <c r="S31" s="24">
        <f t="shared" si="3"/>
        <v>-26.323809523809526</v>
      </c>
      <c r="U31" s="6"/>
      <c r="V31" s="10" t="s">
        <v>217</v>
      </c>
      <c r="W31" s="7">
        <v>2.4700000000000003E-2</v>
      </c>
      <c r="X31" s="7">
        <v>1.6850000000000004E-2</v>
      </c>
      <c r="Y31" s="7"/>
      <c r="Z31" s="7"/>
      <c r="AA31">
        <f t="shared" si="4"/>
        <v>0</v>
      </c>
      <c r="AB31" s="7"/>
      <c r="AC31" s="24">
        <f t="shared" si="5"/>
        <v>-0.40063715788965548</v>
      </c>
    </row>
    <row r="32" spans="1:29">
      <c r="A32" s="6"/>
      <c r="B32" s="10" t="s">
        <v>218</v>
      </c>
      <c r="C32" s="7">
        <v>1.4749999999999999E-2</v>
      </c>
      <c r="D32" s="7">
        <v>3.4499999999999982E-3</v>
      </c>
      <c r="E32" s="7"/>
      <c r="F32" s="7"/>
      <c r="G32">
        <f t="shared" si="0"/>
        <v>-0.45882784779150865</v>
      </c>
      <c r="H32" s="7"/>
      <c r="I32" s="24">
        <f t="shared" si="1"/>
        <v>-0.40354631611128111</v>
      </c>
      <c r="K32" s="6"/>
      <c r="L32" s="10" t="s">
        <v>218</v>
      </c>
      <c r="M32" s="7">
        <v>4.3300000000000005E-2</v>
      </c>
      <c r="N32" s="7">
        <v>3.6200000000000003E-2</v>
      </c>
      <c r="O32" s="7"/>
      <c r="P32" s="7"/>
      <c r="Q32">
        <f t="shared" si="2"/>
        <v>2.2316043425814289</v>
      </c>
      <c r="R32" s="7"/>
      <c r="S32" s="24">
        <f t="shared" si="3"/>
        <v>-23.504761904761899</v>
      </c>
      <c r="U32" s="6"/>
      <c r="V32" s="10" t="s">
        <v>218</v>
      </c>
      <c r="W32" s="7">
        <v>2.2749999999999996E-2</v>
      </c>
      <c r="X32" s="7">
        <v>1.4899999999999997E-2</v>
      </c>
      <c r="Y32" s="7"/>
      <c r="Z32" s="7"/>
      <c r="AA32">
        <f t="shared" si="4"/>
        <v>-0.18750000000000064</v>
      </c>
      <c r="AB32" s="7"/>
      <c r="AC32" s="24">
        <f t="shared" si="5"/>
        <v>-0.58888835256069916</v>
      </c>
    </row>
    <row r="33" spans="1:29">
      <c r="A33" s="6"/>
      <c r="B33" s="10" t="s">
        <v>219</v>
      </c>
      <c r="C33" s="7">
        <v>2.1100000000000004E-2</v>
      </c>
      <c r="D33" s="7">
        <v>9.8000000000000032E-3</v>
      </c>
      <c r="E33" s="7"/>
      <c r="F33" s="7"/>
      <c r="G33">
        <f t="shared" si="0"/>
        <v>0.31812064113544658</v>
      </c>
      <c r="H33" s="7"/>
      <c r="I33" s="24">
        <f t="shared" si="1"/>
        <v>0.3729746254967905</v>
      </c>
      <c r="K33" s="6"/>
      <c r="L33" s="10" t="s">
        <v>219</v>
      </c>
      <c r="M33" s="7">
        <v>3.8300000000000001E-2</v>
      </c>
      <c r="N33" s="7">
        <v>3.1199999999999999E-2</v>
      </c>
      <c r="O33" s="7"/>
      <c r="P33" s="7"/>
      <c r="Q33">
        <f t="shared" si="2"/>
        <v>-0.78407720144752446</v>
      </c>
      <c r="R33" s="7"/>
      <c r="S33" s="24">
        <f t="shared" si="3"/>
        <v>-27.314285714285713</v>
      </c>
      <c r="U33" s="6"/>
      <c r="V33" s="10" t="s">
        <v>219</v>
      </c>
      <c r="W33" s="7">
        <v>2.5799999999999997E-2</v>
      </c>
      <c r="X33" s="7">
        <v>1.7949999999999997E-2</v>
      </c>
      <c r="Y33" s="7"/>
      <c r="Z33" s="7"/>
      <c r="AA33">
        <f t="shared" si="4"/>
        <v>0.10576923076923009</v>
      </c>
      <c r="AB33" s="7"/>
      <c r="AC33" s="24">
        <f t="shared" si="5"/>
        <v>-0.2944441762803498</v>
      </c>
    </row>
    <row r="34" spans="1:29">
      <c r="A34" s="6"/>
      <c r="B34" s="10" t="s">
        <v>220</v>
      </c>
      <c r="C34" s="7">
        <v>1.0849999999999999E-2</v>
      </c>
      <c r="D34" s="7">
        <v>-4.5000000000000248E-4</v>
      </c>
      <c r="E34" s="7"/>
      <c r="F34" s="7"/>
      <c r="G34">
        <f t="shared" si="0"/>
        <v>-0.93600880949467768</v>
      </c>
      <c r="H34" s="7"/>
      <c r="I34" s="24">
        <f t="shared" si="1"/>
        <v>-0.88046468969734049</v>
      </c>
      <c r="K34" s="6"/>
      <c r="L34" s="10" t="s">
        <v>220</v>
      </c>
      <c r="M34" s="7">
        <v>3.4299999999999997E-2</v>
      </c>
      <c r="N34" s="7">
        <v>2.7199999999999995E-2</v>
      </c>
      <c r="O34" s="7"/>
      <c r="P34" s="7"/>
      <c r="Q34">
        <f t="shared" si="2"/>
        <v>-3.1966224366706868</v>
      </c>
      <c r="R34" s="7"/>
      <c r="S34" s="24">
        <f t="shared" si="3"/>
        <v>-30.361904761904761</v>
      </c>
      <c r="U34" s="6"/>
      <c r="V34" s="10" t="s">
        <v>220</v>
      </c>
      <c r="W34" s="7">
        <v>2.4300000000000002E-2</v>
      </c>
      <c r="X34" s="7">
        <v>1.6450000000000003E-2</v>
      </c>
      <c r="Y34" s="7"/>
      <c r="Z34" s="7"/>
      <c r="AA34">
        <f t="shared" si="4"/>
        <v>-3.8461538461538554E-2</v>
      </c>
      <c r="AB34" s="7"/>
      <c r="AC34" s="24">
        <f t="shared" si="5"/>
        <v>-0.43925278756576691</v>
      </c>
    </row>
    <row r="35" spans="1:29">
      <c r="A35" s="6"/>
      <c r="B35" s="10" t="s">
        <v>221</v>
      </c>
      <c r="C35" s="7">
        <v>0.83079999999999998</v>
      </c>
      <c r="D35" s="7">
        <v>0.81950000000000001</v>
      </c>
      <c r="E35" s="7"/>
      <c r="F35" s="7"/>
      <c r="G35">
        <f t="shared" si="0"/>
        <v>99.38822953627799</v>
      </c>
      <c r="H35" s="7"/>
      <c r="I35" s="24">
        <f t="shared" si="1"/>
        <v>99.388566187710182</v>
      </c>
      <c r="K35" s="6"/>
      <c r="L35" s="10" t="s">
        <v>221</v>
      </c>
      <c r="M35" s="7">
        <v>0.20624999999999999</v>
      </c>
      <c r="N35" s="7">
        <v>0.19914999999999999</v>
      </c>
      <c r="O35" s="7"/>
      <c r="P35" s="7"/>
      <c r="Q35">
        <f t="shared" si="2"/>
        <v>100.51266586248491</v>
      </c>
      <c r="R35" s="7"/>
      <c r="S35" s="24">
        <f t="shared" si="3"/>
        <v>100.64761904761903</v>
      </c>
      <c r="U35" s="6"/>
      <c r="V35" s="10" t="s">
        <v>221</v>
      </c>
      <c r="W35" s="7">
        <v>1.04945</v>
      </c>
      <c r="X35" s="7">
        <v>1.0416000000000001</v>
      </c>
      <c r="Y35" s="7"/>
      <c r="Z35" s="7"/>
      <c r="AA35">
        <f t="shared" si="4"/>
        <v>98.533653846153825</v>
      </c>
      <c r="AB35" s="7"/>
      <c r="AC35" s="24">
        <f t="shared" si="5"/>
        <v>98.527779118598232</v>
      </c>
    </row>
    <row r="36" spans="1:29">
      <c r="A36" s="6"/>
      <c r="B36" s="10" t="s">
        <v>222</v>
      </c>
      <c r="C36" s="7">
        <v>0.84079999999999999</v>
      </c>
      <c r="D36" s="7">
        <v>0.82950000000000002</v>
      </c>
      <c r="E36" s="7"/>
      <c r="F36" s="7"/>
      <c r="G36">
        <f t="shared" si="0"/>
        <v>100.61177046372201</v>
      </c>
      <c r="H36" s="7"/>
      <c r="I36" s="24">
        <f t="shared" si="1"/>
        <v>100.61143381228983</v>
      </c>
      <c r="K36" s="6"/>
      <c r="L36" s="10" t="s">
        <v>222</v>
      </c>
      <c r="M36" s="7">
        <v>0.20455000000000001</v>
      </c>
      <c r="N36" s="7">
        <v>0.19745000000000001</v>
      </c>
      <c r="O36" s="7"/>
      <c r="P36" s="7"/>
      <c r="Q36">
        <f t="shared" si="2"/>
        <v>99.487334137515077</v>
      </c>
      <c r="R36" s="7"/>
      <c r="S36" s="24">
        <f t="shared" si="3"/>
        <v>99.352380952380955</v>
      </c>
      <c r="U36" s="6"/>
      <c r="V36" s="10" t="s">
        <v>222</v>
      </c>
      <c r="W36" s="7">
        <v>1.0799500000000002</v>
      </c>
      <c r="X36" s="7">
        <v>1.0721000000000003</v>
      </c>
      <c r="Y36" s="7"/>
      <c r="Z36" s="7"/>
      <c r="AA36">
        <f t="shared" si="4"/>
        <v>101.46634615384616</v>
      </c>
      <c r="AB36" s="7"/>
      <c r="AC36" s="24">
        <f t="shared" si="5"/>
        <v>101.47222088140175</v>
      </c>
    </row>
    <row r="37" spans="1:29">
      <c r="A37" s="6"/>
      <c r="B37" s="10" t="s">
        <v>223</v>
      </c>
      <c r="C37" s="7">
        <v>1.1300000000000001E-2</v>
      </c>
      <c r="D37" s="7"/>
      <c r="E37" s="7"/>
      <c r="F37" s="7"/>
      <c r="H37" s="7"/>
      <c r="I37" s="24"/>
      <c r="K37" s="6"/>
      <c r="L37" s="10" t="s">
        <v>223</v>
      </c>
      <c r="M37" s="7">
        <v>7.1000000000000021E-3</v>
      </c>
      <c r="N37" s="7"/>
      <c r="O37" s="7"/>
      <c r="P37" s="7"/>
      <c r="R37" s="7"/>
      <c r="S37" s="24"/>
      <c r="U37" s="6"/>
      <c r="V37" s="10" t="s">
        <v>223</v>
      </c>
      <c r="W37" s="7">
        <v>7.8499999999999993E-3</v>
      </c>
      <c r="X37" s="7"/>
      <c r="Y37" s="7"/>
      <c r="Z37" s="7"/>
      <c r="AB37" s="7"/>
      <c r="AC37" s="24"/>
    </row>
    <row r="38" spans="1:29">
      <c r="A38" s="6"/>
      <c r="B38" s="10" t="s">
        <v>224</v>
      </c>
      <c r="C38" s="7">
        <v>1.0016</v>
      </c>
      <c r="D38" s="7"/>
      <c r="E38" s="7"/>
      <c r="F38" s="7"/>
      <c r="G38">
        <f t="shared" ref="G4:G38" si="6">((D38-D$31)/(F$3))*100</f>
        <v>-0.87325651910248603</v>
      </c>
      <c r="H38" s="7"/>
      <c r="I38" s="24">
        <f t="shared" ref="I4:I38" si="7">((D38-D$27)/(F$3))*100</f>
        <v>-0.81867798665858083</v>
      </c>
      <c r="K38" s="6"/>
      <c r="L38" s="10" t="s">
        <v>224</v>
      </c>
      <c r="M38" s="7">
        <v>1.3733</v>
      </c>
      <c r="N38" s="7"/>
      <c r="O38" s="7"/>
      <c r="P38" s="7"/>
      <c r="Q38">
        <f t="shared" ref="Q4:Q38" si="8">((N38-N$31)/(P$3))*100</f>
        <v>-16.389309127584465</v>
      </c>
      <c r="R38" s="7"/>
      <c r="S38" s="24">
        <f t="shared" ref="S4:S38" si="9">((N38-N$27)/(P$3))*100</f>
        <v>-33.812405446293489</v>
      </c>
      <c r="U38" s="6"/>
      <c r="V38" s="10" t="s">
        <v>224</v>
      </c>
      <c r="W38" s="7">
        <v>0.74644999999999995</v>
      </c>
      <c r="X38" s="7"/>
      <c r="Y38" s="7"/>
      <c r="Z38" s="7"/>
      <c r="AA38">
        <f t="shared" ref="AA4:AA38" si="10">((X38-X$31)/(Z$3))*100</f>
        <v>-1.5943605998959172</v>
      </c>
      <c r="AB38" s="7"/>
      <c r="AC38" s="24">
        <f t="shared" ref="AC4:AC38" si="11">((X38-X$27)/(Z$3))*100</f>
        <v>-1.9870369494251781</v>
      </c>
    </row>
    <row r="39" spans="1:29">
      <c r="A39" s="6"/>
      <c r="B39" s="7"/>
      <c r="C39" s="7"/>
      <c r="D39" s="7"/>
      <c r="E39" s="7"/>
      <c r="F39" s="7"/>
      <c r="G39" s="7"/>
      <c r="H39" s="7"/>
      <c r="I39" s="11"/>
      <c r="K39" s="6"/>
      <c r="L39" s="7"/>
      <c r="M39" s="7"/>
      <c r="N39" s="7"/>
      <c r="O39" s="7"/>
      <c r="P39" s="7"/>
      <c r="Q39" s="7"/>
      <c r="R39" s="7"/>
      <c r="S39" s="11"/>
      <c r="U39" s="6"/>
      <c r="V39" s="7"/>
      <c r="W39" s="7"/>
      <c r="X39" s="7"/>
      <c r="Y39" s="7"/>
      <c r="Z39" s="7"/>
      <c r="AA39" s="7"/>
      <c r="AB39" s="7"/>
      <c r="AC39" s="11"/>
    </row>
    <row r="40" spans="1:29">
      <c r="A40" s="6"/>
      <c r="B40" s="10" t="s">
        <v>225</v>
      </c>
      <c r="C40" s="16" t="s">
        <v>226</v>
      </c>
      <c r="D40" s="16"/>
      <c r="E40" s="16"/>
      <c r="F40" s="16"/>
      <c r="G40" s="16" t="s">
        <v>226</v>
      </c>
      <c r="H40" s="16"/>
      <c r="I40" s="11"/>
      <c r="K40" s="6"/>
      <c r="L40" s="10" t="s">
        <v>225</v>
      </c>
      <c r="M40" s="16" t="s">
        <v>226</v>
      </c>
      <c r="N40" s="16"/>
      <c r="O40" s="16"/>
      <c r="P40" s="16"/>
      <c r="Q40" s="16" t="s">
        <v>226</v>
      </c>
      <c r="R40" s="16"/>
      <c r="S40" s="11"/>
      <c r="U40" s="6"/>
      <c r="V40" s="10" t="s">
        <v>225</v>
      </c>
      <c r="W40" s="16" t="s">
        <v>226</v>
      </c>
      <c r="X40" s="16"/>
      <c r="Y40" s="16"/>
      <c r="Z40" s="16"/>
      <c r="AA40" s="16" t="s">
        <v>226</v>
      </c>
      <c r="AB40" s="16"/>
      <c r="AC40" s="11"/>
    </row>
    <row r="41" spans="1:29">
      <c r="A41" s="6"/>
      <c r="B41" s="7"/>
      <c r="C41" s="16" t="s">
        <v>227</v>
      </c>
      <c r="D41" s="16" t="s">
        <v>228</v>
      </c>
      <c r="E41" s="16"/>
      <c r="F41" s="16"/>
      <c r="G41" s="16" t="s">
        <v>227</v>
      </c>
      <c r="H41" s="16" t="s">
        <v>228</v>
      </c>
      <c r="I41" s="11"/>
      <c r="K41" s="6"/>
      <c r="L41" s="7"/>
      <c r="M41" s="16" t="s">
        <v>227</v>
      </c>
      <c r="N41" s="16" t="s">
        <v>228</v>
      </c>
      <c r="O41" s="16"/>
      <c r="P41" s="16"/>
      <c r="Q41" s="16" t="s">
        <v>227</v>
      </c>
      <c r="R41" s="16" t="s">
        <v>228</v>
      </c>
      <c r="S41" s="11"/>
      <c r="U41" s="6"/>
      <c r="V41" s="7"/>
      <c r="W41" s="16" t="s">
        <v>227</v>
      </c>
      <c r="X41" s="16" t="s">
        <v>228</v>
      </c>
      <c r="Y41" s="16"/>
      <c r="Z41" s="16"/>
      <c r="AA41" s="16" t="s">
        <v>227</v>
      </c>
      <c r="AB41" s="16" t="s">
        <v>228</v>
      </c>
      <c r="AC41" s="11"/>
    </row>
    <row r="42" spans="1:29">
      <c r="A42" s="6"/>
      <c r="B42" s="10" t="s">
        <v>229</v>
      </c>
      <c r="C42">
        <f>AVERAGE(G3:G6)</f>
        <v>0.81212529059097027</v>
      </c>
      <c r="D42">
        <f>STDEV(G3:G6)</f>
        <v>0.23842702462968571</v>
      </c>
      <c r="F42" s="19" t="s">
        <v>230</v>
      </c>
      <c r="G42">
        <f>AVERAGE(G19:G22)</f>
        <v>0.38235653982625728</v>
      </c>
      <c r="H42">
        <f>STDEV(G19:G22)</f>
        <v>0.77709298819771055</v>
      </c>
      <c r="I42" s="11"/>
      <c r="K42" s="6"/>
      <c r="L42" s="10" t="s">
        <v>229</v>
      </c>
      <c r="M42">
        <f>AVERAGE(Q3:Q6)</f>
        <v>17.754825090470447</v>
      </c>
      <c r="N42">
        <f>STDEV(Q3:Q6)</f>
        <v>7.289818875043756</v>
      </c>
      <c r="P42" s="19" t="s">
        <v>230</v>
      </c>
      <c r="Q42">
        <f>AVERAGE(Q19:Q22)</f>
        <v>45.702653799758757</v>
      </c>
      <c r="R42">
        <f>STDEV(Q19:Q22)</f>
        <v>3.205193310579292</v>
      </c>
      <c r="S42" s="11"/>
      <c r="U42" s="6"/>
      <c r="V42" s="10" t="s">
        <v>229</v>
      </c>
      <c r="W42">
        <f>AVERAGE(AA3:AA6)</f>
        <v>1.7728365384615379</v>
      </c>
      <c r="X42">
        <f>STDEV(AA3:AA6)</f>
        <v>0.42070970536506752</v>
      </c>
      <c r="Z42" s="19" t="s">
        <v>230</v>
      </c>
      <c r="AA42">
        <f>AVERAGE(AA19:AA22)</f>
        <v>-4.0865384615385122E-2</v>
      </c>
      <c r="AB42">
        <f>STDEV(AA19:AA22)</f>
        <v>0.11285283263755277</v>
      </c>
      <c r="AC42" s="11"/>
    </row>
    <row r="43" spans="1:29">
      <c r="A43" s="6"/>
      <c r="B43" s="10" t="s">
        <v>231</v>
      </c>
      <c r="C43">
        <f>AVERAGE(G7:G10)</f>
        <v>3.2270891961336097</v>
      </c>
      <c r="D43">
        <f>STDEV(G7:G10)</f>
        <v>1.3469466691348533</v>
      </c>
      <c r="F43" s="19" t="s">
        <v>232</v>
      </c>
      <c r="G43">
        <f>AVERAGE(G23:G26)</f>
        <v>1.0155389697785391</v>
      </c>
      <c r="H43">
        <f>STDEV(G23:G26)</f>
        <v>2.1996133079113167</v>
      </c>
      <c r="I43" s="11"/>
      <c r="K43" s="6"/>
      <c r="L43" s="10" t="s">
        <v>231</v>
      </c>
      <c r="M43">
        <f>AVERAGE(Q7:Q10)</f>
        <v>34.386308805790108</v>
      </c>
      <c r="N43">
        <f>STDEV(Q7:Q10)</f>
        <v>22.489913940522499</v>
      </c>
      <c r="P43" s="19" t="s">
        <v>232</v>
      </c>
      <c r="Q43">
        <f>AVERAGE(Q23:Q26)</f>
        <v>34.235524728588665</v>
      </c>
      <c r="R43">
        <f>STDEV(Q23:Q26)</f>
        <v>16.308478920708968</v>
      </c>
      <c r="S43" s="11"/>
      <c r="U43" s="6"/>
      <c r="V43" s="10" t="s">
        <v>231</v>
      </c>
      <c r="W43">
        <f>AVERAGE(AA7:AA10)</f>
        <v>1.4999999999999993</v>
      </c>
      <c r="X43">
        <f>STDEV(AA7:AA10)</f>
        <v>0.3784970081877807</v>
      </c>
      <c r="Z43" s="19" t="s">
        <v>232</v>
      </c>
      <c r="AA43">
        <f>AVERAGE(AA23:AA26)</f>
        <v>0.75721153846153788</v>
      </c>
      <c r="AB43">
        <f>STDEV(AA23:AA26)</f>
        <v>0.35124681065044644</v>
      </c>
      <c r="AC43" s="11"/>
    </row>
    <row r="44" spans="1:29">
      <c r="A44" s="6"/>
      <c r="B44" s="10" t="s">
        <v>233</v>
      </c>
      <c r="C44">
        <f>AVERAGE(G11:G14)</f>
        <v>0.71883029487336403</v>
      </c>
      <c r="D44">
        <f>STDEV(G11:G14)</f>
        <v>0.78117602690485377</v>
      </c>
      <c r="F44" s="19" t="s">
        <v>234</v>
      </c>
      <c r="G44">
        <f>AVERAGE(G27:G30)</f>
        <v>0.53376972959745517</v>
      </c>
      <c r="H44">
        <f>STDEV(G27:G30)</f>
        <v>0.41930085883162871</v>
      </c>
      <c r="I44" s="11"/>
      <c r="K44" s="6"/>
      <c r="L44" s="10" t="s">
        <v>233</v>
      </c>
      <c r="M44">
        <f>AVERAGE(Q11:Q14)</f>
        <v>52.714113389626057</v>
      </c>
      <c r="N44">
        <f>STDEV(Q11:Q14)</f>
        <v>20.630318365884705</v>
      </c>
      <c r="P44" s="19" t="s">
        <v>234</v>
      </c>
      <c r="Q44">
        <f>AVERAGE(Q27:Q30)</f>
        <v>18.863088057901088</v>
      </c>
      <c r="R44">
        <f>STDEV(Q27:Q30)</f>
        <v>9.1617675895357902</v>
      </c>
      <c r="S44" s="11"/>
      <c r="U44" s="6"/>
      <c r="V44" s="10" t="s">
        <v>233</v>
      </c>
      <c r="W44">
        <f>AVERAGE(AA11:AA14)</f>
        <v>1.6358173076923077</v>
      </c>
      <c r="X44">
        <f>STDEV(AA11:AA14)</f>
        <v>0.32299618859232176</v>
      </c>
      <c r="Z44" s="19" t="s">
        <v>234</v>
      </c>
      <c r="AA44">
        <f>AVERAGE(AA27:AA30)</f>
        <v>0.67187499999999956</v>
      </c>
      <c r="AB44">
        <f>STDEV(AA27:AA30)</f>
        <v>0.18317139443335217</v>
      </c>
      <c r="AC44" s="11"/>
    </row>
    <row r="45" spans="1:29">
      <c r="A45" s="6"/>
      <c r="B45" s="10" t="s">
        <v>235</v>
      </c>
      <c r="C45">
        <f>AVERAGE(G15:G18)</f>
        <v>0.62400587299645183</v>
      </c>
      <c r="D45">
        <f>STDEV(G15:G18)</f>
        <v>0.36196275495177416</v>
      </c>
      <c r="F45" s="19" t="s">
        <v>236</v>
      </c>
      <c r="G45">
        <f>AVERAGE(G31:G34)</f>
        <v>-0.26917900403768491</v>
      </c>
      <c r="H45">
        <f>STDEV(G31:G34)</f>
        <v>0.54711573511100897</v>
      </c>
      <c r="I45" s="11"/>
      <c r="K45" s="6"/>
      <c r="L45" s="10" t="s">
        <v>235</v>
      </c>
      <c r="M45">
        <f>AVERAGE(Q15:Q18)</f>
        <v>42.920687575392037</v>
      </c>
      <c r="N45">
        <f>STDEV(Q15:Q18)</f>
        <v>9.7384064842384976</v>
      </c>
      <c r="P45" s="19" t="s">
        <v>236</v>
      </c>
      <c r="Q45">
        <f>AVERAGE(Q31:Q34)</f>
        <v>-0.43727382388419556</v>
      </c>
      <c r="R45">
        <f>STDEV(Q31:Q34)</f>
        <v>2.2396723282709079</v>
      </c>
      <c r="S45" s="11"/>
      <c r="U45" s="6"/>
      <c r="V45" s="10" t="s">
        <v>235</v>
      </c>
      <c r="W45">
        <f>AVERAGE(AA15:AA18)</f>
        <v>1.3269230769230762</v>
      </c>
      <c r="X45">
        <f>STDEV(AA15:AA18)</f>
        <v>0.60495468231336169</v>
      </c>
      <c r="Z45" s="19" t="s">
        <v>236</v>
      </c>
      <c r="AA45">
        <f>AVERAGE(AA31:AA34)</f>
        <v>-3.0048076923077274E-2</v>
      </c>
      <c r="AB45">
        <f>STDEV(AA31:AA34)</f>
        <v>0.12139621412444269</v>
      </c>
      <c r="AC45" s="11"/>
    </row>
    <row r="46" spans="1:29">
      <c r="A46" s="6"/>
      <c r="B46" s="7"/>
      <c r="C46" s="7"/>
      <c r="D46" s="7"/>
      <c r="E46" s="7"/>
      <c r="F46" s="7"/>
      <c r="G46" s="7"/>
      <c r="H46" s="7"/>
      <c r="I46" s="11"/>
      <c r="K46" s="6"/>
      <c r="L46" s="7"/>
      <c r="M46" s="7"/>
      <c r="N46" s="7"/>
      <c r="O46" s="7"/>
      <c r="P46" s="7"/>
      <c r="Q46" s="7"/>
      <c r="R46" s="7"/>
      <c r="S46" s="11"/>
      <c r="U46" s="6"/>
      <c r="V46" s="7"/>
      <c r="W46" s="7"/>
      <c r="X46" s="7"/>
      <c r="Y46" s="7"/>
      <c r="Z46" s="7"/>
      <c r="AA46" s="7"/>
      <c r="AB46" s="7"/>
      <c r="AC46" s="11"/>
    </row>
    <row r="47" spans="1:29">
      <c r="A47" s="6"/>
      <c r="B47" s="19" t="s">
        <v>237</v>
      </c>
      <c r="C47" s="17" t="s">
        <v>226</v>
      </c>
      <c r="D47" s="17"/>
      <c r="E47" s="17"/>
      <c r="F47" s="17"/>
      <c r="G47" s="17" t="s">
        <v>226</v>
      </c>
      <c r="H47" s="17"/>
      <c r="I47" s="11"/>
      <c r="K47" s="6"/>
      <c r="L47" s="19" t="s">
        <v>237</v>
      </c>
      <c r="M47" s="17" t="s">
        <v>226</v>
      </c>
      <c r="N47" s="17"/>
      <c r="O47" s="17"/>
      <c r="P47" s="17"/>
      <c r="Q47" s="17" t="s">
        <v>226</v>
      </c>
      <c r="R47" s="17"/>
      <c r="S47" s="11"/>
      <c r="U47" s="6"/>
      <c r="V47" s="19" t="s">
        <v>237</v>
      </c>
      <c r="W47" s="17" t="s">
        <v>226</v>
      </c>
      <c r="X47" s="17"/>
      <c r="Y47" s="17"/>
      <c r="Z47" s="17"/>
      <c r="AA47" s="17" t="s">
        <v>226</v>
      </c>
      <c r="AB47" s="17"/>
      <c r="AC47" s="11"/>
    </row>
    <row r="48" spans="1:29">
      <c r="A48" s="6"/>
      <c r="C48" s="17" t="s">
        <v>238</v>
      </c>
      <c r="D48" s="17" t="s">
        <v>228</v>
      </c>
      <c r="E48" s="17"/>
      <c r="F48" s="17"/>
      <c r="G48" s="17" t="s">
        <v>239</v>
      </c>
      <c r="H48" s="17" t="s">
        <v>228</v>
      </c>
      <c r="I48" s="11"/>
      <c r="K48" s="6"/>
      <c r="M48" s="17" t="s">
        <v>238</v>
      </c>
      <c r="N48" s="17" t="s">
        <v>228</v>
      </c>
      <c r="O48" s="17"/>
      <c r="P48" s="17"/>
      <c r="Q48" s="17" t="s">
        <v>239</v>
      </c>
      <c r="R48" s="17" t="s">
        <v>228</v>
      </c>
      <c r="S48" s="11"/>
      <c r="U48" s="6"/>
      <c r="W48" s="17" t="s">
        <v>238</v>
      </c>
      <c r="X48" s="17" t="s">
        <v>228</v>
      </c>
      <c r="Y48" s="17"/>
      <c r="Z48" s="17"/>
      <c r="AA48" s="17" t="s">
        <v>239</v>
      </c>
      <c r="AB48" s="17" t="s">
        <v>228</v>
      </c>
      <c r="AC48" s="11"/>
    </row>
    <row r="49" spans="1:29">
      <c r="A49" s="6"/>
      <c r="B49" s="19" t="s">
        <v>229</v>
      </c>
      <c r="C49">
        <f>AVERAGE(I3:I6)</f>
        <v>0.86670742892081942</v>
      </c>
      <c r="D49">
        <f>STDEV(I3:I6)</f>
        <v>0.23829582051952536</v>
      </c>
      <c r="F49" s="19" t="s">
        <v>230</v>
      </c>
      <c r="G49">
        <f>AVERAGE(I19:I22)</f>
        <v>0.43717517578722104</v>
      </c>
      <c r="H49">
        <f>STDEV(I19:I22)</f>
        <v>0.77666536136226105</v>
      </c>
      <c r="I49" s="11"/>
      <c r="K49" s="6"/>
      <c r="L49" s="19" t="s">
        <v>229</v>
      </c>
      <c r="M49">
        <f>AVERAGE(S3:S6)</f>
        <v>-3.8952380952380965</v>
      </c>
      <c r="N49">
        <f>STDEV(S3:S6)</f>
        <v>9.2087769103409869</v>
      </c>
      <c r="P49" s="19" t="s">
        <v>230</v>
      </c>
      <c r="Q49">
        <f>AVERAGE(S19:S22)</f>
        <v>31.409523809523819</v>
      </c>
      <c r="R49">
        <f>STDEV(S19:S22)</f>
        <v>4.0489222925260462</v>
      </c>
      <c r="S49" s="11"/>
      <c r="U49" s="6"/>
      <c r="V49" s="19" t="s">
        <v>229</v>
      </c>
      <c r="W49">
        <f>AVERAGE(AC3:AC6)</f>
        <v>1.3793020224936041</v>
      </c>
      <c r="X49">
        <f>STDEV(AC3:AC6)</f>
        <v>0.42239522477160751</v>
      </c>
      <c r="Z49" s="19" t="s">
        <v>230</v>
      </c>
      <c r="AA49">
        <f>AVERAGE(AC19:AC22)</f>
        <v>-0.44166626442052431</v>
      </c>
      <c r="AB49">
        <f>STDEV(AC19:AC22)</f>
        <v>0.11330496301882984</v>
      </c>
      <c r="AC49" s="11"/>
    </row>
    <row r="50" spans="1:29">
      <c r="A50" s="6"/>
      <c r="B50" s="19" t="s">
        <v>231</v>
      </c>
      <c r="C50">
        <f>AVERAGE(I7:I10)</f>
        <v>3.2803424029348816</v>
      </c>
      <c r="D50">
        <f>STDEV(I7:I10)</f>
        <v>1.3462054572716791</v>
      </c>
      <c r="F50" s="19" t="s">
        <v>232</v>
      </c>
      <c r="G50">
        <f>AVERAGE(I23:I26)</f>
        <v>1.070009171507184</v>
      </c>
      <c r="H50">
        <f>STDEV(I23:I26)</f>
        <v>2.1984028817559396</v>
      </c>
      <c r="I50" s="11"/>
      <c r="K50" s="6"/>
      <c r="L50" s="19" t="s">
        <v>231</v>
      </c>
      <c r="M50">
        <f>AVERAGE(S7:S10)</f>
        <v>17.114285714285717</v>
      </c>
      <c r="N50">
        <f>STDEV(S7:S10)</f>
        <v>28.410116048294331</v>
      </c>
      <c r="P50" s="19" t="s">
        <v>232</v>
      </c>
      <c r="Q50">
        <f>AVERAGE(S23:S26)</f>
        <v>16.923809523809531</v>
      </c>
      <c r="R50">
        <f>STDEV(S23:S26)</f>
        <v>20.601491848027017</v>
      </c>
      <c r="S50" s="11"/>
      <c r="U50" s="6"/>
      <c r="V50" s="19" t="s">
        <v>231</v>
      </c>
      <c r="W50">
        <f>AVERAGE(AC7:AC10)</f>
        <v>1.1053723994786888</v>
      </c>
      <c r="X50">
        <f>STDEV(AC7:AC10)</f>
        <v>0.38001340784408072</v>
      </c>
      <c r="Z50" s="19" t="s">
        <v>232</v>
      </c>
      <c r="AA50">
        <f>AVERAGE(AC23:AC26)</f>
        <v>0.35960805135878721</v>
      </c>
      <c r="AB50">
        <f>STDEV(AC23:AC26)</f>
        <v>0.35265403588981431</v>
      </c>
      <c r="AC50" s="11"/>
    </row>
    <row r="51" spans="1:29">
      <c r="A51" s="6"/>
      <c r="B51" s="19" t="s">
        <v>233</v>
      </c>
      <c r="C51">
        <f>AVERAGE(I11:I14)</f>
        <v>0.77346377254662224</v>
      </c>
      <c r="D51">
        <f>STDEV(I11:I14)</f>
        <v>0.78074615321227381</v>
      </c>
      <c r="F51" s="19" t="s">
        <v>234</v>
      </c>
      <c r="G51">
        <f>AVERAGE(I27:I30)</f>
        <v>0.58850504432895145</v>
      </c>
      <c r="H51">
        <f>STDEV(I27:I30)</f>
        <v>0.41907012158127804</v>
      </c>
      <c r="I51" s="11"/>
      <c r="K51" s="6"/>
      <c r="L51" s="19" t="s">
        <v>233</v>
      </c>
      <c r="M51">
        <f>AVERAGE(S11:S14)</f>
        <v>40.266666666666673</v>
      </c>
      <c r="N51">
        <f>STDEV(S11:S14)</f>
        <v>26.061004076675658</v>
      </c>
      <c r="P51" s="19" t="s">
        <v>234</v>
      </c>
      <c r="Q51">
        <f>AVERAGE(S27:S30)</f>
        <v>-2.495238095238093</v>
      </c>
      <c r="R51">
        <f>STDEV(S27:S30)</f>
        <v>11.573493838819294</v>
      </c>
      <c r="S51" s="11"/>
      <c r="U51" s="6"/>
      <c r="V51" s="19" t="s">
        <v>233</v>
      </c>
      <c r="W51">
        <f>AVERAGE(AC11:AC14)</f>
        <v>1.2417338417724573</v>
      </c>
      <c r="X51">
        <f>STDEV(AC11:AC14)</f>
        <v>0.3242902313423921</v>
      </c>
      <c r="Z51" s="19" t="s">
        <v>234</v>
      </c>
      <c r="AA51">
        <f>AVERAGE(AC27:AC30)</f>
        <v>0.27392962301491514</v>
      </c>
      <c r="AB51">
        <f>STDEV(AC27:AC30)</f>
        <v>0.18390524710207698</v>
      </c>
      <c r="AC51" s="11"/>
    </row>
    <row r="52" spans="1:29">
      <c r="A52" s="12"/>
      <c r="B52" s="13" t="s">
        <v>235</v>
      </c>
      <c r="C52" s="14">
        <f>AVERAGE(I15:I18)</f>
        <v>0.67869153164169982</v>
      </c>
      <c r="D52" s="14">
        <f>STDEV(I15:I18)</f>
        <v>0.36176357031132345</v>
      </c>
      <c r="E52" s="14"/>
      <c r="F52" s="13" t="s">
        <v>236</v>
      </c>
      <c r="G52" s="14">
        <f>AVERAGE(I31:I34)</f>
        <v>-0.21400183430143688</v>
      </c>
      <c r="H52" s="14">
        <f>STDEV(I31:I34)</f>
        <v>0.54681466255729461</v>
      </c>
      <c r="I52" s="15"/>
      <c r="K52" s="12"/>
      <c r="L52" s="13" t="s">
        <v>235</v>
      </c>
      <c r="M52" s="14">
        <f>AVERAGE(S15:S18)</f>
        <v>27.895238095238092</v>
      </c>
      <c r="N52" s="14">
        <f>STDEV(S15:S18)</f>
        <v>12.301926057803735</v>
      </c>
      <c r="O52" s="14"/>
      <c r="P52" s="13" t="s">
        <v>236</v>
      </c>
      <c r="Q52" s="14">
        <f>AVERAGE(S31:S34)</f>
        <v>-26.876190476190473</v>
      </c>
      <c r="R52" s="14">
        <f>STDEV(S31:S34)</f>
        <v>2.8292394059224106</v>
      </c>
      <c r="S52" s="15"/>
      <c r="U52" s="12"/>
      <c r="V52" s="13" t="s">
        <v>235</v>
      </c>
      <c r="W52" s="14">
        <f>AVERAGE(AC15:AC18)</f>
        <v>0.93160206593618722</v>
      </c>
      <c r="X52" s="14">
        <f>STDEV(AC15:AC18)</f>
        <v>0.60737835555910147</v>
      </c>
      <c r="Y52" s="14"/>
      <c r="Z52" s="13" t="s">
        <v>236</v>
      </c>
      <c r="AA52" s="14">
        <f>AVERAGE(AC31:AC34)</f>
        <v>-0.43080561857411781</v>
      </c>
      <c r="AB52" s="14">
        <f>STDEV(AC31:AC34)</f>
        <v>0.12188257246649641</v>
      </c>
      <c r="AC52" s="15"/>
    </row>
    <row r="54" spans="1:29">
      <c r="B54" s="55" t="s">
        <v>240</v>
      </c>
      <c r="C54" s="56"/>
      <c r="D54" s="56"/>
      <c r="E54" s="56"/>
      <c r="F54" s="56"/>
      <c r="G54" s="57"/>
      <c r="J54" t="s">
        <v>7</v>
      </c>
      <c r="L54" s="36"/>
      <c r="M54" s="39" t="s">
        <v>241</v>
      </c>
      <c r="N54" s="37" t="s">
        <v>242</v>
      </c>
      <c r="O54" s="36"/>
      <c r="P54" s="36"/>
      <c r="Q54" s="36"/>
    </row>
    <row r="55" spans="1:29">
      <c r="B55" s="30"/>
      <c r="C55" s="45">
        <v>42907</v>
      </c>
      <c r="D55" s="46">
        <v>42908</v>
      </c>
      <c r="E55" s="47">
        <v>42909</v>
      </c>
      <c r="F55" s="48" t="s">
        <v>243</v>
      </c>
      <c r="G55" s="49" t="s">
        <v>244</v>
      </c>
      <c r="J55" s="1">
        <v>10</v>
      </c>
      <c r="L55" s="7"/>
      <c r="M55" s="40">
        <v>10</v>
      </c>
      <c r="N55" s="30">
        <f>C56</f>
        <v>0.86670742892081942</v>
      </c>
      <c r="O55" s="34"/>
      <c r="P55" s="27"/>
      <c r="Q55" s="27"/>
      <c r="U55" s="17"/>
    </row>
    <row r="56" spans="1:29">
      <c r="B56" s="31" t="s">
        <v>245</v>
      </c>
      <c r="C56">
        <f>C49</f>
        <v>0.86670742892081942</v>
      </c>
      <c r="D56">
        <f>M49</f>
        <v>-3.8952380952380965</v>
      </c>
      <c r="E56">
        <f>W49</f>
        <v>1.3793020224936041</v>
      </c>
      <c r="F56" s="6">
        <f>AVERAGE(C56:E56)</f>
        <v>-0.54974288127455762</v>
      </c>
      <c r="G56" s="11">
        <f>_xlfn.STDEV.P(C56:E56)/SQRT(3)</f>
        <v>1.3711262178977563</v>
      </c>
      <c r="J56" s="1">
        <v>3.1</v>
      </c>
      <c r="L56" s="35"/>
      <c r="M56" s="40">
        <v>3.1</v>
      </c>
      <c r="N56" s="30">
        <f t="shared" ref="N56:N62" si="12">C57</f>
        <v>3.2803424029348816</v>
      </c>
      <c r="O56" s="7"/>
      <c r="P56" s="7"/>
      <c r="Q56" s="7"/>
    </row>
    <row r="57" spans="1:29">
      <c r="B57" s="32" t="s">
        <v>246</v>
      </c>
      <c r="C57">
        <f t="shared" ref="C57:C59" si="13">C50</f>
        <v>3.2803424029348816</v>
      </c>
      <c r="D57">
        <f t="shared" ref="D57:D59" si="14">M50</f>
        <v>17.114285714285717</v>
      </c>
      <c r="E57">
        <f t="shared" ref="E57:E59" si="15">W50</f>
        <v>1.1053723994786888</v>
      </c>
      <c r="F57" s="6">
        <f>AVERAGE(C57:E57)</f>
        <v>7.1666668388997623</v>
      </c>
      <c r="G57" s="11">
        <f t="shared" ref="G57:G63" si="16">_xlfn.STDEV.P(C57:E57)/SQRT(3)</f>
        <v>4.0933269434378676</v>
      </c>
      <c r="J57" s="1">
        <v>1</v>
      </c>
      <c r="L57" s="10"/>
      <c r="M57" s="40">
        <v>1</v>
      </c>
      <c r="N57" s="30">
        <f t="shared" si="12"/>
        <v>0.77346377254662224</v>
      </c>
      <c r="O57" s="7"/>
      <c r="P57" s="7"/>
      <c r="Q57" s="7"/>
    </row>
    <row r="58" spans="1:29">
      <c r="B58" s="32" t="s">
        <v>247</v>
      </c>
      <c r="C58">
        <f t="shared" si="13"/>
        <v>0.77346377254662224</v>
      </c>
      <c r="D58">
        <f t="shared" si="14"/>
        <v>40.266666666666673</v>
      </c>
      <c r="E58">
        <f t="shared" si="15"/>
        <v>1.2417338417724573</v>
      </c>
      <c r="F58" s="6">
        <f t="shared" ref="F58:F59" si="17">AVERAGE(C58:E58)</f>
        <v>14.093954760328584</v>
      </c>
      <c r="G58" s="11">
        <f>_xlfn.STDEV.P(C58:E58)/SQRT(3)</f>
        <v>10.68553493293685</v>
      </c>
      <c r="J58" s="1">
        <v>0.31</v>
      </c>
      <c r="L58" s="10"/>
      <c r="M58" s="40">
        <v>0.31</v>
      </c>
      <c r="N58" s="30">
        <f t="shared" si="12"/>
        <v>0.67869153164169982</v>
      </c>
      <c r="O58" s="7"/>
      <c r="P58" s="7"/>
      <c r="Q58" s="7"/>
    </row>
    <row r="59" spans="1:29">
      <c r="B59" s="32" t="s">
        <v>248</v>
      </c>
      <c r="C59">
        <f t="shared" si="13"/>
        <v>0.67869153164169982</v>
      </c>
      <c r="D59">
        <f t="shared" si="14"/>
        <v>27.895238095238092</v>
      </c>
      <c r="E59">
        <f t="shared" si="15"/>
        <v>0.93160206593618722</v>
      </c>
      <c r="F59" s="6">
        <f t="shared" si="17"/>
        <v>9.83517723093866</v>
      </c>
      <c r="G59" s="11">
        <f t="shared" si="16"/>
        <v>7.3732299533325172</v>
      </c>
      <c r="J59" s="1">
        <v>0.1</v>
      </c>
      <c r="L59" s="10"/>
      <c r="M59" s="40">
        <v>0.1</v>
      </c>
      <c r="N59" s="30">
        <f t="shared" si="12"/>
        <v>0.43717517578722104</v>
      </c>
      <c r="O59" s="7"/>
      <c r="P59" s="7"/>
      <c r="Q59" s="7"/>
    </row>
    <row r="60" spans="1:29">
      <c r="B60" s="32" t="s">
        <v>249</v>
      </c>
      <c r="C60">
        <f>G49</f>
        <v>0.43717517578722104</v>
      </c>
      <c r="D60">
        <f>Q49</f>
        <v>31.409523809523819</v>
      </c>
      <c r="E60">
        <f>AA49</f>
        <v>-0.44166626442052431</v>
      </c>
      <c r="F60" s="6">
        <f>AVERAGE(C60:E60)</f>
        <v>10.468344240296839</v>
      </c>
      <c r="G60" s="11">
        <f t="shared" si="16"/>
        <v>8.5517099249502113</v>
      </c>
      <c r="J60" s="1">
        <v>3.1E-2</v>
      </c>
      <c r="L60" s="10"/>
      <c r="M60" s="40">
        <v>3.1E-2</v>
      </c>
      <c r="N60" s="30">
        <f t="shared" si="12"/>
        <v>1.070009171507184</v>
      </c>
      <c r="O60" s="7"/>
      <c r="P60" s="7"/>
      <c r="Q60" s="7"/>
    </row>
    <row r="61" spans="1:29">
      <c r="B61" s="32" t="s">
        <v>250</v>
      </c>
      <c r="C61">
        <f t="shared" ref="C61:C63" si="18">G50</f>
        <v>1.070009171507184</v>
      </c>
      <c r="D61">
        <f t="shared" ref="D61:D63" si="19">Q50</f>
        <v>16.923809523809531</v>
      </c>
      <c r="E61">
        <f t="shared" ref="E61:E63" si="20">AA50</f>
        <v>0.35960805135878721</v>
      </c>
      <c r="F61" s="6">
        <f>AVERAGE(C61:E61)</f>
        <v>6.1178089155585011</v>
      </c>
      <c r="G61" s="11">
        <f t="shared" si="16"/>
        <v>4.4147078498285017</v>
      </c>
      <c r="J61" s="1">
        <v>0</v>
      </c>
      <c r="L61" s="10"/>
      <c r="M61" s="40">
        <v>0</v>
      </c>
      <c r="N61" s="30">
        <f t="shared" si="12"/>
        <v>0.58850504432895145</v>
      </c>
      <c r="O61" s="7"/>
      <c r="P61" s="7"/>
      <c r="Q61" s="7"/>
    </row>
    <row r="62" spans="1:29">
      <c r="B62" s="32" t="s">
        <v>237</v>
      </c>
      <c r="C62">
        <f t="shared" si="18"/>
        <v>0.58850504432895145</v>
      </c>
      <c r="D62">
        <f t="shared" si="19"/>
        <v>-2.495238095238093</v>
      </c>
      <c r="E62">
        <f t="shared" si="20"/>
        <v>0.27392962301491514</v>
      </c>
      <c r="F62" s="6">
        <f t="shared" ref="F62:F63" si="21">AVERAGE(C62:E62)</f>
        <v>-0.5442678092980755</v>
      </c>
      <c r="G62" s="11">
        <f t="shared" si="16"/>
        <v>0.79992405422700841</v>
      </c>
      <c r="J62" s="1">
        <v>0</v>
      </c>
      <c r="L62" s="10"/>
      <c r="M62" s="40">
        <v>0</v>
      </c>
      <c r="N62" s="30">
        <f t="shared" si="12"/>
        <v>-0.21400183430143688</v>
      </c>
      <c r="O62" s="7"/>
      <c r="P62" s="7"/>
      <c r="Q62" s="7"/>
    </row>
    <row r="63" spans="1:29">
      <c r="B63" s="33" t="s">
        <v>225</v>
      </c>
      <c r="C63">
        <f t="shared" si="18"/>
        <v>-0.21400183430143688</v>
      </c>
      <c r="D63">
        <f t="shared" si="19"/>
        <v>-26.876190476190473</v>
      </c>
      <c r="E63">
        <f t="shared" si="20"/>
        <v>-0.43080561857411781</v>
      </c>
      <c r="F63" s="12">
        <f t="shared" si="21"/>
        <v>-9.173665976355343</v>
      </c>
      <c r="G63" s="15">
        <f t="shared" si="16"/>
        <v>7.227206025700788</v>
      </c>
      <c r="L63" s="10"/>
      <c r="M63" s="40">
        <v>10</v>
      </c>
      <c r="N63" s="38">
        <f>D56</f>
        <v>-3.8952380952380965</v>
      </c>
      <c r="O63" s="7"/>
      <c r="P63" s="7"/>
      <c r="Q63" s="7"/>
    </row>
    <row r="64" spans="1:29">
      <c r="M64" s="40">
        <v>3.1</v>
      </c>
      <c r="N64" s="38">
        <f t="shared" ref="N64:N70" si="22">D57</f>
        <v>17.114285714285717</v>
      </c>
    </row>
    <row r="65" spans="13:16">
      <c r="M65" s="40">
        <v>1</v>
      </c>
      <c r="N65" s="38">
        <f t="shared" si="22"/>
        <v>40.266666666666673</v>
      </c>
    </row>
    <row r="66" spans="13:16">
      <c r="M66" s="40">
        <v>0.31</v>
      </c>
      <c r="N66" s="38">
        <f t="shared" si="22"/>
        <v>27.895238095238092</v>
      </c>
    </row>
    <row r="67" spans="13:16">
      <c r="M67" s="40">
        <v>0.1</v>
      </c>
      <c r="N67" s="38">
        <f t="shared" si="22"/>
        <v>31.409523809523819</v>
      </c>
    </row>
    <row r="68" spans="13:16">
      <c r="M68" s="40">
        <v>3.1E-2</v>
      </c>
      <c r="N68" s="38">
        <f t="shared" si="22"/>
        <v>16.923809523809531</v>
      </c>
    </row>
    <row r="69" spans="13:16">
      <c r="M69" s="40">
        <v>0</v>
      </c>
      <c r="N69" s="38">
        <f t="shared" si="22"/>
        <v>-2.495238095238093</v>
      </c>
      <c r="P69" s="42" t="s">
        <v>251</v>
      </c>
    </row>
    <row r="70" spans="13:16">
      <c r="M70" s="40">
        <v>0</v>
      </c>
      <c r="N70" s="38">
        <f t="shared" si="22"/>
        <v>-26.876190476190473</v>
      </c>
      <c r="P70" s="42" t="s">
        <v>252</v>
      </c>
    </row>
    <row r="71" spans="13:16">
      <c r="M71" s="40">
        <v>10</v>
      </c>
      <c r="N71" s="38">
        <f>E56</f>
        <v>1.3793020224936041</v>
      </c>
    </row>
    <row r="72" spans="13:16">
      <c r="M72" s="40">
        <v>3.1</v>
      </c>
      <c r="N72" s="38">
        <f t="shared" ref="N72:N78" si="23">E57</f>
        <v>1.1053723994786888</v>
      </c>
    </row>
    <row r="73" spans="13:16">
      <c r="M73" s="40">
        <v>1</v>
      </c>
      <c r="N73" s="38">
        <f t="shared" si="23"/>
        <v>1.2417338417724573</v>
      </c>
    </row>
    <row r="74" spans="13:16">
      <c r="M74" s="40">
        <v>0.31</v>
      </c>
      <c r="N74" s="38">
        <f t="shared" si="23"/>
        <v>0.93160206593618722</v>
      </c>
    </row>
    <row r="75" spans="13:16">
      <c r="M75" s="40">
        <v>0.1</v>
      </c>
      <c r="N75" s="38">
        <f t="shared" si="23"/>
        <v>-0.44166626442052431</v>
      </c>
    </row>
    <row r="76" spans="13:16">
      <c r="M76" s="40">
        <v>3.1E-2</v>
      </c>
      <c r="N76" s="38">
        <f t="shared" si="23"/>
        <v>0.35960805135878721</v>
      </c>
    </row>
    <row r="77" spans="13:16">
      <c r="M77" s="40">
        <v>0</v>
      </c>
      <c r="N77" s="38">
        <f t="shared" si="23"/>
        <v>0.27392962301491514</v>
      </c>
    </row>
    <row r="78" spans="13:16">
      <c r="M78" s="41">
        <v>0</v>
      </c>
      <c r="N78" s="38">
        <f t="shared" si="23"/>
        <v>-0.43080561857411781</v>
      </c>
    </row>
  </sheetData>
  <mergeCells count="4">
    <mergeCell ref="A1:I1"/>
    <mergeCell ref="K1:S1"/>
    <mergeCell ref="U1:AC1"/>
    <mergeCell ref="B54:G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BF83-D346-4C17-BA3D-6C5005E8235B}">
  <dimension ref="A1:AC61"/>
  <sheetViews>
    <sheetView zoomScale="80" zoomScaleNormal="80" workbookViewId="0">
      <selection activeCell="J50" sqref="J50"/>
    </sheetView>
  </sheetViews>
  <sheetFormatPr defaultRowHeight="15"/>
  <cols>
    <col min="3" max="3" width="10.140625" customWidth="1"/>
    <col min="4" max="4" width="10.28515625" customWidth="1"/>
    <col min="5" max="5" width="10.5703125" customWidth="1"/>
  </cols>
  <sheetData>
    <row r="1" spans="1:29">
      <c r="A1" s="58" t="s">
        <v>253</v>
      </c>
      <c r="B1" s="53"/>
      <c r="C1" s="53"/>
      <c r="D1" s="53"/>
      <c r="E1" s="53"/>
      <c r="F1" s="53"/>
      <c r="G1" s="53"/>
      <c r="H1" s="53"/>
      <c r="I1" s="54"/>
      <c r="K1" s="58" t="s">
        <v>254</v>
      </c>
      <c r="L1" s="53"/>
      <c r="M1" s="53"/>
      <c r="N1" s="53"/>
      <c r="O1" s="53"/>
      <c r="P1" s="53"/>
      <c r="Q1" s="53"/>
      <c r="R1" s="53"/>
      <c r="S1" s="54"/>
      <c r="U1" s="58" t="s">
        <v>255</v>
      </c>
      <c r="V1" s="53"/>
      <c r="W1" s="53"/>
      <c r="X1" s="53"/>
      <c r="Y1" s="53"/>
      <c r="Z1" s="53"/>
      <c r="AA1" s="53"/>
      <c r="AB1" s="53"/>
      <c r="AC1" s="54"/>
    </row>
    <row r="2" spans="1:29" ht="75">
      <c r="A2" s="6"/>
      <c r="C2" s="20" t="s">
        <v>256</v>
      </c>
      <c r="D2" s="20" t="s">
        <v>257</v>
      </c>
      <c r="E2" s="20" t="s">
        <v>258</v>
      </c>
      <c r="F2" s="20" t="s">
        <v>259</v>
      </c>
      <c r="G2" s="20" t="s">
        <v>260</v>
      </c>
      <c r="H2" s="43" t="s">
        <v>261</v>
      </c>
      <c r="I2" s="9" t="s">
        <v>262</v>
      </c>
      <c r="K2" s="6"/>
      <c r="M2" s="20" t="s">
        <v>256</v>
      </c>
      <c r="N2" s="20" t="s">
        <v>257</v>
      </c>
      <c r="O2" s="20" t="s">
        <v>258</v>
      </c>
      <c r="P2" s="20" t="s">
        <v>259</v>
      </c>
      <c r="Q2" s="20" t="s">
        <v>260</v>
      </c>
      <c r="R2" s="43" t="s">
        <v>261</v>
      </c>
      <c r="S2" s="9" t="s">
        <v>262</v>
      </c>
      <c r="U2" s="6"/>
      <c r="W2" s="20" t="s">
        <v>256</v>
      </c>
      <c r="X2" s="20" t="s">
        <v>263</v>
      </c>
      <c r="Y2" s="20" t="s">
        <v>264</v>
      </c>
      <c r="Z2" s="20" t="s">
        <v>259</v>
      </c>
      <c r="AA2" s="20" t="s">
        <v>260</v>
      </c>
      <c r="AB2" s="43" t="s">
        <v>261</v>
      </c>
      <c r="AC2" s="9" t="s">
        <v>262</v>
      </c>
    </row>
    <row r="3" spans="1:29">
      <c r="A3" s="6"/>
      <c r="B3" s="19" t="s">
        <v>265</v>
      </c>
      <c r="C3">
        <v>880027</v>
      </c>
      <c r="D3" s="24">
        <f>AVERAGE(C17:C18)</f>
        <v>1200100</v>
      </c>
      <c r="E3" s="24">
        <f>(C3/D$3)*100</f>
        <v>73.329472543954665</v>
      </c>
      <c r="F3" s="24">
        <f>AVERAGE(C15:C16)</f>
        <v>1181815</v>
      </c>
      <c r="G3" s="24">
        <f>(C3/F$3)*100</f>
        <v>74.464023556986504</v>
      </c>
      <c r="H3" s="6">
        <v>0</v>
      </c>
      <c r="I3" s="44" t="s">
        <v>266</v>
      </c>
      <c r="K3" s="6"/>
      <c r="L3" s="19" t="s">
        <v>191</v>
      </c>
      <c r="M3">
        <v>1138596</v>
      </c>
      <c r="N3" s="24">
        <f>AVERAGE(M17:M18)</f>
        <v>1567055</v>
      </c>
      <c r="O3" s="24">
        <f>(M3/N$3)*100</f>
        <v>72.658330435115545</v>
      </c>
      <c r="P3" s="24">
        <f>AVERAGE(M15:M16)</f>
        <v>1625699.5</v>
      </c>
      <c r="Q3" s="24">
        <f>(M3/P$3)*100</f>
        <v>70.037297790889397</v>
      </c>
      <c r="R3" s="6">
        <v>0</v>
      </c>
      <c r="S3" s="44" t="s">
        <v>266</v>
      </c>
      <c r="U3" s="6"/>
      <c r="V3" s="19" t="s">
        <v>265</v>
      </c>
      <c r="W3">
        <v>616233</v>
      </c>
      <c r="X3" s="24">
        <f>AVERAGE(W17:W18)</f>
        <v>1536444</v>
      </c>
      <c r="Y3" s="24">
        <f>(W3/X$3)*100</f>
        <v>40.107742293243362</v>
      </c>
      <c r="Z3" s="24">
        <f>AVERAGE(W15:W16)</f>
        <v>1437668</v>
      </c>
      <c r="AA3" s="24">
        <f>(W3/Z$3)*100</f>
        <v>42.863373184907786</v>
      </c>
      <c r="AB3" s="6">
        <v>0</v>
      </c>
      <c r="AC3" s="44" t="s">
        <v>266</v>
      </c>
    </row>
    <row r="4" spans="1:29">
      <c r="A4" s="6"/>
      <c r="B4" s="19" t="s">
        <v>267</v>
      </c>
      <c r="C4">
        <v>879296</v>
      </c>
      <c r="E4" s="24">
        <f t="shared" ref="E4:E18" si="0">(C4/D$3)*100</f>
        <v>73.268560953253896</v>
      </c>
      <c r="G4" s="24">
        <f t="shared" ref="G4:G18" si="1">(C4/F$3)*100</f>
        <v>74.402169544302623</v>
      </c>
      <c r="H4" s="6">
        <v>3.125</v>
      </c>
      <c r="I4" s="44"/>
      <c r="K4" s="6"/>
      <c r="L4" s="19" t="s">
        <v>192</v>
      </c>
      <c r="M4">
        <v>1233287</v>
      </c>
      <c r="O4" s="24">
        <f t="shared" ref="O4:O18" si="2">(M4/N$3)*100</f>
        <v>78.700939022561428</v>
      </c>
      <c r="Q4" s="24">
        <f t="shared" ref="Q4:Q17" si="3">(M4/P$3)*100</f>
        <v>75.86192897272835</v>
      </c>
      <c r="R4" s="6">
        <v>3.125</v>
      </c>
      <c r="S4" s="44"/>
      <c r="U4" s="6"/>
      <c r="V4" s="19" t="s">
        <v>267</v>
      </c>
      <c r="W4">
        <v>795616</v>
      </c>
      <c r="Y4" s="24">
        <f t="shared" ref="Y4:Y18" si="4">(W4/X$3)*100</f>
        <v>51.78294815821468</v>
      </c>
      <c r="AA4" s="24">
        <f t="shared" ref="AA4:AA18" si="5">(W4/Z$3)*100</f>
        <v>55.340732352671132</v>
      </c>
      <c r="AB4" s="6">
        <v>3.125</v>
      </c>
      <c r="AC4" s="44"/>
    </row>
    <row r="5" spans="1:29">
      <c r="A5" s="6"/>
      <c r="B5" s="19" t="s">
        <v>268</v>
      </c>
      <c r="C5">
        <v>366838</v>
      </c>
      <c r="E5" s="24">
        <f t="shared" si="0"/>
        <v>30.567286059495043</v>
      </c>
      <c r="G5" s="24">
        <f t="shared" si="1"/>
        <v>31.040222031367009</v>
      </c>
      <c r="H5" s="6">
        <v>6.25</v>
      </c>
      <c r="I5" s="44"/>
      <c r="K5" s="6"/>
      <c r="L5" s="19" t="s">
        <v>195</v>
      </c>
      <c r="M5">
        <v>536184</v>
      </c>
      <c r="O5" s="24">
        <f t="shared" si="2"/>
        <v>34.216029431002745</v>
      </c>
      <c r="Q5" s="24">
        <f t="shared" si="3"/>
        <v>32.981741090527493</v>
      </c>
      <c r="R5" s="6">
        <v>6.25</v>
      </c>
      <c r="S5" s="44"/>
      <c r="U5" s="6"/>
      <c r="V5" s="19" t="s">
        <v>268</v>
      </c>
      <c r="W5">
        <v>310408</v>
      </c>
      <c r="Y5" s="24">
        <f t="shared" si="4"/>
        <v>20.20301423286498</v>
      </c>
      <c r="AA5" s="24">
        <f t="shared" si="5"/>
        <v>21.591076660258139</v>
      </c>
      <c r="AB5" s="6">
        <v>6.25</v>
      </c>
      <c r="AC5" s="44"/>
    </row>
    <row r="6" spans="1:29">
      <c r="A6" s="6"/>
      <c r="B6" s="19" t="s">
        <v>269</v>
      </c>
      <c r="C6">
        <v>366191</v>
      </c>
      <c r="E6" s="24">
        <f t="shared" si="0"/>
        <v>30.513373885509544</v>
      </c>
      <c r="G6" s="24">
        <f t="shared" si="1"/>
        <v>30.985475730126964</v>
      </c>
      <c r="H6" s="6">
        <v>12.5</v>
      </c>
      <c r="I6" s="44"/>
      <c r="K6" s="6"/>
      <c r="L6" s="19" t="s">
        <v>196</v>
      </c>
      <c r="M6">
        <v>586555</v>
      </c>
      <c r="O6" s="24">
        <f t="shared" si="2"/>
        <v>37.430402889496541</v>
      </c>
      <c r="Q6" s="24">
        <f t="shared" si="3"/>
        <v>36.08016118600024</v>
      </c>
      <c r="R6" s="6">
        <v>12.5</v>
      </c>
      <c r="S6" s="44"/>
      <c r="U6" s="6"/>
      <c r="V6" s="19" t="s">
        <v>269</v>
      </c>
      <c r="W6">
        <v>306918</v>
      </c>
      <c r="Y6" s="24">
        <f t="shared" si="4"/>
        <v>19.975866351132876</v>
      </c>
      <c r="AA6" s="24">
        <f t="shared" si="5"/>
        <v>21.348322422144751</v>
      </c>
      <c r="AB6" s="6">
        <v>12.5</v>
      </c>
      <c r="AC6" s="44"/>
    </row>
    <row r="7" spans="1:29">
      <c r="A7" s="6"/>
      <c r="B7" s="19" t="s">
        <v>270</v>
      </c>
      <c r="C7">
        <v>1282561</v>
      </c>
      <c r="E7" s="24">
        <f t="shared" si="0"/>
        <v>106.87117740188316</v>
      </c>
      <c r="G7" s="24">
        <f t="shared" si="1"/>
        <v>108.52468448953516</v>
      </c>
      <c r="H7" s="6">
        <v>25</v>
      </c>
      <c r="I7" s="44"/>
      <c r="K7" s="6"/>
      <c r="L7" s="19" t="s">
        <v>199</v>
      </c>
      <c r="M7">
        <v>1411488</v>
      </c>
      <c r="O7" s="24">
        <f t="shared" si="2"/>
        <v>90.072652204294045</v>
      </c>
      <c r="Q7" s="24">
        <f t="shared" si="3"/>
        <v>86.823425854532161</v>
      </c>
      <c r="R7" s="6">
        <v>25</v>
      </c>
      <c r="S7" s="44"/>
      <c r="U7" s="6"/>
      <c r="V7" s="19" t="s">
        <v>270</v>
      </c>
      <c r="W7">
        <v>1251297</v>
      </c>
      <c r="Y7" s="24">
        <f t="shared" si="4"/>
        <v>81.441106867546097</v>
      </c>
      <c r="AA7" s="24">
        <f t="shared" si="5"/>
        <v>87.036575899303585</v>
      </c>
      <c r="AB7" s="6">
        <v>25</v>
      </c>
      <c r="AC7" s="44"/>
    </row>
    <row r="8" spans="1:29">
      <c r="A8" s="6"/>
      <c r="B8" s="19" t="s">
        <v>271</v>
      </c>
      <c r="C8">
        <v>1261634</v>
      </c>
      <c r="E8" s="24">
        <f t="shared" si="0"/>
        <v>105.12740604949589</v>
      </c>
      <c r="G8" s="24">
        <f t="shared" si="1"/>
        <v>106.75393356828269</v>
      </c>
      <c r="H8" s="6">
        <v>50</v>
      </c>
      <c r="I8" s="44"/>
      <c r="K8" s="6"/>
      <c r="L8" s="19" t="s">
        <v>200</v>
      </c>
      <c r="M8">
        <v>1506057</v>
      </c>
      <c r="O8" s="24">
        <f t="shared" si="2"/>
        <v>96.107475487458956</v>
      </c>
      <c r="Q8" s="24">
        <f t="shared" si="3"/>
        <v>92.64055257444565</v>
      </c>
      <c r="R8" s="6">
        <v>50</v>
      </c>
      <c r="S8" s="44"/>
      <c r="U8" s="6"/>
      <c r="V8" s="19" t="s">
        <v>271</v>
      </c>
      <c r="W8">
        <v>1144899</v>
      </c>
      <c r="Y8" s="24">
        <f t="shared" si="4"/>
        <v>74.51615548630474</v>
      </c>
      <c r="AA8" s="24">
        <f t="shared" si="5"/>
        <v>79.635840819994613</v>
      </c>
      <c r="AB8" s="6">
        <v>50</v>
      </c>
      <c r="AC8" s="44"/>
    </row>
    <row r="9" spans="1:29">
      <c r="A9" s="6"/>
      <c r="B9" s="19" t="s">
        <v>272</v>
      </c>
      <c r="C9">
        <v>1157741</v>
      </c>
      <c r="E9" s="24">
        <f t="shared" si="0"/>
        <v>96.470377468544285</v>
      </c>
      <c r="G9" s="24">
        <f t="shared" si="1"/>
        <v>97.962963746440863</v>
      </c>
      <c r="H9" s="6"/>
      <c r="I9" s="21"/>
      <c r="K9" s="6"/>
      <c r="L9" s="19" t="s">
        <v>203</v>
      </c>
      <c r="M9">
        <v>1302577</v>
      </c>
      <c r="O9" s="24">
        <f t="shared" si="2"/>
        <v>83.122608970329694</v>
      </c>
      <c r="Q9" s="24">
        <f t="shared" si="3"/>
        <v>80.124094274495377</v>
      </c>
      <c r="R9" s="6"/>
      <c r="S9" s="11"/>
      <c r="U9" s="6"/>
      <c r="V9" s="19" t="s">
        <v>272</v>
      </c>
      <c r="W9">
        <v>1341598</v>
      </c>
      <c r="Y9" s="24">
        <f t="shared" si="4"/>
        <v>87.318379322643707</v>
      </c>
      <c r="AA9" s="24">
        <f t="shared" si="5"/>
        <v>93.317650528494752</v>
      </c>
      <c r="AB9" s="6"/>
      <c r="AC9" s="11"/>
    </row>
    <row r="10" spans="1:29">
      <c r="A10" s="6"/>
      <c r="B10" s="19" t="s">
        <v>273</v>
      </c>
      <c r="C10">
        <v>1268172</v>
      </c>
      <c r="E10" s="24">
        <f t="shared" si="0"/>
        <v>105.67219398383467</v>
      </c>
      <c r="G10" s="24">
        <f t="shared" si="1"/>
        <v>107.30715044232811</v>
      </c>
      <c r="H10" s="6"/>
      <c r="I10" s="21"/>
      <c r="K10" s="6"/>
      <c r="L10" s="19" t="s">
        <v>204</v>
      </c>
      <c r="M10">
        <v>1327547</v>
      </c>
      <c r="O10" s="24">
        <f t="shared" si="2"/>
        <v>84.716043789145886</v>
      </c>
      <c r="Q10" s="24">
        <f t="shared" si="3"/>
        <v>81.660048489896198</v>
      </c>
      <c r="R10" s="6"/>
      <c r="S10" s="11"/>
      <c r="U10" s="6"/>
      <c r="V10" s="19" t="s">
        <v>273</v>
      </c>
      <c r="W10">
        <v>1397831</v>
      </c>
      <c r="Y10" s="24">
        <f t="shared" si="4"/>
        <v>90.978323974059577</v>
      </c>
      <c r="AA10" s="24">
        <f t="shared" si="5"/>
        <v>97.229054274004838</v>
      </c>
      <c r="AB10" s="6"/>
      <c r="AC10" s="11"/>
    </row>
    <row r="11" spans="1:29">
      <c r="A11" s="6"/>
      <c r="B11" s="19" t="s">
        <v>274</v>
      </c>
      <c r="C11">
        <v>1229761</v>
      </c>
      <c r="E11" s="24">
        <f t="shared" si="0"/>
        <v>102.47154403799684</v>
      </c>
      <c r="G11" s="24">
        <f t="shared" si="1"/>
        <v>104.05698015340809</v>
      </c>
      <c r="H11" s="6"/>
      <c r="I11" s="21"/>
      <c r="K11" s="6"/>
      <c r="L11" s="19" t="s">
        <v>207</v>
      </c>
      <c r="M11">
        <v>1342911</v>
      </c>
      <c r="O11" s="24">
        <f t="shared" si="2"/>
        <v>85.696481616790734</v>
      </c>
      <c r="Q11" s="24">
        <f t="shared" si="3"/>
        <v>82.60511859664102</v>
      </c>
      <c r="R11" s="6"/>
      <c r="S11" s="11"/>
      <c r="U11" s="6"/>
      <c r="V11" s="19" t="s">
        <v>274</v>
      </c>
      <c r="W11">
        <v>1540229</v>
      </c>
      <c r="Y11" s="24">
        <f t="shared" si="4"/>
        <v>100.246348060847</v>
      </c>
      <c r="AA11" s="24">
        <f t="shared" si="5"/>
        <v>107.13384453156083</v>
      </c>
      <c r="AB11" s="6"/>
      <c r="AC11" s="11"/>
    </row>
    <row r="12" spans="1:29">
      <c r="A12" s="6"/>
      <c r="B12" s="19" t="s">
        <v>275</v>
      </c>
      <c r="C12">
        <v>1277599</v>
      </c>
      <c r="E12" s="24">
        <f t="shared" si="0"/>
        <v>106.45771185734523</v>
      </c>
      <c r="G12" s="24">
        <f t="shared" si="1"/>
        <v>108.10482182067413</v>
      </c>
      <c r="H12" s="6"/>
      <c r="I12" s="21"/>
      <c r="K12" s="6"/>
      <c r="L12" s="19" t="s">
        <v>208</v>
      </c>
      <c r="M12">
        <v>1349439</v>
      </c>
      <c r="O12" s="24">
        <f t="shared" si="2"/>
        <v>86.113059209791615</v>
      </c>
      <c r="Q12" s="24">
        <f t="shared" si="3"/>
        <v>83.006668821636481</v>
      </c>
      <c r="R12" s="6"/>
      <c r="S12" s="11"/>
      <c r="U12" s="6"/>
      <c r="V12" s="19" t="s">
        <v>275</v>
      </c>
      <c r="W12">
        <v>1535614</v>
      </c>
      <c r="Y12" s="24">
        <f t="shared" si="4"/>
        <v>99.945979157066574</v>
      </c>
      <c r="AA12" s="24">
        <f t="shared" si="5"/>
        <v>106.81283856912722</v>
      </c>
      <c r="AB12" s="6"/>
      <c r="AC12" s="11"/>
    </row>
    <row r="13" spans="1:29">
      <c r="A13" s="6"/>
      <c r="B13" s="19" t="s">
        <v>276</v>
      </c>
      <c r="C13">
        <v>1128898</v>
      </c>
      <c r="E13" s="24">
        <f t="shared" si="0"/>
        <v>94.066994417131909</v>
      </c>
      <c r="G13" s="24">
        <f t="shared" si="1"/>
        <v>95.52239563721902</v>
      </c>
      <c r="H13" s="6"/>
      <c r="I13" s="21"/>
      <c r="K13" s="6"/>
      <c r="L13" s="19" t="s">
        <v>211</v>
      </c>
      <c r="M13">
        <v>1449111</v>
      </c>
      <c r="O13" s="24">
        <f t="shared" si="2"/>
        <v>92.473525179397015</v>
      </c>
      <c r="Q13" s="24">
        <f t="shared" si="3"/>
        <v>89.13769119077665</v>
      </c>
      <c r="R13" s="6"/>
      <c r="S13" s="11"/>
      <c r="U13" s="6"/>
      <c r="V13" s="19" t="s">
        <v>276</v>
      </c>
      <c r="W13">
        <v>1527697</v>
      </c>
      <c r="Y13" s="24">
        <f t="shared" si="4"/>
        <v>99.430698417905234</v>
      </c>
      <c r="AA13" s="24">
        <f t="shared" si="5"/>
        <v>106.26215510117774</v>
      </c>
      <c r="AB13" s="6"/>
      <c r="AC13" s="11"/>
    </row>
    <row r="14" spans="1:29">
      <c r="A14" s="6"/>
      <c r="B14" s="19" t="s">
        <v>277</v>
      </c>
      <c r="C14">
        <v>1266164</v>
      </c>
      <c r="E14" s="24">
        <f t="shared" si="0"/>
        <v>105.50487459378385</v>
      </c>
      <c r="G14" s="24">
        <f t="shared" si="1"/>
        <v>107.13724229257539</v>
      </c>
      <c r="H14" s="6"/>
      <c r="I14" s="21"/>
      <c r="K14" s="6"/>
      <c r="L14" s="19" t="s">
        <v>212</v>
      </c>
      <c r="M14">
        <v>1379024</v>
      </c>
      <c r="O14" s="24">
        <f t="shared" si="2"/>
        <v>88.00099549792445</v>
      </c>
      <c r="Q14" s="24">
        <f t="shared" si="3"/>
        <v>84.826500838562112</v>
      </c>
      <c r="R14" s="6"/>
      <c r="S14" s="11"/>
      <c r="U14" s="6"/>
      <c r="V14" s="19" t="s">
        <v>277</v>
      </c>
      <c r="W14">
        <v>1674288</v>
      </c>
      <c r="Y14" s="24">
        <f t="shared" si="4"/>
        <v>108.97162538953584</v>
      </c>
      <c r="AA14" s="24">
        <f t="shared" si="5"/>
        <v>116.45859822991123</v>
      </c>
      <c r="AB14" s="6"/>
      <c r="AC14" s="11"/>
    </row>
    <row r="15" spans="1:29">
      <c r="A15" s="6"/>
      <c r="B15" s="19" t="s">
        <v>215</v>
      </c>
      <c r="C15">
        <v>1192222</v>
      </c>
      <c r="E15" s="24">
        <f t="shared" si="0"/>
        <v>99.343554703774686</v>
      </c>
      <c r="G15" s="24">
        <f t="shared" si="1"/>
        <v>100.88059467852413</v>
      </c>
      <c r="H15" s="6"/>
      <c r="I15" s="21"/>
      <c r="K15" s="6"/>
      <c r="L15" s="19" t="s">
        <v>215</v>
      </c>
      <c r="M15">
        <v>1567159</v>
      </c>
      <c r="O15" s="24">
        <f t="shared" si="2"/>
        <v>100.00663665282967</v>
      </c>
      <c r="Q15" s="24">
        <f t="shared" si="3"/>
        <v>96.399057759444474</v>
      </c>
      <c r="R15" s="6"/>
      <c r="S15" s="11"/>
      <c r="U15" s="6"/>
      <c r="V15" s="19" t="s">
        <v>215</v>
      </c>
      <c r="W15">
        <v>1410213</v>
      </c>
      <c r="Y15" s="24">
        <f t="shared" si="4"/>
        <v>91.784210814061566</v>
      </c>
      <c r="AA15" s="24">
        <f t="shared" si="5"/>
        <v>98.090310141145238</v>
      </c>
      <c r="AB15" s="6"/>
      <c r="AC15" s="11"/>
    </row>
    <row r="16" spans="1:29">
      <c r="A16" s="6"/>
      <c r="B16" s="19" t="s">
        <v>216</v>
      </c>
      <c r="C16">
        <v>1171408</v>
      </c>
      <c r="E16" s="24">
        <f t="shared" si="0"/>
        <v>97.60919923339722</v>
      </c>
      <c r="G16" s="24">
        <f t="shared" si="1"/>
        <v>99.119405321475867</v>
      </c>
      <c r="H16" s="6"/>
      <c r="I16" s="21"/>
      <c r="K16" s="6"/>
      <c r="L16" s="19" t="s">
        <v>216</v>
      </c>
      <c r="M16">
        <v>1684240</v>
      </c>
      <c r="O16" s="24">
        <f t="shared" si="2"/>
        <v>107.47804001774028</v>
      </c>
      <c r="Q16" s="24">
        <f t="shared" si="3"/>
        <v>103.60094224055554</v>
      </c>
      <c r="R16" s="6"/>
      <c r="S16" s="11"/>
      <c r="U16" s="6"/>
      <c r="V16" s="19" t="s">
        <v>216</v>
      </c>
      <c r="W16">
        <v>1465123</v>
      </c>
      <c r="Y16" s="24">
        <f t="shared" si="4"/>
        <v>95.358047543548608</v>
      </c>
      <c r="AA16" s="24">
        <f t="shared" si="5"/>
        <v>101.90968985885476</v>
      </c>
      <c r="AB16" s="6"/>
      <c r="AC16" s="11"/>
    </row>
    <row r="17" spans="1:29">
      <c r="A17" s="6"/>
      <c r="B17" s="19" t="s">
        <v>219</v>
      </c>
      <c r="C17">
        <v>1215100</v>
      </c>
      <c r="E17" s="24">
        <f t="shared" si="0"/>
        <v>101.24989584201316</v>
      </c>
      <c r="G17" s="24">
        <f t="shared" si="1"/>
        <v>102.81643065962101</v>
      </c>
      <c r="H17" s="6"/>
      <c r="I17" s="21"/>
      <c r="K17" s="6"/>
      <c r="L17" s="19" t="s">
        <v>219</v>
      </c>
      <c r="M17">
        <v>1556343</v>
      </c>
      <c r="O17" s="24">
        <f t="shared" si="2"/>
        <v>99.316424758543903</v>
      </c>
      <c r="Q17" s="24">
        <f t="shared" si="3"/>
        <v>95.733744151363766</v>
      </c>
      <c r="R17" s="6"/>
      <c r="S17" s="11"/>
      <c r="U17" s="6"/>
      <c r="V17" s="19" t="s">
        <v>219</v>
      </c>
      <c r="W17">
        <v>1532246</v>
      </c>
      <c r="Y17" s="24">
        <f t="shared" si="4"/>
        <v>99.726771688392162</v>
      </c>
      <c r="AA17" s="24">
        <f t="shared" si="5"/>
        <v>106.57857029578457</v>
      </c>
      <c r="AB17" s="6"/>
      <c r="AC17" s="11"/>
    </row>
    <row r="18" spans="1:29">
      <c r="A18" s="6"/>
      <c r="B18" s="19" t="s">
        <v>220</v>
      </c>
      <c r="C18">
        <v>1185100</v>
      </c>
      <c r="E18" s="24">
        <f t="shared" si="0"/>
        <v>98.75010415798684</v>
      </c>
      <c r="G18" s="24">
        <f t="shared" si="1"/>
        <v>100.27796228682153</v>
      </c>
      <c r="H18" s="6"/>
      <c r="I18" s="21"/>
      <c r="K18" s="6"/>
      <c r="L18" s="19" t="s">
        <v>220</v>
      </c>
      <c r="M18">
        <v>1577767</v>
      </c>
      <c r="O18" s="24">
        <f t="shared" si="2"/>
        <v>100.6835752414561</v>
      </c>
      <c r="Q18">
        <v>97.051576875062082</v>
      </c>
      <c r="R18" s="6"/>
      <c r="S18" s="11"/>
      <c r="U18" s="6"/>
      <c r="V18" s="19" t="s">
        <v>220</v>
      </c>
      <c r="W18">
        <v>1540642</v>
      </c>
      <c r="Y18" s="24">
        <f t="shared" si="4"/>
        <v>100.27322831160784</v>
      </c>
      <c r="AA18" s="24">
        <f t="shared" si="5"/>
        <v>107.16257160902238</v>
      </c>
      <c r="AB18" s="6"/>
      <c r="AC18" s="11"/>
    </row>
    <row r="19" spans="1:29">
      <c r="A19" s="6"/>
      <c r="I19" s="11"/>
      <c r="K19" s="6"/>
      <c r="S19" s="11"/>
      <c r="U19" s="6"/>
      <c r="AC19" s="11"/>
    </row>
    <row r="20" spans="1:29">
      <c r="A20" s="6"/>
      <c r="I20" s="11"/>
      <c r="K20" s="6"/>
      <c r="S20" s="11"/>
      <c r="U20" s="6"/>
      <c r="AC20" s="11"/>
    </row>
    <row r="21" spans="1:29">
      <c r="A21" s="6"/>
      <c r="B21" s="19" t="s">
        <v>225</v>
      </c>
      <c r="C21" s="19" t="s">
        <v>226</v>
      </c>
      <c r="D21" s="19"/>
      <c r="E21" s="19"/>
      <c r="F21" s="19"/>
      <c r="G21" s="19" t="s">
        <v>237</v>
      </c>
      <c r="H21" s="19" t="s">
        <v>226</v>
      </c>
      <c r="I21" s="22"/>
      <c r="K21" s="6"/>
      <c r="L21" s="19" t="s">
        <v>225</v>
      </c>
      <c r="M21" s="23" t="s">
        <v>226</v>
      </c>
      <c r="O21" s="24"/>
      <c r="Q21" s="19" t="s">
        <v>237</v>
      </c>
      <c r="R21" s="23" t="s">
        <v>226</v>
      </c>
      <c r="S21" s="11"/>
      <c r="U21" s="6"/>
      <c r="V21" s="19" t="s">
        <v>225</v>
      </c>
      <c r="W21" s="23" t="s">
        <v>226</v>
      </c>
      <c r="Y21" s="23"/>
      <c r="AA21" s="23" t="s">
        <v>237</v>
      </c>
      <c r="AB21" s="23" t="s">
        <v>226</v>
      </c>
      <c r="AC21" s="25"/>
    </row>
    <row r="22" spans="1:29">
      <c r="A22" s="6"/>
      <c r="B22" s="19"/>
      <c r="C22" s="19" t="s">
        <v>227</v>
      </c>
      <c r="D22" s="19" t="s">
        <v>228</v>
      </c>
      <c r="E22" s="19"/>
      <c r="F22" s="19"/>
      <c r="G22" s="19"/>
      <c r="H22" s="19" t="s">
        <v>227</v>
      </c>
      <c r="I22" s="22" t="s">
        <v>228</v>
      </c>
      <c r="K22" s="6"/>
      <c r="M22" s="23" t="s">
        <v>227</v>
      </c>
      <c r="N22" s="23" t="s">
        <v>228</v>
      </c>
      <c r="O22" s="24"/>
      <c r="R22" s="23" t="s">
        <v>227</v>
      </c>
      <c r="S22" s="25" t="s">
        <v>228</v>
      </c>
      <c r="U22" s="6"/>
      <c r="W22" s="23" t="s">
        <v>227</v>
      </c>
      <c r="X22" s="23" t="s">
        <v>228</v>
      </c>
      <c r="Y22" s="23"/>
      <c r="Z22" s="23"/>
      <c r="AA22" s="23"/>
      <c r="AB22" s="23" t="s">
        <v>227</v>
      </c>
      <c r="AC22" s="25" t="s">
        <v>228</v>
      </c>
    </row>
    <row r="23" spans="1:29">
      <c r="A23" s="6"/>
      <c r="B23" s="19" t="s">
        <v>278</v>
      </c>
      <c r="C23" s="24">
        <f>AVERAGE(E3:E4)</f>
        <v>73.299016748604288</v>
      </c>
      <c r="D23">
        <f>STDEV(E3:E4)</f>
        <v>4.3070998837373295E-2</v>
      </c>
      <c r="E23" s="24"/>
      <c r="G23" s="19" t="s">
        <v>229</v>
      </c>
      <c r="H23">
        <f>AVERAGE(G3:G4)</f>
        <v>74.433096550644564</v>
      </c>
      <c r="I23">
        <f>STDEV(G3:G4)</f>
        <v>4.3737391812370914E-2</v>
      </c>
      <c r="K23" s="6"/>
      <c r="L23" s="19" t="s">
        <v>229</v>
      </c>
      <c r="M23" s="24">
        <f>AVERAGE(O3:O4)</f>
        <v>75.679634728838494</v>
      </c>
      <c r="N23">
        <f>STDEV(O3:O4)</f>
        <v>4.2727695082390493</v>
      </c>
      <c r="O23" s="24"/>
      <c r="Q23" s="19" t="s">
        <v>229</v>
      </c>
      <c r="R23">
        <f>AVERAGE(Q3:Q4)</f>
        <v>72.949613381808874</v>
      </c>
      <c r="S23">
        <f>STDEV(Q3:Q4)</f>
        <v>4.1186362065889384</v>
      </c>
      <c r="U23" s="6"/>
      <c r="V23" s="19" t="s">
        <v>278</v>
      </c>
      <c r="W23" s="24">
        <f>AVERAGE(Y3:Y4)</f>
        <v>45.945345225729021</v>
      </c>
      <c r="X23">
        <f>STDEV(Y3:Y4)</f>
        <v>8.2556172388702347</v>
      </c>
      <c r="Y23" s="24"/>
      <c r="AA23" s="19" t="s">
        <v>229</v>
      </c>
      <c r="AB23">
        <f>AVERAGE(AA3:AA4)</f>
        <v>49.102052768789463</v>
      </c>
      <c r="AC23">
        <f>STDEV(AA3:AA4)</f>
        <v>8.8228252788256132</v>
      </c>
    </row>
    <row r="24" spans="1:29">
      <c r="A24" s="6"/>
      <c r="B24" s="19" t="s">
        <v>279</v>
      </c>
      <c r="C24" s="24">
        <f>AVERAGE(E5:E6)</f>
        <v>30.540329972502292</v>
      </c>
      <c r="D24">
        <f>STDEV(E5:E6)</f>
        <v>3.8121663813654907E-2</v>
      </c>
      <c r="E24" s="24"/>
      <c r="G24" s="19" t="s">
        <v>231</v>
      </c>
      <c r="H24">
        <f>AVERAGE(G5:G6)</f>
        <v>31.012848880746986</v>
      </c>
      <c r="I24">
        <f>STDEV(G5:G6)</f>
        <v>3.8711480851716752E-2</v>
      </c>
      <c r="K24" s="6"/>
      <c r="L24" s="19" t="s">
        <v>231</v>
      </c>
      <c r="M24" s="24">
        <f>AVERAGE(O5:O6)</f>
        <v>35.823216160249643</v>
      </c>
      <c r="N24">
        <f>STDEV(O5:O6)</f>
        <v>2.2729052697670187</v>
      </c>
      <c r="O24" s="24"/>
      <c r="Q24" s="19" t="s">
        <v>231</v>
      </c>
      <c r="R24">
        <f>AVERAGE(Q5:Q6)</f>
        <v>34.530951138263866</v>
      </c>
      <c r="S24">
        <f>STDEV(Q5:Q6)</f>
        <v>2.1909138604734495</v>
      </c>
      <c r="U24" s="6"/>
      <c r="V24" s="19" t="s">
        <v>279</v>
      </c>
      <c r="W24" s="24">
        <f>AVERAGE(Y5:Y6)</f>
        <v>20.089440291998926</v>
      </c>
      <c r="X24">
        <f>STDEV(Y5:Y6)</f>
        <v>0.1606178075049311</v>
      </c>
      <c r="Y24" s="24"/>
      <c r="AA24" s="19" t="s">
        <v>231</v>
      </c>
      <c r="AB24">
        <f>AVERAGE(AA5:AA6)</f>
        <v>21.469699541201443</v>
      </c>
      <c r="AC24">
        <f>STDEV(AA5:AA6)</f>
        <v>0.17165316793175067</v>
      </c>
    </row>
    <row r="25" spans="1:29">
      <c r="A25" s="6"/>
      <c r="B25" s="19" t="s">
        <v>280</v>
      </c>
      <c r="C25" s="24">
        <f>AVERAGE(E7:E8)</f>
        <v>105.99929172568952</v>
      </c>
      <c r="D25">
        <f>STDEV(E7:E8)</f>
        <v>1.2330325481118756</v>
      </c>
      <c r="E25" s="24"/>
      <c r="G25" s="19" t="s">
        <v>233</v>
      </c>
      <c r="H25">
        <f>AVERAGE(G7:G8)</f>
        <v>107.63930902890893</v>
      </c>
      <c r="I25">
        <f>STDEV(G7:G8)</f>
        <v>1.2521099842099486</v>
      </c>
      <c r="K25" s="6"/>
      <c r="L25" s="19" t="s">
        <v>233</v>
      </c>
      <c r="M25" s="24">
        <f>AVERAGE(O7:O8)</f>
        <v>93.0900638458765</v>
      </c>
      <c r="N25">
        <f>STDEV(O7:O8)</f>
        <v>4.2672644667883732</v>
      </c>
      <c r="O25" s="24"/>
      <c r="Q25" s="19" t="s">
        <v>233</v>
      </c>
      <c r="R25">
        <f>AVERAGE(Q7:Q8)</f>
        <v>89.731989214488905</v>
      </c>
      <c r="S25">
        <f>STDEV(Q7:Q8)</f>
        <v>4.1133297506722863</v>
      </c>
      <c r="U25" s="6"/>
      <c r="V25" s="19" t="s">
        <v>280</v>
      </c>
      <c r="W25" s="24">
        <f>AVERAGE(Y7:Y8)</f>
        <v>77.978631176925418</v>
      </c>
      <c r="X25">
        <f>STDEV(Y7:Y8)</f>
        <v>4.8966800810629119</v>
      </c>
      <c r="Y25" s="24"/>
      <c r="AA25" s="19" t="s">
        <v>233</v>
      </c>
      <c r="AB25">
        <f>AVERAGE(AA7:AA8)</f>
        <v>83.336208359649106</v>
      </c>
      <c r="AC25">
        <f>STDEV(AA7:AA8)</f>
        <v>5.2331099603445361</v>
      </c>
    </row>
    <row r="26" spans="1:29">
      <c r="A26" s="6"/>
      <c r="B26" s="19" t="s">
        <v>281</v>
      </c>
      <c r="C26" s="24">
        <f>AVERAGE(E9:E10)</f>
        <v>101.07128572618947</v>
      </c>
      <c r="D26">
        <f>STDEV(E9:E10)</f>
        <v>6.5066668571962003</v>
      </c>
      <c r="E26" s="24"/>
      <c r="G26" s="19" t="s">
        <v>235</v>
      </c>
      <c r="H26">
        <f>AVERAGE(G9:G10)</f>
        <v>102.63505709438448</v>
      </c>
      <c r="I26">
        <f>STDEV(G9:G10)</f>
        <v>6.6073377773349904</v>
      </c>
      <c r="K26" s="6"/>
      <c r="L26" s="19" t="s">
        <v>235</v>
      </c>
      <c r="M26" s="24">
        <f>AVERAGE(O9:O10)</f>
        <v>83.919326379737782</v>
      </c>
      <c r="N26">
        <f>STDEV(O9:O10)</f>
        <v>1.126728565763687</v>
      </c>
      <c r="O26" s="24"/>
      <c r="Q26" s="19" t="s">
        <v>235</v>
      </c>
      <c r="R26">
        <f>AVERAGE(Q9:Q10)</f>
        <v>80.89207138219578</v>
      </c>
      <c r="S26">
        <f>STDEV(Q9:Q10)</f>
        <v>1.0860836413019836</v>
      </c>
      <c r="U26" s="6"/>
      <c r="V26" s="19" t="s">
        <v>281</v>
      </c>
      <c r="W26" s="24">
        <f>AVERAGE(Y9:Y10)</f>
        <v>89.14835164835165</v>
      </c>
      <c r="X26">
        <f>STDEV(Y9:Y10)</f>
        <v>2.5879716817835967</v>
      </c>
      <c r="Y26" s="24"/>
      <c r="AA26" s="19" t="s">
        <v>235</v>
      </c>
      <c r="AB26">
        <f>AVERAGE(AA9:AA10)</f>
        <v>95.273352401249795</v>
      </c>
      <c r="AC26">
        <f>STDEV(AA9:AA10)</f>
        <v>2.7657801124086427</v>
      </c>
    </row>
    <row r="27" spans="1:29">
      <c r="A27" s="6"/>
      <c r="B27" s="19" t="s">
        <v>282</v>
      </c>
      <c r="C27" s="24">
        <f>AVERAGE(E11:E12)</f>
        <v>104.46462794767103</v>
      </c>
      <c r="D27">
        <f>STDEV(E11:E12)</f>
        <v>2.818646296008843</v>
      </c>
      <c r="E27" s="24"/>
      <c r="G27" s="19" t="s">
        <v>230</v>
      </c>
      <c r="H27">
        <f>AVERAGE(G11:G12)</f>
        <v>106.0809009870411</v>
      </c>
      <c r="I27">
        <f>STDEV(G11:G12)</f>
        <v>2.8622562920932788</v>
      </c>
      <c r="K27" s="6"/>
      <c r="L27" s="19" t="s">
        <v>230</v>
      </c>
      <c r="M27" s="24">
        <f>AVERAGE(O11:O12)</f>
        <v>85.904770413291175</v>
      </c>
      <c r="N27">
        <f>STDEV(O11:O12)</f>
        <v>0.29456484090129231</v>
      </c>
      <c r="O27" s="24"/>
      <c r="Q27" s="19" t="s">
        <v>230</v>
      </c>
      <c r="R27">
        <f>AVERAGE(Q11:Q12)</f>
        <v>82.805893709138758</v>
      </c>
      <c r="S27">
        <f>STDEV(Q11:Q12)</f>
        <v>0.28393888708127418</v>
      </c>
      <c r="U27" s="6"/>
      <c r="V27" s="19" t="s">
        <v>282</v>
      </c>
      <c r="W27" s="24">
        <f>AVERAGE(Y11:Y12)</f>
        <v>100.09616360895679</v>
      </c>
      <c r="X27">
        <f>STDEV(Y11:Y12)</f>
        <v>0.21239288872070713</v>
      </c>
      <c r="Y27" s="24"/>
      <c r="AA27" s="19" t="s">
        <v>230</v>
      </c>
      <c r="AB27">
        <f>AVERAGE(AA11:AA12)</f>
        <v>106.97334155034403</v>
      </c>
      <c r="AC27">
        <f>STDEV(AA11:AA12)</f>
        <v>0.22698549283811451</v>
      </c>
    </row>
    <row r="28" spans="1:29">
      <c r="A28" s="6"/>
      <c r="B28" s="19" t="s">
        <v>283</v>
      </c>
      <c r="C28" s="24">
        <f>AVERAGE(E13:E14)</f>
        <v>99.785934505457874</v>
      </c>
      <c r="D28">
        <f>STDEV(E13:E14)</f>
        <v>8.0878026353097745</v>
      </c>
      <c r="E28" s="24"/>
      <c r="G28" s="19" t="s">
        <v>232</v>
      </c>
      <c r="H28">
        <f>AVERAGE(G13:G14)</f>
        <v>101.32981896489721</v>
      </c>
      <c r="I28">
        <f>STDEV(G13:G14)</f>
        <v>8.2129368324443828</v>
      </c>
      <c r="K28" s="6"/>
      <c r="L28" s="19" t="s">
        <v>232</v>
      </c>
      <c r="M28" s="24">
        <f>AVERAGE(O13:O14)</f>
        <v>90.237260338660732</v>
      </c>
      <c r="N28">
        <f>STDEV(O13:O14)</f>
        <v>3.1625560668273605</v>
      </c>
      <c r="O28" s="24"/>
      <c r="Q28" s="19" t="s">
        <v>232</v>
      </c>
      <c r="R28">
        <f>AVERAGE(Q13:Q14)</f>
        <v>86.982096014669381</v>
      </c>
      <c r="S28">
        <f>STDEV(Q13:Q14)</f>
        <v>3.0484719330369203</v>
      </c>
      <c r="U28" s="6"/>
      <c r="V28" s="19" t="s">
        <v>283</v>
      </c>
      <c r="W28" s="24">
        <f>AVERAGE(Y13:Y14)</f>
        <v>104.20116190372053</v>
      </c>
      <c r="X28">
        <f>STDEV(Y13:Y14)</f>
        <v>6.7464541604456363</v>
      </c>
      <c r="Y28" s="24"/>
      <c r="AA28" s="19" t="s">
        <v>232</v>
      </c>
      <c r="AB28">
        <f>AVERAGE(AA13:AA14)</f>
        <v>111.36037666554449</v>
      </c>
      <c r="AC28">
        <f>STDEV(AA13:AA14)</f>
        <v>7.2099740803104293</v>
      </c>
    </row>
    <row r="29" spans="1:29">
      <c r="A29" s="6"/>
      <c r="B29" s="19" t="s">
        <v>234</v>
      </c>
      <c r="C29" s="24">
        <f>AVERAGE(E15:E16)</f>
        <v>98.476376968585953</v>
      </c>
      <c r="D29">
        <f>STDEV(E15:E16)</f>
        <v>1.2263745140918902</v>
      </c>
      <c r="E29" s="24"/>
      <c r="G29" s="19" t="s">
        <v>234</v>
      </c>
      <c r="H29">
        <f>AVERAGE(G15:G16)</f>
        <v>100</v>
      </c>
      <c r="I29">
        <f>STDEV(G15:G16)</f>
        <v>1.2453489373224049</v>
      </c>
      <c r="K29" s="6"/>
      <c r="L29" s="19" t="s">
        <v>234</v>
      </c>
      <c r="M29" s="24">
        <f>AVERAGE(O15:O16)</f>
        <v>103.74233833528498</v>
      </c>
      <c r="N29">
        <f>STDEV(O15:O16)</f>
        <v>5.2830799843082845</v>
      </c>
      <c r="O29" s="24"/>
      <c r="Q29" s="19" t="s">
        <v>234</v>
      </c>
      <c r="R29">
        <f>AVERAGE(Q15:Q16)</f>
        <v>100</v>
      </c>
      <c r="S29">
        <f>STDEV(Q15:Q16)</f>
        <v>5.0925013539157939</v>
      </c>
      <c r="U29" s="6"/>
      <c r="V29" s="19" t="s">
        <v>234</v>
      </c>
      <c r="W29" s="24">
        <f>AVERAGE(Y15:Y16)</f>
        <v>93.57112917880508</v>
      </c>
      <c r="X29">
        <f>STDEV(Y15:Y16)</f>
        <v>2.5270841862738402</v>
      </c>
      <c r="Y29" s="24"/>
      <c r="AA29" s="19" t="s">
        <v>234</v>
      </c>
      <c r="AB29">
        <f>AVERAGE(AA15:AA16)</f>
        <v>100</v>
      </c>
      <c r="AC29">
        <f>STDEV(AA15:AA16)</f>
        <v>2.7007092983187655</v>
      </c>
    </row>
    <row r="30" spans="1:29">
      <c r="A30" s="12"/>
      <c r="B30" s="13" t="s">
        <v>236</v>
      </c>
      <c r="C30" s="24">
        <f>AVERAGE(E17:E18)</f>
        <v>100</v>
      </c>
      <c r="D30">
        <f>STDEV(E17:E18)</f>
        <v>1.7676196513287503</v>
      </c>
      <c r="E30" s="24"/>
      <c r="G30" s="19" t="s">
        <v>236</v>
      </c>
      <c r="H30">
        <f>AVERAGE(G17:G18)</f>
        <v>101.54719647322128</v>
      </c>
      <c r="I30">
        <f>STDEV(G17:G18)</f>
        <v>1.794968200234087</v>
      </c>
      <c r="K30" s="12"/>
      <c r="L30" s="13" t="s">
        <v>236</v>
      </c>
      <c r="M30" s="24">
        <f>AVERAGE(O17:O18)</f>
        <v>100</v>
      </c>
      <c r="N30">
        <f>STDEV(O17:O18)</f>
        <v>0.96672137736967578</v>
      </c>
      <c r="O30" s="24"/>
      <c r="Q30" s="19" t="s">
        <v>236</v>
      </c>
      <c r="R30">
        <f>AVERAGE(Q17:Q18)</f>
        <v>96.392660513212917</v>
      </c>
      <c r="S30">
        <f>STDEV(Q17:Q18)</f>
        <v>0.93184845539661743</v>
      </c>
      <c r="U30" s="12"/>
      <c r="V30" s="13" t="s">
        <v>236</v>
      </c>
      <c r="W30" s="24">
        <f>AVERAGE(Y17:Y18)</f>
        <v>100</v>
      </c>
      <c r="X30">
        <f>STDEV(Y17:Y18)</f>
        <v>0.38640318390010636</v>
      </c>
      <c r="Y30" s="24"/>
      <c r="AA30" s="19" t="s">
        <v>236</v>
      </c>
      <c r="AB30">
        <f>AVERAGE(AA17:AA18)</f>
        <v>106.87057095240348</v>
      </c>
      <c r="AC30">
        <f>STDEV(AA17:AA18)</f>
        <v>0.41295128881230175</v>
      </c>
    </row>
    <row r="32" spans="1:29">
      <c r="A32" s="29"/>
      <c r="B32" s="55" t="s">
        <v>240</v>
      </c>
      <c r="C32" s="56"/>
      <c r="D32" s="56"/>
      <c r="E32" s="56"/>
      <c r="F32" s="56"/>
      <c r="G32" s="57"/>
      <c r="H32" s="29"/>
      <c r="I32" t="s">
        <v>7</v>
      </c>
      <c r="J32" s="7"/>
      <c r="K32" s="29"/>
      <c r="L32" s="39" t="s">
        <v>241</v>
      </c>
      <c r="M32" s="37" t="s">
        <v>242</v>
      </c>
      <c r="N32" s="29"/>
      <c r="O32" s="29"/>
      <c r="P32" s="29"/>
      <c r="Q32" s="29"/>
      <c r="R32" s="29"/>
      <c r="S32" s="29"/>
      <c r="T32" s="7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>
      <c r="A33" s="7"/>
      <c r="B33" s="30"/>
      <c r="C33" s="45">
        <v>42907</v>
      </c>
      <c r="D33" s="46">
        <v>42908</v>
      </c>
      <c r="E33" s="47">
        <v>42909</v>
      </c>
      <c r="F33" s="48" t="s">
        <v>243</v>
      </c>
      <c r="G33" s="49" t="s">
        <v>244</v>
      </c>
      <c r="H33" s="7"/>
      <c r="I33" s="1">
        <v>10</v>
      </c>
      <c r="J33" s="7"/>
      <c r="K33" s="7"/>
      <c r="L33" s="40">
        <v>10</v>
      </c>
      <c r="M33" s="30">
        <f>C34</f>
        <v>74.433096550644564</v>
      </c>
      <c r="N33" s="8"/>
      <c r="O33" s="8"/>
      <c r="P33" s="8"/>
      <c r="Q33" s="8"/>
      <c r="R33" s="7"/>
      <c r="S33" s="8"/>
      <c r="T33" s="7"/>
      <c r="U33" s="7"/>
      <c r="V33" s="7"/>
      <c r="W33" s="8"/>
      <c r="X33" s="8"/>
      <c r="Y33" s="8"/>
      <c r="Z33" s="8"/>
      <c r="AA33" s="8"/>
      <c r="AB33" s="7"/>
      <c r="AC33" s="8"/>
    </row>
    <row r="34" spans="1:29">
      <c r="A34" s="7"/>
      <c r="B34" s="31" t="s">
        <v>245</v>
      </c>
      <c r="C34">
        <f>H23</f>
        <v>74.433096550644564</v>
      </c>
      <c r="D34" s="24">
        <f>R23</f>
        <v>72.949613381808874</v>
      </c>
      <c r="E34">
        <f>AB23</f>
        <v>49.102052768789463</v>
      </c>
      <c r="F34" s="6">
        <f>AVERAGE(C34:E34)</f>
        <v>65.4949209004143</v>
      </c>
      <c r="G34" s="11">
        <f>_xlfn.STDEV.P(C34:E34)/SQRT(3)</f>
        <v>6.7014886366751147</v>
      </c>
      <c r="H34" s="7"/>
      <c r="I34" s="1">
        <v>3.1</v>
      </c>
      <c r="J34" s="7"/>
      <c r="K34" s="7"/>
      <c r="L34" s="40">
        <v>3.1</v>
      </c>
      <c r="M34" s="30">
        <f t="shared" ref="M34:M40" si="6">C35</f>
        <v>31.012848880746986</v>
      </c>
      <c r="N34" s="7"/>
      <c r="O34" s="7"/>
      <c r="P34" s="7"/>
      <c r="Q34" s="7"/>
      <c r="R34" s="7"/>
      <c r="S34" s="7"/>
      <c r="T34" s="7"/>
      <c r="U34" s="7"/>
      <c r="V34" s="10"/>
      <c r="W34" s="7"/>
      <c r="X34" s="7"/>
      <c r="Y34" s="7"/>
      <c r="Z34" s="7"/>
      <c r="AA34" s="7"/>
      <c r="AB34" s="7"/>
      <c r="AC34" s="7"/>
    </row>
    <row r="35" spans="1:29">
      <c r="A35" s="7"/>
      <c r="B35" s="32" t="s">
        <v>246</v>
      </c>
      <c r="C35">
        <f t="shared" ref="C35:C41" si="7">H24</f>
        <v>31.012848880746986</v>
      </c>
      <c r="D35" s="24">
        <f t="shared" ref="D35:D41" si="8">R24</f>
        <v>34.530951138263866</v>
      </c>
      <c r="E35">
        <f t="shared" ref="E35:E41" si="9">AB24</f>
        <v>21.469699541201443</v>
      </c>
      <c r="F35" s="6">
        <f>AVERAGE(C35:E35)</f>
        <v>29.004499853404099</v>
      </c>
      <c r="G35" s="11">
        <f t="shared" ref="G35:G41" si="10">_xlfn.STDEV.P(C35:E35)/SQRT(3)</f>
        <v>3.1858776108934022</v>
      </c>
      <c r="H35" s="7"/>
      <c r="I35" s="1">
        <v>1</v>
      </c>
      <c r="J35" s="7"/>
      <c r="K35" s="7"/>
      <c r="L35" s="40">
        <v>1</v>
      </c>
      <c r="M35" s="30">
        <f t="shared" si="6"/>
        <v>107.63930902890893</v>
      </c>
      <c r="N35" s="7"/>
      <c r="O35" s="7"/>
      <c r="P35" s="7"/>
      <c r="Q35" s="7"/>
      <c r="R35" s="7"/>
      <c r="S35" s="7"/>
      <c r="T35" s="7"/>
      <c r="U35" s="7"/>
      <c r="V35" s="10"/>
      <c r="W35" s="7"/>
      <c r="X35" s="7"/>
      <c r="Y35" s="7"/>
      <c r="Z35" s="7"/>
      <c r="AA35" s="7"/>
      <c r="AB35" s="7"/>
      <c r="AC35" s="7"/>
    </row>
    <row r="36" spans="1:29">
      <c r="A36" s="7"/>
      <c r="B36" s="32" t="s">
        <v>247</v>
      </c>
      <c r="C36">
        <f t="shared" si="7"/>
        <v>107.63930902890893</v>
      </c>
      <c r="D36" s="24">
        <f t="shared" si="8"/>
        <v>89.731989214488905</v>
      </c>
      <c r="E36">
        <f t="shared" si="9"/>
        <v>83.336208359649106</v>
      </c>
      <c r="F36" s="6">
        <f t="shared" ref="F36:F37" si="11">AVERAGE(C36:E36)</f>
        <v>93.569168867682308</v>
      </c>
      <c r="G36" s="11">
        <f>_xlfn.STDEV.P(C36:E36)/SQRT(3)</f>
        <v>5.938633144330014</v>
      </c>
      <c r="H36" s="7"/>
      <c r="I36" s="1">
        <v>0.31</v>
      </c>
      <c r="J36" s="7"/>
      <c r="K36" s="7"/>
      <c r="L36" s="40">
        <v>0.31</v>
      </c>
      <c r="M36" s="30">
        <f t="shared" si="6"/>
        <v>102.63505709438448</v>
      </c>
      <c r="N36" s="7"/>
      <c r="O36" s="7"/>
      <c r="P36" s="7"/>
      <c r="Q36" s="7"/>
      <c r="R36" s="7"/>
      <c r="S36" s="7"/>
      <c r="T36" s="7"/>
      <c r="U36" s="7"/>
      <c r="V36" s="10"/>
      <c r="W36" s="7"/>
      <c r="X36" s="7"/>
      <c r="Y36" s="7"/>
      <c r="Z36" s="7"/>
      <c r="AA36" s="7"/>
      <c r="AB36" s="7"/>
      <c r="AC36" s="7"/>
    </row>
    <row r="37" spans="1:29">
      <c r="A37" s="7"/>
      <c r="B37" s="32" t="s">
        <v>248</v>
      </c>
      <c r="C37">
        <f t="shared" si="7"/>
        <v>102.63505709438448</v>
      </c>
      <c r="D37" s="24">
        <f t="shared" si="8"/>
        <v>80.89207138219578</v>
      </c>
      <c r="E37">
        <f t="shared" si="9"/>
        <v>95.273352401249795</v>
      </c>
      <c r="F37" s="6">
        <f t="shared" si="11"/>
        <v>92.933493625943356</v>
      </c>
      <c r="G37" s="11">
        <f t="shared" si="10"/>
        <v>5.213136425019532</v>
      </c>
      <c r="H37" s="7"/>
      <c r="I37" s="1">
        <v>0.1</v>
      </c>
      <c r="J37" s="7"/>
      <c r="K37" s="7"/>
      <c r="L37" s="40">
        <v>0.1</v>
      </c>
      <c r="M37" s="30">
        <f t="shared" si="6"/>
        <v>106.0809009870411</v>
      </c>
      <c r="N37" s="7"/>
      <c r="O37" s="7"/>
      <c r="P37" s="7"/>
      <c r="Q37" s="7"/>
      <c r="R37" s="7"/>
      <c r="S37" s="7"/>
      <c r="T37" s="7"/>
      <c r="U37" s="7"/>
      <c r="V37" s="10"/>
      <c r="W37" s="7"/>
      <c r="X37" s="7"/>
      <c r="Y37" s="7"/>
      <c r="Z37" s="7"/>
      <c r="AA37" s="7"/>
      <c r="AB37" s="7"/>
      <c r="AC37" s="7"/>
    </row>
    <row r="38" spans="1:29">
      <c r="A38" s="7"/>
      <c r="B38" s="32" t="s">
        <v>249</v>
      </c>
      <c r="C38">
        <f t="shared" si="7"/>
        <v>106.0809009870411</v>
      </c>
      <c r="D38" s="24">
        <f t="shared" si="8"/>
        <v>82.805893709138758</v>
      </c>
      <c r="E38">
        <f t="shared" si="9"/>
        <v>106.97334155034403</v>
      </c>
      <c r="F38" s="6">
        <f>AVERAGE(C38:E38)</f>
        <v>98.62004541550796</v>
      </c>
      <c r="G38" s="11">
        <f t="shared" si="10"/>
        <v>6.4595262671809488</v>
      </c>
      <c r="H38" s="7"/>
      <c r="I38" s="1">
        <v>3.1E-2</v>
      </c>
      <c r="J38" s="7"/>
      <c r="K38" s="7"/>
      <c r="L38" s="40">
        <v>3.1E-2</v>
      </c>
      <c r="M38" s="30">
        <f t="shared" si="6"/>
        <v>101.32981896489721</v>
      </c>
      <c r="N38" s="7"/>
      <c r="O38" s="7"/>
      <c r="P38" s="7"/>
      <c r="Q38" s="7"/>
      <c r="R38" s="7"/>
      <c r="S38" s="7"/>
      <c r="T38" s="7"/>
      <c r="U38" s="7"/>
      <c r="V38" s="10"/>
      <c r="W38" s="7"/>
      <c r="X38" s="7"/>
      <c r="Y38" s="7"/>
      <c r="Z38" s="7"/>
      <c r="AA38" s="7"/>
      <c r="AB38" s="7"/>
      <c r="AC38" s="7"/>
    </row>
    <row r="39" spans="1:29">
      <c r="A39" s="7"/>
      <c r="B39" s="32" t="s">
        <v>250</v>
      </c>
      <c r="C39">
        <f t="shared" si="7"/>
        <v>101.32981896489721</v>
      </c>
      <c r="D39" s="24">
        <f t="shared" si="8"/>
        <v>86.982096014669381</v>
      </c>
      <c r="E39">
        <f t="shared" si="9"/>
        <v>111.36037666554449</v>
      </c>
      <c r="F39" s="6">
        <f>AVERAGE(C39:E39)</f>
        <v>99.890763881703705</v>
      </c>
      <c r="G39" s="11">
        <f t="shared" si="10"/>
        <v>5.7759713280789757</v>
      </c>
      <c r="H39" s="7"/>
      <c r="I39" s="1">
        <v>0</v>
      </c>
      <c r="J39" s="7"/>
      <c r="K39" s="7"/>
      <c r="L39" s="40">
        <v>0</v>
      </c>
      <c r="M39" s="30">
        <f t="shared" si="6"/>
        <v>100</v>
      </c>
      <c r="N39" s="7"/>
      <c r="O39" s="7"/>
      <c r="P39" s="7"/>
      <c r="Q39" s="7"/>
      <c r="R39" s="7"/>
      <c r="S39" s="7"/>
      <c r="T39" s="7"/>
      <c r="U39" s="7"/>
      <c r="V39" s="10"/>
      <c r="W39" s="7"/>
      <c r="X39" s="7"/>
      <c r="Y39" s="7"/>
      <c r="Z39" s="7"/>
      <c r="AA39" s="7"/>
      <c r="AB39" s="7"/>
      <c r="AC39" s="7"/>
    </row>
    <row r="40" spans="1:29">
      <c r="A40" s="7"/>
      <c r="B40" s="32" t="s">
        <v>237</v>
      </c>
      <c r="C40">
        <f t="shared" si="7"/>
        <v>100</v>
      </c>
      <c r="D40" s="24">
        <f t="shared" si="8"/>
        <v>100</v>
      </c>
      <c r="E40">
        <f t="shared" si="9"/>
        <v>100</v>
      </c>
      <c r="F40" s="6">
        <f t="shared" ref="F40:F41" si="12">AVERAGE(C40:E40)</f>
        <v>100</v>
      </c>
      <c r="G40" s="11">
        <f t="shared" si="10"/>
        <v>0</v>
      </c>
      <c r="H40" s="7"/>
      <c r="I40" s="1">
        <v>0</v>
      </c>
      <c r="J40" s="7"/>
      <c r="K40" s="7"/>
      <c r="L40" s="40">
        <v>0</v>
      </c>
      <c r="M40" s="30">
        <f t="shared" si="6"/>
        <v>101.54719647322128</v>
      </c>
      <c r="N40" s="7"/>
      <c r="O40" s="7"/>
      <c r="P40" s="7"/>
      <c r="Q40" s="7"/>
      <c r="R40" s="7"/>
      <c r="S40" s="7"/>
      <c r="T40" s="7"/>
      <c r="U40" s="7"/>
      <c r="V40" s="10"/>
      <c r="W40" s="7"/>
      <c r="X40" s="7"/>
      <c r="Y40" s="7"/>
      <c r="Z40" s="7"/>
      <c r="AA40" s="7"/>
      <c r="AB40" s="7"/>
      <c r="AC40" s="7"/>
    </row>
    <row r="41" spans="1:29">
      <c r="A41" s="7"/>
      <c r="B41" s="33" t="s">
        <v>225</v>
      </c>
      <c r="C41">
        <f t="shared" si="7"/>
        <v>101.54719647322128</v>
      </c>
      <c r="D41" s="24">
        <f t="shared" si="8"/>
        <v>96.392660513212917</v>
      </c>
      <c r="E41">
        <f t="shared" si="9"/>
        <v>106.87057095240348</v>
      </c>
      <c r="F41" s="12">
        <f t="shared" si="12"/>
        <v>101.60347597961255</v>
      </c>
      <c r="G41" s="15">
        <f t="shared" si="10"/>
        <v>2.4697740485969968</v>
      </c>
      <c r="H41" s="7"/>
      <c r="I41" s="26"/>
      <c r="J41" s="7"/>
      <c r="K41" s="7"/>
      <c r="L41" s="40">
        <v>10</v>
      </c>
      <c r="M41" s="38">
        <f>D34</f>
        <v>72.949613381808874</v>
      </c>
      <c r="N41" s="7"/>
      <c r="O41" s="7"/>
      <c r="P41" s="7"/>
      <c r="Q41" s="7"/>
      <c r="R41" s="7"/>
      <c r="S41" s="7"/>
      <c r="T41" s="7"/>
      <c r="U41" s="7"/>
      <c r="V41" s="10"/>
      <c r="W41" s="7"/>
      <c r="X41" s="7"/>
      <c r="Y41" s="7"/>
      <c r="Z41" s="7"/>
      <c r="AA41" s="7"/>
      <c r="AB41" s="7"/>
      <c r="AC41" s="7"/>
    </row>
    <row r="42" spans="1:29">
      <c r="A42" s="7"/>
      <c r="B42" s="10"/>
      <c r="C42" s="7"/>
      <c r="D42" s="7"/>
      <c r="E42" s="7"/>
      <c r="F42" s="7"/>
      <c r="G42" s="7"/>
      <c r="H42" s="7"/>
      <c r="I42" s="26"/>
      <c r="J42" s="7"/>
      <c r="K42" s="7"/>
      <c r="L42" s="40">
        <v>3.1</v>
      </c>
      <c r="M42" s="38">
        <f t="shared" ref="M42:M48" si="13">D35</f>
        <v>34.530951138263866</v>
      </c>
      <c r="N42" s="7"/>
      <c r="O42" s="7"/>
      <c r="P42" s="7"/>
      <c r="Q42" s="7"/>
      <c r="R42" s="7"/>
      <c r="S42" s="7"/>
      <c r="T42" s="7"/>
      <c r="U42" s="7"/>
      <c r="V42" s="10"/>
      <c r="W42" s="7"/>
      <c r="X42" s="7"/>
      <c r="Y42" s="7"/>
      <c r="Z42" s="7"/>
      <c r="AA42" s="7"/>
      <c r="AB42" s="7"/>
      <c r="AC42" s="7"/>
    </row>
    <row r="43" spans="1:29">
      <c r="A43" s="7"/>
      <c r="C43" s="7"/>
      <c r="D43" s="7"/>
      <c r="E43" s="7"/>
      <c r="F43" s="7"/>
      <c r="G43" s="7"/>
      <c r="H43" s="7"/>
      <c r="I43" s="26"/>
      <c r="J43" s="7"/>
      <c r="K43" s="7"/>
      <c r="L43" s="40">
        <v>1</v>
      </c>
      <c r="M43" s="38">
        <f t="shared" si="13"/>
        <v>89.731989214488905</v>
      </c>
      <c r="N43" s="7"/>
      <c r="O43" s="7"/>
      <c r="P43" s="7"/>
      <c r="Q43" s="7"/>
      <c r="R43" s="7"/>
      <c r="S43" s="7"/>
      <c r="T43" s="7"/>
      <c r="U43" s="7"/>
      <c r="V43" s="10"/>
      <c r="W43" s="7"/>
      <c r="X43" s="7"/>
      <c r="Y43" s="7"/>
      <c r="Z43" s="7"/>
      <c r="AA43" s="7"/>
      <c r="AB43" s="7"/>
      <c r="AC43" s="7"/>
    </row>
    <row r="44" spans="1:29">
      <c r="A44" s="7"/>
      <c r="C44" s="7"/>
      <c r="D44" s="7"/>
      <c r="E44" s="7"/>
      <c r="F44" s="7"/>
      <c r="G44" s="7"/>
      <c r="H44" s="7"/>
      <c r="I44" s="26"/>
      <c r="J44" s="7"/>
      <c r="K44" s="7"/>
      <c r="L44" s="40">
        <v>0.31</v>
      </c>
      <c r="M44" s="38">
        <f t="shared" si="13"/>
        <v>80.89207138219578</v>
      </c>
      <c r="N44" s="7"/>
      <c r="O44" s="7"/>
      <c r="P44" s="7"/>
      <c r="Q44" s="7"/>
      <c r="R44" s="7"/>
      <c r="S44" s="7"/>
      <c r="T44" s="7"/>
      <c r="U44" s="7"/>
      <c r="V44" s="10"/>
      <c r="W44" s="7"/>
      <c r="X44" s="7"/>
      <c r="Y44" s="7"/>
      <c r="Z44" s="7"/>
      <c r="AA44" s="7"/>
      <c r="AB44" s="7"/>
      <c r="AC44" s="7"/>
    </row>
    <row r="45" spans="1:29">
      <c r="A45" s="7"/>
      <c r="C45" s="7"/>
      <c r="D45" s="7"/>
      <c r="E45" s="7"/>
      <c r="F45" s="7"/>
      <c r="G45" s="7"/>
      <c r="H45" s="7"/>
      <c r="I45" s="26"/>
      <c r="J45" s="7"/>
      <c r="K45" s="7"/>
      <c r="L45" s="40">
        <v>0.1</v>
      </c>
      <c r="M45" s="38">
        <f t="shared" si="13"/>
        <v>82.805893709138758</v>
      </c>
      <c r="N45" s="7"/>
      <c r="O45" s="7"/>
      <c r="P45" s="7"/>
      <c r="Q45" s="7"/>
      <c r="R45" s="7"/>
      <c r="S45" s="7"/>
      <c r="T45" s="7"/>
      <c r="U45" s="7"/>
      <c r="V45" s="10"/>
      <c r="W45" s="7"/>
      <c r="X45" s="7"/>
      <c r="Y45" s="7"/>
      <c r="Z45" s="7"/>
      <c r="AA45" s="7"/>
      <c r="AB45" s="7"/>
      <c r="AC45" s="7"/>
    </row>
    <row r="46" spans="1:29">
      <c r="A46" s="7"/>
      <c r="C46" s="7"/>
      <c r="D46" s="7"/>
      <c r="E46" s="7"/>
      <c r="F46" s="7"/>
      <c r="G46" s="7"/>
      <c r="H46" s="7"/>
      <c r="I46" s="26"/>
      <c r="J46" s="7"/>
      <c r="K46" s="7"/>
      <c r="L46" s="40">
        <v>3.1E-2</v>
      </c>
      <c r="M46" s="38">
        <f t="shared" si="13"/>
        <v>86.982096014669381</v>
      </c>
      <c r="N46" s="7"/>
      <c r="O46" s="7"/>
      <c r="P46" s="7"/>
      <c r="Q46" s="7"/>
      <c r="R46" s="7"/>
      <c r="S46" s="7"/>
      <c r="T46" s="7"/>
      <c r="U46" s="7"/>
      <c r="V46" s="10"/>
      <c r="W46" s="7"/>
      <c r="X46" s="7"/>
      <c r="Y46" s="7"/>
      <c r="Z46" s="7"/>
      <c r="AA46" s="7"/>
      <c r="AB46" s="7"/>
      <c r="AC46" s="7"/>
    </row>
    <row r="47" spans="1:29">
      <c r="A47" s="7"/>
      <c r="C47" s="7"/>
      <c r="D47" s="7"/>
      <c r="E47" s="7"/>
      <c r="F47" s="7"/>
      <c r="G47" s="7"/>
      <c r="H47" s="7"/>
      <c r="I47" s="26"/>
      <c r="J47" s="7"/>
      <c r="K47" s="7"/>
      <c r="L47" s="40">
        <v>0</v>
      </c>
      <c r="M47" s="38">
        <f t="shared" si="13"/>
        <v>100</v>
      </c>
      <c r="N47" s="7"/>
      <c r="O47" s="7"/>
      <c r="P47" s="7"/>
      <c r="Q47" s="7"/>
      <c r="R47" s="7"/>
      <c r="S47" s="7"/>
      <c r="T47" s="7"/>
      <c r="U47" s="7"/>
      <c r="V47" s="10"/>
      <c r="W47" s="7"/>
      <c r="X47" s="7"/>
      <c r="Y47" s="7"/>
      <c r="Z47" s="7"/>
      <c r="AA47" s="7"/>
      <c r="AB47" s="7"/>
      <c r="AC47" s="7"/>
    </row>
    <row r="48" spans="1:29">
      <c r="A48" s="7"/>
      <c r="C48" s="7"/>
      <c r="D48" s="7"/>
      <c r="E48" s="7"/>
      <c r="F48" s="7"/>
      <c r="G48" s="7"/>
      <c r="H48" s="7"/>
      <c r="I48" s="26"/>
      <c r="J48" s="7"/>
      <c r="K48" s="7"/>
      <c r="L48" s="40">
        <v>0</v>
      </c>
      <c r="M48" s="38">
        <f t="shared" si="13"/>
        <v>96.392660513212917</v>
      </c>
      <c r="N48" s="7"/>
      <c r="O48" s="42" t="s">
        <v>251</v>
      </c>
      <c r="P48" s="7"/>
      <c r="Q48" s="7"/>
      <c r="R48" s="7"/>
      <c r="S48" s="7"/>
      <c r="T48" s="7"/>
      <c r="U48" s="7"/>
      <c r="V48" s="10"/>
      <c r="W48" s="7"/>
      <c r="X48" s="7"/>
      <c r="Y48" s="7"/>
      <c r="Z48" s="7"/>
      <c r="AA48" s="7"/>
      <c r="AB48" s="7"/>
      <c r="AC48" s="7"/>
    </row>
    <row r="49" spans="1:29">
      <c r="A49" s="7"/>
      <c r="C49" s="7"/>
      <c r="D49" s="7"/>
      <c r="E49" s="7"/>
      <c r="F49" s="7"/>
      <c r="G49" s="7"/>
      <c r="H49" s="7"/>
      <c r="I49" s="26"/>
      <c r="J49" s="7"/>
      <c r="K49" s="7"/>
      <c r="L49" s="40">
        <v>10</v>
      </c>
      <c r="M49" s="38">
        <f>E34</f>
        <v>49.102052768789463</v>
      </c>
      <c r="N49" s="7"/>
      <c r="O49" s="42" t="s">
        <v>252</v>
      </c>
      <c r="P49" s="7"/>
      <c r="Q49" s="7"/>
      <c r="R49" s="7"/>
      <c r="S49" s="7"/>
      <c r="T49" s="7"/>
      <c r="U49" s="7"/>
      <c r="V49" s="10"/>
      <c r="W49" s="7"/>
      <c r="X49" s="7"/>
      <c r="Y49" s="7"/>
      <c r="Z49" s="7"/>
      <c r="AA49" s="7"/>
      <c r="AB49" s="7"/>
      <c r="AC49" s="7"/>
    </row>
    <row r="50" spans="1:29">
      <c r="A50" s="7"/>
      <c r="C50" s="7"/>
      <c r="D50" s="7"/>
      <c r="E50" s="7"/>
      <c r="F50" s="7"/>
      <c r="G50" s="7"/>
      <c r="H50" s="7"/>
      <c r="I50" s="7"/>
      <c r="J50" s="7"/>
      <c r="K50" s="7"/>
      <c r="L50" s="40">
        <v>3.1</v>
      </c>
      <c r="M50" s="38">
        <f t="shared" ref="M50:M56" si="14">E35</f>
        <v>21.469699541201443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7"/>
      <c r="C51" s="7"/>
      <c r="D51" s="7"/>
      <c r="E51" s="7"/>
      <c r="F51" s="7"/>
      <c r="G51" s="7"/>
      <c r="H51" s="7"/>
      <c r="I51" s="7"/>
      <c r="J51" s="7"/>
      <c r="K51" s="7"/>
      <c r="L51" s="40">
        <v>1</v>
      </c>
      <c r="M51" s="38">
        <f t="shared" si="14"/>
        <v>83.336208359649106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7"/>
      <c r="B52" s="10"/>
      <c r="C52" s="10"/>
      <c r="D52" s="10"/>
      <c r="E52" s="10"/>
      <c r="F52" s="10"/>
      <c r="G52" s="10"/>
      <c r="H52" s="10"/>
      <c r="I52" s="10"/>
      <c r="J52" s="7"/>
      <c r="K52" s="7"/>
      <c r="L52" s="40">
        <v>0.31</v>
      </c>
      <c r="M52" s="38">
        <f t="shared" si="14"/>
        <v>95.273352401249795</v>
      </c>
      <c r="N52" s="7"/>
      <c r="O52" s="28"/>
      <c r="P52" s="7"/>
      <c r="Q52" s="10"/>
      <c r="R52" s="27"/>
      <c r="S52" s="7"/>
      <c r="T52" s="7"/>
      <c r="U52" s="7"/>
      <c r="V52" s="10"/>
      <c r="W52" s="27"/>
      <c r="X52" s="7"/>
      <c r="Y52" s="27"/>
      <c r="Z52" s="7"/>
      <c r="AA52" s="27"/>
      <c r="AB52" s="27"/>
      <c r="AC52" s="27"/>
    </row>
    <row r="53" spans="1:29">
      <c r="A53" s="7"/>
      <c r="B53" s="10"/>
      <c r="C53" s="10"/>
      <c r="D53" s="10"/>
      <c r="E53" s="10"/>
      <c r="F53" s="10"/>
      <c r="G53" s="10"/>
      <c r="H53" s="10"/>
      <c r="I53" s="10"/>
      <c r="J53" s="7"/>
      <c r="K53" s="7"/>
      <c r="L53" s="40">
        <v>0.1</v>
      </c>
      <c r="M53" s="38">
        <f t="shared" si="14"/>
        <v>106.97334155034403</v>
      </c>
      <c r="N53" s="27"/>
      <c r="O53" s="28"/>
      <c r="P53" s="7"/>
      <c r="Q53" s="7"/>
      <c r="R53" s="27"/>
      <c r="S53" s="27"/>
      <c r="T53" s="7"/>
      <c r="U53" s="7"/>
      <c r="V53" s="7"/>
      <c r="W53" s="27"/>
      <c r="X53" s="27"/>
      <c r="Y53" s="27"/>
      <c r="Z53" s="27"/>
      <c r="AA53" s="27"/>
      <c r="AB53" s="27"/>
      <c r="AC53" s="27"/>
    </row>
    <row r="54" spans="1:29">
      <c r="A54" s="7"/>
      <c r="B54" s="10"/>
      <c r="C54" s="7"/>
      <c r="D54" s="7"/>
      <c r="E54" s="7"/>
      <c r="F54" s="7"/>
      <c r="G54" s="10"/>
      <c r="H54" s="7"/>
      <c r="I54" s="7"/>
      <c r="J54" s="7"/>
      <c r="K54" s="7"/>
      <c r="L54" s="40">
        <v>3.1E-2</v>
      </c>
      <c r="M54" s="38">
        <f t="shared" si="14"/>
        <v>111.36037666554449</v>
      </c>
      <c r="N54" s="7"/>
      <c r="O54" s="28"/>
      <c r="P54" s="7"/>
      <c r="Q54" s="10"/>
      <c r="R54" s="28"/>
      <c r="S54" s="7"/>
      <c r="T54" s="7"/>
      <c r="U54" s="7"/>
      <c r="V54" s="10"/>
      <c r="W54" s="7"/>
      <c r="X54" s="7"/>
      <c r="Y54" s="7"/>
      <c r="Z54" s="7"/>
      <c r="AA54" s="10"/>
      <c r="AB54" s="7"/>
      <c r="AC54" s="7"/>
    </row>
    <row r="55" spans="1:29">
      <c r="A55" s="7"/>
      <c r="B55" s="10"/>
      <c r="C55" s="7"/>
      <c r="D55" s="7"/>
      <c r="E55" s="7"/>
      <c r="F55" s="7"/>
      <c r="G55" s="10"/>
      <c r="H55" s="7"/>
      <c r="I55" s="7"/>
      <c r="J55" s="7"/>
      <c r="K55" s="7"/>
      <c r="L55" s="40">
        <v>0</v>
      </c>
      <c r="M55" s="38">
        <f t="shared" si="14"/>
        <v>100</v>
      </c>
      <c r="N55" s="7"/>
      <c r="O55" s="28"/>
      <c r="P55" s="7"/>
      <c r="Q55" s="10"/>
      <c r="R55" s="28"/>
      <c r="S55" s="7"/>
      <c r="T55" s="7"/>
      <c r="U55" s="7"/>
      <c r="V55" s="10"/>
      <c r="W55" s="7"/>
      <c r="X55" s="7"/>
      <c r="Y55" s="7"/>
      <c r="Z55" s="7"/>
      <c r="AA55" s="10"/>
      <c r="AB55" s="7"/>
      <c r="AC55" s="7"/>
    </row>
    <row r="56" spans="1:29">
      <c r="A56" s="7"/>
      <c r="B56" s="10"/>
      <c r="C56" s="7"/>
      <c r="D56" s="7"/>
      <c r="E56" s="7"/>
      <c r="F56" s="7"/>
      <c r="G56" s="10"/>
      <c r="H56" s="7"/>
      <c r="I56" s="7"/>
      <c r="J56" s="7"/>
      <c r="K56" s="7"/>
      <c r="L56" s="41">
        <v>0</v>
      </c>
      <c r="M56" s="38">
        <f t="shared" si="14"/>
        <v>106.87057095240348</v>
      </c>
      <c r="N56" s="7"/>
      <c r="O56" s="28"/>
      <c r="P56" s="7"/>
      <c r="Q56" s="10"/>
      <c r="R56" s="28"/>
      <c r="S56" s="7"/>
      <c r="T56" s="7"/>
      <c r="U56" s="7"/>
      <c r="V56" s="10"/>
      <c r="W56" s="7"/>
      <c r="X56" s="7"/>
      <c r="Y56" s="7"/>
      <c r="Z56" s="7"/>
      <c r="AA56" s="10"/>
      <c r="AB56" s="7"/>
      <c r="AC56" s="7"/>
    </row>
    <row r="57" spans="1:29">
      <c r="A57" s="7"/>
      <c r="B57" s="10"/>
      <c r="C57" s="7"/>
      <c r="D57" s="7"/>
      <c r="E57" s="7"/>
      <c r="F57" s="7"/>
      <c r="G57" s="10"/>
      <c r="H57" s="7"/>
      <c r="I57" s="7"/>
      <c r="J57" s="7"/>
      <c r="K57" s="7"/>
      <c r="L57" s="10"/>
      <c r="M57" s="28"/>
      <c r="N57" s="7"/>
      <c r="O57" s="28"/>
      <c r="P57" s="7"/>
      <c r="Q57" s="10"/>
      <c r="R57" s="28"/>
      <c r="S57" s="7"/>
      <c r="T57" s="7"/>
      <c r="U57" s="7"/>
      <c r="V57" s="10"/>
      <c r="W57" s="7"/>
      <c r="X57" s="7"/>
      <c r="Y57" s="7"/>
      <c r="Z57" s="7"/>
      <c r="AA57" s="10"/>
      <c r="AB57" s="7"/>
      <c r="AC57" s="7"/>
    </row>
    <row r="58" spans="1:29">
      <c r="A58" s="7"/>
      <c r="B58" s="10"/>
      <c r="C58" s="7"/>
      <c r="D58" s="7"/>
      <c r="E58" s="7"/>
      <c r="F58" s="7"/>
      <c r="G58" s="10"/>
      <c r="H58" s="7"/>
      <c r="I58" s="7"/>
      <c r="J58" s="7"/>
      <c r="K58" s="7"/>
      <c r="L58" s="10"/>
      <c r="M58" s="28"/>
      <c r="N58" s="7"/>
      <c r="O58" s="28"/>
      <c r="P58" s="7"/>
      <c r="Q58" s="10"/>
      <c r="R58" s="28"/>
      <c r="S58" s="7"/>
      <c r="T58" s="7"/>
      <c r="U58" s="7"/>
      <c r="V58" s="10"/>
      <c r="W58" s="7"/>
      <c r="X58" s="7"/>
      <c r="Y58" s="7"/>
      <c r="Z58" s="7"/>
      <c r="AA58" s="10"/>
      <c r="AB58" s="7"/>
      <c r="AC58" s="7"/>
    </row>
    <row r="59" spans="1:29">
      <c r="A59" s="7"/>
      <c r="B59" s="10"/>
      <c r="C59" s="7"/>
      <c r="D59" s="7"/>
      <c r="E59" s="7"/>
      <c r="F59" s="7"/>
      <c r="G59" s="10"/>
      <c r="H59" s="7"/>
      <c r="I59" s="7"/>
      <c r="J59" s="7"/>
      <c r="K59" s="7"/>
      <c r="L59" s="10"/>
      <c r="M59" s="28"/>
      <c r="N59" s="7"/>
      <c r="O59" s="28"/>
      <c r="P59" s="7"/>
      <c r="Q59" s="10"/>
      <c r="R59" s="28"/>
      <c r="S59" s="7"/>
      <c r="T59" s="7"/>
      <c r="U59" s="7"/>
      <c r="V59" s="10"/>
      <c r="W59" s="7"/>
      <c r="X59" s="7"/>
      <c r="Y59" s="7"/>
      <c r="Z59" s="7"/>
      <c r="AA59" s="10"/>
      <c r="AB59" s="7"/>
      <c r="AC59" s="7"/>
    </row>
    <row r="60" spans="1:29">
      <c r="A60" s="7"/>
      <c r="B60" s="10"/>
      <c r="C60" s="7"/>
      <c r="D60" s="7"/>
      <c r="E60" s="7"/>
      <c r="F60" s="7"/>
      <c r="G60" s="10"/>
      <c r="H60" s="7"/>
      <c r="I60" s="7"/>
      <c r="J60" s="7"/>
      <c r="K60" s="7"/>
      <c r="L60" s="10"/>
      <c r="M60" s="28"/>
      <c r="N60" s="7"/>
      <c r="O60" s="28"/>
      <c r="P60" s="7"/>
      <c r="Q60" s="10"/>
      <c r="R60" s="28"/>
      <c r="S60" s="7"/>
      <c r="T60" s="7"/>
      <c r="U60" s="7"/>
      <c r="V60" s="10"/>
      <c r="W60" s="7"/>
      <c r="X60" s="7"/>
      <c r="Y60" s="7"/>
      <c r="Z60" s="7"/>
      <c r="AA60" s="10"/>
      <c r="AB60" s="7"/>
      <c r="AC60" s="7"/>
    </row>
    <row r="61" spans="1:29">
      <c r="A61" s="7"/>
      <c r="B61" s="10"/>
      <c r="C61" s="7"/>
      <c r="D61" s="7"/>
      <c r="E61" s="7"/>
      <c r="F61" s="7"/>
      <c r="G61" s="10"/>
      <c r="H61" s="7"/>
      <c r="I61" s="7"/>
      <c r="J61" s="7"/>
      <c r="K61" s="7"/>
      <c r="L61" s="10"/>
      <c r="M61" s="28"/>
      <c r="N61" s="7"/>
      <c r="O61" s="28"/>
      <c r="P61" s="7"/>
      <c r="Q61" s="10"/>
      <c r="R61" s="28"/>
      <c r="S61" s="7"/>
      <c r="T61" s="7"/>
      <c r="U61" s="7"/>
      <c r="V61" s="10"/>
      <c r="W61" s="7"/>
      <c r="X61" s="7"/>
      <c r="Y61" s="7"/>
      <c r="Z61" s="7"/>
      <c r="AA61" s="10"/>
      <c r="AB61" s="7"/>
      <c r="AC61" s="7"/>
    </row>
  </sheetData>
  <mergeCells count="4">
    <mergeCell ref="A1:I1"/>
    <mergeCell ref="K1:S1"/>
    <mergeCell ref="U1:AC1"/>
    <mergeCell ref="B32:G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CB4FC453AD54D9BE57DF3947A040C" ma:contentTypeVersion="12" ma:contentTypeDescription="Create a new document." ma:contentTypeScope="" ma:versionID="71a4567242171e0602043283e0fbeab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5eb1858-bedb-42e1-afd4-8f64edb069e1" xmlns:ns6="65cca9f4-d451-4062-97d5-face6e276256" targetNamespace="http://schemas.microsoft.com/office/2006/metadata/properties" ma:root="true" ma:fieldsID="365825835455a801fafc4a25a750e9a1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eb1858-bedb-42e1-afd4-8f64edb069e1"/>
    <xsd:import namespace="65cca9f4-d451-4062-97d5-face6e27625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e681997-4575-4871-9aaf-90ecafdb0448}" ma:internalName="TaxCatchAllLabel" ma:readOnly="true" ma:showField="CatchAllDataLabel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e681997-4575-4871-9aaf-90ecafdb0448}" ma:internalName="TaxCatchAll" ma:showField="CatchAllData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b1858-bedb-42e1-afd4-8f64edb0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ca9f4-d451-4062-97d5-face6e276256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2020-03-19T08:59:29+00:00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CFEF1-CC16-42D9-9DB2-5C65653EC857}"/>
</file>

<file path=customXml/itemProps2.xml><?xml version="1.0" encoding="utf-8"?>
<ds:datastoreItem xmlns:ds="http://schemas.openxmlformats.org/officeDocument/2006/customXml" ds:itemID="{79FD2346-0C14-407B-A15A-9BA8D3164EDD}"/>
</file>

<file path=customXml/itemProps3.xml><?xml version="1.0" encoding="utf-8"?>
<ds:datastoreItem xmlns:ds="http://schemas.openxmlformats.org/officeDocument/2006/customXml" ds:itemID="{3D3C0B1C-A8E4-4B1E-A1C1-BD05C9DC43B9}"/>
</file>

<file path=customXml/itemProps4.xml><?xml version="1.0" encoding="utf-8"?>
<ds:datastoreItem xmlns:ds="http://schemas.openxmlformats.org/officeDocument/2006/customXml" ds:itemID="{03CB850B-F810-4457-BE49-BF915D92B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Zander, Wyatt</cp:lastModifiedBy>
  <cp:revision/>
  <dcterms:created xsi:type="dcterms:W3CDTF">2020-03-19T15:59:32Z</dcterms:created>
  <dcterms:modified xsi:type="dcterms:W3CDTF">2021-11-01T14:21:29Z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0x01010084ACB4FC453AD54D9BE57DF3947A040C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EPA Subject">
    <vt:lpwstr/>
  </property>
</Properties>
</file>