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.sharepoint.com/sites/In-VitroExposureTeam/Shared Documents/Cell Culture Team/VOC pilot data analysis/1-Bromopropane/"/>
    </mc:Choice>
  </mc:AlternateContent>
  <xr:revisionPtr revIDLastSave="1769" documentId="8_{11794B08-C087-4375-9A22-26FFD0A27F71}" xr6:coauthVersionLast="47" xr6:coauthVersionMax="47" xr10:uidLastSave="{1BED1102-FA7F-4B2E-B770-94F51F80551C}"/>
  <bookViews>
    <workbookView xWindow="-120" yWindow="-120" windowWidth="20730" windowHeight="11160" xr2:uid="{C460CC55-DAE8-4F39-B7FB-715048803285}"/>
  </bookViews>
  <sheets>
    <sheet name="Sample Data" sheetId="1" r:id="rId1"/>
    <sheet name="CTGlo Data" sheetId="3" r:id="rId2"/>
    <sheet name="LDH Data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8" i="2" l="1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D57" i="2"/>
  <c r="AB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S57" i="2"/>
  <c r="Q57" i="2"/>
  <c r="G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I57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C4" i="2"/>
  <c r="AA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S4" i="2"/>
  <c r="Q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I4" i="2"/>
  <c r="G4" i="2"/>
  <c r="O73" i="3" l="1"/>
  <c r="O67" i="3"/>
  <c r="O68" i="3"/>
  <c r="O69" i="3"/>
  <c r="O70" i="3"/>
  <c r="O71" i="3"/>
  <c r="O72" i="3"/>
  <c r="O66" i="3"/>
  <c r="N67" i="3"/>
  <c r="N68" i="3"/>
  <c r="N69" i="3"/>
  <c r="N70" i="3"/>
  <c r="N71" i="3"/>
  <c r="N72" i="3"/>
  <c r="N73" i="3"/>
  <c r="N66" i="3"/>
  <c r="M67" i="3"/>
  <c r="M68" i="3"/>
  <c r="M69" i="3"/>
  <c r="M70" i="3"/>
  <c r="M71" i="3"/>
  <c r="M72" i="3"/>
  <c r="M73" i="3"/>
  <c r="M66" i="3"/>
  <c r="E67" i="3"/>
  <c r="E68" i="3"/>
  <c r="E69" i="3"/>
  <c r="E70" i="3"/>
  <c r="E71" i="3"/>
  <c r="E72" i="3"/>
  <c r="E73" i="3"/>
  <c r="E66" i="3"/>
  <c r="D67" i="3"/>
  <c r="D68" i="3"/>
  <c r="D69" i="3"/>
  <c r="D70" i="3"/>
  <c r="D71" i="3"/>
  <c r="D72" i="3"/>
  <c r="D73" i="3"/>
  <c r="D66" i="3"/>
  <c r="C67" i="3"/>
  <c r="C68" i="3"/>
  <c r="C69" i="3"/>
  <c r="C70" i="3"/>
  <c r="C71" i="3"/>
  <c r="C72" i="3"/>
  <c r="C73" i="3"/>
  <c r="C66" i="3"/>
  <c r="C103" i="2"/>
  <c r="C110" i="2" s="1"/>
  <c r="AC57" i="3" l="1"/>
  <c r="AC62" i="3"/>
  <c r="AC61" i="3"/>
  <c r="AC60" i="3"/>
  <c r="AC59" i="3"/>
  <c r="AC58" i="3"/>
  <c r="AC56" i="3"/>
  <c r="AC55" i="3"/>
  <c r="S57" i="3"/>
  <c r="S56" i="3"/>
  <c r="S62" i="3"/>
  <c r="S61" i="3"/>
  <c r="S60" i="3"/>
  <c r="S59" i="3"/>
  <c r="S58" i="3"/>
  <c r="S55" i="3"/>
  <c r="I62" i="3"/>
  <c r="I61" i="3"/>
  <c r="I60" i="3"/>
  <c r="I59" i="3"/>
  <c r="I58" i="3"/>
  <c r="I57" i="3"/>
  <c r="I56" i="3"/>
  <c r="I55" i="3"/>
  <c r="AB57" i="3"/>
  <c r="AB62" i="3"/>
  <c r="AB61" i="3"/>
  <c r="AB60" i="3"/>
  <c r="AB59" i="3"/>
  <c r="AB58" i="3"/>
  <c r="AB56" i="3"/>
  <c r="AB55" i="3"/>
  <c r="R57" i="3"/>
  <c r="R56" i="3"/>
  <c r="R62" i="3"/>
  <c r="R61" i="3"/>
  <c r="R60" i="3"/>
  <c r="R59" i="3"/>
  <c r="R58" i="3"/>
  <c r="R55" i="3"/>
  <c r="C56" i="3"/>
  <c r="H55" i="3"/>
  <c r="H62" i="3"/>
  <c r="H61" i="3"/>
  <c r="H60" i="3"/>
  <c r="H59" i="3"/>
  <c r="H58" i="3"/>
  <c r="H57" i="3"/>
  <c r="H56" i="3"/>
  <c r="X62" i="3"/>
  <c r="X57" i="3"/>
  <c r="X61" i="3"/>
  <c r="X60" i="3"/>
  <c r="X59" i="3"/>
  <c r="X58" i="3"/>
  <c r="X56" i="3"/>
  <c r="X55" i="3"/>
  <c r="W56" i="3"/>
  <c r="W62" i="3"/>
  <c r="W61" i="3"/>
  <c r="W60" i="3"/>
  <c r="W59" i="3"/>
  <c r="W58" i="3"/>
  <c r="W57" i="3"/>
  <c r="W55" i="3"/>
  <c r="N62" i="3"/>
  <c r="N61" i="3"/>
  <c r="N60" i="3"/>
  <c r="N59" i="3"/>
  <c r="N58" i="3"/>
  <c r="N57" i="3"/>
  <c r="N56" i="3"/>
  <c r="N55" i="3"/>
  <c r="D55" i="3"/>
  <c r="D61" i="3"/>
  <c r="D62" i="3"/>
  <c r="D60" i="3"/>
  <c r="D59" i="3"/>
  <c r="D58" i="3"/>
  <c r="D57" i="3"/>
  <c r="D56" i="3"/>
  <c r="M57" i="3"/>
  <c r="M56" i="3"/>
  <c r="M62" i="3"/>
  <c r="M61" i="3"/>
  <c r="M60" i="3"/>
  <c r="M59" i="3"/>
  <c r="M58" i="3"/>
  <c r="M55" i="3"/>
  <c r="C62" i="3"/>
  <c r="C61" i="3"/>
  <c r="C60" i="3"/>
  <c r="C59" i="3"/>
  <c r="C58" i="3"/>
  <c r="C57" i="3"/>
  <c r="C55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Z35" i="3"/>
  <c r="X35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N35" i="3"/>
  <c r="O48" i="3" s="1"/>
  <c r="O35" i="3"/>
  <c r="P35" i="3"/>
  <c r="D35" i="3"/>
  <c r="E42" i="3" s="1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35" i="3"/>
  <c r="E37" i="3"/>
  <c r="E38" i="3"/>
  <c r="E39" i="3"/>
  <c r="E40" i="3"/>
  <c r="E41" i="3"/>
  <c r="E43" i="3"/>
  <c r="E44" i="3"/>
  <c r="E45" i="3"/>
  <c r="E46" i="3"/>
  <c r="E47" i="3"/>
  <c r="E48" i="3"/>
  <c r="E49" i="3"/>
  <c r="E50" i="3"/>
  <c r="E35" i="3"/>
  <c r="F35" i="3"/>
  <c r="AC30" i="3"/>
  <c r="AC29" i="3"/>
  <c r="AC28" i="3"/>
  <c r="AC27" i="3"/>
  <c r="AC26" i="3"/>
  <c r="AC25" i="3"/>
  <c r="AC24" i="3"/>
  <c r="AC23" i="3"/>
  <c r="AB25" i="3"/>
  <c r="AB23" i="3"/>
  <c r="AB30" i="3"/>
  <c r="AB29" i="3"/>
  <c r="AB28" i="3"/>
  <c r="AB27" i="3"/>
  <c r="AB26" i="3"/>
  <c r="AB24" i="3"/>
  <c r="X30" i="3"/>
  <c r="X29" i="3"/>
  <c r="X28" i="3"/>
  <c r="X27" i="3"/>
  <c r="X26" i="3"/>
  <c r="X25" i="3"/>
  <c r="X24" i="3"/>
  <c r="X23" i="3"/>
  <c r="W23" i="3"/>
  <c r="W30" i="3"/>
  <c r="W29" i="3"/>
  <c r="W28" i="3"/>
  <c r="W27" i="3"/>
  <c r="W26" i="3"/>
  <c r="W25" i="3"/>
  <c r="W24" i="3"/>
  <c r="S30" i="3"/>
  <c r="S29" i="3"/>
  <c r="S28" i="3"/>
  <c r="S27" i="3"/>
  <c r="S26" i="3"/>
  <c r="S25" i="3"/>
  <c r="S24" i="3"/>
  <c r="S23" i="3"/>
  <c r="R26" i="3"/>
  <c r="R30" i="3"/>
  <c r="R29" i="3"/>
  <c r="R28" i="3"/>
  <c r="R27" i="3"/>
  <c r="R25" i="3"/>
  <c r="R24" i="3"/>
  <c r="R23" i="3"/>
  <c r="N30" i="3"/>
  <c r="N29" i="3"/>
  <c r="N28" i="3"/>
  <c r="N27" i="3"/>
  <c r="N26" i="3"/>
  <c r="N25" i="3"/>
  <c r="N24" i="3"/>
  <c r="N23" i="3"/>
  <c r="M24" i="3"/>
  <c r="M23" i="3"/>
  <c r="M30" i="3"/>
  <c r="M29" i="3"/>
  <c r="M28" i="3"/>
  <c r="M27" i="3"/>
  <c r="M26" i="3"/>
  <c r="M25" i="3"/>
  <c r="I30" i="3"/>
  <c r="I29" i="3"/>
  <c r="I28" i="3"/>
  <c r="I27" i="3"/>
  <c r="I26" i="3"/>
  <c r="I25" i="3"/>
  <c r="I24" i="3"/>
  <c r="I23" i="3"/>
  <c r="H30" i="3"/>
  <c r="H29" i="3"/>
  <c r="H28" i="3"/>
  <c r="H27" i="3"/>
  <c r="H26" i="3"/>
  <c r="H25" i="3"/>
  <c r="H24" i="3"/>
  <c r="H23" i="3"/>
  <c r="D30" i="3"/>
  <c r="D29" i="3"/>
  <c r="D28" i="3"/>
  <c r="D27" i="3"/>
  <c r="D26" i="3"/>
  <c r="D25" i="3"/>
  <c r="D24" i="3"/>
  <c r="D23" i="3"/>
  <c r="C30" i="3"/>
  <c r="C29" i="3"/>
  <c r="C28" i="3"/>
  <c r="C27" i="3"/>
  <c r="C26" i="3"/>
  <c r="C25" i="3"/>
  <c r="C24" i="3"/>
  <c r="C2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X3" i="3"/>
  <c r="Y3" i="3" s="1"/>
  <c r="Z3" i="3"/>
  <c r="AA3" i="3" s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3" i="3"/>
  <c r="Q3" i="3"/>
  <c r="P3" i="3"/>
  <c r="N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3" i="3"/>
  <c r="F3" i="3"/>
  <c r="E14" i="3"/>
  <c r="E6" i="3"/>
  <c r="E5" i="3"/>
  <c r="E4" i="3"/>
  <c r="E7" i="3"/>
  <c r="E8" i="3"/>
  <c r="E9" i="3"/>
  <c r="E10" i="3"/>
  <c r="E11" i="3"/>
  <c r="E12" i="3"/>
  <c r="E13" i="3"/>
  <c r="E15" i="3"/>
  <c r="E16" i="3"/>
  <c r="E17" i="3"/>
  <c r="E18" i="3"/>
  <c r="E3" i="3"/>
  <c r="D3" i="3"/>
  <c r="AC99" i="2"/>
  <c r="AC98" i="2"/>
  <c r="AC97" i="2"/>
  <c r="AC96" i="2"/>
  <c r="Y99" i="2"/>
  <c r="Y98" i="2"/>
  <c r="Y97" i="2"/>
  <c r="Y96" i="2"/>
  <c r="AB99" i="2"/>
  <c r="AB98" i="2"/>
  <c r="AB97" i="2"/>
  <c r="AB96" i="2"/>
  <c r="X99" i="2"/>
  <c r="X98" i="2"/>
  <c r="X97" i="2"/>
  <c r="X96" i="2"/>
  <c r="R99" i="2"/>
  <c r="R98" i="2"/>
  <c r="R97" i="2"/>
  <c r="R96" i="2"/>
  <c r="N99" i="2"/>
  <c r="N98" i="2"/>
  <c r="N97" i="2"/>
  <c r="N96" i="2"/>
  <c r="D96" i="2"/>
  <c r="Q99" i="2"/>
  <c r="Q98" i="2"/>
  <c r="Q97" i="2"/>
  <c r="Q96" i="2"/>
  <c r="M98" i="2"/>
  <c r="M99" i="2"/>
  <c r="M97" i="2"/>
  <c r="M96" i="2"/>
  <c r="Q103" i="2"/>
  <c r="D114" i="2" s="1"/>
  <c r="D103" i="2"/>
  <c r="H99" i="2"/>
  <c r="H98" i="2"/>
  <c r="H97" i="2"/>
  <c r="H96" i="2"/>
  <c r="D99" i="2"/>
  <c r="D98" i="2"/>
  <c r="D97" i="2"/>
  <c r="G99" i="2"/>
  <c r="G98" i="2"/>
  <c r="G97" i="2"/>
  <c r="G96" i="2"/>
  <c r="C99" i="2"/>
  <c r="C98" i="2"/>
  <c r="C97" i="2"/>
  <c r="Z4" i="2"/>
  <c r="AA57" i="2"/>
  <c r="O4" i="2"/>
  <c r="P57" i="2"/>
  <c r="AC57" i="2"/>
  <c r="Z57" i="2"/>
  <c r="F57" i="2"/>
  <c r="R57" i="2"/>
  <c r="O57" i="2"/>
  <c r="N52" i="2"/>
  <c r="R46" i="2"/>
  <c r="Q46" i="2"/>
  <c r="R45" i="2"/>
  <c r="Q45" i="2"/>
  <c r="R44" i="2"/>
  <c r="R43" i="2"/>
  <c r="C50" i="2"/>
  <c r="M110" i="2" s="1"/>
  <c r="H46" i="2"/>
  <c r="H45" i="2"/>
  <c r="H44" i="2"/>
  <c r="H43" i="2"/>
  <c r="D46" i="2"/>
  <c r="D45" i="2"/>
  <c r="D44" i="2"/>
  <c r="N46" i="2"/>
  <c r="N45" i="2"/>
  <c r="N44" i="2"/>
  <c r="Q43" i="2"/>
  <c r="M46" i="2"/>
  <c r="M45" i="2"/>
  <c r="M44" i="2"/>
  <c r="N43" i="2"/>
  <c r="D43" i="2"/>
  <c r="Q44" i="2"/>
  <c r="M43" i="2"/>
  <c r="H53" i="2"/>
  <c r="H52" i="2"/>
  <c r="H51" i="2"/>
  <c r="H50" i="2"/>
  <c r="D53" i="2"/>
  <c r="C51" i="2"/>
  <c r="M111" i="2" s="1"/>
  <c r="G45" i="2"/>
  <c r="G44" i="2"/>
  <c r="G43" i="2"/>
  <c r="C53" i="2"/>
  <c r="M113" i="2" s="1"/>
  <c r="G50" i="2"/>
  <c r="M114" i="2" s="1"/>
  <c r="G46" i="2"/>
  <c r="G51" i="2"/>
  <c r="M115" i="2" s="1"/>
  <c r="G52" i="2"/>
  <c r="M116" i="2" s="1"/>
  <c r="G53" i="2"/>
  <c r="M117" i="2" s="1"/>
  <c r="C52" i="2"/>
  <c r="M112" i="2" s="1"/>
  <c r="C43" i="2"/>
  <c r="C46" i="2"/>
  <c r="C45" i="2"/>
  <c r="C44" i="2"/>
  <c r="O44" i="3" l="1"/>
  <c r="O38" i="3"/>
  <c r="O40" i="3"/>
  <c r="O36" i="3"/>
  <c r="O41" i="3"/>
  <c r="O45" i="3"/>
  <c r="O49" i="3"/>
  <c r="O37" i="3"/>
  <c r="O42" i="3"/>
  <c r="O46" i="3"/>
  <c r="O50" i="3"/>
  <c r="O39" i="3"/>
  <c r="O43" i="3"/>
  <c r="O47" i="3"/>
  <c r="E36" i="3"/>
  <c r="E4" i="2"/>
  <c r="F4" i="2"/>
  <c r="H4" i="2"/>
  <c r="AB4" i="2"/>
  <c r="Y4" i="2"/>
  <c r="E57" i="2"/>
  <c r="H57" i="2"/>
  <c r="R4" i="2"/>
  <c r="P4" i="2"/>
  <c r="X43" i="2" l="1"/>
  <c r="W43" i="2"/>
  <c r="AB46" i="2"/>
  <c r="AA46" i="2"/>
  <c r="AA45" i="2"/>
  <c r="AB45" i="2"/>
  <c r="AA44" i="2"/>
  <c r="AB44" i="2"/>
  <c r="AB43" i="2"/>
  <c r="AA43" i="2"/>
  <c r="X46" i="2"/>
  <c r="W46" i="2"/>
  <c r="W45" i="2"/>
  <c r="X45" i="2"/>
  <c r="W44" i="2"/>
  <c r="X44" i="2"/>
  <c r="C96" i="2"/>
  <c r="G70" i="3" l="1"/>
  <c r="G66" i="3"/>
  <c r="Q73" i="3"/>
  <c r="P73" i="3"/>
  <c r="G73" i="3"/>
  <c r="F73" i="3"/>
  <c r="Q72" i="3"/>
  <c r="P72" i="3"/>
  <c r="G72" i="3"/>
  <c r="F72" i="3"/>
  <c r="Q71" i="3"/>
  <c r="P71" i="3"/>
  <c r="G71" i="3"/>
  <c r="F71" i="3"/>
  <c r="Q70" i="3"/>
  <c r="P70" i="3"/>
  <c r="F70" i="3"/>
  <c r="Q69" i="3"/>
  <c r="P69" i="3"/>
  <c r="G69" i="3"/>
  <c r="F69" i="3"/>
  <c r="Q68" i="3"/>
  <c r="P68" i="3"/>
  <c r="G68" i="3"/>
  <c r="F68" i="3"/>
  <c r="Q67" i="3"/>
  <c r="P67" i="3"/>
  <c r="G67" i="3"/>
  <c r="F67" i="3"/>
  <c r="Q66" i="3"/>
  <c r="P66" i="3"/>
  <c r="F66" i="3"/>
  <c r="AA50" i="2" l="1"/>
  <c r="O114" i="2" s="1"/>
  <c r="AB50" i="2"/>
  <c r="AB53" i="2"/>
  <c r="AA53" i="2"/>
  <c r="O117" i="2" s="1"/>
  <c r="AB52" i="2"/>
  <c r="AA52" i="2"/>
  <c r="O116" i="2" s="1"/>
  <c r="W52" i="2"/>
  <c r="O112" i="2" s="1"/>
  <c r="X52" i="2"/>
  <c r="W50" i="2"/>
  <c r="O110" i="2" s="1"/>
  <c r="X50" i="2"/>
  <c r="W53" i="2"/>
  <c r="O113" i="2" s="1"/>
  <c r="X53" i="2"/>
  <c r="M52" i="2"/>
  <c r="N112" i="2" s="1"/>
  <c r="AB51" i="2"/>
  <c r="AA51" i="2"/>
  <c r="O115" i="2" s="1"/>
  <c r="W51" i="2"/>
  <c r="O111" i="2" s="1"/>
  <c r="X51" i="2"/>
  <c r="R51" i="2"/>
  <c r="Q51" i="2"/>
  <c r="N115" i="2" s="1"/>
  <c r="N51" i="2"/>
  <c r="M51" i="2"/>
  <c r="N111" i="2" s="1"/>
  <c r="R50" i="2"/>
  <c r="Q50" i="2"/>
  <c r="N114" i="2" s="1"/>
  <c r="M50" i="2"/>
  <c r="N110" i="2" s="1"/>
  <c r="N50" i="2"/>
  <c r="R53" i="2"/>
  <c r="Q53" i="2"/>
  <c r="N117" i="2" s="1"/>
  <c r="M53" i="2"/>
  <c r="N113" i="2" s="1"/>
  <c r="N53" i="2"/>
  <c r="R52" i="2"/>
  <c r="Q52" i="2"/>
  <c r="N116" i="2" s="1"/>
  <c r="Q113" i="2" l="1"/>
  <c r="P113" i="2"/>
  <c r="P116" i="2"/>
  <c r="Q116" i="2"/>
  <c r="Q117" i="2"/>
  <c r="P117" i="2"/>
  <c r="P114" i="2"/>
  <c r="Q114" i="2"/>
  <c r="Q115" i="2"/>
  <c r="P115" i="2"/>
  <c r="P112" i="2"/>
  <c r="Q112" i="2"/>
  <c r="Q111" i="2"/>
  <c r="P111" i="2"/>
  <c r="P110" i="2"/>
  <c r="Q110" i="2"/>
  <c r="Y106" i="2" l="1"/>
  <c r="X106" i="2"/>
  <c r="E113" i="2" s="1"/>
  <c r="AB104" i="2"/>
  <c r="E115" i="2" s="1"/>
  <c r="AC104" i="2"/>
  <c r="Y104" i="2"/>
  <c r="X104" i="2"/>
  <c r="E111" i="2" s="1"/>
  <c r="Y105" i="2"/>
  <c r="X105" i="2"/>
  <c r="E112" i="2" s="1"/>
  <c r="AB105" i="2"/>
  <c r="E116" i="2" s="1"/>
  <c r="AC105" i="2"/>
  <c r="AB103" i="2"/>
  <c r="E114" i="2" s="1"/>
  <c r="AC103" i="2"/>
  <c r="X103" i="2"/>
  <c r="E110" i="2" s="1"/>
  <c r="Y103" i="2"/>
  <c r="AB106" i="2"/>
  <c r="E117" i="2" s="1"/>
  <c r="AC106" i="2"/>
  <c r="N105" i="2" l="1"/>
  <c r="M105" i="2"/>
  <c r="D112" i="2" s="1"/>
  <c r="Q105" i="2"/>
  <c r="D116" i="2" s="1"/>
  <c r="R105" i="2"/>
  <c r="M104" i="2"/>
  <c r="D111" i="2" s="1"/>
  <c r="N104" i="2"/>
  <c r="N103" i="2"/>
  <c r="M103" i="2"/>
  <c r="D110" i="2" s="1"/>
  <c r="N106" i="2"/>
  <c r="M106" i="2"/>
  <c r="D113" i="2" s="1"/>
  <c r="Q106" i="2"/>
  <c r="D117" i="2" s="1"/>
  <c r="R106" i="2"/>
  <c r="Q104" i="2"/>
  <c r="D115" i="2" s="1"/>
  <c r="R104" i="2"/>
  <c r="R103" i="2"/>
  <c r="F110" i="2" l="1"/>
  <c r="G110" i="2"/>
  <c r="D105" i="2"/>
  <c r="C105" i="2"/>
  <c r="C112" i="2" s="1"/>
  <c r="C106" i="2"/>
  <c r="C113" i="2" s="1"/>
  <c r="D106" i="2"/>
  <c r="G104" i="2"/>
  <c r="C115" i="2" s="1"/>
  <c r="H104" i="2"/>
  <c r="G105" i="2"/>
  <c r="C116" i="2" s="1"/>
  <c r="H105" i="2"/>
  <c r="D104" i="2"/>
  <c r="C104" i="2"/>
  <c r="C111" i="2" s="1"/>
  <c r="H106" i="2"/>
  <c r="G106" i="2"/>
  <c r="C117" i="2" s="1"/>
  <c r="H103" i="2"/>
  <c r="G103" i="2"/>
  <c r="C114" i="2" s="1"/>
  <c r="F116" i="2" l="1"/>
  <c r="G116" i="2"/>
  <c r="F113" i="2"/>
  <c r="G113" i="2"/>
  <c r="F114" i="2"/>
  <c r="G114" i="2"/>
  <c r="G111" i="2"/>
  <c r="F111" i="2"/>
  <c r="G112" i="2"/>
  <c r="F112" i="2"/>
  <c r="F117" i="2"/>
  <c r="G117" i="2"/>
  <c r="G115" i="2"/>
  <c r="F115" i="2"/>
  <c r="D52" i="2"/>
  <c r="D50" i="2"/>
  <c r="D51" i="2"/>
</calcChain>
</file>

<file path=xl/sharedStrings.xml><?xml version="1.0" encoding="utf-8"?>
<sst xmlns="http://schemas.openxmlformats.org/spreadsheetml/2006/main" count="1897" uniqueCount="321">
  <si>
    <t>CRU</t>
  </si>
  <si>
    <t>Experiment_Date</t>
  </si>
  <si>
    <t>Cell_Type</t>
  </si>
  <si>
    <t>Storage_Plate_ID</t>
  </si>
  <si>
    <t>Storage_Plate_Well_ID</t>
  </si>
  <si>
    <t>Replicate_ID</t>
  </si>
  <si>
    <t>Sample_Type</t>
  </si>
  <si>
    <t>Target</t>
  </si>
  <si>
    <t>Actual Nozzle</t>
  </si>
  <si>
    <t>Theoretical Nozzle</t>
  </si>
  <si>
    <t>Units</t>
  </si>
  <si>
    <t>Preferred_Name</t>
  </si>
  <si>
    <t>DTXSID</t>
  </si>
  <si>
    <t>CASRN</t>
  </si>
  <si>
    <t>HTTr_Sample_ID</t>
  </si>
  <si>
    <t>Experiment_Name</t>
  </si>
  <si>
    <t>Viability: CTGlo % viabilty</t>
  </si>
  <si>
    <t xml:space="preserve">CTGlo Raw Luminescence </t>
  </si>
  <si>
    <t>Viability: LDH % cell death</t>
  </si>
  <si>
    <t> </t>
  </si>
  <si>
    <t>LDH percent viability</t>
  </si>
  <si>
    <t>LDH 490 nm Raw Data 1</t>
  </si>
  <si>
    <t>LDH 490 nm Raw Data 2</t>
  </si>
  <si>
    <t>LDH 680 nm Raw Data 1</t>
  </si>
  <si>
    <t>LDH 680 nm Raw Data2</t>
  </si>
  <si>
    <t>HBEC</t>
  </si>
  <si>
    <t>TC00504136</t>
  </si>
  <si>
    <t>A08</t>
  </si>
  <si>
    <t>A1</t>
  </si>
  <si>
    <t>test sample</t>
  </si>
  <si>
    <t>ppm</t>
  </si>
  <si>
    <t>1-Bromopropane</t>
  </si>
  <si>
    <t>DTXSID6021874</t>
  </si>
  <si>
    <t>106-94-5</t>
  </si>
  <si>
    <t>TC00504136_A08</t>
  </si>
  <si>
    <t>HBEC_2018-11-13</t>
  </si>
  <si>
    <t>B08</t>
  </si>
  <si>
    <t>A2</t>
  </si>
  <si>
    <t>TC00504136_B08</t>
  </si>
  <si>
    <t>C08</t>
  </si>
  <si>
    <t>B1</t>
  </si>
  <si>
    <t>TC00504136_C08</t>
  </si>
  <si>
    <t>D08</t>
  </si>
  <si>
    <t>B2</t>
  </si>
  <si>
    <t>TC00504136_D08</t>
  </si>
  <si>
    <t>E08</t>
  </si>
  <si>
    <t>C1</t>
  </si>
  <si>
    <t>TC00504136_E08</t>
  </si>
  <si>
    <t>F08</t>
  </si>
  <si>
    <t>C2</t>
  </si>
  <si>
    <t>TC00504136_F08</t>
  </si>
  <si>
    <t>G08</t>
  </si>
  <si>
    <t>D1</t>
  </si>
  <si>
    <t>TC00504136_G08</t>
  </si>
  <si>
    <t>H08</t>
  </si>
  <si>
    <t>D2</t>
  </si>
  <si>
    <t>TC00504136_H08</t>
  </si>
  <si>
    <t>I08</t>
  </si>
  <si>
    <t>E1</t>
  </si>
  <si>
    <t>TC00504136_I08</t>
  </si>
  <si>
    <t>J08</t>
  </si>
  <si>
    <t>E2</t>
  </si>
  <si>
    <t>TC00504136_J08</t>
  </si>
  <si>
    <t>K08</t>
  </si>
  <si>
    <t>F1</t>
  </si>
  <si>
    <t>TC00504136_K08</t>
  </si>
  <si>
    <t>L08</t>
  </si>
  <si>
    <t>F2</t>
  </si>
  <si>
    <t>TC00504136_L08</t>
  </si>
  <si>
    <t>M08</t>
  </si>
  <si>
    <t>G1</t>
  </si>
  <si>
    <t>clean air control</t>
  </si>
  <si>
    <t>n/d</t>
  </si>
  <si>
    <t>NA</t>
  </si>
  <si>
    <t>TC00504136_M08</t>
  </si>
  <si>
    <t>N08</t>
  </si>
  <si>
    <t>G2</t>
  </si>
  <si>
    <t>TC00504136_N08</t>
  </si>
  <si>
    <t>O08</t>
  </si>
  <si>
    <t>Inc1</t>
  </si>
  <si>
    <t>incubator control</t>
  </si>
  <si>
    <t>TC00504136_O08</t>
  </si>
  <si>
    <t>A09</t>
  </si>
  <si>
    <t>TC00504136_A09</t>
  </si>
  <si>
    <t>HBEC_2018-11-14</t>
  </si>
  <si>
    <t>B09</t>
  </si>
  <si>
    <t>TC00504136_B09</t>
  </si>
  <si>
    <t>C09</t>
  </si>
  <si>
    <t>TC00504136_C09</t>
  </si>
  <si>
    <t>D09</t>
  </si>
  <si>
    <t>TC00504136_D09</t>
  </si>
  <si>
    <t>E09</t>
  </si>
  <si>
    <t>TC00504136_E09</t>
  </si>
  <si>
    <t>F09</t>
  </si>
  <si>
    <t>TC00504136_F09</t>
  </si>
  <si>
    <t>G09</t>
  </si>
  <si>
    <t>TC00504136_G09</t>
  </si>
  <si>
    <t>H09</t>
  </si>
  <si>
    <t>TC00504136_H09</t>
  </si>
  <si>
    <t>I09</t>
  </si>
  <si>
    <t>TC00504136_I09</t>
  </si>
  <si>
    <t>J09</t>
  </si>
  <si>
    <t>TC00504136_J09</t>
  </si>
  <si>
    <t>K09</t>
  </si>
  <si>
    <t>TC00504136_K09</t>
  </si>
  <si>
    <t>L09</t>
  </si>
  <si>
    <t>TC00504136_L09</t>
  </si>
  <si>
    <t>M09</t>
  </si>
  <si>
    <t>TC00504136_M09</t>
  </si>
  <si>
    <t>N09</t>
  </si>
  <si>
    <t>TC00504136_N09</t>
  </si>
  <si>
    <t>O09</t>
  </si>
  <si>
    <t>TC00504136_O09</t>
  </si>
  <si>
    <t>A10</t>
  </si>
  <si>
    <t>TC00504136_A10</t>
  </si>
  <si>
    <t>HBEC_2018-11-15</t>
  </si>
  <si>
    <t>B10</t>
  </si>
  <si>
    <t>TC00504136_B10</t>
  </si>
  <si>
    <t>C10</t>
  </si>
  <si>
    <t>TC00504136_C10</t>
  </si>
  <si>
    <t>D10</t>
  </si>
  <si>
    <t>TC00504136_D10</t>
  </si>
  <si>
    <t>E10</t>
  </si>
  <si>
    <t>TC00504136_E10</t>
  </si>
  <si>
    <t>F10</t>
  </si>
  <si>
    <t>TC00504136_F10</t>
  </si>
  <si>
    <t>G10</t>
  </si>
  <si>
    <t>TC00504136_G10</t>
  </si>
  <si>
    <t>H10</t>
  </si>
  <si>
    <t>TC00504136_H10</t>
  </si>
  <si>
    <t>I10</t>
  </si>
  <si>
    <t>TC00504136_I10</t>
  </si>
  <si>
    <t>J10</t>
  </si>
  <si>
    <t>TC00504136_J10</t>
  </si>
  <si>
    <t>K10</t>
  </si>
  <si>
    <t>TC00504136_K10</t>
  </si>
  <si>
    <t>L10</t>
  </si>
  <si>
    <t>TC00504136_L10</t>
  </si>
  <si>
    <t>M10</t>
  </si>
  <si>
    <t>TC00504136_M10</t>
  </si>
  <si>
    <t>N10</t>
  </si>
  <si>
    <t>TC00504136_N10</t>
  </si>
  <si>
    <t>O10</t>
  </si>
  <si>
    <t>TC00504136_O10</t>
  </si>
  <si>
    <t>BEAS-2B</t>
  </si>
  <si>
    <t>TC00504137</t>
  </si>
  <si>
    <t>TC00504137_A08</t>
  </si>
  <si>
    <t>BEAS-2B_2017-11-07</t>
  </si>
  <si>
    <t>TC00504137_B08</t>
  </si>
  <si>
    <t>TC00504137_C08</t>
  </si>
  <si>
    <t>TC00504137_D08</t>
  </si>
  <si>
    <t>ND</t>
  </si>
  <si>
    <t>TC00504137_E08</t>
  </si>
  <si>
    <t>TC00504137_F08</t>
  </si>
  <si>
    <t>TC00504137_G08</t>
  </si>
  <si>
    <t>TC00504137_H08</t>
  </si>
  <si>
    <t>TC00504137_I08</t>
  </si>
  <si>
    <t>TC00504137_J08</t>
  </si>
  <si>
    <t>TC00504137_K08</t>
  </si>
  <si>
    <t>TC00504137_L08</t>
  </si>
  <si>
    <t>TC00504137_M08</t>
  </si>
  <si>
    <t>TC00504137_N08</t>
  </si>
  <si>
    <t>TC00504137_O08</t>
  </si>
  <si>
    <t>TC00504137_A09</t>
  </si>
  <si>
    <t>BEAS-2B_2017-11-08</t>
  </si>
  <si>
    <t>TC00504137_B09</t>
  </si>
  <si>
    <t>TC00504137_C09</t>
  </si>
  <si>
    <t>TC00504137_D09</t>
  </si>
  <si>
    <t>TC00504137_E09</t>
  </si>
  <si>
    <t>TC00504137_F09</t>
  </si>
  <si>
    <t>TC00504137_G09</t>
  </si>
  <si>
    <t>TC00504137_H09</t>
  </si>
  <si>
    <t>TC00504137_I09</t>
  </si>
  <si>
    <t>TC00504137_J09</t>
  </si>
  <si>
    <t>TC00504137_K09</t>
  </si>
  <si>
    <t>TC00504137_L09</t>
  </si>
  <si>
    <t>TC00504137_M09</t>
  </si>
  <si>
    <t>TC00504137_N09</t>
  </si>
  <si>
    <t>TC00504137_O09</t>
  </si>
  <si>
    <t>TC00504137_A10</t>
  </si>
  <si>
    <t>BEAS-2B_2017-11-09</t>
  </si>
  <si>
    <t>TC00504137_B10</t>
  </si>
  <si>
    <t>TC00504137_C10</t>
  </si>
  <si>
    <t>TC00504137_D10</t>
  </si>
  <si>
    <t>TC00504137_E10</t>
  </si>
  <si>
    <t>TC00504137_F10</t>
  </si>
  <si>
    <t>TC00504137_G10</t>
  </si>
  <si>
    <t>TC00504137_H10</t>
  </si>
  <si>
    <t>TC00504137_I10</t>
  </si>
  <si>
    <t>TC00504137_J10</t>
  </si>
  <si>
    <t>TC00504137_K10</t>
  </si>
  <si>
    <t>TC00504137_L10</t>
  </si>
  <si>
    <t>TC00504137_M10</t>
  </si>
  <si>
    <t>TC00504137_N10</t>
  </si>
  <si>
    <t>TC00504137_O10</t>
  </si>
  <si>
    <t>11/9/17 (BEAS-2B)</t>
  </si>
  <si>
    <t>11/17/17 (BEAS-2B) *ANOVA analysis in raw data sheet</t>
  </si>
  <si>
    <t>11/20/17 (BEAS-2B) *B4 was ommitted from average in the raw data sheet per high SD</t>
  </si>
  <si>
    <t>Average Value</t>
  </si>
  <si>
    <t>100% Maximal Viability from Inc</t>
  </si>
  <si>
    <t>% Viability from Inc</t>
  </si>
  <si>
    <t>100% Maximal Viability from Sham</t>
  </si>
  <si>
    <t>% Viability from Sham</t>
  </si>
  <si>
    <t>ATP Conc. (uM)</t>
  </si>
  <si>
    <t>Luminescence</t>
  </si>
  <si>
    <t>100% Maximal Viability</t>
  </si>
  <si>
    <t>% Viability</t>
  </si>
  <si>
    <t>Concentration Sample A-3</t>
  </si>
  <si>
    <t>Chemical Sample A-3</t>
  </si>
  <si>
    <t>Concentration Sample A-4</t>
  </si>
  <si>
    <t>Chemical Sample A-4</t>
  </si>
  <si>
    <t>Concentration Sample B-3</t>
  </si>
  <si>
    <t>Chemical Sample B-3</t>
  </si>
  <si>
    <t>Concentration Sample B-4</t>
  </si>
  <si>
    <t>Chemical Sample B-4</t>
  </si>
  <si>
    <t>Concentration Sample C-3</t>
  </si>
  <si>
    <t>Chemical Sample C-3</t>
  </si>
  <si>
    <t>Concentration Sample C-4</t>
  </si>
  <si>
    <t>Chemical Sample C-4</t>
  </si>
  <si>
    <t>Concentration Sample D-3</t>
  </si>
  <si>
    <t>Chemical Sample D-3</t>
  </si>
  <si>
    <t>Concentration Sample D-4</t>
  </si>
  <si>
    <t>Chemical Sample D-4</t>
  </si>
  <si>
    <t>Concentration Sample E-3</t>
  </si>
  <si>
    <t>Chemical Sample E-3</t>
  </si>
  <si>
    <t>Concentration Sample E-4</t>
  </si>
  <si>
    <t>Chemical Sample E-4</t>
  </si>
  <si>
    <t>Concentration Sample F-3</t>
  </si>
  <si>
    <t>Chemical Sample F-3</t>
  </si>
  <si>
    <t>Concentration Sample F-4</t>
  </si>
  <si>
    <t>Chemical Sample F-4</t>
  </si>
  <si>
    <t>Sham Sample G-3</t>
  </si>
  <si>
    <t>Sham Sample G-4</t>
  </si>
  <si>
    <t>Inc. Control 3</t>
  </si>
  <si>
    <t>Inc. Control 4</t>
  </si>
  <si>
    <t>Inc</t>
  </si>
  <si>
    <t>Average</t>
  </si>
  <si>
    <t>Sham</t>
  </si>
  <si>
    <t>Viability</t>
  </si>
  <si>
    <t>Std Dev</t>
  </si>
  <si>
    <t>Concentration Sample A</t>
  </si>
  <si>
    <t>Chemical Sample A</t>
  </si>
  <si>
    <t>Concentration Sample B</t>
  </si>
  <si>
    <t>Chemical Sample B</t>
  </si>
  <si>
    <t>Concentration Sample C</t>
  </si>
  <si>
    <t>Chemical Sample C</t>
  </si>
  <si>
    <t>Concentration Sample D</t>
  </si>
  <si>
    <t>Chemical Sample D</t>
  </si>
  <si>
    <t>Concentration Sample E</t>
  </si>
  <si>
    <t>Chemical Sample E</t>
  </si>
  <si>
    <t>Concentration Sample F</t>
  </si>
  <si>
    <t>Chemical Sample F</t>
  </si>
  <si>
    <t>Sham Sample G</t>
  </si>
  <si>
    <t>Inc. Control</t>
  </si>
  <si>
    <t>11/13/18 (HPBE)</t>
  </si>
  <si>
    <t>11/14/18 (HPBE) **This chart was corrected on 4/29/2020; data was replaced with correct data</t>
  </si>
  <si>
    <t>11/15/18 (HPBE)</t>
  </si>
  <si>
    <t>% Viability from inc</t>
  </si>
  <si>
    <t>Combined Analysis from Sham (HPBE)</t>
  </si>
  <si>
    <t>Combined Analysis from Sham (BEAS-2B)</t>
  </si>
  <si>
    <t>Actual Conc</t>
  </si>
  <si>
    <t xml:space="preserve">From Sham </t>
  </si>
  <si>
    <t>Avg</t>
  </si>
  <si>
    <t>Std Error</t>
  </si>
  <si>
    <t>Dose A</t>
  </si>
  <si>
    <t>Dose B</t>
  </si>
  <si>
    <t>Dose C</t>
  </si>
  <si>
    <t>Dose D</t>
  </si>
  <si>
    <t>Dose E</t>
  </si>
  <si>
    <t>Dose F</t>
  </si>
  <si>
    <t>*all n/d values for Sham controls were estimated at 0</t>
  </si>
  <si>
    <t>*all NA values for Inc controls were set to 0</t>
  </si>
  <si>
    <t>*theoretical values were used in place of the actual for this data set</t>
  </si>
  <si>
    <r>
      <t xml:space="preserve">11/17/17 (BEAS-2B) </t>
    </r>
    <r>
      <rPr>
        <sz val="11"/>
        <color rgb="FFFF0000"/>
        <rFont val="Calibri"/>
        <family val="2"/>
        <scheme val="minor"/>
      </rPr>
      <t>*lot numbers listed in raw data sheet</t>
    </r>
  </si>
  <si>
    <t>11/20/17 (BEAS-2B)</t>
  </si>
  <si>
    <t>Average OD Value</t>
  </si>
  <si>
    <t>Corrected OD Value (Avg-Blank)</t>
  </si>
  <si>
    <t>0% Minimal LDH from Inc</t>
  </si>
  <si>
    <t>100% Maximal LDH</t>
  </si>
  <si>
    <t>% Cytotoxicity from Inc</t>
  </si>
  <si>
    <t>0% Minimal LDH from Sham</t>
  </si>
  <si>
    <t>% Cytotoxicity from  Sham</t>
  </si>
  <si>
    <t>Chemical Sample A-1</t>
  </si>
  <si>
    <t>Chemical Sample A-2</t>
  </si>
  <si>
    <t>Chemical Sample B-1</t>
  </si>
  <si>
    <t>Chemical Sample B-2</t>
  </si>
  <si>
    <t>Chemical Sample C-1</t>
  </si>
  <si>
    <t>Chemical Sample C-2</t>
  </si>
  <si>
    <t>Chemical Sample D-1</t>
  </si>
  <si>
    <t>Chemical Sample D-2</t>
  </si>
  <si>
    <t>Chemical Sample E-1</t>
  </si>
  <si>
    <t>Chemical Sample E-2</t>
  </si>
  <si>
    <t>Chemical Sample F-1</t>
  </si>
  <si>
    <t>Chemical Sample F-2</t>
  </si>
  <si>
    <t>Sham Sample G-1</t>
  </si>
  <si>
    <t>Sham Sample G-2</t>
  </si>
  <si>
    <t>Inc. Control 1</t>
  </si>
  <si>
    <t>Inc. Control 2</t>
  </si>
  <si>
    <t>Lysed Control 1</t>
  </si>
  <si>
    <t>Lysed Control 2</t>
  </si>
  <si>
    <t>KGM Media Blank</t>
  </si>
  <si>
    <t>Positive Kit Control</t>
  </si>
  <si>
    <t xml:space="preserve">Cytotoxicity </t>
  </si>
  <si>
    <t>Cytotoxicity</t>
  </si>
  <si>
    <t>Cytotocicity</t>
  </si>
  <si>
    <t>11/14/18 (HPBE)</t>
  </si>
  <si>
    <t>% Cell Death from Inc</t>
  </si>
  <si>
    <t>Concentration Sample A-1</t>
  </si>
  <si>
    <t>Concentration Sample A-2</t>
  </si>
  <si>
    <t>Concentration Sample B-1</t>
  </si>
  <si>
    <t>Concentration Sample B-2</t>
  </si>
  <si>
    <t>Concentration Sample C-1</t>
  </si>
  <si>
    <t>Concentration Sample C-2</t>
  </si>
  <si>
    <t>Concentration Sample D-1</t>
  </si>
  <si>
    <t>Concentration Sample D-2</t>
  </si>
  <si>
    <t>Concentration Sample E-1</t>
  </si>
  <si>
    <t>Concentration Sample E-2</t>
  </si>
  <si>
    <t>Concentration Sample F-1</t>
  </si>
  <si>
    <t>Concentration Sample F-2</t>
  </si>
  <si>
    <t>*this graph was just a test, it is not in use</t>
  </si>
  <si>
    <t>Conc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</si>
</sst>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5" xfId="0" applyBorder="1"/>
    <xf numFmtId="0" fontId="0" fillId="0" borderId="9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0" borderId="4" xfId="0" applyBorder="1"/>
    <xf numFmtId="0" fontId="0" fillId="0" borderId="10" xfId="0" applyBorder="1"/>
    <xf numFmtId="0" fontId="0" fillId="0" borderId="6" xfId="0" applyBorder="1"/>
    <xf numFmtId="0" fontId="3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12" xfId="0" applyBorder="1"/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4" xfId="0" applyBorder="1"/>
    <xf numFmtId="14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0" fillId="0" borderId="11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3" fillId="0" borderId="8" xfId="0" applyFont="1" applyBorder="1" applyAlignment="1">
      <alignment horizontal="center"/>
    </xf>
    <xf numFmtId="0" fontId="7" fillId="0" borderId="0" xfId="0" applyFont="1"/>
    <xf numFmtId="0" fontId="3" fillId="0" borderId="13" xfId="0" applyFont="1" applyBorder="1"/>
    <xf numFmtId="0" fontId="3" fillId="0" borderId="13" xfId="0" applyFont="1" applyFill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1" fillId="0" borderId="0" xfId="0" applyFont="1"/>
    <xf numFmtId="0" fontId="8" fillId="0" borderId="14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4" fillId="0" borderId="4" xfId="0" applyFont="1" applyBorder="1"/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'CTGlo Data'!$B$64:$G$64</c:f>
              <c:strCache>
                <c:ptCount val="1"/>
                <c:pt idx="0">
                  <c:v>Combined Analysis from Sham (HPBE)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'CTGlo Data'!$J$66:$J$73</c:f>
              <c:numCache>
                <c:formatCode>General</c:formatCode>
                <c:ptCount val="8"/>
                <c:pt idx="0">
                  <c:v>10</c:v>
                </c:pt>
                <c:pt idx="1">
                  <c:v>3.1</c:v>
                </c:pt>
                <c:pt idx="2">
                  <c:v>1</c:v>
                </c:pt>
                <c:pt idx="3">
                  <c:v>0.31</c:v>
                </c:pt>
                <c:pt idx="4">
                  <c:v>0.1</c:v>
                </c:pt>
                <c:pt idx="5">
                  <c:v>3.1E-2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'CTGlo Data'!$F$66:$F$73</c:f>
              <c:numCache>
                <c:formatCode>General</c:formatCode>
                <c:ptCount val="8"/>
                <c:pt idx="0">
                  <c:v>109.52900460493709</c:v>
                </c:pt>
                <c:pt idx="1">
                  <c:v>111.41464796743374</c:v>
                </c:pt>
                <c:pt idx="2">
                  <c:v>113.16100416008074</c:v>
                </c:pt>
                <c:pt idx="3">
                  <c:v>105.58148388443094</c:v>
                </c:pt>
                <c:pt idx="4">
                  <c:v>101.33640031714218</c:v>
                </c:pt>
                <c:pt idx="5">
                  <c:v>103.3796469344406</c:v>
                </c:pt>
                <c:pt idx="6">
                  <c:v>100</c:v>
                </c:pt>
                <c:pt idx="7">
                  <c:v>100.2611614775268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09-4331-ACF8-7308B344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415240"/>
        <c:axId val="715418520"/>
      </c:scatterChart>
      <c:valAx>
        <c:axId val="715415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18520"/>
        <c:crosses val="autoZero"/>
        <c:crossBetween val="midCat"/>
      </c:valAx>
      <c:valAx>
        <c:axId val="71541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15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'CTGlo Data'!$L$64:$Q$64</c:f>
              <c:strCache>
                <c:ptCount val="1"/>
                <c:pt idx="0">
                  <c:v>Combined Analysis from Sham (BEAS-2B)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'CTGlo Data'!$Q$66:$Q$73</c:f>
                <c:numCache>
                  <c:formatCode>General</c:formatCode>
                  <c:ptCount val="8"/>
                  <c:pt idx="0">
                    <c:v>3.7228153948274292</c:v>
                  </c:pt>
                  <c:pt idx="1">
                    <c:v>4.179155894674266</c:v>
                  </c:pt>
                  <c:pt idx="2">
                    <c:v>1.7611652983018429</c:v>
                  </c:pt>
                  <c:pt idx="3">
                    <c:v>5.9444309569279286</c:v>
                  </c:pt>
                  <c:pt idx="4">
                    <c:v>4.507487750828485</c:v>
                  </c:pt>
                  <c:pt idx="5">
                    <c:v>4.6113035166415228</c:v>
                  </c:pt>
                  <c:pt idx="6">
                    <c:v>0</c:v>
                  </c:pt>
                  <c:pt idx="7">
                    <c:v>3.1952346653356041</c:v>
                  </c:pt>
                </c:numCache>
              </c:numRef>
            </c:plus>
            <c:minus>
              <c:numRef>
                <c:f>'CTGlo Data'!$Q$66:$Q$73</c:f>
                <c:numCache>
                  <c:formatCode>General</c:formatCode>
                  <c:ptCount val="8"/>
                  <c:pt idx="0">
                    <c:v>3.7228153948274292</c:v>
                  </c:pt>
                  <c:pt idx="1">
                    <c:v>4.179155894674266</c:v>
                  </c:pt>
                  <c:pt idx="2">
                    <c:v>1.7611652983018429</c:v>
                  </c:pt>
                  <c:pt idx="3">
                    <c:v>5.9444309569279286</c:v>
                  </c:pt>
                  <c:pt idx="4">
                    <c:v>4.507487750828485</c:v>
                  </c:pt>
                  <c:pt idx="5">
                    <c:v>4.6113035166415228</c:v>
                  </c:pt>
                  <c:pt idx="6">
                    <c:v>0</c:v>
                  </c:pt>
                  <c:pt idx="7">
                    <c:v>3.1952346653356041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'CTGlo Data'!$J$66:$J$73</c:f>
              <c:numCache>
                <c:formatCode>General</c:formatCode>
                <c:ptCount val="8"/>
                <c:pt idx="0">
                  <c:v>10</c:v>
                </c:pt>
                <c:pt idx="1">
                  <c:v>3.1</c:v>
                </c:pt>
                <c:pt idx="2">
                  <c:v>1</c:v>
                </c:pt>
                <c:pt idx="3">
                  <c:v>0.31</c:v>
                </c:pt>
                <c:pt idx="4">
                  <c:v>0.1</c:v>
                </c:pt>
                <c:pt idx="5">
                  <c:v>3.1E-2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'CTGlo Data'!$P$66:$P$73</c:f>
              <c:numCache>
                <c:formatCode>General</c:formatCode>
                <c:ptCount val="8"/>
                <c:pt idx="0">
                  <c:v>76.226155120178376</c:v>
                </c:pt>
                <c:pt idx="1">
                  <c:v>105.2436725076539</c:v>
                </c:pt>
                <c:pt idx="2">
                  <c:v>100.42772386633679</c:v>
                </c:pt>
                <c:pt idx="3">
                  <c:v>99.926344326513799</c:v>
                </c:pt>
                <c:pt idx="4">
                  <c:v>98.897229213873615</c:v>
                </c:pt>
                <c:pt idx="5">
                  <c:v>99.756148411120492</c:v>
                </c:pt>
                <c:pt idx="6">
                  <c:v>100</c:v>
                </c:pt>
                <c:pt idx="7">
                  <c:v>107.68014858586548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0C-4760-93F7-FFE6F72B4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582648"/>
        <c:axId val="670582320"/>
      </c:scatterChart>
      <c:valAx>
        <c:axId val="670582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82320"/>
        <c:crosses val="autoZero"/>
        <c:crossBetween val="midCat"/>
      </c:valAx>
      <c:valAx>
        <c:axId val="6705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82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HPBE Actual Conc w/ Combined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'CTGlo Data'!$V$65:$V$88</c:f>
              <c:numCache>
                <c:formatCode>General</c:formatCode>
                <c:ptCount val="24"/>
                <c:pt idx="0">
                  <c:v>11.67</c:v>
                </c:pt>
                <c:pt idx="1">
                  <c:v>3.42</c:v>
                </c:pt>
                <c:pt idx="2">
                  <c:v>0.97</c:v>
                </c:pt>
                <c:pt idx="3">
                  <c:v>0.41</c:v>
                </c:pt>
                <c:pt idx="4">
                  <c:v>0.15</c:v>
                </c:pt>
                <c:pt idx="5">
                  <c:v>0.11</c:v>
                </c:pt>
                <c:pt idx="6">
                  <c:v>0</c:v>
                </c:pt>
                <c:pt idx="7">
                  <c:v>0</c:v>
                </c:pt>
                <c:pt idx="8">
                  <c:v>9.98</c:v>
                </c:pt>
                <c:pt idx="9">
                  <c:v>3.59</c:v>
                </c:pt>
                <c:pt idx="10">
                  <c:v>1.23</c:v>
                </c:pt>
                <c:pt idx="11">
                  <c:v>0.44</c:v>
                </c:pt>
                <c:pt idx="12">
                  <c:v>0.24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10.78</c:v>
                </c:pt>
                <c:pt idx="17">
                  <c:v>3.64</c:v>
                </c:pt>
                <c:pt idx="18">
                  <c:v>1.22</c:v>
                </c:pt>
                <c:pt idx="19">
                  <c:v>0.41</c:v>
                </c:pt>
                <c:pt idx="20">
                  <c:v>0.26</c:v>
                </c:pt>
                <c:pt idx="21">
                  <c:v>0.11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'CTGlo Data'!$W$65:$W$88</c:f>
              <c:numCache>
                <c:formatCode>General</c:formatCode>
                <c:ptCount val="24"/>
                <c:pt idx="0">
                  <c:v>126.19685159260732</c:v>
                </c:pt>
                <c:pt idx="1">
                  <c:v>118.92551369974053</c:v>
                </c:pt>
                <c:pt idx="2">
                  <c:v>113.31792046054971</c:v>
                </c:pt>
                <c:pt idx="3">
                  <c:v>112.52157140748685</c:v>
                </c:pt>
                <c:pt idx="4">
                  <c:v>105.78511882204356</c:v>
                </c:pt>
                <c:pt idx="5">
                  <c:v>117.31823795224085</c:v>
                </c:pt>
                <c:pt idx="6">
                  <c:v>100</c:v>
                </c:pt>
                <c:pt idx="7">
                  <c:v>106.65824691152434</c:v>
                </c:pt>
                <c:pt idx="8">
                  <c:v>103.12767244912021</c:v>
                </c:pt>
                <c:pt idx="9">
                  <c:v>107.20798031525887</c:v>
                </c:pt>
                <c:pt idx="10">
                  <c:v>115.1398093040703</c:v>
                </c:pt>
                <c:pt idx="11">
                  <c:v>103.88618024936318</c:v>
                </c:pt>
                <c:pt idx="12">
                  <c:v>98.219857968313477</c:v>
                </c:pt>
                <c:pt idx="13">
                  <c:v>98.517620709136224</c:v>
                </c:pt>
                <c:pt idx="14">
                  <c:v>100</c:v>
                </c:pt>
                <c:pt idx="15">
                  <c:v>94.964592473470589</c:v>
                </c:pt>
                <c:pt idx="16">
                  <c:v>99.262489773083729</c:v>
                </c:pt>
                <c:pt idx="17">
                  <c:v>108.1104498873018</c:v>
                </c:pt>
                <c:pt idx="18">
                  <c:v>111.0252827156222</c:v>
                </c:pt>
                <c:pt idx="19">
                  <c:v>100.3366999964428</c:v>
                </c:pt>
                <c:pt idx="20">
                  <c:v>100.00422416106949</c:v>
                </c:pt>
                <c:pt idx="21">
                  <c:v>94.303082141944742</c:v>
                </c:pt>
                <c:pt idx="22">
                  <c:v>100</c:v>
                </c:pt>
                <c:pt idx="23">
                  <c:v>99.16064504758549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F2-41CD-BBC9-3E170804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305848"/>
        <c:axId val="334303224"/>
      </c:scatterChart>
      <c:valAx>
        <c:axId val="33430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03224"/>
        <c:crosses val="autoZero"/>
        <c:crossBetween val="midCat"/>
      </c:valAx>
      <c:valAx>
        <c:axId val="33430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05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BEAS-2B Actual Conc w/ Combined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'CTGlo Data'!$Z$65:$Z$88</c:f>
              <c:numCache>
                <c:formatCode>General</c:formatCode>
                <c:ptCount val="24"/>
                <c:pt idx="0">
                  <c:v>12.73</c:v>
                </c:pt>
                <c:pt idx="1">
                  <c:v>4.03</c:v>
                </c:pt>
                <c:pt idx="2">
                  <c:v>1.27</c:v>
                </c:pt>
                <c:pt idx="3">
                  <c:v>0.4</c:v>
                </c:pt>
                <c:pt idx="4">
                  <c:v>0.13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10.78</c:v>
                </c:pt>
                <c:pt idx="9">
                  <c:v>3.41</c:v>
                </c:pt>
                <c:pt idx="10">
                  <c:v>1.08</c:v>
                </c:pt>
                <c:pt idx="11">
                  <c:v>0.34</c:v>
                </c:pt>
                <c:pt idx="12">
                  <c:v>0.11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10.78</c:v>
                </c:pt>
                <c:pt idx="17">
                  <c:v>3.41</c:v>
                </c:pt>
                <c:pt idx="18">
                  <c:v>1.08</c:v>
                </c:pt>
                <c:pt idx="19">
                  <c:v>0.34</c:v>
                </c:pt>
                <c:pt idx="20">
                  <c:v>0.11</c:v>
                </c:pt>
                <c:pt idx="21">
                  <c:v>0.03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'CTGlo Data'!$AA$65:$AA$88</c:f>
              <c:numCache>
                <c:formatCode>General</c:formatCode>
                <c:ptCount val="24"/>
                <c:pt idx="0">
                  <c:v>69.781061625332384</c:v>
                </c:pt>
                <c:pt idx="1">
                  <c:v>98.212228396173444</c:v>
                </c:pt>
                <c:pt idx="2">
                  <c:v>96.148085663131809</c:v>
                </c:pt>
                <c:pt idx="3">
                  <c:v>85.380536692339476</c:v>
                </c:pt>
                <c:pt idx="4">
                  <c:v>88.232509296240195</c:v>
                </c:pt>
                <c:pt idx="5">
                  <c:v>88.743670081467897</c:v>
                </c:pt>
                <c:pt idx="6">
                  <c:v>100</c:v>
                </c:pt>
                <c:pt idx="7">
                  <c:v>106.13061879588528</c:v>
                </c:pt>
                <c:pt idx="8">
                  <c:v>73.861871597237055</c:v>
                </c:pt>
                <c:pt idx="9">
                  <c:v>102.31632516718992</c:v>
                </c:pt>
                <c:pt idx="10">
                  <c:v>103.03784826558447</c:v>
                </c:pt>
                <c:pt idx="11">
                  <c:v>107.7717667107825</c:v>
                </c:pt>
                <c:pt idx="12">
                  <c:v>106.70472917201047</c:v>
                </c:pt>
                <c:pt idx="13">
                  <c:v>107.43782576878425</c:v>
                </c:pt>
                <c:pt idx="14">
                  <c:v>100</c:v>
                </c:pt>
                <c:pt idx="15">
                  <c:v>115.09886400911836</c:v>
                </c:pt>
                <c:pt idx="16">
                  <c:v>85.035532137965674</c:v>
                </c:pt>
                <c:pt idx="17">
                  <c:v>115.20246395959832</c:v>
                </c:pt>
                <c:pt idx="18">
                  <c:v>102.09723767029408</c:v>
                </c:pt>
                <c:pt idx="19">
                  <c:v>106.62672957641945</c:v>
                </c:pt>
                <c:pt idx="20">
                  <c:v>101.75444917337016</c:v>
                </c:pt>
                <c:pt idx="21">
                  <c:v>103.08694938310938</c:v>
                </c:pt>
                <c:pt idx="22">
                  <c:v>100</c:v>
                </c:pt>
                <c:pt idx="23">
                  <c:v>101.81096295259277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4D-45E4-A86B-7DA559BAB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78280"/>
        <c:axId val="493778608"/>
      </c:scatterChart>
      <c:valAx>
        <c:axId val="49377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78608"/>
        <c:crosses val="autoZero"/>
        <c:crossBetween val="midCat"/>
      </c:valAx>
      <c:valAx>
        <c:axId val="49377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78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Cytotoxicity HPBE 11/13/18</a:t>
            </a:r>
            <a:endParaRPr lang="en-US"/>
          </a:p>
        </c:rich>
      </c:tx>
      <c:layout>
        <c:manualLayout>
          <c:xMode val="edge"/>
          <c:yMode val="edge"/>
          <c:x val="0.25532631382953286"/>
          <c:y val="4.1246301061524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10891470733989"/>
          <c:y val="0.13472263741827109"/>
          <c:w val="0.78382743241010955"/>
          <c:h val="0.70696741032370958"/>
        </c:manualLayout>
      </c:layout>
      <c:lineChart>
        <c:grouping val="standard"/>
        <c:varyColors val="0"/>
        <c:ser>
          <c:idx val="0"/>
          <c:order val="0"/>
          <c:tx>
            <c:v>Avg. Cytotoxicity from Sham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('LDH Data'!$D$103:$D$106,'LDH Data'!$H$103:$H$106)</c:f>
                <c:numCache>
                  <c:formatCode>General</c:formatCode>
                  <c:ptCount val="8"/>
                  <c:pt idx="0">
                    <c:v>3.2382873833227827E-2</c:v>
                  </c:pt>
                  <c:pt idx="1">
                    <c:v>2.9665208652925854E-2</c:v>
                  </c:pt>
                  <c:pt idx="2">
                    <c:v>3.9703318391513594E-2</c:v>
                  </c:pt>
                  <c:pt idx="3">
                    <c:v>3.4612850782958095E-2</c:v>
                  </c:pt>
                  <c:pt idx="4">
                    <c:v>1.4738149165738436E-2</c:v>
                  </c:pt>
                  <c:pt idx="5">
                    <c:v>1.9576534728941868E-2</c:v>
                  </c:pt>
                  <c:pt idx="6">
                    <c:v>6.5539406961500263E-2</c:v>
                  </c:pt>
                  <c:pt idx="7">
                    <c:v>1.1109297928873482E-2</c:v>
                  </c:pt>
                </c:numCache>
              </c:numRef>
            </c:plus>
            <c:minus>
              <c:numRef>
                <c:f>('LDH Data'!$D$103:$D$106,'LDH Data'!$H$103:$H$106)</c:f>
                <c:numCache>
                  <c:formatCode>General</c:formatCode>
                  <c:ptCount val="8"/>
                  <c:pt idx="0">
                    <c:v>3.2382873833227827E-2</c:v>
                  </c:pt>
                  <c:pt idx="1">
                    <c:v>2.9665208652925854E-2</c:v>
                  </c:pt>
                  <c:pt idx="2">
                    <c:v>3.9703318391513594E-2</c:v>
                  </c:pt>
                  <c:pt idx="3">
                    <c:v>3.4612850782958095E-2</c:v>
                  </c:pt>
                  <c:pt idx="4">
                    <c:v>1.4738149165738436E-2</c:v>
                  </c:pt>
                  <c:pt idx="5">
                    <c:v>1.9576534728941868E-2</c:v>
                  </c:pt>
                  <c:pt idx="6">
                    <c:v>6.5539406961500263E-2</c:v>
                  </c:pt>
                  <c:pt idx="7">
                    <c:v>1.1109297928873482E-2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'LDH Data'!$AF$83:$AF$90</c:f>
              <c:strCache>
                <c:ptCount val="8"/>
                <c:pt idx="0">
                  <c:v>11.67</c:v>
                </c:pt>
                <c:pt idx="1">
                  <c:v>3.42</c:v>
                </c:pt>
                <c:pt idx="2">
                  <c:v>0.97</c:v>
                </c:pt>
                <c:pt idx="3">
                  <c:v>0.41</c:v>
                </c:pt>
                <c:pt idx="4">
                  <c:v>0.15</c:v>
                </c:pt>
                <c:pt idx="5">
                  <c:v>0.11</c:v>
                </c:pt>
                <c:pt idx="6">
                  <c:v>n/d</c:v>
                </c:pt>
                <c:pt idx="7">
                  <c:v>NA</c:v>
                </c:pt>
              </c:strCache>
            </c:strRef>
          </c:cat>
          <c:val>
            <c:numRef>
              <c:f>('LDH Data'!$C$103:$C$106,'LDH Data'!$G$103:$G$106)</c:f>
              <c:numCache>
                <c:formatCode>General</c:formatCode>
                <c:ptCount val="8"/>
                <c:pt idx="0">
                  <c:v>-1.6774672011018423E-2</c:v>
                </c:pt>
                <c:pt idx="1">
                  <c:v>-4.4585312450338338E-2</c:v>
                </c:pt>
                <c:pt idx="2">
                  <c:v>-4.1936680027545935E-2</c:v>
                </c:pt>
                <c:pt idx="3">
                  <c:v>-4.0170925079017789E-2</c:v>
                </c:pt>
                <c:pt idx="4">
                  <c:v>-7.6810340260978716E-2</c:v>
                </c:pt>
                <c:pt idx="5">
                  <c:v>-5.0765454770187159E-2</c:v>
                </c:pt>
                <c:pt idx="6">
                  <c:v>-5.0324016033055051E-2</c:v>
                </c:pt>
                <c:pt idx="7">
                  <c:v>-0.10638673564882672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6-46DD-8211-756D4C77AC56}"/>
            </c:ext>
          </c:extLst>
        </c:ser>
        <c:ser>
          <c:idx val="1"/>
          <c:order val="1"/>
          <c:tx>
            <c:v>Avg. Cytotoxicity from Inc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('LDH Data'!$D$96:$D$99,'LDH Data'!$H$96:$H$99)</c:f>
                <c:numCache>
                  <c:formatCode>General</c:formatCode>
                  <c:ptCount val="8"/>
                  <c:pt idx="0">
                    <c:v>3.2350313878941446E-2</c:v>
                  </c:pt>
                  <c:pt idx="1">
                    <c:v>2.9635381224927669E-2</c:v>
                  </c:pt>
                  <c:pt idx="2">
                    <c:v>3.9663397962014284E-2</c:v>
                  </c:pt>
                  <c:pt idx="3">
                    <c:v>3.4578048657457491E-2</c:v>
                  </c:pt>
                  <c:pt idx="4">
                    <c:v>1.4723330423412607E-2</c:v>
                  </c:pt>
                  <c:pt idx="5">
                    <c:v>1.9556851143132221E-2</c:v>
                  </c:pt>
                  <c:pt idx="6">
                    <c:v>6.5473509163003096E-2</c:v>
                  </c:pt>
                  <c:pt idx="7">
                    <c:v>1.1098127881564505E-2</c:v>
                  </c:pt>
                </c:numCache>
              </c:numRef>
            </c:plus>
            <c:minus>
              <c:numRef>
                <c:f>('LDH Data'!$D$96:$D$99,'LDH Data'!$H$96:$H$99)</c:f>
                <c:numCache>
                  <c:formatCode>General</c:formatCode>
                  <c:ptCount val="8"/>
                  <c:pt idx="0">
                    <c:v>3.2350313878941446E-2</c:v>
                  </c:pt>
                  <c:pt idx="1">
                    <c:v>2.9635381224927669E-2</c:v>
                  </c:pt>
                  <c:pt idx="2">
                    <c:v>3.9663397962014284E-2</c:v>
                  </c:pt>
                  <c:pt idx="3">
                    <c:v>3.4578048657457491E-2</c:v>
                  </c:pt>
                  <c:pt idx="4">
                    <c:v>1.4723330423412607E-2</c:v>
                  </c:pt>
                  <c:pt idx="5">
                    <c:v>1.9556851143132221E-2</c:v>
                  </c:pt>
                  <c:pt idx="6">
                    <c:v>6.5473509163003096E-2</c:v>
                  </c:pt>
                  <c:pt idx="7">
                    <c:v>1.1098127881564505E-2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'LDH Data'!$AF$83:$AF$90</c:f>
              <c:strCache>
                <c:ptCount val="8"/>
                <c:pt idx="0">
                  <c:v>11.67</c:v>
                </c:pt>
                <c:pt idx="1">
                  <c:v>3.42</c:v>
                </c:pt>
                <c:pt idx="2">
                  <c:v>0.97</c:v>
                </c:pt>
                <c:pt idx="3">
                  <c:v>0.41</c:v>
                </c:pt>
                <c:pt idx="4">
                  <c:v>0.15</c:v>
                </c:pt>
                <c:pt idx="5">
                  <c:v>0.11</c:v>
                </c:pt>
                <c:pt idx="6">
                  <c:v>n/d</c:v>
                </c:pt>
                <c:pt idx="7">
                  <c:v>NA</c:v>
                </c:pt>
              </c:strCache>
            </c:strRef>
          </c:cat>
          <c:val>
            <c:numRef>
              <c:f>('LDH Data'!$C$96:$C$99,'LDH Data'!$G$96:$G$99)</c:f>
              <c:numCache>
                <c:formatCode>General</c:formatCode>
                <c:ptCount val="8"/>
                <c:pt idx="0">
                  <c:v>8.3789028047274727E-2</c:v>
                </c:pt>
                <c:pt idx="1">
                  <c:v>5.6006350326336191E-2</c:v>
                </c:pt>
                <c:pt idx="2">
                  <c:v>5.8652319633092281E-2</c:v>
                </c:pt>
                <c:pt idx="3">
                  <c:v>6.0416299170929541E-2</c:v>
                </c:pt>
                <c:pt idx="4">
                  <c:v>2.3813723760804411E-2</c:v>
                </c:pt>
                <c:pt idx="5">
                  <c:v>4.9832421943905462E-2</c:v>
                </c:pt>
                <c:pt idx="6">
                  <c:v>5.027341682836485E-2</c:v>
                </c:pt>
                <c:pt idx="7">
                  <c:v>-5.7329334979713117E-3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D6-46DD-8211-756D4C77A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63984"/>
        <c:axId val="500165952"/>
      </c:lineChart>
      <c:catAx>
        <c:axId val="50016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</a:t>
                </a:r>
                <a:r>
                  <a:rPr lang="en-US" baseline="0"/>
                  <a:t> Nozzle Conc.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165952"/>
        <c:crosses val="autoZero"/>
        <c:auto val="1"/>
        <c:lblAlgn val="ctr"/>
        <c:lblOffset val="100"/>
        <c:noMultiLvlLbl val="0"/>
      </c:catAx>
      <c:valAx>
        <c:axId val="50016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16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HPBE Combined Analysis from Sham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Combined Analysis from Sham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'LDH Data'!$G$110:$G$117</c:f>
                <c:numCache>
                  <c:formatCode>General</c:formatCode>
                  <c:ptCount val="8"/>
                  <c:pt idx="0">
                    <c:v>7.5437075809101875E-2</c:v>
                  </c:pt>
                  <c:pt idx="1">
                    <c:v>8.9123047678357006E-2</c:v>
                  </c:pt>
                  <c:pt idx="2">
                    <c:v>8.9030849331678347E-2</c:v>
                  </c:pt>
                  <c:pt idx="3">
                    <c:v>8.3308678739042949E-2</c:v>
                  </c:pt>
                  <c:pt idx="4">
                    <c:v>7.9298028824950809E-2</c:v>
                  </c:pt>
                  <c:pt idx="5">
                    <c:v>8.7138832892467558E-2</c:v>
                  </c:pt>
                  <c:pt idx="6">
                    <c:v>5.5558800551431871E-2</c:v>
                  </c:pt>
                  <c:pt idx="7">
                    <c:v>8.9860957964996893E-2</c:v>
                  </c:pt>
                </c:numCache>
              </c:numRef>
            </c:plus>
            <c:minus>
              <c:numRef>
                <c:f>'LDH Data'!$G$110:$G$117</c:f>
                <c:numCache>
                  <c:formatCode>General</c:formatCode>
                  <c:ptCount val="8"/>
                  <c:pt idx="0">
                    <c:v>7.5437075809101875E-2</c:v>
                  </c:pt>
                  <c:pt idx="1">
                    <c:v>8.9123047678357006E-2</c:v>
                  </c:pt>
                  <c:pt idx="2">
                    <c:v>8.9030849331678347E-2</c:v>
                  </c:pt>
                  <c:pt idx="3">
                    <c:v>8.3308678739042949E-2</c:v>
                  </c:pt>
                  <c:pt idx="4">
                    <c:v>7.9298028824950809E-2</c:v>
                  </c:pt>
                  <c:pt idx="5">
                    <c:v>8.7138832892467558E-2</c:v>
                  </c:pt>
                  <c:pt idx="6">
                    <c:v>5.5558800551431871E-2</c:v>
                  </c:pt>
                  <c:pt idx="7">
                    <c:v>8.9860957964996893E-2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'LDH Data'!$J$110:$J$117</c:f>
              <c:numCache>
                <c:formatCode>General</c:formatCode>
                <c:ptCount val="8"/>
                <c:pt idx="0">
                  <c:v>10</c:v>
                </c:pt>
                <c:pt idx="1">
                  <c:v>3.1</c:v>
                </c:pt>
                <c:pt idx="2">
                  <c:v>1</c:v>
                </c:pt>
                <c:pt idx="3">
                  <c:v>0.31</c:v>
                </c:pt>
                <c:pt idx="4">
                  <c:v>0.1</c:v>
                </c:pt>
                <c:pt idx="5">
                  <c:v>3.1E-2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Data'!$F$110:$F$117</c:f>
              <c:numCache>
                <c:formatCode>General</c:formatCode>
                <c:ptCount val="8"/>
                <c:pt idx="0">
                  <c:v>-6.9146823716596181E-2</c:v>
                </c:pt>
                <c:pt idx="1">
                  <c:v>-0.13186769138953816</c:v>
                </c:pt>
                <c:pt idx="2">
                  <c:v>-0.10819755244595748</c:v>
                </c:pt>
                <c:pt idx="3">
                  <c:v>-0.11549153572126165</c:v>
                </c:pt>
                <c:pt idx="4">
                  <c:v>-0.15348962129791785</c:v>
                </c:pt>
                <c:pt idx="5">
                  <c:v>-0.12651292807267078</c:v>
                </c:pt>
                <c:pt idx="6">
                  <c:v>-9.8534587799992177E-2</c:v>
                </c:pt>
                <c:pt idx="7">
                  <c:v>-0.16555850721185147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8C-4F36-8124-3181F6740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12400"/>
        <c:axId val="333613056"/>
      </c:scatterChart>
      <c:valAx>
        <c:axId val="33361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613056"/>
        <c:crosses val="autoZero"/>
        <c:crossBetween val="midCat"/>
      </c:valAx>
      <c:valAx>
        <c:axId val="3336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61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BEAS-2B Combined Data from Sham</a:t>
            </a:r>
          </a:p>
        </c:rich>
      </c:tx>
      <c:layout>
        <c:manualLayout>
          <c:xMode val="edge"/>
          <c:yMode val="edge"/>
          <c:x val="0.2055326819480539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Combined Data from Sham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'LDH Data'!$Q$110:$Q$117</c:f>
                <c:numCache>
                  <c:formatCode>General</c:formatCode>
                  <c:ptCount val="8"/>
                  <c:pt idx="0">
                    <c:v>1.0421789447101699</c:v>
                  </c:pt>
                  <c:pt idx="1">
                    <c:v>0.33274335948742406</c:v>
                  </c:pt>
                  <c:pt idx="2">
                    <c:v>0.40432690471892729</c:v>
                  </c:pt>
                  <c:pt idx="3">
                    <c:v>0.33289569017994669</c:v>
                  </c:pt>
                  <c:pt idx="4">
                    <c:v>0.35221839285975737</c:v>
                  </c:pt>
                  <c:pt idx="5">
                    <c:v>0.3458018409529599</c:v>
                  </c:pt>
                  <c:pt idx="6">
                    <c:v>0.12197344008235231</c:v>
                  </c:pt>
                  <c:pt idx="7">
                    <c:v>0.20379692853090717</c:v>
                  </c:pt>
                </c:numCache>
              </c:numRef>
            </c:plus>
            <c:minus>
              <c:numRef>
                <c:f>'LDH Data'!$Q$110:$Q$117</c:f>
                <c:numCache>
                  <c:formatCode>General</c:formatCode>
                  <c:ptCount val="8"/>
                  <c:pt idx="0">
                    <c:v>1.0421789447101699</c:v>
                  </c:pt>
                  <c:pt idx="1">
                    <c:v>0.33274335948742406</c:v>
                  </c:pt>
                  <c:pt idx="2">
                    <c:v>0.40432690471892729</c:v>
                  </c:pt>
                  <c:pt idx="3">
                    <c:v>0.33289569017994669</c:v>
                  </c:pt>
                  <c:pt idx="4">
                    <c:v>0.35221839285975737</c:v>
                  </c:pt>
                  <c:pt idx="5">
                    <c:v>0.3458018409529599</c:v>
                  </c:pt>
                  <c:pt idx="6">
                    <c:v>0.12197344008235231</c:v>
                  </c:pt>
                  <c:pt idx="7">
                    <c:v>0.20379692853090717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'LDH Data'!$J$110:$J$117</c:f>
              <c:numCache>
                <c:formatCode>General</c:formatCode>
                <c:ptCount val="8"/>
                <c:pt idx="0">
                  <c:v>10</c:v>
                </c:pt>
                <c:pt idx="1">
                  <c:v>3.1</c:v>
                </c:pt>
                <c:pt idx="2">
                  <c:v>1</c:v>
                </c:pt>
                <c:pt idx="3">
                  <c:v>0.31</c:v>
                </c:pt>
                <c:pt idx="4">
                  <c:v>0.1</c:v>
                </c:pt>
                <c:pt idx="5">
                  <c:v>3.1E-2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Data'!$P$110:$P$117</c:f>
              <c:numCache>
                <c:formatCode>General</c:formatCode>
                <c:ptCount val="8"/>
                <c:pt idx="0">
                  <c:v>2.0267574454646682</c:v>
                </c:pt>
                <c:pt idx="1">
                  <c:v>6.9328998838937769E-2</c:v>
                </c:pt>
                <c:pt idx="2">
                  <c:v>-0.3099242214450339</c:v>
                </c:pt>
                <c:pt idx="3">
                  <c:v>-0.25929019305243733</c:v>
                </c:pt>
                <c:pt idx="4">
                  <c:v>-0.20913081861262772</c:v>
                </c:pt>
                <c:pt idx="5">
                  <c:v>-0.35228347079108319</c:v>
                </c:pt>
                <c:pt idx="6">
                  <c:v>-0.23804813035220049</c:v>
                </c:pt>
                <c:pt idx="7">
                  <c:v>-0.95156608497141992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28-4040-A114-CD3A93C98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989968"/>
        <c:axId val="562991280"/>
      </c:scatterChart>
      <c:valAx>
        <c:axId val="56298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991280"/>
        <c:crosses val="autoZero"/>
        <c:crossBetween val="midCat"/>
      </c:valAx>
      <c:valAx>
        <c:axId val="56299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98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15345581802274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HPBE Actual Conc. w/ Combined Sham Values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'LDH Data'!$U$109:$U$132</c:f>
              <c:numCache>
                <c:formatCode>General</c:formatCode>
                <c:ptCount val="24"/>
                <c:pt idx="0">
                  <c:v>11.67</c:v>
                </c:pt>
                <c:pt idx="1">
                  <c:v>3.42</c:v>
                </c:pt>
                <c:pt idx="2">
                  <c:v>0.97</c:v>
                </c:pt>
                <c:pt idx="3">
                  <c:v>0.41</c:v>
                </c:pt>
                <c:pt idx="4">
                  <c:v>0.15</c:v>
                </c:pt>
                <c:pt idx="5">
                  <c:v>0.11</c:v>
                </c:pt>
                <c:pt idx="6">
                  <c:v>0</c:v>
                </c:pt>
                <c:pt idx="7">
                  <c:v>0</c:v>
                </c:pt>
                <c:pt idx="8">
                  <c:v>9.98</c:v>
                </c:pt>
                <c:pt idx="9">
                  <c:v>3.59</c:v>
                </c:pt>
                <c:pt idx="10">
                  <c:v>1.23</c:v>
                </c:pt>
                <c:pt idx="11">
                  <c:v>0.44</c:v>
                </c:pt>
                <c:pt idx="12">
                  <c:v>0.24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10.78</c:v>
                </c:pt>
                <c:pt idx="17">
                  <c:v>3.64</c:v>
                </c:pt>
                <c:pt idx="18">
                  <c:v>1.22</c:v>
                </c:pt>
                <c:pt idx="19">
                  <c:v>0.41</c:v>
                </c:pt>
                <c:pt idx="20">
                  <c:v>0.26</c:v>
                </c:pt>
                <c:pt idx="21">
                  <c:v>0.11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'LDH Data'!$V$109:$V$132</c:f>
              <c:numCache>
                <c:formatCode>General</c:formatCode>
                <c:ptCount val="24"/>
                <c:pt idx="0">
                  <c:v>3.3532469136891896E-2</c:v>
                </c:pt>
                <c:pt idx="1">
                  <c:v>5.735817089205111E-3</c:v>
                </c:pt>
                <c:pt idx="2">
                  <c:v>8.3831172842229393E-3</c:v>
                </c:pt>
                <c:pt idx="3">
                  <c:v>1.0147984080901354E-2</c:v>
                </c:pt>
                <c:pt idx="4">
                  <c:v>-2.6473001950177828E-2</c:v>
                </c:pt>
                <c:pt idx="5">
                  <c:v>-4.4121669916967303E-4</c:v>
                </c:pt>
                <c:pt idx="6">
                  <c:v>0</c:v>
                </c:pt>
                <c:pt idx="7">
                  <c:v>-5.603452079454297E-2</c:v>
                </c:pt>
                <c:pt idx="8">
                  <c:v>7.0547519744431547E-2</c:v>
                </c:pt>
                <c:pt idx="9">
                  <c:v>1.0204987132842231E-2</c:v>
                </c:pt>
                <c:pt idx="10">
                  <c:v>5.1024935664211284E-2</c:v>
                </c:pt>
                <c:pt idx="11">
                  <c:v>2.3515839914810478E-2</c:v>
                </c:pt>
                <c:pt idx="12">
                  <c:v>-2.4846925193007342E-2</c:v>
                </c:pt>
                <c:pt idx="13">
                  <c:v>2.0853669358416878E-2</c:v>
                </c:pt>
                <c:pt idx="14">
                  <c:v>0</c:v>
                </c:pt>
                <c:pt idx="15">
                  <c:v>8.8739018546469921E-4</c:v>
                </c:pt>
                <c:pt idx="16">
                  <c:v>-1.5905300802976689E-2</c:v>
                </c:pt>
                <c:pt idx="17">
                  <c:v>-0.11567491493073971</c:v>
                </c:pt>
                <c:pt idx="18">
                  <c:v>-8.8202122634688934E-2</c:v>
                </c:pt>
                <c:pt idx="19">
                  <c:v>-8.4346292136997625E-2</c:v>
                </c:pt>
                <c:pt idx="20">
                  <c:v>-0.11326502086968263</c:v>
                </c:pt>
                <c:pt idx="21">
                  <c:v>-0.10410742343766562</c:v>
                </c:pt>
                <c:pt idx="22">
                  <c:v>0</c:v>
                </c:pt>
                <c:pt idx="23">
                  <c:v>-0.14555760128784723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1F-4447-8CEA-E5B8FDC8C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941224"/>
        <c:axId val="558941880"/>
      </c:scatterChart>
      <c:valAx>
        <c:axId val="55894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941880"/>
        <c:crosses val="autoZero"/>
        <c:crossBetween val="midCat"/>
      </c:valAx>
      <c:valAx>
        <c:axId val="55894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941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BEAS-2B Actual Conc. w/ Combined Sham Values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073333333333333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'LDH Data'!$AG$108</c:f>
              <c:strCache>
                <c:ptCount val="1"/>
                <c:pt idx="0">
                  <c:v>From Sham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'LDH Data'!$AF$109:$AF$121</c:f>
              <c:numCache>
                <c:formatCode>General</c:formatCode>
                <c:ptCount val="13"/>
                <c:pt idx="0">
                  <c:v>12.73</c:v>
                </c:pt>
                <c:pt idx="1">
                  <c:v>4.03</c:v>
                </c:pt>
                <c:pt idx="2">
                  <c:v>1.27</c:v>
                </c:pt>
                <c:pt idx="3">
                  <c:v>0.4</c:v>
                </c:pt>
                <c:pt idx="4">
                  <c:v>0.13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10.78</c:v>
                </c:pt>
                <c:pt idx="9">
                  <c:v>3.41</c:v>
                </c:pt>
                <c:pt idx="10">
                  <c:v>1.08</c:v>
                </c:pt>
                <c:pt idx="11">
                  <c:v>0.34</c:v>
                </c:pt>
                <c:pt idx="12">
                  <c:v>0.11</c:v>
                </c:pt>
              </c:numCache>
            </c:numRef>
          </c:xVal>
          <c:yVal>
            <c:numRef>
              <c:f>'LDH Data'!$AG$109:$AG$132</c:f>
              <c:numCache>
                <c:formatCode>General</c:formatCode>
                <c:ptCount val="24"/>
                <c:pt idx="0">
                  <c:v>4.1181006940619147</c:v>
                </c:pt>
                <c:pt idx="1">
                  <c:v>0.78219676104439761</c:v>
                </c:pt>
                <c:pt idx="2">
                  <c:v>0.72270573978186636</c:v>
                </c:pt>
                <c:pt idx="3">
                  <c:v>0.4935551393632262</c:v>
                </c:pt>
                <c:pt idx="4">
                  <c:v>0.4098270353641072</c:v>
                </c:pt>
                <c:pt idx="5">
                  <c:v>0.4428776027321803</c:v>
                </c:pt>
                <c:pt idx="6">
                  <c:v>0</c:v>
                </c:pt>
                <c:pt idx="7">
                  <c:v>-0.65880797620359133</c:v>
                </c:pt>
                <c:pt idx="8">
                  <c:v>2.4731440198689367</c:v>
                </c:pt>
                <c:pt idx="9">
                  <c:v>0.29474251174481592</c:v>
                </c:pt>
                <c:pt idx="10">
                  <c:v>-0.45183877434992065</c:v>
                </c:pt>
                <c:pt idx="11">
                  <c:v>-9.8746222208922887E-2</c:v>
                </c:pt>
                <c:pt idx="12">
                  <c:v>0.20198090906370644</c:v>
                </c:pt>
                <c:pt idx="13">
                  <c:v>-0.21843861276519336</c:v>
                </c:pt>
                <c:pt idx="14">
                  <c:v>0</c:v>
                </c:pt>
                <c:pt idx="15">
                  <c:v>-0.56853885514228419</c:v>
                </c:pt>
                <c:pt idx="16">
                  <c:v>0.19638757502835119</c:v>
                </c:pt>
                <c:pt idx="17">
                  <c:v>-0.15489724227588328</c:v>
                </c:pt>
                <c:pt idx="18">
                  <c:v>-0.48405388211213535</c:v>
                </c:pt>
                <c:pt idx="19">
                  <c:v>-0.45639366027715605</c:v>
                </c:pt>
                <c:pt idx="20">
                  <c:v>-0.5227781926811057</c:v>
                </c:pt>
                <c:pt idx="21">
                  <c:v>-0.5642685254335742</c:v>
                </c:pt>
                <c:pt idx="22">
                  <c:v>0</c:v>
                </c:pt>
                <c:pt idx="23">
                  <c:v>-0.90725527618731561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03-4568-A406-FD499AF6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411632"/>
        <c:axId val="715415568"/>
      </c:scatterChart>
      <c:valAx>
        <c:axId val="71541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15568"/>
        <c:crosses val="autoZero"/>
        <c:crossBetween val="midCat"/>
      </c:valAx>
      <c:valAx>
        <c:axId val="71541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11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74</xdr:row>
      <xdr:rowOff>4762</xdr:rowOff>
    </xdr:from>
    <xdr:to>
      <xdr:col>7</xdr:col>
      <xdr:colOff>304800</xdr:colOff>
      <xdr:row>88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1E495-2B8A-4E9F-A7C8-88CF2832CB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185737</xdr:colOff>
      <xdr:row>74</xdr:row>
      <xdr:rowOff>109537</xdr:rowOff>
    </xdr:from>
    <xdr:to>
      <xdr:col>17</xdr:col>
      <xdr:colOff>119062</xdr:colOff>
      <xdr:row>88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C81DD5-8682-48B1-8D2B-2F35810F7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28575</xdr:colOff>
      <xdr:row>63</xdr:row>
      <xdr:rowOff>33337</xdr:rowOff>
    </xdr:from>
    <xdr:to>
      <xdr:col>35</xdr:col>
      <xdr:colOff>333375</xdr:colOff>
      <xdr:row>77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3EB7C9-B304-45CB-913C-2CB6F2B21A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82</xdr:row>
      <xdr:rowOff>4762</xdr:rowOff>
    </xdr:from>
    <xdr:to>
      <xdr:col>35</xdr:col>
      <xdr:colOff>304800</xdr:colOff>
      <xdr:row>96</xdr:row>
      <xdr:rowOff>80962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9D2F04A-2E2A-432D-89F0-76DBA71810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357716</xdr:colOff>
      <xdr:row>79</xdr:row>
      <xdr:rowOff>186267</xdr:rowOff>
    </xdr:from>
    <xdr:to>
      <xdr:col>41</xdr:col>
      <xdr:colOff>178064</xdr:colOff>
      <xdr:row>98</xdr:row>
      <xdr:rowOff>152931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DA47AB-C1FF-42A0-B367-44E16E57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118</xdr:row>
      <xdr:rowOff>23812</xdr:rowOff>
    </xdr:from>
    <xdr:to>
      <xdr:col>6</xdr:col>
      <xdr:colOff>738188</xdr:colOff>
      <xdr:row>132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48EB27-0856-498A-9883-DE425788BE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541733</xdr:colOff>
      <xdr:row>118</xdr:row>
      <xdr:rowOff>51196</xdr:rowOff>
    </xdr:from>
    <xdr:to>
      <xdr:col>17</xdr:col>
      <xdr:colOff>77389</xdr:colOff>
      <xdr:row>132</xdr:row>
      <xdr:rowOff>127396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DA7F1A-91D1-4C1A-A59F-ACAB3A5C20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220266</xdr:colOff>
      <xdr:row>108</xdr:row>
      <xdr:rowOff>51196</xdr:rowOff>
    </xdr:from>
    <xdr:to>
      <xdr:col>29</xdr:col>
      <xdr:colOff>446485</xdr:colOff>
      <xdr:row>122</xdr:row>
      <xdr:rowOff>127396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19D9F5-3836-4F9A-AA8E-BF3F481B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65483</xdr:colOff>
      <xdr:row>108</xdr:row>
      <xdr:rowOff>63103</xdr:rowOff>
    </xdr:from>
    <xdr:to>
      <xdr:col>41</xdr:col>
      <xdr:colOff>386952</xdr:colOff>
      <xdr:row>122</xdr:row>
      <xdr:rowOff>139303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41EF9F-AD18-4D9D-949A-7F87747AE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6626-EF8B-4FB5-806F-1F26FAC95E29}">
  <dimension ref="A1:Z92"/>
  <sheetViews>
    <sheetView tabSelected="1" zoomScale="80" zoomScaleNormal="80" workbookViewId="0">
      <pane ySplit="1" topLeftCell="L2" activePane="bottomLeft" state="frozen"/>
      <selection pane="bottomLeft" activeCell="L1" sqref="L1"/>
    </sheetView>
  </sheetViews>
  <sheetFormatPr defaultRowHeight="15"/>
  <cols>
    <col min="2" max="2" width="16.42578125" customWidth="1"/>
    <col min="4" max="4" width="12" customWidth="1"/>
    <col min="7" max="7" width="11.140625" customWidth="1"/>
    <col min="12" max="12" width="17" customWidth="1"/>
    <col min="13" max="13" width="14.85546875" customWidth="1"/>
    <col min="15" max="15" width="16.28515625" customWidth="1"/>
    <col min="17" max="18" width="15.85546875" customWidth="1"/>
    <col min="19" max="19" width="11.85546875" customWidth="1"/>
    <col min="20" max="20" width="12.42578125" customWidth="1"/>
    <col min="22" max="22" width="14.140625" customWidth="1"/>
  </cols>
  <sheetData>
    <row r="1" spans="1:26" s="4" customFormat="1" ht="4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/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25" t="s">
        <v>23</v>
      </c>
      <c r="Z1" s="25" t="s">
        <v>24</v>
      </c>
    </row>
    <row r="2" spans="1:26">
      <c r="A2" s="1">
        <v>1354</v>
      </c>
      <c r="B2" s="2">
        <v>43417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29</v>
      </c>
      <c r="H2" s="1">
        <v>10</v>
      </c>
      <c r="I2" s="1">
        <v>11.67</v>
      </c>
      <c r="J2" s="1">
        <v>18.510000000000002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>
        <v>80.241588629999995</v>
      </c>
      <c r="R2" s="1"/>
      <c r="T2" s="1">
        <v>11.020483309999999</v>
      </c>
      <c r="U2" s="1"/>
    </row>
    <row r="3" spans="1:26">
      <c r="A3" s="1">
        <v>1354</v>
      </c>
      <c r="B3" s="2">
        <v>43417</v>
      </c>
      <c r="C3" s="1" t="s">
        <v>25</v>
      </c>
      <c r="D3" s="1" t="s">
        <v>26</v>
      </c>
      <c r="E3" s="1" t="s">
        <v>36</v>
      </c>
      <c r="F3" s="1" t="s">
        <v>37</v>
      </c>
      <c r="G3" s="1" t="s">
        <v>29</v>
      </c>
      <c r="H3" s="1">
        <v>10</v>
      </c>
      <c r="I3" s="1">
        <v>11.67</v>
      </c>
      <c r="J3" s="1">
        <v>18.510000000000002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38</v>
      </c>
      <c r="P3" s="1" t="s">
        <v>35</v>
      </c>
      <c r="Q3" s="1">
        <v>103.50274159999999</v>
      </c>
      <c r="R3" s="1"/>
      <c r="T3" s="1">
        <v>11.273422930000001</v>
      </c>
      <c r="U3" s="1"/>
    </row>
    <row r="4" spans="1:26">
      <c r="A4" s="1">
        <v>1354</v>
      </c>
      <c r="B4" s="2">
        <v>43417</v>
      </c>
      <c r="C4" s="1" t="s">
        <v>25</v>
      </c>
      <c r="D4" s="1" t="s">
        <v>26</v>
      </c>
      <c r="E4" s="1" t="s">
        <v>39</v>
      </c>
      <c r="F4" s="1" t="s">
        <v>40</v>
      </c>
      <c r="G4" s="1" t="s">
        <v>29</v>
      </c>
      <c r="H4" s="1">
        <v>3.1</v>
      </c>
      <c r="I4" s="1">
        <v>3.42</v>
      </c>
      <c r="J4" s="1">
        <v>5.86</v>
      </c>
      <c r="K4" s="1" t="s">
        <v>30</v>
      </c>
      <c r="L4" s="1" t="s">
        <v>31</v>
      </c>
      <c r="M4" s="1" t="s">
        <v>32</v>
      </c>
      <c r="N4" s="1" t="s">
        <v>33</v>
      </c>
      <c r="O4" s="1" t="s">
        <v>41</v>
      </c>
      <c r="P4" s="1" t="s">
        <v>35</v>
      </c>
      <c r="Q4" s="1">
        <v>98.232491300000007</v>
      </c>
      <c r="R4" s="1"/>
      <c r="T4" s="1">
        <v>1.275904299</v>
      </c>
      <c r="U4" s="1"/>
    </row>
    <row r="5" spans="1:26">
      <c r="A5" s="1">
        <v>1354</v>
      </c>
      <c r="B5" s="2">
        <v>43417</v>
      </c>
      <c r="C5" s="1" t="s">
        <v>25</v>
      </c>
      <c r="D5" s="1" t="s">
        <v>26</v>
      </c>
      <c r="E5" s="1" t="s">
        <v>42</v>
      </c>
      <c r="F5" s="1" t="s">
        <v>43</v>
      </c>
      <c r="G5" s="1" t="s">
        <v>29</v>
      </c>
      <c r="H5" s="1">
        <v>3.1</v>
      </c>
      <c r="I5" s="1">
        <v>3.42</v>
      </c>
      <c r="J5" s="1">
        <v>5.86</v>
      </c>
      <c r="K5" s="1" t="s">
        <v>30</v>
      </c>
      <c r="L5" s="1" t="s">
        <v>31</v>
      </c>
      <c r="M5" s="1" t="s">
        <v>32</v>
      </c>
      <c r="N5" s="1" t="s">
        <v>33</v>
      </c>
      <c r="O5" s="1" t="s">
        <v>44</v>
      </c>
      <c r="P5" s="1" t="s">
        <v>35</v>
      </c>
      <c r="Q5" s="1">
        <v>92.947570159999998</v>
      </c>
      <c r="R5" s="1"/>
      <c r="T5" s="1">
        <v>0.96213109600000002</v>
      </c>
      <c r="U5" s="1"/>
    </row>
    <row r="6" spans="1:26">
      <c r="A6" s="1">
        <v>1354</v>
      </c>
      <c r="B6" s="2">
        <v>43417</v>
      </c>
      <c r="C6" s="1" t="s">
        <v>25</v>
      </c>
      <c r="D6" s="1" t="s">
        <v>26</v>
      </c>
      <c r="E6" s="1" t="s">
        <v>45</v>
      </c>
      <c r="F6" s="1" t="s">
        <v>46</v>
      </c>
      <c r="G6" s="1" t="s">
        <v>29</v>
      </c>
      <c r="H6" s="1">
        <v>1</v>
      </c>
      <c r="I6" s="1">
        <v>0.97</v>
      </c>
      <c r="J6" s="1">
        <v>1.85</v>
      </c>
      <c r="K6" s="1" t="s">
        <v>30</v>
      </c>
      <c r="L6" s="1" t="s">
        <v>31</v>
      </c>
      <c r="M6" s="1" t="s">
        <v>32</v>
      </c>
      <c r="N6" s="1" t="s">
        <v>33</v>
      </c>
      <c r="O6" s="1" t="s">
        <v>47</v>
      </c>
      <c r="P6" s="1" t="s">
        <v>35</v>
      </c>
      <c r="Q6" s="1">
        <v>108.9783831</v>
      </c>
      <c r="R6" s="1"/>
      <c r="T6" s="1">
        <v>0.38581296900000001</v>
      </c>
      <c r="U6" s="1"/>
    </row>
    <row r="7" spans="1:26">
      <c r="A7" s="1">
        <v>1354</v>
      </c>
      <c r="B7" s="2">
        <v>43417</v>
      </c>
      <c r="C7" s="1" t="s">
        <v>25</v>
      </c>
      <c r="D7" s="1" t="s">
        <v>26</v>
      </c>
      <c r="E7" s="1" t="s">
        <v>48</v>
      </c>
      <c r="F7" s="1" t="s">
        <v>49</v>
      </c>
      <c r="G7" s="1" t="s">
        <v>29</v>
      </c>
      <c r="H7" s="1">
        <v>1</v>
      </c>
      <c r="I7" s="1">
        <v>0.97</v>
      </c>
      <c r="J7" s="1">
        <v>1.85</v>
      </c>
      <c r="K7" s="1" t="s">
        <v>30</v>
      </c>
      <c r="L7" s="1" t="s">
        <v>31</v>
      </c>
      <c r="M7" s="1" t="s">
        <v>32</v>
      </c>
      <c r="N7" s="1" t="s">
        <v>33</v>
      </c>
      <c r="O7" s="1" t="s">
        <v>50</v>
      </c>
      <c r="P7" s="1" t="s">
        <v>35</v>
      </c>
      <c r="Q7" s="1">
        <v>112.9603946</v>
      </c>
      <c r="R7" s="1"/>
      <c r="T7" s="1">
        <v>0.39701915500000001</v>
      </c>
      <c r="U7" s="1"/>
    </row>
    <row r="8" spans="1:26">
      <c r="A8" s="1">
        <v>1354</v>
      </c>
      <c r="B8" s="2">
        <v>43417</v>
      </c>
      <c r="C8" s="1" t="s">
        <v>25</v>
      </c>
      <c r="D8" s="1" t="s">
        <v>26</v>
      </c>
      <c r="E8" s="1" t="s">
        <v>51</v>
      </c>
      <c r="F8" s="1" t="s">
        <v>52</v>
      </c>
      <c r="G8" s="1" t="s">
        <v>29</v>
      </c>
      <c r="H8" s="1">
        <v>0.31</v>
      </c>
      <c r="I8" s="1">
        <v>0.41</v>
      </c>
      <c r="J8" s="1">
        <v>0.59</v>
      </c>
      <c r="K8" s="1" t="s">
        <v>30</v>
      </c>
      <c r="L8" s="1" t="s">
        <v>31</v>
      </c>
      <c r="M8" s="1" t="s">
        <v>32</v>
      </c>
      <c r="N8" s="1" t="s">
        <v>33</v>
      </c>
      <c r="O8" s="1" t="s">
        <v>53</v>
      </c>
      <c r="P8" s="1" t="s">
        <v>35</v>
      </c>
      <c r="Q8" s="1">
        <v>107.21352229999999</v>
      </c>
      <c r="R8" s="1"/>
      <c r="T8" s="1">
        <v>0.30897055200000001</v>
      </c>
      <c r="U8" s="1"/>
    </row>
    <row r="9" spans="1:26">
      <c r="A9" s="1">
        <v>1354</v>
      </c>
      <c r="B9" s="2">
        <v>43417</v>
      </c>
      <c r="C9" s="1" t="s">
        <v>25</v>
      </c>
      <c r="D9" s="1" t="s">
        <v>26</v>
      </c>
      <c r="E9" s="1" t="s">
        <v>54</v>
      </c>
      <c r="F9" s="1" t="s">
        <v>55</v>
      </c>
      <c r="G9" s="1" t="s">
        <v>29</v>
      </c>
      <c r="H9" s="1">
        <v>0.31</v>
      </c>
      <c r="I9" s="1">
        <v>0.41</v>
      </c>
      <c r="J9" s="1">
        <v>0.59</v>
      </c>
      <c r="K9" s="1" t="s">
        <v>30</v>
      </c>
      <c r="L9" s="1" t="s">
        <v>31</v>
      </c>
      <c r="M9" s="1" t="s">
        <v>32</v>
      </c>
      <c r="N9" s="1" t="s">
        <v>33</v>
      </c>
      <c r="O9" s="1" t="s">
        <v>56</v>
      </c>
      <c r="P9" s="1" t="s">
        <v>35</v>
      </c>
      <c r="Q9" s="1">
        <v>107.01621799999999</v>
      </c>
      <c r="R9" s="1"/>
      <c r="T9" s="1">
        <v>0.179298973</v>
      </c>
      <c r="U9" s="1"/>
    </row>
    <row r="10" spans="1:26">
      <c r="A10" s="1">
        <v>1354</v>
      </c>
      <c r="B10" s="2">
        <v>43417</v>
      </c>
      <c r="C10" s="1" t="s">
        <v>25</v>
      </c>
      <c r="D10" s="1" t="s">
        <v>26</v>
      </c>
      <c r="E10" s="1" t="s">
        <v>57</v>
      </c>
      <c r="F10" s="1" t="s">
        <v>58</v>
      </c>
      <c r="G10" s="1" t="s">
        <v>29</v>
      </c>
      <c r="H10" s="1">
        <v>0.1</v>
      </c>
      <c r="I10" s="1">
        <v>0.15</v>
      </c>
      <c r="J10" s="1">
        <v>0.19</v>
      </c>
      <c r="K10" s="1" t="s">
        <v>30</v>
      </c>
      <c r="L10" s="1" t="s">
        <v>31</v>
      </c>
      <c r="M10" s="1" t="s">
        <v>32</v>
      </c>
      <c r="N10" s="1" t="s">
        <v>33</v>
      </c>
      <c r="O10" s="1" t="s">
        <v>59</v>
      </c>
      <c r="P10" s="1" t="s">
        <v>35</v>
      </c>
      <c r="Q10" s="1">
        <v>105.0292199</v>
      </c>
      <c r="R10" s="1"/>
      <c r="T10" s="1">
        <v>0.12967157900000001</v>
      </c>
      <c r="U10" s="1"/>
    </row>
    <row r="11" spans="1:26">
      <c r="A11" s="1">
        <v>1354</v>
      </c>
      <c r="B11" s="2">
        <v>43417</v>
      </c>
      <c r="C11" s="1" t="s">
        <v>25</v>
      </c>
      <c r="D11" s="1" t="s">
        <v>26</v>
      </c>
      <c r="E11" s="1" t="s">
        <v>60</v>
      </c>
      <c r="F11" s="1" t="s">
        <v>61</v>
      </c>
      <c r="G11" s="1" t="s">
        <v>29</v>
      </c>
      <c r="H11" s="1">
        <v>0.1</v>
      </c>
      <c r="I11" s="1">
        <v>0.15</v>
      </c>
      <c r="J11" s="1">
        <v>0.19</v>
      </c>
      <c r="K11" s="1" t="s">
        <v>30</v>
      </c>
      <c r="L11" s="1" t="s">
        <v>31</v>
      </c>
      <c r="M11" s="1" t="s">
        <v>32</v>
      </c>
      <c r="N11" s="1" t="s">
        <v>33</v>
      </c>
      <c r="O11" s="1" t="s">
        <v>62</v>
      </c>
      <c r="P11" s="1" t="s">
        <v>35</v>
      </c>
      <c r="Q11" s="1">
        <v>101.357299</v>
      </c>
      <c r="R11" s="1"/>
      <c r="T11" s="1">
        <v>0.24653608799999999</v>
      </c>
      <c r="U11" s="1"/>
    </row>
    <row r="12" spans="1:26">
      <c r="A12" s="1">
        <v>1354</v>
      </c>
      <c r="B12" s="2">
        <v>43417</v>
      </c>
      <c r="C12" s="1" t="s">
        <v>25</v>
      </c>
      <c r="D12" s="1" t="s">
        <v>26</v>
      </c>
      <c r="E12" s="1" t="s">
        <v>63</v>
      </c>
      <c r="F12" s="1" t="s">
        <v>64</v>
      </c>
      <c r="G12" s="1" t="s">
        <v>29</v>
      </c>
      <c r="H12" s="1">
        <v>3.1E-2</v>
      </c>
      <c r="I12" s="1">
        <v>0.11</v>
      </c>
      <c r="J12" s="1">
        <v>0.06</v>
      </c>
      <c r="K12" s="1" t="s">
        <v>30</v>
      </c>
      <c r="L12" s="1" t="s">
        <v>31</v>
      </c>
      <c r="M12" s="1" t="s">
        <v>32</v>
      </c>
      <c r="N12" s="1" t="s">
        <v>33</v>
      </c>
      <c r="O12" s="1" t="s">
        <v>65</v>
      </c>
      <c r="P12" s="1" t="s">
        <v>35</v>
      </c>
      <c r="Q12" s="1">
        <v>102.7790779</v>
      </c>
      <c r="R12" s="1"/>
      <c r="T12" s="1">
        <v>0.16008836900000001</v>
      </c>
      <c r="U12" s="1"/>
    </row>
    <row r="13" spans="1:26">
      <c r="A13" s="1">
        <v>1354</v>
      </c>
      <c r="B13" s="2">
        <v>43417</v>
      </c>
      <c r="C13" s="1" t="s">
        <v>25</v>
      </c>
      <c r="D13" s="1" t="s">
        <v>26</v>
      </c>
      <c r="E13" s="1" t="s">
        <v>66</v>
      </c>
      <c r="F13" s="1" t="s">
        <v>67</v>
      </c>
      <c r="G13" s="1" t="s">
        <v>29</v>
      </c>
      <c r="H13" s="1">
        <v>3.1E-2</v>
      </c>
      <c r="I13" s="1">
        <v>0.11</v>
      </c>
      <c r="J13" s="1">
        <v>0.06</v>
      </c>
      <c r="K13" s="1" t="s">
        <v>30</v>
      </c>
      <c r="L13" s="1" t="s">
        <v>31</v>
      </c>
      <c r="M13" s="1" t="s">
        <v>32</v>
      </c>
      <c r="N13" s="1" t="s">
        <v>33</v>
      </c>
      <c r="O13" s="1" t="s">
        <v>68</v>
      </c>
      <c r="P13" s="1" t="s">
        <v>35</v>
      </c>
      <c r="Q13" s="1">
        <v>114.0431708</v>
      </c>
      <c r="R13" s="1"/>
      <c r="T13" s="1">
        <v>0.14247864800000001</v>
      </c>
      <c r="U13" s="1"/>
    </row>
    <row r="14" spans="1:26">
      <c r="A14" s="1">
        <v>1354</v>
      </c>
      <c r="B14" s="2">
        <v>43417</v>
      </c>
      <c r="C14" s="1" t="s">
        <v>25</v>
      </c>
      <c r="D14" s="1" t="s">
        <v>26</v>
      </c>
      <c r="E14" s="1" t="s">
        <v>69</v>
      </c>
      <c r="F14" s="1" t="s">
        <v>70</v>
      </c>
      <c r="G14" s="1" t="s">
        <v>71</v>
      </c>
      <c r="H14" s="1">
        <v>0</v>
      </c>
      <c r="I14" s="3" t="s">
        <v>72</v>
      </c>
      <c r="J14" s="1"/>
      <c r="K14" s="1" t="s">
        <v>30</v>
      </c>
      <c r="L14" s="1" t="s">
        <v>73</v>
      </c>
      <c r="M14" s="1" t="s">
        <v>73</v>
      </c>
      <c r="N14" s="1" t="s">
        <v>73</v>
      </c>
      <c r="O14" s="1" t="s">
        <v>74</v>
      </c>
      <c r="P14" s="1" t="s">
        <v>35</v>
      </c>
      <c r="Q14" s="1">
        <v>104.6532898</v>
      </c>
      <c r="R14" s="1"/>
      <c r="T14" s="1">
        <v>0.63234905699999999</v>
      </c>
      <c r="U14" s="1"/>
    </row>
    <row r="15" spans="1:26">
      <c r="A15" s="1">
        <v>1354</v>
      </c>
      <c r="B15" s="2">
        <v>43417</v>
      </c>
      <c r="C15" s="1" t="s">
        <v>25</v>
      </c>
      <c r="D15" s="1" t="s">
        <v>26</v>
      </c>
      <c r="E15" s="1" t="s">
        <v>75</v>
      </c>
      <c r="F15" s="1" t="s">
        <v>76</v>
      </c>
      <c r="G15" s="1" t="s">
        <v>71</v>
      </c>
      <c r="H15" s="1">
        <v>0</v>
      </c>
      <c r="I15" s="3" t="s">
        <v>72</v>
      </c>
      <c r="J15" s="1"/>
      <c r="K15" s="1" t="s">
        <v>30</v>
      </c>
      <c r="L15" s="1" t="s">
        <v>73</v>
      </c>
      <c r="M15" s="1" t="s">
        <v>73</v>
      </c>
      <c r="N15" s="1" t="s">
        <v>73</v>
      </c>
      <c r="O15" s="1" t="s">
        <v>77</v>
      </c>
      <c r="P15" s="1" t="s">
        <v>35</v>
      </c>
      <c r="Q15" s="1">
        <v>95.346710239999993</v>
      </c>
      <c r="R15" s="1"/>
      <c r="T15" s="1">
        <v>0.59873049899999997</v>
      </c>
      <c r="U15" s="1"/>
    </row>
    <row r="16" spans="1:26">
      <c r="A16" s="1">
        <v>1354</v>
      </c>
      <c r="B16" s="2">
        <v>43417</v>
      </c>
      <c r="C16" s="1" t="s">
        <v>25</v>
      </c>
      <c r="D16" s="1" t="s">
        <v>26</v>
      </c>
      <c r="E16" s="1" t="s">
        <v>78</v>
      </c>
      <c r="F16" s="1" t="s">
        <v>79</v>
      </c>
      <c r="G16" s="1" t="s">
        <v>80</v>
      </c>
      <c r="H16" s="1" t="s">
        <v>73</v>
      </c>
      <c r="I16" s="1" t="s">
        <v>73</v>
      </c>
      <c r="J16" s="1"/>
      <c r="K16" s="1" t="s">
        <v>73</v>
      </c>
      <c r="L16" s="1" t="s">
        <v>73</v>
      </c>
      <c r="M16" s="1" t="s">
        <v>73</v>
      </c>
      <c r="N16" s="1" t="s">
        <v>73</v>
      </c>
      <c r="O16" s="1" t="s">
        <v>81</v>
      </c>
      <c r="P16" s="1" t="s">
        <v>35</v>
      </c>
      <c r="Q16" s="1"/>
      <c r="R16" s="1"/>
      <c r="T16" s="1">
        <v>8.0044184000000004E-2</v>
      </c>
      <c r="U16" s="1">
        <v>7.0438881999999994E-2</v>
      </c>
    </row>
    <row r="17" spans="1:21">
      <c r="A17" s="1">
        <v>1349</v>
      </c>
      <c r="B17" s="2">
        <v>43418</v>
      </c>
      <c r="C17" s="1" t="s">
        <v>25</v>
      </c>
      <c r="D17" s="1" t="s">
        <v>26</v>
      </c>
      <c r="E17" s="1" t="s">
        <v>82</v>
      </c>
      <c r="F17" s="1" t="s">
        <v>28</v>
      </c>
      <c r="G17" s="1" t="s">
        <v>29</v>
      </c>
      <c r="H17" s="1">
        <v>10</v>
      </c>
      <c r="I17" s="1">
        <v>9.98</v>
      </c>
      <c r="J17" s="1">
        <v>18.510000000000002</v>
      </c>
      <c r="K17" s="1" t="s">
        <v>30</v>
      </c>
      <c r="L17" s="1" t="s">
        <v>31</v>
      </c>
      <c r="M17" s="1" t="s">
        <v>32</v>
      </c>
      <c r="N17" s="1" t="s">
        <v>33</v>
      </c>
      <c r="O17" s="1" t="s">
        <v>83</v>
      </c>
      <c r="P17" s="1" t="s">
        <v>84</v>
      </c>
      <c r="Q17" s="1">
        <v>80.283459410000006</v>
      </c>
      <c r="R17" s="1"/>
      <c r="T17" s="1">
        <v>4.7567486529999998</v>
      </c>
      <c r="U17" s="1"/>
    </row>
    <row r="18" spans="1:21">
      <c r="A18" s="1">
        <v>1349</v>
      </c>
      <c r="B18" s="2">
        <v>43418</v>
      </c>
      <c r="C18" s="1" t="s">
        <v>25</v>
      </c>
      <c r="D18" s="1" t="s">
        <v>26</v>
      </c>
      <c r="E18" s="1" t="s">
        <v>85</v>
      </c>
      <c r="F18" s="1" t="s">
        <v>37</v>
      </c>
      <c r="G18" s="1" t="s">
        <v>29</v>
      </c>
      <c r="H18" s="1">
        <v>10</v>
      </c>
      <c r="I18" s="1">
        <v>9.98</v>
      </c>
      <c r="J18" s="1">
        <v>18.510000000000002</v>
      </c>
      <c r="K18" s="1" t="s">
        <v>30</v>
      </c>
      <c r="L18" s="1" t="s">
        <v>31</v>
      </c>
      <c r="M18" s="1" t="s">
        <v>32</v>
      </c>
      <c r="N18" s="1" t="s">
        <v>33</v>
      </c>
      <c r="O18" s="1" t="s">
        <v>86</v>
      </c>
      <c r="P18" s="1" t="s">
        <v>84</v>
      </c>
      <c r="Q18" s="1">
        <v>93.638673690000005</v>
      </c>
      <c r="R18" s="1"/>
      <c r="T18" s="1">
        <v>3.370786517</v>
      </c>
      <c r="U18" s="1"/>
    </row>
    <row r="19" spans="1:21">
      <c r="A19" s="1">
        <v>1349</v>
      </c>
      <c r="B19" s="2">
        <v>43418</v>
      </c>
      <c r="C19" s="1" t="s">
        <v>25</v>
      </c>
      <c r="D19" s="1" t="s">
        <v>26</v>
      </c>
      <c r="E19" s="1" t="s">
        <v>87</v>
      </c>
      <c r="F19" s="1" t="s">
        <v>40</v>
      </c>
      <c r="G19" s="1" t="s">
        <v>29</v>
      </c>
      <c r="H19" s="1">
        <v>3.1</v>
      </c>
      <c r="I19" s="1">
        <v>3.59</v>
      </c>
      <c r="J19" s="1">
        <v>5.86</v>
      </c>
      <c r="K19" s="1" t="s">
        <v>30</v>
      </c>
      <c r="L19" s="1" t="s">
        <v>31</v>
      </c>
      <c r="M19" s="1" t="s">
        <v>32</v>
      </c>
      <c r="N19" s="1" t="s">
        <v>33</v>
      </c>
      <c r="O19" s="1" t="s">
        <v>88</v>
      </c>
      <c r="P19" s="1" t="s">
        <v>84</v>
      </c>
      <c r="Q19" s="1">
        <v>100.9549754</v>
      </c>
      <c r="R19" s="1"/>
      <c r="T19" s="1">
        <v>0.27236155000000001</v>
      </c>
      <c r="U19" s="1"/>
    </row>
    <row r="20" spans="1:21">
      <c r="A20" s="1">
        <v>1349</v>
      </c>
      <c r="B20" s="2">
        <v>43418</v>
      </c>
      <c r="C20" s="1" t="s">
        <v>25</v>
      </c>
      <c r="D20" s="1" t="s">
        <v>26</v>
      </c>
      <c r="E20" s="1" t="s">
        <v>89</v>
      </c>
      <c r="F20" s="1" t="s">
        <v>43</v>
      </c>
      <c r="G20" s="1" t="s">
        <v>29</v>
      </c>
      <c r="H20" s="1">
        <v>3.1</v>
      </c>
      <c r="I20" s="1">
        <v>3.59</v>
      </c>
      <c r="J20" s="1">
        <v>5.86</v>
      </c>
      <c r="K20" s="1" t="s">
        <v>30</v>
      </c>
      <c r="L20" s="1" t="s">
        <v>31</v>
      </c>
      <c r="M20" s="1" t="s">
        <v>32</v>
      </c>
      <c r="N20" s="1" t="s">
        <v>33</v>
      </c>
      <c r="O20" s="1" t="s">
        <v>90</v>
      </c>
      <c r="P20" s="1" t="s">
        <v>84</v>
      </c>
      <c r="Q20" s="1">
        <v>110.5174178</v>
      </c>
      <c r="R20" s="1"/>
      <c r="T20" s="1">
        <v>0.13076686000000001</v>
      </c>
      <c r="U20" s="1"/>
    </row>
    <row r="21" spans="1:21">
      <c r="A21" s="1">
        <v>1349</v>
      </c>
      <c r="B21" s="2">
        <v>43418</v>
      </c>
      <c r="C21" s="1" t="s">
        <v>25</v>
      </c>
      <c r="D21" s="1" t="s">
        <v>26</v>
      </c>
      <c r="E21" s="1" t="s">
        <v>91</v>
      </c>
      <c r="F21" s="1" t="s">
        <v>46</v>
      </c>
      <c r="G21" s="1" t="s">
        <v>29</v>
      </c>
      <c r="H21" s="1">
        <v>1</v>
      </c>
      <c r="I21" s="1">
        <v>1.23</v>
      </c>
      <c r="J21" s="1">
        <v>1.85</v>
      </c>
      <c r="K21" s="1" t="s">
        <v>30</v>
      </c>
      <c r="L21" s="1" t="s">
        <v>31</v>
      </c>
      <c r="M21" s="1" t="s">
        <v>32</v>
      </c>
      <c r="N21" s="1" t="s">
        <v>33</v>
      </c>
      <c r="O21" s="1" t="s">
        <v>92</v>
      </c>
      <c r="P21" s="1" t="s">
        <v>84</v>
      </c>
      <c r="Q21" s="1">
        <v>86.003281540000003</v>
      </c>
      <c r="R21" s="1"/>
      <c r="T21" s="1">
        <v>3.7480947000000001E-2</v>
      </c>
      <c r="U21" s="1"/>
    </row>
    <row r="22" spans="1:21">
      <c r="A22" s="1">
        <v>1349</v>
      </c>
      <c r="B22" s="2">
        <v>43418</v>
      </c>
      <c r="C22" s="1" t="s">
        <v>25</v>
      </c>
      <c r="D22" s="1" t="s">
        <v>26</v>
      </c>
      <c r="E22" s="1" t="s">
        <v>93</v>
      </c>
      <c r="F22" s="1" t="s">
        <v>49</v>
      </c>
      <c r="G22" s="1" t="s">
        <v>29</v>
      </c>
      <c r="H22" s="1">
        <v>1</v>
      </c>
      <c r="I22" s="1">
        <v>1.23</v>
      </c>
      <c r="J22" s="1">
        <v>1.85</v>
      </c>
      <c r="K22" s="1" t="s">
        <v>30</v>
      </c>
      <c r="L22" s="1" t="s">
        <v>31</v>
      </c>
      <c r="M22" s="1" t="s">
        <v>32</v>
      </c>
      <c r="N22" s="1" t="s">
        <v>33</v>
      </c>
      <c r="O22" s="1" t="s">
        <v>94</v>
      </c>
      <c r="P22" s="1" t="s">
        <v>84</v>
      </c>
      <c r="Q22" s="1">
        <v>116.70019600000001</v>
      </c>
      <c r="R22" s="1"/>
      <c r="T22" s="1">
        <v>0.15242251900000001</v>
      </c>
      <c r="U22" s="1"/>
    </row>
    <row r="23" spans="1:21">
      <c r="A23" s="1">
        <v>1349</v>
      </c>
      <c r="B23" s="2">
        <v>43418</v>
      </c>
      <c r="C23" s="1" t="s">
        <v>25</v>
      </c>
      <c r="D23" s="1" t="s">
        <v>26</v>
      </c>
      <c r="E23" s="1" t="s">
        <v>95</v>
      </c>
      <c r="F23" s="1" t="s">
        <v>52</v>
      </c>
      <c r="G23" s="1" t="s">
        <v>29</v>
      </c>
      <c r="H23" s="1">
        <v>0.31</v>
      </c>
      <c r="I23" s="1">
        <v>0.44</v>
      </c>
      <c r="J23" s="1">
        <v>0.59</v>
      </c>
      <c r="K23" s="1" t="s">
        <v>30</v>
      </c>
      <c r="L23" s="1" t="s">
        <v>31</v>
      </c>
      <c r="M23" s="1" t="s">
        <v>32</v>
      </c>
      <c r="N23" s="1" t="s">
        <v>33</v>
      </c>
      <c r="O23" s="1" t="s">
        <v>96</v>
      </c>
      <c r="P23" s="1" t="s">
        <v>84</v>
      </c>
      <c r="Q23" s="1">
        <v>106.5812033</v>
      </c>
      <c r="R23" s="1"/>
      <c r="T23" s="1">
        <v>-8.3290999999999997E-4</v>
      </c>
      <c r="U23" s="1"/>
    </row>
    <row r="24" spans="1:21">
      <c r="A24" s="1">
        <v>1349</v>
      </c>
      <c r="B24" s="2">
        <v>43418</v>
      </c>
      <c r="C24" s="1" t="s">
        <v>25</v>
      </c>
      <c r="D24" s="1" t="s">
        <v>26</v>
      </c>
      <c r="E24" s="1" t="s">
        <v>97</v>
      </c>
      <c r="F24" s="1" t="s">
        <v>55</v>
      </c>
      <c r="G24" s="1" t="s">
        <v>29</v>
      </c>
      <c r="H24" s="1">
        <v>0.31</v>
      </c>
      <c r="I24" s="1">
        <v>0.44</v>
      </c>
      <c r="J24" s="1">
        <v>0.59</v>
      </c>
      <c r="K24" s="1" t="s">
        <v>30</v>
      </c>
      <c r="L24" s="1" t="s">
        <v>31</v>
      </c>
      <c r="M24" s="1" t="s">
        <v>32</v>
      </c>
      <c r="N24" s="1" t="s">
        <v>33</v>
      </c>
      <c r="O24" s="1" t="s">
        <v>98</v>
      </c>
      <c r="P24" s="1" t="s">
        <v>84</v>
      </c>
      <c r="Q24" s="1">
        <v>106.7920773</v>
      </c>
      <c r="R24" s="1"/>
      <c r="T24" s="1">
        <v>0.12243776100000001</v>
      </c>
      <c r="U24" s="1"/>
    </row>
    <row r="25" spans="1:21">
      <c r="A25" s="1">
        <v>1349</v>
      </c>
      <c r="B25" s="2">
        <v>43418</v>
      </c>
      <c r="C25" s="1" t="s">
        <v>25</v>
      </c>
      <c r="D25" s="1" t="s">
        <v>26</v>
      </c>
      <c r="E25" s="1" t="s">
        <v>99</v>
      </c>
      <c r="F25" s="1" t="s">
        <v>58</v>
      </c>
      <c r="G25" s="1" t="s">
        <v>29</v>
      </c>
      <c r="H25" s="1">
        <v>0.1</v>
      </c>
      <c r="I25" s="1">
        <v>0.24</v>
      </c>
      <c r="J25" s="1">
        <v>0.19</v>
      </c>
      <c r="K25" s="1" t="s">
        <v>30</v>
      </c>
      <c r="L25" s="1" t="s">
        <v>31</v>
      </c>
      <c r="M25" s="1" t="s">
        <v>32</v>
      </c>
      <c r="N25" s="1" t="s">
        <v>33</v>
      </c>
      <c r="O25" s="1" t="s">
        <v>100</v>
      </c>
      <c r="P25" s="1" t="s">
        <v>84</v>
      </c>
      <c r="Q25" s="1">
        <v>107.3843373</v>
      </c>
      <c r="R25" s="1"/>
      <c r="T25" s="1">
        <v>-3.0817667999999999E-2</v>
      </c>
      <c r="U25" s="1"/>
    </row>
    <row r="26" spans="1:21">
      <c r="A26" s="1">
        <v>1349</v>
      </c>
      <c r="B26" s="2">
        <v>43418</v>
      </c>
      <c r="C26" s="1" t="s">
        <v>25</v>
      </c>
      <c r="D26" s="1" t="s">
        <v>26</v>
      </c>
      <c r="E26" s="1" t="s">
        <v>101</v>
      </c>
      <c r="F26" s="1" t="s">
        <v>61</v>
      </c>
      <c r="G26" s="1" t="s">
        <v>29</v>
      </c>
      <c r="H26" s="1">
        <v>0.1</v>
      </c>
      <c r="I26" s="1">
        <v>0.24</v>
      </c>
      <c r="J26" s="1">
        <v>0.19</v>
      </c>
      <c r="K26" s="1" t="s">
        <v>30</v>
      </c>
      <c r="L26" s="1" t="s">
        <v>31</v>
      </c>
      <c r="M26" s="1" t="s">
        <v>32</v>
      </c>
      <c r="N26" s="1" t="s">
        <v>33</v>
      </c>
      <c r="O26" s="1" t="s">
        <v>102</v>
      </c>
      <c r="P26" s="1" t="s">
        <v>84</v>
      </c>
      <c r="Q26" s="1">
        <v>101.3387178</v>
      </c>
      <c r="R26" s="1"/>
      <c r="T26" s="1">
        <v>-4.9141685999999997E-2</v>
      </c>
      <c r="U26" s="1"/>
    </row>
    <row r="27" spans="1:21">
      <c r="A27" s="1">
        <v>1349</v>
      </c>
      <c r="B27" s="2">
        <v>43418</v>
      </c>
      <c r="C27" s="1" t="s">
        <v>25</v>
      </c>
      <c r="D27" s="1" t="s">
        <v>26</v>
      </c>
      <c r="E27" s="1" t="s">
        <v>103</v>
      </c>
      <c r="F27" s="1" t="s">
        <v>64</v>
      </c>
      <c r="G27" s="1" t="s">
        <v>29</v>
      </c>
      <c r="H27" s="1">
        <v>3.1E-2</v>
      </c>
      <c r="I27" s="1">
        <v>0.1</v>
      </c>
      <c r="J27" s="1">
        <v>0.06</v>
      </c>
      <c r="K27" s="1" t="s">
        <v>30</v>
      </c>
      <c r="L27" s="1" t="s">
        <v>31</v>
      </c>
      <c r="M27" s="1" t="s">
        <v>32</v>
      </c>
      <c r="N27" s="1" t="s">
        <v>33</v>
      </c>
      <c r="O27" s="1" t="s">
        <v>104</v>
      </c>
      <c r="P27" s="1" t="s">
        <v>84</v>
      </c>
      <c r="Q27" s="1">
        <v>102.34982549999999</v>
      </c>
      <c r="R27" s="1"/>
      <c r="T27" s="1">
        <v>2.2488568E-2</v>
      </c>
      <c r="U27" s="1"/>
    </row>
    <row r="28" spans="1:21">
      <c r="A28" s="1">
        <v>1349</v>
      </c>
      <c r="B28" s="2">
        <v>43418</v>
      </c>
      <c r="C28" s="1" t="s">
        <v>25</v>
      </c>
      <c r="D28" s="1" t="s">
        <v>26</v>
      </c>
      <c r="E28" s="1" t="s">
        <v>105</v>
      </c>
      <c r="F28" s="1" t="s">
        <v>67</v>
      </c>
      <c r="G28" s="1" t="s">
        <v>29</v>
      </c>
      <c r="H28" s="1">
        <v>3.1E-2</v>
      </c>
      <c r="I28" s="1">
        <v>0.1</v>
      </c>
      <c r="J28" s="1">
        <v>0.06</v>
      </c>
      <c r="K28" s="1" t="s">
        <v>30</v>
      </c>
      <c r="L28" s="1" t="s">
        <v>31</v>
      </c>
      <c r="M28" s="1" t="s">
        <v>32</v>
      </c>
      <c r="N28" s="1" t="s">
        <v>33</v>
      </c>
      <c r="O28" s="1" t="s">
        <v>106</v>
      </c>
      <c r="P28" s="1" t="s">
        <v>84</v>
      </c>
      <c r="Q28" s="1">
        <v>111.3176515</v>
      </c>
      <c r="R28" s="1"/>
      <c r="T28" s="1">
        <v>-6.4134065000000004E-2</v>
      </c>
      <c r="U28" s="1"/>
    </row>
    <row r="29" spans="1:21">
      <c r="A29" s="1">
        <v>1349</v>
      </c>
      <c r="B29" s="2">
        <v>43418</v>
      </c>
      <c r="C29" s="1" t="s">
        <v>25</v>
      </c>
      <c r="D29" s="1" t="s">
        <v>26</v>
      </c>
      <c r="E29" s="1" t="s">
        <v>107</v>
      </c>
      <c r="F29" s="1" t="s">
        <v>70</v>
      </c>
      <c r="G29" s="1" t="s">
        <v>71</v>
      </c>
      <c r="H29" s="1">
        <v>0</v>
      </c>
      <c r="I29" s="1" t="s">
        <v>72</v>
      </c>
      <c r="J29" s="1"/>
      <c r="K29" s="1" t="s">
        <v>30</v>
      </c>
      <c r="L29" s="1" t="s">
        <v>73</v>
      </c>
      <c r="M29" s="1" t="s">
        <v>73</v>
      </c>
      <c r="N29" s="1" t="s">
        <v>73</v>
      </c>
      <c r="O29" s="1" t="s">
        <v>108</v>
      </c>
      <c r="P29" s="1" t="s">
        <v>84</v>
      </c>
      <c r="Q29" s="1">
        <v>113.8504964</v>
      </c>
      <c r="R29" s="1"/>
      <c r="T29" s="1">
        <v>-5.7470786000000003E-2</v>
      </c>
      <c r="U29" s="1"/>
    </row>
    <row r="30" spans="1:21">
      <c r="A30" s="1">
        <v>1349</v>
      </c>
      <c r="B30" s="2">
        <v>43418</v>
      </c>
      <c r="C30" s="1" t="s">
        <v>25</v>
      </c>
      <c r="D30" s="1" t="s">
        <v>26</v>
      </c>
      <c r="E30" s="1" t="s">
        <v>109</v>
      </c>
      <c r="F30" s="1" t="s">
        <v>76</v>
      </c>
      <c r="G30" s="1" t="s">
        <v>71</v>
      </c>
      <c r="H30" s="1">
        <v>0</v>
      </c>
      <c r="I30" s="1" t="s">
        <v>72</v>
      </c>
      <c r="J30" s="1"/>
      <c r="K30" s="1" t="s">
        <v>30</v>
      </c>
      <c r="L30" s="1" t="s">
        <v>73</v>
      </c>
      <c r="M30" s="1" t="s">
        <v>73</v>
      </c>
      <c r="N30" s="1" t="s">
        <v>73</v>
      </c>
      <c r="O30" s="1" t="s">
        <v>110</v>
      </c>
      <c r="P30" s="1" t="s">
        <v>84</v>
      </c>
      <c r="Q30" s="1">
        <v>112.72948030000001</v>
      </c>
      <c r="R30" s="1"/>
      <c r="T30" s="1">
        <v>0.12743521999999999</v>
      </c>
      <c r="U30" s="1"/>
    </row>
    <row r="31" spans="1:21">
      <c r="A31" s="1">
        <v>1349</v>
      </c>
      <c r="B31" s="2">
        <v>43418</v>
      </c>
      <c r="C31" s="1" t="s">
        <v>25</v>
      </c>
      <c r="D31" s="1" t="s">
        <v>26</v>
      </c>
      <c r="E31" s="1" t="s">
        <v>111</v>
      </c>
      <c r="F31" s="1" t="s">
        <v>79</v>
      </c>
      <c r="G31" s="1" t="s">
        <v>80</v>
      </c>
      <c r="H31" s="1" t="s">
        <v>73</v>
      </c>
      <c r="I31" s="1" t="s">
        <v>73</v>
      </c>
      <c r="J31" s="1"/>
      <c r="K31" s="1" t="s">
        <v>73</v>
      </c>
      <c r="L31" s="1" t="s">
        <v>73</v>
      </c>
      <c r="M31" s="1" t="s">
        <v>73</v>
      </c>
      <c r="N31" s="1" t="s">
        <v>73</v>
      </c>
      <c r="O31" s="1" t="s">
        <v>112</v>
      </c>
      <c r="P31" s="1" t="s">
        <v>84</v>
      </c>
      <c r="Q31" s="1">
        <v>102.77374880000001</v>
      </c>
      <c r="R31" s="1">
        <v>97.226251219999995</v>
      </c>
      <c r="T31" s="1">
        <v>2.9151848000000001E-2</v>
      </c>
      <c r="U31" s="1">
        <v>-0.10744538200000001</v>
      </c>
    </row>
    <row r="32" spans="1:21">
      <c r="A32" s="1">
        <v>1377</v>
      </c>
      <c r="B32" s="2">
        <v>43419</v>
      </c>
      <c r="C32" s="1" t="s">
        <v>25</v>
      </c>
      <c r="D32" s="1" t="s">
        <v>26</v>
      </c>
      <c r="E32" s="1" t="s">
        <v>113</v>
      </c>
      <c r="F32" s="1" t="s">
        <v>28</v>
      </c>
      <c r="G32" s="1" t="s">
        <v>29</v>
      </c>
      <c r="H32" s="1">
        <v>10</v>
      </c>
      <c r="I32" s="1">
        <v>10.78</v>
      </c>
      <c r="J32" s="1">
        <v>18.510000000000002</v>
      </c>
      <c r="K32" s="1" t="s">
        <v>30</v>
      </c>
      <c r="L32" s="1" t="s">
        <v>31</v>
      </c>
      <c r="M32" s="1" t="s">
        <v>32</v>
      </c>
      <c r="N32" s="1" t="s">
        <v>33</v>
      </c>
      <c r="O32" s="1" t="s">
        <v>114</v>
      </c>
      <c r="P32" s="1" t="s">
        <v>115</v>
      </c>
      <c r="Q32" s="1">
        <v>68.337420640000005</v>
      </c>
      <c r="R32" s="1"/>
      <c r="T32" s="1">
        <v>3.62915082</v>
      </c>
      <c r="U32" s="1"/>
    </row>
    <row r="33" spans="1:21">
      <c r="A33" s="1">
        <v>1377</v>
      </c>
      <c r="B33" s="2">
        <v>43419</v>
      </c>
      <c r="C33" s="1" t="s">
        <v>25</v>
      </c>
      <c r="D33" s="1" t="s">
        <v>26</v>
      </c>
      <c r="E33" s="1" t="s">
        <v>116</v>
      </c>
      <c r="F33" s="1" t="s">
        <v>37</v>
      </c>
      <c r="G33" s="1" t="s">
        <v>29</v>
      </c>
      <c r="H33" s="1">
        <v>10</v>
      </c>
      <c r="I33" s="1">
        <v>10.78</v>
      </c>
      <c r="J33" s="1">
        <v>18.510000000000002</v>
      </c>
      <c r="K33" s="1" t="s">
        <v>30</v>
      </c>
      <c r="L33" s="1" t="s">
        <v>31</v>
      </c>
      <c r="M33" s="1" t="s">
        <v>32</v>
      </c>
      <c r="N33" s="1" t="s">
        <v>33</v>
      </c>
      <c r="O33" s="1" t="s">
        <v>117</v>
      </c>
      <c r="P33" s="1" t="s">
        <v>115</v>
      </c>
      <c r="Q33" s="1">
        <v>64.8951536</v>
      </c>
      <c r="R33" s="1"/>
      <c r="T33" s="1">
        <v>12.338341550000001</v>
      </c>
      <c r="U33" s="1"/>
    </row>
    <row r="34" spans="1:21">
      <c r="A34" s="1">
        <v>1377</v>
      </c>
      <c r="B34" s="2">
        <v>43419</v>
      </c>
      <c r="C34" s="1" t="s">
        <v>25</v>
      </c>
      <c r="D34" s="1" t="s">
        <v>26</v>
      </c>
      <c r="E34" s="1" t="s">
        <v>118</v>
      </c>
      <c r="F34" s="1" t="s">
        <v>40</v>
      </c>
      <c r="G34" s="1" t="s">
        <v>29</v>
      </c>
      <c r="H34" s="1">
        <v>3.1</v>
      </c>
      <c r="I34" s="1">
        <v>3.64</v>
      </c>
      <c r="J34" s="1">
        <v>5.86</v>
      </c>
      <c r="K34" s="1" t="s">
        <v>30</v>
      </c>
      <c r="L34" s="1" t="s">
        <v>31</v>
      </c>
      <c r="M34" s="1" t="s">
        <v>32</v>
      </c>
      <c r="N34" s="1" t="s">
        <v>33</v>
      </c>
      <c r="O34" s="1" t="s">
        <v>119</v>
      </c>
      <c r="P34" s="1" t="s">
        <v>115</v>
      </c>
      <c r="Q34" s="1">
        <v>90.903675070000006</v>
      </c>
      <c r="R34" s="1"/>
      <c r="T34" s="1">
        <v>0.63675232199999998</v>
      </c>
      <c r="U34" s="1"/>
    </row>
    <row r="35" spans="1:21">
      <c r="A35" s="1">
        <v>1377</v>
      </c>
      <c r="B35" s="2">
        <v>43419</v>
      </c>
      <c r="C35" s="1" t="s">
        <v>25</v>
      </c>
      <c r="D35" s="1" t="s">
        <v>26</v>
      </c>
      <c r="E35" s="1" t="s">
        <v>120</v>
      </c>
      <c r="F35" s="1" t="s">
        <v>43</v>
      </c>
      <c r="G35" s="1" t="s">
        <v>29</v>
      </c>
      <c r="H35" s="1">
        <v>3.1</v>
      </c>
      <c r="I35" s="1">
        <v>3.64</v>
      </c>
      <c r="J35" s="1">
        <v>5.86</v>
      </c>
      <c r="K35" s="1" t="s">
        <v>30</v>
      </c>
      <c r="L35" s="1" t="s">
        <v>31</v>
      </c>
      <c r="M35" s="1" t="s">
        <v>32</v>
      </c>
      <c r="N35" s="1" t="s">
        <v>33</v>
      </c>
      <c r="O35" s="1" t="s">
        <v>121</v>
      </c>
      <c r="P35" s="1" t="s">
        <v>115</v>
      </c>
      <c r="Q35" s="1">
        <v>84.841168620000005</v>
      </c>
      <c r="R35" s="1"/>
      <c r="T35" s="1">
        <v>1.5815173119999999</v>
      </c>
      <c r="U35" s="1"/>
    </row>
    <row r="36" spans="1:21">
      <c r="A36" s="1">
        <v>1377</v>
      </c>
      <c r="B36" s="2">
        <v>43419</v>
      </c>
      <c r="C36" s="1" t="s">
        <v>25</v>
      </c>
      <c r="D36" s="1" t="s">
        <v>26</v>
      </c>
      <c r="E36" s="1" t="s">
        <v>122</v>
      </c>
      <c r="F36" s="1" t="s">
        <v>46</v>
      </c>
      <c r="G36" s="1" t="s">
        <v>29</v>
      </c>
      <c r="H36" s="1">
        <v>1</v>
      </c>
      <c r="I36" s="1">
        <v>1.22</v>
      </c>
      <c r="J36" s="1">
        <v>1.85</v>
      </c>
      <c r="K36" s="1" t="s">
        <v>30</v>
      </c>
      <c r="L36" s="1" t="s">
        <v>31</v>
      </c>
      <c r="M36" s="1" t="s">
        <v>32</v>
      </c>
      <c r="N36" s="1" t="s">
        <v>33</v>
      </c>
      <c r="O36" s="1" t="s">
        <v>123</v>
      </c>
      <c r="P36" s="1" t="s">
        <v>115</v>
      </c>
      <c r="Q36" s="1">
        <v>89.340500750000004</v>
      </c>
      <c r="R36" s="1"/>
      <c r="T36" s="1">
        <v>0.297408163</v>
      </c>
      <c r="U36" s="1"/>
    </row>
    <row r="37" spans="1:21">
      <c r="A37" s="1">
        <v>1377</v>
      </c>
      <c r="B37" s="2">
        <v>43419</v>
      </c>
      <c r="C37" s="1" t="s">
        <v>25</v>
      </c>
      <c r="D37" s="1" t="s">
        <v>26</v>
      </c>
      <c r="E37" s="1" t="s">
        <v>124</v>
      </c>
      <c r="F37" s="1" t="s">
        <v>49</v>
      </c>
      <c r="G37" s="1" t="s">
        <v>29</v>
      </c>
      <c r="H37" s="1">
        <v>1</v>
      </c>
      <c r="I37" s="1">
        <v>1.22</v>
      </c>
      <c r="J37" s="1">
        <v>1.85</v>
      </c>
      <c r="K37" s="1" t="s">
        <v>30</v>
      </c>
      <c r="L37" s="1" t="s">
        <v>31</v>
      </c>
      <c r="M37" s="1" t="s">
        <v>32</v>
      </c>
      <c r="N37" s="1" t="s">
        <v>33</v>
      </c>
      <c r="O37" s="1" t="s">
        <v>125</v>
      </c>
      <c r="P37" s="1" t="s">
        <v>115</v>
      </c>
      <c r="Q37" s="1">
        <v>95.423408499999994</v>
      </c>
      <c r="R37" s="1"/>
      <c r="T37" s="1">
        <v>0.68495461800000002</v>
      </c>
      <c r="U37" s="1"/>
    </row>
    <row r="38" spans="1:21">
      <c r="A38" s="1">
        <v>1377</v>
      </c>
      <c r="B38" s="2">
        <v>43419</v>
      </c>
      <c r="C38" s="1" t="s">
        <v>25</v>
      </c>
      <c r="D38" s="1" t="s">
        <v>26</v>
      </c>
      <c r="E38" s="1" t="s">
        <v>126</v>
      </c>
      <c r="F38" s="1" t="s">
        <v>52</v>
      </c>
      <c r="G38" s="1" t="s">
        <v>29</v>
      </c>
      <c r="H38" s="1">
        <v>0.31</v>
      </c>
      <c r="I38" s="1">
        <v>0.41</v>
      </c>
      <c r="J38" s="1">
        <v>0.59</v>
      </c>
      <c r="K38" s="1" t="s">
        <v>30</v>
      </c>
      <c r="L38" s="1" t="s">
        <v>31</v>
      </c>
      <c r="M38" s="1" t="s">
        <v>32</v>
      </c>
      <c r="N38" s="1" t="s">
        <v>33</v>
      </c>
      <c r="O38" s="1" t="s">
        <v>127</v>
      </c>
      <c r="P38" s="1" t="s">
        <v>115</v>
      </c>
      <c r="Q38" s="1">
        <v>103.8802311</v>
      </c>
      <c r="R38" s="1"/>
      <c r="T38" s="1">
        <v>0.10845516500000001</v>
      </c>
      <c r="U38" s="1"/>
    </row>
    <row r="39" spans="1:21">
      <c r="A39" s="1">
        <v>1377</v>
      </c>
      <c r="B39" s="2">
        <v>43419</v>
      </c>
      <c r="C39" s="1" t="s">
        <v>25</v>
      </c>
      <c r="D39" s="1" t="s">
        <v>26</v>
      </c>
      <c r="E39" s="1" t="s">
        <v>128</v>
      </c>
      <c r="F39" s="1" t="s">
        <v>55</v>
      </c>
      <c r="G39" s="1" t="s">
        <v>29</v>
      </c>
      <c r="H39" s="1">
        <v>0.31</v>
      </c>
      <c r="I39" s="1">
        <v>0.41</v>
      </c>
      <c r="J39" s="1">
        <v>0.59</v>
      </c>
      <c r="K39" s="1" t="s">
        <v>30</v>
      </c>
      <c r="L39" s="1" t="s">
        <v>31</v>
      </c>
      <c r="M39" s="1" t="s">
        <v>32</v>
      </c>
      <c r="N39" s="1" t="s">
        <v>33</v>
      </c>
      <c r="O39" s="1" t="s">
        <v>129</v>
      </c>
      <c r="P39" s="1" t="s">
        <v>115</v>
      </c>
      <c r="Q39" s="1">
        <v>86.258878039999999</v>
      </c>
      <c r="R39" s="1"/>
      <c r="T39" s="1">
        <v>0.71580408699999998</v>
      </c>
      <c r="U39" s="1"/>
    </row>
    <row r="40" spans="1:21">
      <c r="A40" s="1">
        <v>1377</v>
      </c>
      <c r="B40" s="2">
        <v>43419</v>
      </c>
      <c r="C40" s="1" t="s">
        <v>25</v>
      </c>
      <c r="D40" s="1" t="s">
        <v>26</v>
      </c>
      <c r="E40" s="1" t="s">
        <v>130</v>
      </c>
      <c r="F40" s="1" t="s">
        <v>58</v>
      </c>
      <c r="G40" s="1" t="s">
        <v>29</v>
      </c>
      <c r="H40" s="1">
        <v>0.1</v>
      </c>
      <c r="I40" s="1">
        <v>0.26</v>
      </c>
      <c r="J40" s="1">
        <v>0.19</v>
      </c>
      <c r="K40" s="1" t="s">
        <v>30</v>
      </c>
      <c r="L40" s="1" t="s">
        <v>31</v>
      </c>
      <c r="M40" s="1" t="s">
        <v>32</v>
      </c>
      <c r="N40" s="1" t="s">
        <v>33</v>
      </c>
      <c r="O40" s="1" t="s">
        <v>131</v>
      </c>
      <c r="P40" s="1" t="s">
        <v>115</v>
      </c>
      <c r="Q40" s="1">
        <v>86.420760560000005</v>
      </c>
      <c r="R40" s="1"/>
      <c r="T40" s="1">
        <v>0.53070727200000001</v>
      </c>
      <c r="U40" s="1"/>
    </row>
    <row r="41" spans="1:21">
      <c r="A41" s="1">
        <v>1377</v>
      </c>
      <c r="B41" s="2">
        <v>43419</v>
      </c>
      <c r="C41" s="1" t="s">
        <v>25</v>
      </c>
      <c r="D41" s="1" t="s">
        <v>26</v>
      </c>
      <c r="E41" s="1" t="s">
        <v>132</v>
      </c>
      <c r="F41" s="1" t="s">
        <v>61</v>
      </c>
      <c r="G41" s="1" t="s">
        <v>29</v>
      </c>
      <c r="H41" s="1">
        <v>0.1</v>
      </c>
      <c r="I41" s="1">
        <v>0.26</v>
      </c>
      <c r="J41" s="1">
        <v>0.19</v>
      </c>
      <c r="K41" s="1" t="s">
        <v>30</v>
      </c>
      <c r="L41" s="1" t="s">
        <v>31</v>
      </c>
      <c r="M41" s="1" t="s">
        <v>32</v>
      </c>
      <c r="N41" s="1" t="s">
        <v>33</v>
      </c>
      <c r="O41" s="1" t="s">
        <v>133</v>
      </c>
      <c r="P41" s="1" t="s">
        <v>115</v>
      </c>
      <c r="Q41" s="1">
        <v>98.879256280000007</v>
      </c>
      <c r="R41" s="1"/>
      <c r="T41" s="1">
        <v>0.297408163</v>
      </c>
      <c r="U41" s="1"/>
    </row>
    <row r="42" spans="1:21">
      <c r="A42" s="1">
        <v>1377</v>
      </c>
      <c r="B42" s="2">
        <v>43419</v>
      </c>
      <c r="C42" s="1" t="s">
        <v>25</v>
      </c>
      <c r="D42" s="1" t="s">
        <v>26</v>
      </c>
      <c r="E42" s="1" t="s">
        <v>134</v>
      </c>
      <c r="F42" s="1" t="s">
        <v>64</v>
      </c>
      <c r="G42" s="1" t="s">
        <v>29</v>
      </c>
      <c r="H42" s="1">
        <v>3.1E-2</v>
      </c>
      <c r="I42" s="1">
        <v>0.11</v>
      </c>
      <c r="J42" s="1">
        <v>0.06</v>
      </c>
      <c r="K42" s="1" t="s">
        <v>30</v>
      </c>
      <c r="L42" s="1" t="s">
        <v>31</v>
      </c>
      <c r="M42" s="1" t="s">
        <v>32</v>
      </c>
      <c r="N42" s="1" t="s">
        <v>33</v>
      </c>
      <c r="O42" s="1" t="s">
        <v>135</v>
      </c>
      <c r="P42" s="1" t="s">
        <v>115</v>
      </c>
      <c r="Q42" s="1">
        <v>95.570563460000002</v>
      </c>
      <c r="R42" s="1"/>
      <c r="T42" s="1">
        <v>0.49407352799999998</v>
      </c>
      <c r="U42" s="1"/>
    </row>
    <row r="43" spans="1:21">
      <c r="A43" s="1">
        <v>1377</v>
      </c>
      <c r="B43" s="2">
        <v>43419</v>
      </c>
      <c r="C43" s="1" t="s">
        <v>25</v>
      </c>
      <c r="D43" s="1" t="s">
        <v>26</v>
      </c>
      <c r="E43" s="1" t="s">
        <v>136</v>
      </c>
      <c r="F43" s="1" t="s">
        <v>67</v>
      </c>
      <c r="G43" s="1" t="s">
        <v>29</v>
      </c>
      <c r="H43" s="1">
        <v>3.1E-2</v>
      </c>
      <c r="I43" s="1">
        <v>0.11</v>
      </c>
      <c r="J43" s="1">
        <v>0.06</v>
      </c>
      <c r="K43" s="1" t="s">
        <v>30</v>
      </c>
      <c r="L43" s="1" t="s">
        <v>31</v>
      </c>
      <c r="M43" s="1" t="s">
        <v>32</v>
      </c>
      <c r="N43" s="1" t="s">
        <v>33</v>
      </c>
      <c r="O43" s="1" t="s">
        <v>137</v>
      </c>
      <c r="P43" s="1" t="s">
        <v>115</v>
      </c>
      <c r="Q43" s="1">
        <v>107.530857</v>
      </c>
      <c r="R43" s="1"/>
      <c r="T43" s="1">
        <v>0.17208219499999999</v>
      </c>
      <c r="U43" s="1"/>
    </row>
    <row r="44" spans="1:21">
      <c r="A44" s="1">
        <v>1377</v>
      </c>
      <c r="B44" s="2">
        <v>43419</v>
      </c>
      <c r="C44" s="1" t="s">
        <v>25</v>
      </c>
      <c r="D44" s="1" t="s">
        <v>26</v>
      </c>
      <c r="E44" s="1" t="s">
        <v>138</v>
      </c>
      <c r="F44" s="1" t="s">
        <v>70</v>
      </c>
      <c r="G44" s="1" t="s">
        <v>71</v>
      </c>
      <c r="H44" s="1">
        <v>0</v>
      </c>
      <c r="I44" s="1" t="s">
        <v>72</v>
      </c>
      <c r="J44" s="1"/>
      <c r="K44" s="1" t="s">
        <v>30</v>
      </c>
      <c r="L44" s="1" t="s">
        <v>73</v>
      </c>
      <c r="M44" s="1" t="s">
        <v>73</v>
      </c>
      <c r="N44" s="1" t="s">
        <v>73</v>
      </c>
      <c r="O44" s="1" t="s">
        <v>139</v>
      </c>
      <c r="P44" s="1" t="s">
        <v>115</v>
      </c>
      <c r="Q44" s="1">
        <v>80.08422478</v>
      </c>
      <c r="R44" s="1"/>
      <c r="T44" s="1">
        <v>4.4023156380000001</v>
      </c>
      <c r="U44" s="1"/>
    </row>
    <row r="45" spans="1:21">
      <c r="A45" s="1">
        <v>1377</v>
      </c>
      <c r="B45" s="2">
        <v>43419</v>
      </c>
      <c r="C45" s="1" t="s">
        <v>25</v>
      </c>
      <c r="D45" s="1" t="s">
        <v>26</v>
      </c>
      <c r="E45" s="1" t="s">
        <v>140</v>
      </c>
      <c r="F45" s="1" t="s">
        <v>76</v>
      </c>
      <c r="G45" s="1" t="s">
        <v>71</v>
      </c>
      <c r="H45" s="1">
        <v>0</v>
      </c>
      <c r="I45" s="1" t="s">
        <v>72</v>
      </c>
      <c r="J45" s="1"/>
      <c r="K45" s="1" t="s">
        <v>30</v>
      </c>
      <c r="L45" s="1" t="s">
        <v>73</v>
      </c>
      <c r="M45" s="1" t="s">
        <v>73</v>
      </c>
      <c r="N45" s="1" t="s">
        <v>73</v>
      </c>
      <c r="O45" s="1" t="s">
        <v>141</v>
      </c>
      <c r="P45" s="1" t="s">
        <v>115</v>
      </c>
      <c r="Q45" s="1">
        <v>91.467608100000007</v>
      </c>
      <c r="R45" s="1"/>
      <c r="T45" s="1">
        <v>0.26463060199999999</v>
      </c>
      <c r="U45" s="1"/>
    </row>
    <row r="46" spans="1:21">
      <c r="A46" s="1">
        <v>1377</v>
      </c>
      <c r="B46" s="2">
        <v>43419</v>
      </c>
      <c r="C46" s="1" t="s">
        <v>25</v>
      </c>
      <c r="D46" s="1" t="s">
        <v>26</v>
      </c>
      <c r="E46" s="1" t="s">
        <v>142</v>
      </c>
      <c r="F46" s="1" t="s">
        <v>79</v>
      </c>
      <c r="G46" s="1" t="s">
        <v>80</v>
      </c>
      <c r="H46" s="1" t="s">
        <v>73</v>
      </c>
      <c r="I46" s="1" t="s">
        <v>73</v>
      </c>
      <c r="J46" s="1"/>
      <c r="K46" s="1" t="s">
        <v>73</v>
      </c>
      <c r="L46" s="1" t="s">
        <v>73</v>
      </c>
      <c r="M46" s="1" t="s">
        <v>73</v>
      </c>
      <c r="N46" s="1" t="s">
        <v>73</v>
      </c>
      <c r="O46" s="1" t="s">
        <v>143</v>
      </c>
      <c r="P46" s="1" t="s">
        <v>115</v>
      </c>
      <c r="Q46" s="1">
        <v>98.697515690000003</v>
      </c>
      <c r="R46" s="1">
        <v>101.3024843</v>
      </c>
      <c r="T46" s="1">
        <v>2.3619125000000001E-2</v>
      </c>
      <c r="U46" s="1">
        <v>-0.120987761</v>
      </c>
    </row>
    <row r="48" spans="1:21">
      <c r="A48" s="1" t="s">
        <v>73</v>
      </c>
      <c r="B48" s="2">
        <v>43048</v>
      </c>
      <c r="C48" s="1" t="s">
        <v>144</v>
      </c>
      <c r="D48" s="1" t="s">
        <v>145</v>
      </c>
      <c r="E48" s="1" t="s">
        <v>27</v>
      </c>
      <c r="F48" s="1" t="s">
        <v>28</v>
      </c>
      <c r="G48" s="1" t="s">
        <v>29</v>
      </c>
      <c r="H48" s="1">
        <v>10</v>
      </c>
      <c r="I48" s="63">
        <v>11.56</v>
      </c>
      <c r="J48">
        <v>12.73</v>
      </c>
      <c r="K48" s="1" t="s">
        <v>30</v>
      </c>
      <c r="L48" s="1" t="s">
        <v>31</v>
      </c>
      <c r="M48" s="1" t="s">
        <v>32</v>
      </c>
      <c r="N48" s="1" t="s">
        <v>33</v>
      </c>
      <c r="O48" s="1" t="s">
        <v>146</v>
      </c>
      <c r="P48" s="1" t="s">
        <v>147</v>
      </c>
      <c r="Q48" s="1">
        <v>60.887478649999998</v>
      </c>
      <c r="R48" s="1"/>
      <c r="T48" s="1">
        <v>4.5705279750000001</v>
      </c>
      <c r="U48" s="1"/>
    </row>
    <row r="49" spans="1:21">
      <c r="A49" s="1" t="s">
        <v>73</v>
      </c>
      <c r="B49" s="2">
        <v>43048</v>
      </c>
      <c r="C49" s="1" t="s">
        <v>144</v>
      </c>
      <c r="D49" s="1" t="s">
        <v>145</v>
      </c>
      <c r="E49" s="1" t="s">
        <v>36</v>
      </c>
      <c r="F49" s="1" t="s">
        <v>37</v>
      </c>
      <c r="G49" s="1" t="s">
        <v>29</v>
      </c>
      <c r="H49" s="1">
        <v>10</v>
      </c>
      <c r="I49" s="63">
        <v>11.56</v>
      </c>
      <c r="J49">
        <v>12.73</v>
      </c>
      <c r="K49" s="1" t="s">
        <v>30</v>
      </c>
      <c r="L49" s="1" t="s">
        <v>31</v>
      </c>
      <c r="M49" s="1" t="s">
        <v>32</v>
      </c>
      <c r="N49" s="1" t="s">
        <v>33</v>
      </c>
      <c r="O49" s="1" t="s">
        <v>148</v>
      </c>
      <c r="P49" s="1" t="s">
        <v>147</v>
      </c>
      <c r="Q49" s="1">
        <v>70.612860119999993</v>
      </c>
      <c r="R49" s="1"/>
      <c r="T49" s="1">
        <v>2.1013921720000002</v>
      </c>
      <c r="U49" s="1"/>
    </row>
    <row r="50" spans="1:21">
      <c r="A50" s="1" t="s">
        <v>73</v>
      </c>
      <c r="B50" s="2">
        <v>43048</v>
      </c>
      <c r="C50" s="1" t="s">
        <v>144</v>
      </c>
      <c r="D50" s="1" t="s">
        <v>145</v>
      </c>
      <c r="E50" s="1" t="s">
        <v>39</v>
      </c>
      <c r="F50" s="1" t="s">
        <v>40</v>
      </c>
      <c r="G50" s="1" t="s">
        <v>29</v>
      </c>
      <c r="H50" s="1">
        <v>3.1</v>
      </c>
      <c r="I50" s="63">
        <v>0.44</v>
      </c>
      <c r="J50">
        <v>4.03</v>
      </c>
      <c r="K50" s="1" t="s">
        <v>30</v>
      </c>
      <c r="L50" s="1" t="s">
        <v>31</v>
      </c>
      <c r="M50" s="1" t="s">
        <v>32</v>
      </c>
      <c r="N50" s="1" t="s">
        <v>33</v>
      </c>
      <c r="O50" s="1" t="s">
        <v>149</v>
      </c>
      <c r="P50" s="1" t="s">
        <v>147</v>
      </c>
      <c r="Q50" s="1">
        <v>95.519995910000006</v>
      </c>
      <c r="R50" s="1"/>
      <c r="T50" s="1">
        <v>1.225812101</v>
      </c>
      <c r="U50" s="1"/>
    </row>
    <row r="51" spans="1:21">
      <c r="A51" s="1" t="s">
        <v>73</v>
      </c>
      <c r="B51" s="2">
        <v>43048</v>
      </c>
      <c r="C51" s="1" t="s">
        <v>144</v>
      </c>
      <c r="D51" s="1" t="s">
        <v>145</v>
      </c>
      <c r="E51" s="1" t="s">
        <v>42</v>
      </c>
      <c r="F51" s="1" t="s">
        <v>43</v>
      </c>
      <c r="G51" s="1" t="s">
        <v>29</v>
      </c>
      <c r="H51" s="1">
        <v>3.1</v>
      </c>
      <c r="I51" s="63">
        <v>0.44</v>
      </c>
      <c r="J51">
        <v>4.03</v>
      </c>
      <c r="K51" s="1" t="s">
        <v>30</v>
      </c>
      <c r="L51" s="1" t="s">
        <v>31</v>
      </c>
      <c r="M51" s="1" t="s">
        <v>32</v>
      </c>
      <c r="N51" s="1" t="s">
        <v>33</v>
      </c>
      <c r="O51" s="1" t="s">
        <v>150</v>
      </c>
      <c r="P51" s="1" t="s">
        <v>147</v>
      </c>
      <c r="Q51" s="1">
        <v>89.558032490000002</v>
      </c>
      <c r="R51" s="1"/>
      <c r="T51" s="1">
        <v>1.742404343</v>
      </c>
      <c r="U51" s="1"/>
    </row>
    <row r="52" spans="1:21">
      <c r="A52" s="1" t="s">
        <v>73</v>
      </c>
      <c r="B52" s="2">
        <v>43048</v>
      </c>
      <c r="C52" s="1" t="s">
        <v>144</v>
      </c>
      <c r="D52" s="1" t="s">
        <v>145</v>
      </c>
      <c r="E52" s="1" t="s">
        <v>45</v>
      </c>
      <c r="F52" s="1" t="s">
        <v>46</v>
      </c>
      <c r="G52" s="1" t="s">
        <v>29</v>
      </c>
      <c r="H52" s="1">
        <v>1</v>
      </c>
      <c r="I52" s="63" t="s">
        <v>151</v>
      </c>
      <c r="J52">
        <v>1.27</v>
      </c>
      <c r="K52" s="1" t="s">
        <v>30</v>
      </c>
      <c r="L52" s="1" t="s">
        <v>31</v>
      </c>
      <c r="M52" s="1" t="s">
        <v>32</v>
      </c>
      <c r="N52" s="1" t="s">
        <v>33</v>
      </c>
      <c r="O52" s="1" t="s">
        <v>152</v>
      </c>
      <c r="P52" s="1" t="s">
        <v>147</v>
      </c>
      <c r="Q52" s="1">
        <v>92.107134790000003</v>
      </c>
      <c r="R52" s="1"/>
      <c r="T52" s="1">
        <v>1.470974521</v>
      </c>
      <c r="U52" s="1"/>
    </row>
    <row r="53" spans="1:21">
      <c r="A53" s="1" t="s">
        <v>73</v>
      </c>
      <c r="B53" s="2">
        <v>43048</v>
      </c>
      <c r="C53" s="1" t="s">
        <v>144</v>
      </c>
      <c r="D53" s="1" t="s">
        <v>145</v>
      </c>
      <c r="E53" s="1" t="s">
        <v>48</v>
      </c>
      <c r="F53" s="1" t="s">
        <v>49</v>
      </c>
      <c r="G53" s="1" t="s">
        <v>29</v>
      </c>
      <c r="H53" s="1">
        <v>1</v>
      </c>
      <c r="I53" s="63" t="s">
        <v>151</v>
      </c>
      <c r="J53">
        <v>1.27</v>
      </c>
      <c r="K53" s="1" t="s">
        <v>30</v>
      </c>
      <c r="L53" s="1" t="s">
        <v>31</v>
      </c>
      <c r="M53" s="1" t="s">
        <v>32</v>
      </c>
      <c r="N53" s="1" t="s">
        <v>33</v>
      </c>
      <c r="O53" s="1" t="s">
        <v>153</v>
      </c>
      <c r="P53" s="1" t="s">
        <v>147</v>
      </c>
      <c r="Q53" s="1">
        <v>89.081077910000005</v>
      </c>
      <c r="R53" s="1"/>
      <c r="T53" s="1">
        <v>1.4096839160000001</v>
      </c>
      <c r="U53" s="1"/>
    </row>
    <row r="54" spans="1:21">
      <c r="A54" s="1" t="s">
        <v>73</v>
      </c>
      <c r="B54" s="2">
        <v>43048</v>
      </c>
      <c r="C54" s="1" t="s">
        <v>144</v>
      </c>
      <c r="D54" s="1" t="s">
        <v>145</v>
      </c>
      <c r="E54" s="1" t="s">
        <v>51</v>
      </c>
      <c r="F54" s="1" t="s">
        <v>52</v>
      </c>
      <c r="G54" s="1" t="s">
        <v>29</v>
      </c>
      <c r="H54" s="1">
        <v>0.31</v>
      </c>
      <c r="I54" s="63" t="s">
        <v>151</v>
      </c>
      <c r="J54">
        <v>0.4</v>
      </c>
      <c r="K54" s="1" t="s">
        <v>30</v>
      </c>
      <c r="L54" s="1" t="s">
        <v>31</v>
      </c>
      <c r="M54" s="1" t="s">
        <v>32</v>
      </c>
      <c r="N54" s="1" t="s">
        <v>33</v>
      </c>
      <c r="O54" s="1" t="s">
        <v>154</v>
      </c>
      <c r="P54" s="1" t="s">
        <v>147</v>
      </c>
      <c r="Q54" s="1">
        <v>78.479647229999998</v>
      </c>
      <c r="R54" s="1"/>
      <c r="T54" s="1">
        <v>0.99816128199999998</v>
      </c>
      <c r="U54" s="1"/>
    </row>
    <row r="55" spans="1:21">
      <c r="A55" s="1" t="s">
        <v>73</v>
      </c>
      <c r="B55" s="2">
        <v>43048</v>
      </c>
      <c r="C55" s="1" t="s">
        <v>144</v>
      </c>
      <c r="D55" s="1" t="s">
        <v>145</v>
      </c>
      <c r="E55" s="1" t="s">
        <v>54</v>
      </c>
      <c r="F55" s="1" t="s">
        <v>55</v>
      </c>
      <c r="G55" s="1" t="s">
        <v>29</v>
      </c>
      <c r="H55" s="1">
        <v>0.31</v>
      </c>
      <c r="I55" s="63" t="s">
        <v>151</v>
      </c>
      <c r="J55">
        <v>0.4</v>
      </c>
      <c r="K55" s="1" t="s">
        <v>30</v>
      </c>
      <c r="L55" s="1" t="s">
        <v>31</v>
      </c>
      <c r="M55" s="1" t="s">
        <v>32</v>
      </c>
      <c r="N55" s="1" t="s">
        <v>33</v>
      </c>
      <c r="O55" s="1" t="s">
        <v>155</v>
      </c>
      <c r="P55" s="1" t="s">
        <v>147</v>
      </c>
      <c r="Q55" s="1">
        <v>82.417439130000005</v>
      </c>
      <c r="R55" s="1"/>
      <c r="T55" s="1">
        <v>1.278346905</v>
      </c>
      <c r="U55" s="1"/>
    </row>
    <row r="56" spans="1:21">
      <c r="A56" s="1" t="s">
        <v>73</v>
      </c>
      <c r="B56" s="2">
        <v>43048</v>
      </c>
      <c r="C56" s="1" t="s">
        <v>144</v>
      </c>
      <c r="D56" s="1" t="s">
        <v>145</v>
      </c>
      <c r="E56" s="1" t="s">
        <v>57</v>
      </c>
      <c r="F56" s="1" t="s">
        <v>58</v>
      </c>
      <c r="G56" s="1" t="s">
        <v>29</v>
      </c>
      <c r="H56" s="1">
        <v>0.1</v>
      </c>
      <c r="I56" s="64" t="s">
        <v>151</v>
      </c>
      <c r="J56">
        <v>0.13</v>
      </c>
      <c r="K56" s="1" t="s">
        <v>30</v>
      </c>
      <c r="L56" s="1" t="s">
        <v>31</v>
      </c>
      <c r="M56" s="1" t="s">
        <v>32</v>
      </c>
      <c r="N56" s="1" t="s">
        <v>33</v>
      </c>
      <c r="O56" s="1" t="s">
        <v>156</v>
      </c>
      <c r="P56" s="1" t="s">
        <v>147</v>
      </c>
      <c r="Q56" s="1">
        <v>78.501857279999996</v>
      </c>
      <c r="R56" s="1"/>
      <c r="T56" s="1">
        <v>0.89309167300000003</v>
      </c>
      <c r="U56" s="1"/>
    </row>
    <row r="57" spans="1:21">
      <c r="A57" s="1" t="s">
        <v>73</v>
      </c>
      <c r="B57" s="2">
        <v>43048</v>
      </c>
      <c r="C57" s="1" t="s">
        <v>144</v>
      </c>
      <c r="D57" s="1" t="s">
        <v>145</v>
      </c>
      <c r="E57" s="1" t="s">
        <v>60</v>
      </c>
      <c r="F57" s="1" t="s">
        <v>61</v>
      </c>
      <c r="G57" s="1" t="s">
        <v>29</v>
      </c>
      <c r="H57" s="1">
        <v>0.1</v>
      </c>
      <c r="I57" s="64" t="s">
        <v>151</v>
      </c>
      <c r="J57">
        <v>0.13</v>
      </c>
      <c r="K57" s="1" t="s">
        <v>30</v>
      </c>
      <c r="L57" s="1" t="s">
        <v>31</v>
      </c>
      <c r="M57" s="1" t="s">
        <v>32</v>
      </c>
      <c r="N57" s="1" t="s">
        <v>33</v>
      </c>
      <c r="O57" s="1" t="s">
        <v>157</v>
      </c>
      <c r="P57" s="1" t="s">
        <v>147</v>
      </c>
      <c r="Q57" s="1">
        <v>87.769686780000001</v>
      </c>
      <c r="R57" s="1"/>
      <c r="T57" s="1">
        <v>0.472813239</v>
      </c>
      <c r="U57" s="1"/>
    </row>
    <row r="58" spans="1:21">
      <c r="A58" s="1" t="s">
        <v>73</v>
      </c>
      <c r="B58" s="2">
        <v>43048</v>
      </c>
      <c r="C58" s="1" t="s">
        <v>144</v>
      </c>
      <c r="D58" s="1" t="s">
        <v>145</v>
      </c>
      <c r="E58" s="1" t="s">
        <v>63</v>
      </c>
      <c r="F58" s="1" t="s">
        <v>64</v>
      </c>
      <c r="G58" s="1" t="s">
        <v>29</v>
      </c>
      <c r="H58" s="1">
        <v>3.1E-2</v>
      </c>
      <c r="I58" s="64" t="s">
        <v>151</v>
      </c>
      <c r="J58">
        <v>0.04</v>
      </c>
      <c r="K58" s="1" t="s">
        <v>30</v>
      </c>
      <c r="L58" s="1" t="s">
        <v>31</v>
      </c>
      <c r="M58" s="1" t="s">
        <v>32</v>
      </c>
      <c r="N58" s="1" t="s">
        <v>33</v>
      </c>
      <c r="O58" s="1" t="s">
        <v>158</v>
      </c>
      <c r="P58" s="1" t="s">
        <v>147</v>
      </c>
      <c r="Q58" s="1">
        <v>83.365483839999996</v>
      </c>
      <c r="R58" s="1"/>
      <c r="T58" s="1">
        <v>1.3221259080000001</v>
      </c>
      <c r="U58" s="1"/>
    </row>
    <row r="59" spans="1:21">
      <c r="A59" s="1" t="s">
        <v>73</v>
      </c>
      <c r="B59" s="2">
        <v>43048</v>
      </c>
      <c r="C59" s="1" t="s">
        <v>144</v>
      </c>
      <c r="D59" s="1" t="s">
        <v>145</v>
      </c>
      <c r="E59" s="1" t="s">
        <v>66</v>
      </c>
      <c r="F59" s="1" t="s">
        <v>67</v>
      </c>
      <c r="G59" s="1" t="s">
        <v>29</v>
      </c>
      <c r="H59" s="1">
        <v>3.1E-2</v>
      </c>
      <c r="I59" s="64" t="s">
        <v>151</v>
      </c>
      <c r="J59">
        <v>0.04</v>
      </c>
      <c r="K59" s="1" t="s">
        <v>30</v>
      </c>
      <c r="L59" s="1" t="s">
        <v>31</v>
      </c>
      <c r="M59" s="1" t="s">
        <v>32</v>
      </c>
      <c r="N59" s="1" t="s">
        <v>33</v>
      </c>
      <c r="O59" s="1" t="s">
        <v>159</v>
      </c>
      <c r="P59" s="1" t="s">
        <v>147</v>
      </c>
      <c r="Q59" s="1">
        <v>83.869327549999994</v>
      </c>
      <c r="R59" s="1"/>
      <c r="T59" s="1">
        <v>0.88433587300000005</v>
      </c>
      <c r="U59" s="1"/>
    </row>
    <row r="60" spans="1:21">
      <c r="A60" s="1" t="s">
        <v>73</v>
      </c>
      <c r="B60" s="2">
        <v>43048</v>
      </c>
      <c r="C60" s="1" t="s">
        <v>144</v>
      </c>
      <c r="D60" s="1" t="s">
        <v>145</v>
      </c>
      <c r="E60" s="1" t="s">
        <v>69</v>
      </c>
      <c r="F60" s="1" t="s">
        <v>70</v>
      </c>
      <c r="G60" s="1" t="s">
        <v>71</v>
      </c>
      <c r="H60" s="1">
        <v>0</v>
      </c>
      <c r="I60" s="64" t="s">
        <v>151</v>
      </c>
      <c r="J60">
        <v>0</v>
      </c>
      <c r="K60" s="1" t="s">
        <v>30</v>
      </c>
      <c r="L60" s="1" t="s">
        <v>73</v>
      </c>
      <c r="M60" s="1" t="s">
        <v>73</v>
      </c>
      <c r="N60" s="1" t="s">
        <v>73</v>
      </c>
      <c r="O60" s="1" t="s">
        <v>160</v>
      </c>
      <c r="P60" s="1" t="s">
        <v>147</v>
      </c>
      <c r="Q60" s="1">
        <v>89.499512749999994</v>
      </c>
      <c r="R60" s="1"/>
      <c r="T60" s="1">
        <v>0.91935907500000003</v>
      </c>
      <c r="U60" s="1"/>
    </row>
    <row r="61" spans="1:21">
      <c r="A61" s="1" t="s">
        <v>73</v>
      </c>
      <c r="B61" s="2">
        <v>43048</v>
      </c>
      <c r="C61" s="1" t="s">
        <v>144</v>
      </c>
      <c r="D61" s="1" t="s">
        <v>145</v>
      </c>
      <c r="E61" s="1" t="s">
        <v>75</v>
      </c>
      <c r="F61" s="1" t="s">
        <v>76</v>
      </c>
      <c r="G61" s="1" t="s">
        <v>71</v>
      </c>
      <c r="H61" s="1">
        <v>0</v>
      </c>
      <c r="I61" s="64" t="s">
        <v>151</v>
      </c>
      <c r="J61">
        <v>0</v>
      </c>
      <c r="K61" s="1" t="s">
        <v>30</v>
      </c>
      <c r="L61" s="1" t="s">
        <v>73</v>
      </c>
      <c r="M61" s="1" t="s">
        <v>73</v>
      </c>
      <c r="N61" s="1" t="s">
        <v>73</v>
      </c>
      <c r="O61" s="1" t="s">
        <v>161</v>
      </c>
      <c r="P61" s="1" t="s">
        <v>147</v>
      </c>
      <c r="Q61" s="1">
        <v>98.947518149999993</v>
      </c>
      <c r="R61" s="1"/>
      <c r="T61" s="1">
        <v>0.55161544500000004</v>
      </c>
      <c r="U61" s="1"/>
    </row>
    <row r="62" spans="1:21">
      <c r="A62" s="1" t="s">
        <v>73</v>
      </c>
      <c r="B62" s="2">
        <v>43048</v>
      </c>
      <c r="C62" s="1" t="s">
        <v>144</v>
      </c>
      <c r="D62" s="1" t="s">
        <v>145</v>
      </c>
      <c r="E62" s="1" t="s">
        <v>78</v>
      </c>
      <c r="F62" s="1" t="s">
        <v>79</v>
      </c>
      <c r="G62" s="1" t="s">
        <v>80</v>
      </c>
      <c r="H62" s="1" t="s">
        <v>73</v>
      </c>
      <c r="I62" s="64" t="s">
        <v>73</v>
      </c>
      <c r="J62" t="s">
        <v>73</v>
      </c>
      <c r="K62" s="1" t="s">
        <v>73</v>
      </c>
      <c r="L62" s="1" t="s">
        <v>73</v>
      </c>
      <c r="M62" s="1" t="s">
        <v>73</v>
      </c>
      <c r="N62" s="1" t="s">
        <v>73</v>
      </c>
      <c r="O62" s="1" t="s">
        <v>162</v>
      </c>
      <c r="P62" s="1" t="s">
        <v>147</v>
      </c>
      <c r="Q62" s="1">
        <v>98.035783140000007</v>
      </c>
      <c r="R62" s="1">
        <v>101.9642169</v>
      </c>
      <c r="T62" s="1">
        <v>0.14009281100000001</v>
      </c>
      <c r="U62" s="1">
        <v>-0.411522634</v>
      </c>
    </row>
    <row r="63" spans="1:21">
      <c r="A63" s="1" t="s">
        <v>73</v>
      </c>
      <c r="B63" s="2">
        <v>43056</v>
      </c>
      <c r="C63" s="1" t="s">
        <v>144</v>
      </c>
      <c r="D63" s="1" t="s">
        <v>145</v>
      </c>
      <c r="E63" s="1" t="s">
        <v>82</v>
      </c>
      <c r="F63" s="1" t="s">
        <v>28</v>
      </c>
      <c r="G63" s="1" t="s">
        <v>29</v>
      </c>
      <c r="H63" s="1">
        <v>10</v>
      </c>
      <c r="I63" s="63">
        <v>8.81</v>
      </c>
      <c r="J63">
        <v>10.78</v>
      </c>
      <c r="K63" s="1" t="s">
        <v>30</v>
      </c>
      <c r="L63" s="1" t="s">
        <v>31</v>
      </c>
      <c r="M63" s="1" t="s">
        <v>32</v>
      </c>
      <c r="N63" s="1" t="s">
        <v>33</v>
      </c>
      <c r="O63" s="1" t="s">
        <v>163</v>
      </c>
      <c r="P63" s="1" t="s">
        <v>164</v>
      </c>
      <c r="Q63" s="1">
        <v>69.139904639999997</v>
      </c>
      <c r="R63" s="1"/>
      <c r="T63" s="1">
        <v>2.9813442829999999</v>
      </c>
      <c r="U63" s="1"/>
    </row>
    <row r="64" spans="1:21">
      <c r="A64" s="1" t="s">
        <v>73</v>
      </c>
      <c r="B64" s="2">
        <v>43056</v>
      </c>
      <c r="C64" s="1" t="s">
        <v>144</v>
      </c>
      <c r="D64" s="1" t="s">
        <v>145</v>
      </c>
      <c r="E64" s="1" t="s">
        <v>85</v>
      </c>
      <c r="F64" s="1" t="s">
        <v>37</v>
      </c>
      <c r="G64" s="1" t="s">
        <v>29</v>
      </c>
      <c r="H64" s="1">
        <v>10</v>
      </c>
      <c r="I64" s="63">
        <v>8.81</v>
      </c>
      <c r="J64">
        <v>10.78</v>
      </c>
      <c r="K64" s="1" t="s">
        <v>30</v>
      </c>
      <c r="L64" s="1" t="s">
        <v>31</v>
      </c>
      <c r="M64" s="1" t="s">
        <v>32</v>
      </c>
      <c r="N64" s="1" t="s">
        <v>33</v>
      </c>
      <c r="O64" s="1" t="s">
        <v>165</v>
      </c>
      <c r="P64" s="1" t="s">
        <v>164</v>
      </c>
      <c r="Q64" s="1">
        <v>59.205187610000003</v>
      </c>
      <c r="R64" s="1"/>
      <c r="T64" s="1">
        <v>4.3083697819999998</v>
      </c>
      <c r="U64" s="1"/>
    </row>
    <row r="65" spans="1:21">
      <c r="A65" s="1" t="s">
        <v>73</v>
      </c>
      <c r="B65" s="2">
        <v>43056</v>
      </c>
      <c r="C65" s="1" t="s">
        <v>144</v>
      </c>
      <c r="D65" s="1" t="s">
        <v>145</v>
      </c>
      <c r="E65" s="1" t="s">
        <v>87</v>
      </c>
      <c r="F65" s="1" t="s">
        <v>40</v>
      </c>
      <c r="G65" s="1" t="s">
        <v>29</v>
      </c>
      <c r="H65" s="1">
        <v>3.1</v>
      </c>
      <c r="I65" s="63">
        <v>2.59</v>
      </c>
      <c r="J65">
        <v>3.41</v>
      </c>
      <c r="K65" s="1" t="s">
        <v>30</v>
      </c>
      <c r="L65" s="1" t="s">
        <v>31</v>
      </c>
      <c r="M65" s="1" t="s">
        <v>32</v>
      </c>
      <c r="N65" s="1" t="s">
        <v>33</v>
      </c>
      <c r="O65" s="1" t="s">
        <v>166</v>
      </c>
      <c r="P65" s="1" t="s">
        <v>164</v>
      </c>
      <c r="Q65" s="1">
        <v>87.43975666</v>
      </c>
      <c r="R65" s="1"/>
      <c r="T65" s="1">
        <v>0.981879854</v>
      </c>
      <c r="U65" s="1"/>
    </row>
    <row r="66" spans="1:21">
      <c r="A66" s="1" t="s">
        <v>73</v>
      </c>
      <c r="B66" s="2">
        <v>43056</v>
      </c>
      <c r="C66" s="1" t="s">
        <v>144</v>
      </c>
      <c r="D66" s="1" t="s">
        <v>145</v>
      </c>
      <c r="E66" s="1" t="s">
        <v>89</v>
      </c>
      <c r="F66" s="1" t="s">
        <v>43</v>
      </c>
      <c r="G66" s="1" t="s">
        <v>29</v>
      </c>
      <c r="H66" s="1">
        <v>3.1</v>
      </c>
      <c r="I66" s="63">
        <v>2.59</v>
      </c>
      <c r="J66">
        <v>3.41</v>
      </c>
      <c r="K66" s="1" t="s">
        <v>30</v>
      </c>
      <c r="L66" s="1" t="s">
        <v>31</v>
      </c>
      <c r="M66" s="1" t="s">
        <v>32</v>
      </c>
      <c r="N66" s="1" t="s">
        <v>33</v>
      </c>
      <c r="O66" s="1" t="s">
        <v>167</v>
      </c>
      <c r="P66" s="1" t="s">
        <v>164</v>
      </c>
      <c r="Q66" s="1">
        <v>90.348835859999994</v>
      </c>
      <c r="R66" s="1"/>
      <c r="T66" s="1">
        <v>0.95212591899999999</v>
      </c>
      <c r="U66" s="1"/>
    </row>
    <row r="67" spans="1:21">
      <c r="A67" s="1" t="s">
        <v>73</v>
      </c>
      <c r="B67" s="2">
        <v>43056</v>
      </c>
      <c r="C67" s="1" t="s">
        <v>144</v>
      </c>
      <c r="D67" s="1" t="s">
        <v>145</v>
      </c>
      <c r="E67" s="1" t="s">
        <v>91</v>
      </c>
      <c r="F67" s="1" t="s">
        <v>46</v>
      </c>
      <c r="G67" s="1" t="s">
        <v>29</v>
      </c>
      <c r="H67" s="1">
        <v>1</v>
      </c>
      <c r="I67" s="63">
        <v>0.68</v>
      </c>
      <c r="J67">
        <v>1.08</v>
      </c>
      <c r="K67" s="1" t="s">
        <v>30</v>
      </c>
      <c r="L67" s="1" t="s">
        <v>31</v>
      </c>
      <c r="M67" s="1" t="s">
        <v>32</v>
      </c>
      <c r="N67" s="1" t="s">
        <v>33</v>
      </c>
      <c r="O67" s="1" t="s">
        <v>168</v>
      </c>
      <c r="P67" s="1" t="s">
        <v>164</v>
      </c>
      <c r="Q67" s="1">
        <v>92.945241440000004</v>
      </c>
      <c r="R67" s="1"/>
      <c r="T67" s="1">
        <v>0.34514564599999997</v>
      </c>
      <c r="U67" s="1"/>
    </row>
    <row r="68" spans="1:21">
      <c r="A68" s="1" t="s">
        <v>73</v>
      </c>
      <c r="B68" s="2">
        <v>43056</v>
      </c>
      <c r="C68" s="1" t="s">
        <v>144</v>
      </c>
      <c r="D68" s="1" t="s">
        <v>145</v>
      </c>
      <c r="E68" s="1" t="s">
        <v>93</v>
      </c>
      <c r="F68" s="1" t="s">
        <v>49</v>
      </c>
      <c r="G68" s="1" t="s">
        <v>29</v>
      </c>
      <c r="H68" s="1">
        <v>1</v>
      </c>
      <c r="I68" s="63">
        <v>0.68</v>
      </c>
      <c r="J68">
        <v>1.08</v>
      </c>
      <c r="K68" s="1" t="s">
        <v>30</v>
      </c>
      <c r="L68" s="1" t="s">
        <v>31</v>
      </c>
      <c r="M68" s="1" t="s">
        <v>32</v>
      </c>
      <c r="N68" s="1" t="s">
        <v>33</v>
      </c>
      <c r="O68" s="1" t="s">
        <v>169</v>
      </c>
      <c r="P68" s="1" t="s">
        <v>164</v>
      </c>
      <c r="Q68" s="1">
        <v>86.097096030000003</v>
      </c>
      <c r="R68" s="1"/>
      <c r="T68" s="1">
        <v>0.76170073500000002</v>
      </c>
      <c r="U68" s="1"/>
    </row>
    <row r="69" spans="1:21">
      <c r="A69" s="1" t="s">
        <v>73</v>
      </c>
      <c r="B69" s="2">
        <v>43056</v>
      </c>
      <c r="C69" s="1" t="s">
        <v>144</v>
      </c>
      <c r="D69" s="1" t="s">
        <v>145</v>
      </c>
      <c r="E69" s="1" t="s">
        <v>95</v>
      </c>
      <c r="F69" s="1" t="s">
        <v>52</v>
      </c>
      <c r="G69" s="1" t="s">
        <v>29</v>
      </c>
      <c r="H69" s="1">
        <v>0.31</v>
      </c>
      <c r="I69" s="63">
        <v>0.2</v>
      </c>
      <c r="J69">
        <v>0.34</v>
      </c>
      <c r="K69" s="1" t="s">
        <v>30</v>
      </c>
      <c r="L69" s="1" t="s">
        <v>31</v>
      </c>
      <c r="M69" s="1" t="s">
        <v>32</v>
      </c>
      <c r="N69" s="1" t="s">
        <v>33</v>
      </c>
      <c r="O69" s="1" t="s">
        <v>170</v>
      </c>
      <c r="P69" s="1" t="s">
        <v>164</v>
      </c>
      <c r="Q69" s="1">
        <v>93.903259860000006</v>
      </c>
      <c r="R69" s="1"/>
      <c r="T69" s="1">
        <v>0.368948793</v>
      </c>
      <c r="U69" s="1"/>
    </row>
    <row r="70" spans="1:21">
      <c r="A70" s="1" t="s">
        <v>73</v>
      </c>
      <c r="B70" s="2">
        <v>43056</v>
      </c>
      <c r="C70" s="1" t="s">
        <v>144</v>
      </c>
      <c r="D70" s="1" t="s">
        <v>145</v>
      </c>
      <c r="E70" s="1" t="s">
        <v>97</v>
      </c>
      <c r="F70" s="1" t="s">
        <v>55</v>
      </c>
      <c r="G70" s="1" t="s">
        <v>29</v>
      </c>
      <c r="H70" s="1">
        <v>0.31</v>
      </c>
      <c r="I70" s="63">
        <v>0.2</v>
      </c>
      <c r="J70">
        <v>0.34</v>
      </c>
      <c r="K70" s="1" t="s">
        <v>30</v>
      </c>
      <c r="L70" s="1" t="s">
        <v>31</v>
      </c>
      <c r="M70" s="1" t="s">
        <v>32</v>
      </c>
      <c r="N70" s="1" t="s">
        <v>33</v>
      </c>
      <c r="O70" s="1" t="s">
        <v>171</v>
      </c>
      <c r="P70" s="1" t="s">
        <v>164</v>
      </c>
      <c r="Q70" s="1">
        <v>93.364907630000005</v>
      </c>
      <c r="R70" s="1"/>
      <c r="T70" s="1">
        <v>0.45225981100000001</v>
      </c>
      <c r="U70" s="1"/>
    </row>
    <row r="71" spans="1:21">
      <c r="A71" s="1" t="s">
        <v>73</v>
      </c>
      <c r="B71" s="2">
        <v>43056</v>
      </c>
      <c r="C71" s="1" t="s">
        <v>144</v>
      </c>
      <c r="D71" s="1" t="s">
        <v>145</v>
      </c>
      <c r="E71" s="1" t="s">
        <v>99</v>
      </c>
      <c r="F71" s="1" t="s">
        <v>58</v>
      </c>
      <c r="G71" s="1" t="s">
        <v>29</v>
      </c>
      <c r="H71" s="1">
        <v>0.1</v>
      </c>
      <c r="I71" s="63">
        <v>0.04</v>
      </c>
      <c r="J71">
        <v>0.11</v>
      </c>
      <c r="K71" s="1" t="s">
        <v>30</v>
      </c>
      <c r="L71" s="1" t="s">
        <v>31</v>
      </c>
      <c r="M71" s="1" t="s">
        <v>32</v>
      </c>
      <c r="N71" s="1" t="s">
        <v>33</v>
      </c>
      <c r="O71" s="1" t="s">
        <v>172</v>
      </c>
      <c r="P71" s="1" t="s">
        <v>164</v>
      </c>
      <c r="Q71" s="1">
        <v>89.162935719999993</v>
      </c>
      <c r="R71" s="1"/>
      <c r="T71" s="1">
        <v>0.99378142800000002</v>
      </c>
      <c r="U71" s="1"/>
    </row>
    <row r="72" spans="1:21">
      <c r="A72" s="1" t="s">
        <v>73</v>
      </c>
      <c r="B72" s="2">
        <v>43056</v>
      </c>
      <c r="C72" s="1" t="s">
        <v>144</v>
      </c>
      <c r="D72" s="1" t="s">
        <v>145</v>
      </c>
      <c r="E72" s="1" t="s">
        <v>101</v>
      </c>
      <c r="F72" s="1" t="s">
        <v>61</v>
      </c>
      <c r="G72" s="1" t="s">
        <v>29</v>
      </c>
      <c r="H72" s="1">
        <v>0.1</v>
      </c>
      <c r="I72" s="63">
        <v>0.04</v>
      </c>
      <c r="J72">
        <v>0.11</v>
      </c>
      <c r="K72" s="1" t="s">
        <v>30</v>
      </c>
      <c r="L72" s="1" t="s">
        <v>31</v>
      </c>
      <c r="M72" s="1" t="s">
        <v>32</v>
      </c>
      <c r="N72" s="1" t="s">
        <v>33</v>
      </c>
      <c r="O72" s="1" t="s">
        <v>173</v>
      </c>
      <c r="P72" s="1" t="s">
        <v>164</v>
      </c>
      <c r="Q72" s="1">
        <v>96.251108270000003</v>
      </c>
      <c r="R72" s="1"/>
      <c r="T72" s="1">
        <v>0.47606295900000001</v>
      </c>
      <c r="U72" s="1"/>
    </row>
    <row r="73" spans="1:21">
      <c r="A73" s="1" t="s">
        <v>73</v>
      </c>
      <c r="B73" s="2">
        <v>43056</v>
      </c>
      <c r="C73" s="1" t="s">
        <v>144</v>
      </c>
      <c r="D73" s="1" t="s">
        <v>145</v>
      </c>
      <c r="E73" s="1" t="s">
        <v>103</v>
      </c>
      <c r="F73" s="1" t="s">
        <v>64</v>
      </c>
      <c r="G73" s="1" t="s">
        <v>29</v>
      </c>
      <c r="H73" s="1">
        <v>3.1E-2</v>
      </c>
      <c r="I73" s="63" t="s">
        <v>151</v>
      </c>
      <c r="J73">
        <v>0.03</v>
      </c>
      <c r="K73" s="1" t="s">
        <v>30</v>
      </c>
      <c r="L73" s="1" t="s">
        <v>31</v>
      </c>
      <c r="M73" s="1" t="s">
        <v>32</v>
      </c>
      <c r="N73" s="1" t="s">
        <v>33</v>
      </c>
      <c r="O73" s="1" t="s">
        <v>174</v>
      </c>
      <c r="P73" s="1" t="s">
        <v>164</v>
      </c>
      <c r="Q73" s="1">
        <v>91.043496660000002</v>
      </c>
      <c r="R73" s="1"/>
      <c r="T73" s="1">
        <v>0.56532476399999998</v>
      </c>
      <c r="U73" s="1"/>
    </row>
    <row r="74" spans="1:21">
      <c r="A74" s="1" t="s">
        <v>73</v>
      </c>
      <c r="B74" s="2">
        <v>43056</v>
      </c>
      <c r="C74" s="1" t="s">
        <v>144</v>
      </c>
      <c r="D74" s="1" t="s">
        <v>145</v>
      </c>
      <c r="E74" s="1" t="s">
        <v>105</v>
      </c>
      <c r="F74" s="1" t="s">
        <v>67</v>
      </c>
      <c r="G74" s="1" t="s">
        <v>29</v>
      </c>
      <c r="H74" s="1">
        <v>3.1E-2</v>
      </c>
      <c r="I74" s="63" t="s">
        <v>151</v>
      </c>
      <c r="J74">
        <v>0.03</v>
      </c>
      <c r="K74" s="1" t="s">
        <v>30</v>
      </c>
      <c r="L74" s="1" t="s">
        <v>31</v>
      </c>
      <c r="M74" s="1" t="s">
        <v>32</v>
      </c>
      <c r="N74" s="1" t="s">
        <v>33</v>
      </c>
      <c r="O74" s="1" t="s">
        <v>175</v>
      </c>
      <c r="P74" s="1" t="s">
        <v>164</v>
      </c>
      <c r="Q74" s="1">
        <v>95.644402819999996</v>
      </c>
      <c r="R74" s="1"/>
      <c r="T74" s="1">
        <v>-5.9507869999999997E-2</v>
      </c>
      <c r="U74" s="1"/>
    </row>
    <row r="75" spans="1:21">
      <c r="A75" s="1" t="s">
        <v>73</v>
      </c>
      <c r="B75" s="2">
        <v>43056</v>
      </c>
      <c r="C75" s="1" t="s">
        <v>144</v>
      </c>
      <c r="D75" s="1" t="s">
        <v>145</v>
      </c>
      <c r="E75" s="1" t="s">
        <v>107</v>
      </c>
      <c r="F75" s="1" t="s">
        <v>70</v>
      </c>
      <c r="G75" s="1" t="s">
        <v>71</v>
      </c>
      <c r="H75" s="1">
        <v>0</v>
      </c>
      <c r="I75" s="64" t="s">
        <v>151</v>
      </c>
      <c r="J75">
        <v>0</v>
      </c>
      <c r="K75" s="1" t="s">
        <v>30</v>
      </c>
      <c r="L75" s="1" t="s">
        <v>73</v>
      </c>
      <c r="M75" s="1" t="s">
        <v>73</v>
      </c>
      <c r="N75" s="1" t="s">
        <v>73</v>
      </c>
      <c r="O75" s="1" t="s">
        <v>176</v>
      </c>
      <c r="P75" s="1" t="s">
        <v>164</v>
      </c>
      <c r="Q75" s="1">
        <v>82.711690910000002</v>
      </c>
      <c r="R75" s="1"/>
      <c r="T75" s="1">
        <v>0.67243892999999999</v>
      </c>
      <c r="U75" s="1"/>
    </row>
    <row r="76" spans="1:21">
      <c r="A76" s="1" t="s">
        <v>73</v>
      </c>
      <c r="B76" s="2">
        <v>43056</v>
      </c>
      <c r="C76" s="1" t="s">
        <v>144</v>
      </c>
      <c r="D76" s="1" t="s">
        <v>145</v>
      </c>
      <c r="E76" s="1" t="s">
        <v>109</v>
      </c>
      <c r="F76" s="1" t="s">
        <v>76</v>
      </c>
      <c r="G76" s="1" t="s">
        <v>71</v>
      </c>
      <c r="H76" s="1">
        <v>0</v>
      </c>
      <c r="I76" s="64" t="s">
        <v>151</v>
      </c>
      <c r="J76">
        <v>0</v>
      </c>
      <c r="K76" s="1" t="s">
        <v>30</v>
      </c>
      <c r="L76" s="1" t="s">
        <v>73</v>
      </c>
      <c r="M76" s="1" t="s">
        <v>73</v>
      </c>
      <c r="N76" s="1" t="s">
        <v>73</v>
      </c>
      <c r="O76" s="1" t="s">
        <v>177</v>
      </c>
      <c r="P76" s="1" t="s">
        <v>164</v>
      </c>
      <c r="Q76" s="1">
        <v>91.0519702</v>
      </c>
      <c r="R76" s="1"/>
      <c r="T76" s="1">
        <v>0.52962004200000001</v>
      </c>
      <c r="U76" s="1"/>
    </row>
    <row r="77" spans="1:21">
      <c r="A77" s="1" t="s">
        <v>73</v>
      </c>
      <c r="B77" s="2">
        <v>43056</v>
      </c>
      <c r="C77" s="1" t="s">
        <v>144</v>
      </c>
      <c r="D77" s="1" t="s">
        <v>145</v>
      </c>
      <c r="E77" s="1" t="s">
        <v>111</v>
      </c>
      <c r="F77" s="1" t="s">
        <v>79</v>
      </c>
      <c r="G77" s="1" t="s">
        <v>80</v>
      </c>
      <c r="H77" s="1" t="s">
        <v>73</v>
      </c>
      <c r="I77" s="64" t="s">
        <v>73</v>
      </c>
      <c r="J77" t="s">
        <v>73</v>
      </c>
      <c r="K77" s="1" t="s">
        <v>73</v>
      </c>
      <c r="L77" s="1" t="s">
        <v>73</v>
      </c>
      <c r="M77" s="1" t="s">
        <v>73</v>
      </c>
      <c r="N77" s="1" t="s">
        <v>73</v>
      </c>
      <c r="O77" s="1" t="s">
        <v>178</v>
      </c>
      <c r="P77" s="1" t="s">
        <v>164</v>
      </c>
      <c r="Q77" s="1">
        <v>97.971632279999994</v>
      </c>
      <c r="R77" s="1">
        <v>102.0283677</v>
      </c>
      <c r="T77" s="1">
        <v>8.3311018000000001E-2</v>
      </c>
      <c r="U77" s="1">
        <v>-0.33919485900000002</v>
      </c>
    </row>
    <row r="78" spans="1:21">
      <c r="A78" s="1" t="s">
        <v>73</v>
      </c>
      <c r="B78" s="2">
        <v>43059</v>
      </c>
      <c r="C78" s="1" t="s">
        <v>144</v>
      </c>
      <c r="D78" s="1" t="s">
        <v>145</v>
      </c>
      <c r="E78" s="1" t="s">
        <v>113</v>
      </c>
      <c r="F78" s="1" t="s">
        <v>28</v>
      </c>
      <c r="G78" s="1" t="s">
        <v>29</v>
      </c>
      <c r="H78" s="1">
        <v>10</v>
      </c>
      <c r="I78" s="63">
        <v>9.58</v>
      </c>
      <c r="J78">
        <v>10.78</v>
      </c>
      <c r="K78" s="1" t="s">
        <v>30</v>
      </c>
      <c r="L78" s="1" t="s">
        <v>31</v>
      </c>
      <c r="M78" s="1" t="s">
        <v>32</v>
      </c>
      <c r="N78" s="1" t="s">
        <v>33</v>
      </c>
      <c r="O78" s="1" t="s">
        <v>179</v>
      </c>
      <c r="P78" s="1" t="s">
        <v>180</v>
      </c>
      <c r="Q78" s="1">
        <v>78.379322509999994</v>
      </c>
      <c r="T78" s="1">
        <v>1.1211315479999999</v>
      </c>
      <c r="U78" s="1">
        <v>0.67158246799999999</v>
      </c>
    </row>
    <row r="79" spans="1:21">
      <c r="A79" s="1" t="s">
        <v>73</v>
      </c>
      <c r="B79" s="2">
        <v>43059</v>
      </c>
      <c r="C79" s="1" t="s">
        <v>144</v>
      </c>
      <c r="D79" s="1" t="s">
        <v>145</v>
      </c>
      <c r="E79" s="1" t="s">
        <v>116</v>
      </c>
      <c r="F79" s="1" t="s">
        <v>37</v>
      </c>
      <c r="G79" s="1" t="s">
        <v>29</v>
      </c>
      <c r="H79" s="1">
        <v>10</v>
      </c>
      <c r="I79" s="63">
        <v>9.58</v>
      </c>
      <c r="J79">
        <v>10.78</v>
      </c>
      <c r="K79" s="1" t="s">
        <v>30</v>
      </c>
      <c r="L79" s="1" t="s">
        <v>31</v>
      </c>
      <c r="M79" s="1" t="s">
        <v>32</v>
      </c>
      <c r="N79" s="1" t="s">
        <v>33</v>
      </c>
      <c r="O79" s="1" t="s">
        <v>181</v>
      </c>
      <c r="P79" s="1" t="s">
        <v>180</v>
      </c>
      <c r="Q79" s="1">
        <v>88.666601959999994</v>
      </c>
      <c r="T79" s="1"/>
      <c r="U79" s="1"/>
    </row>
    <row r="80" spans="1:21">
      <c r="A80" s="1" t="s">
        <v>73</v>
      </c>
      <c r="B80" s="2">
        <v>43059</v>
      </c>
      <c r="C80" s="1" t="s">
        <v>144</v>
      </c>
      <c r="D80" s="1" t="s">
        <v>145</v>
      </c>
      <c r="E80" s="1" t="s">
        <v>118</v>
      </c>
      <c r="F80" s="1" t="s">
        <v>40</v>
      </c>
      <c r="G80" s="1" t="s">
        <v>29</v>
      </c>
      <c r="H80" s="1">
        <v>3.1</v>
      </c>
      <c r="I80" s="63">
        <v>2.59</v>
      </c>
      <c r="J80">
        <v>3.41</v>
      </c>
      <c r="K80" s="1" t="s">
        <v>30</v>
      </c>
      <c r="L80" s="1" t="s">
        <v>31</v>
      </c>
      <c r="M80" s="1" t="s">
        <v>32</v>
      </c>
      <c r="N80" s="1" t="s">
        <v>33</v>
      </c>
      <c r="O80" s="1" t="s">
        <v>182</v>
      </c>
      <c r="P80" s="1" t="s">
        <v>180</v>
      </c>
      <c r="Q80" s="1">
        <v>94.493583150000006</v>
      </c>
      <c r="T80" s="1">
        <v>0.69351169099999999</v>
      </c>
      <c r="U80" s="1"/>
    </row>
    <row r="81" spans="1:21">
      <c r="A81" s="1" t="s">
        <v>73</v>
      </c>
      <c r="B81" s="2">
        <v>43059</v>
      </c>
      <c r="C81" s="1" t="s">
        <v>144</v>
      </c>
      <c r="D81" s="1" t="s">
        <v>145</v>
      </c>
      <c r="E81" s="1" t="s">
        <v>120</v>
      </c>
      <c r="F81" s="1" t="s">
        <v>43</v>
      </c>
      <c r="G81" s="1" t="s">
        <v>29</v>
      </c>
      <c r="H81" s="1">
        <v>3.1</v>
      </c>
      <c r="I81" s="63">
        <v>2.59</v>
      </c>
      <c r="J81">
        <v>3.41</v>
      </c>
      <c r="K81" s="1" t="s">
        <v>30</v>
      </c>
      <c r="L81" s="1" t="s">
        <v>31</v>
      </c>
      <c r="M81" s="1" t="s">
        <v>32</v>
      </c>
      <c r="N81" s="1" t="s">
        <v>33</v>
      </c>
      <c r="O81" s="1" t="s">
        <v>183</v>
      </c>
      <c r="P81" s="1" t="s">
        <v>180</v>
      </c>
      <c r="Q81" s="1"/>
      <c r="T81" s="1">
        <v>1.1978838300000001</v>
      </c>
      <c r="U81" s="1"/>
    </row>
    <row r="82" spans="1:21">
      <c r="A82" s="1" t="s">
        <v>73</v>
      </c>
      <c r="B82" s="2">
        <v>43059</v>
      </c>
      <c r="C82" s="1" t="s">
        <v>144</v>
      </c>
      <c r="D82" s="1" t="s">
        <v>145</v>
      </c>
      <c r="E82" s="1" t="s">
        <v>122</v>
      </c>
      <c r="F82" s="1" t="s">
        <v>46</v>
      </c>
      <c r="G82" s="1" t="s">
        <v>29</v>
      </c>
      <c r="H82" s="1">
        <v>1</v>
      </c>
      <c r="I82" s="63">
        <v>0.69</v>
      </c>
      <c r="J82">
        <v>1.08</v>
      </c>
      <c r="K82" s="1" t="s">
        <v>30</v>
      </c>
      <c r="L82" s="1" t="s">
        <v>31</v>
      </c>
      <c r="M82" s="1" t="s">
        <v>32</v>
      </c>
      <c r="N82" s="1" t="s">
        <v>33</v>
      </c>
      <c r="O82" s="1" t="s">
        <v>184</v>
      </c>
      <c r="P82" s="1" t="s">
        <v>180</v>
      </c>
      <c r="Q82" s="1">
        <v>97.723795980000006</v>
      </c>
      <c r="T82" s="1">
        <v>0.18913955199999999</v>
      </c>
      <c r="U82" s="1"/>
    </row>
    <row r="83" spans="1:21">
      <c r="A83" s="1" t="s">
        <v>73</v>
      </c>
      <c r="B83" s="2">
        <v>43059</v>
      </c>
      <c r="C83" s="1" t="s">
        <v>144</v>
      </c>
      <c r="D83" s="1" t="s">
        <v>145</v>
      </c>
      <c r="E83" s="1" t="s">
        <v>124</v>
      </c>
      <c r="F83" s="1" t="s">
        <v>49</v>
      </c>
      <c r="G83" s="1" t="s">
        <v>29</v>
      </c>
      <c r="H83" s="1">
        <v>1</v>
      </c>
      <c r="I83" s="63">
        <v>0.69</v>
      </c>
      <c r="J83">
        <v>1.08</v>
      </c>
      <c r="K83" s="1" t="s">
        <v>30</v>
      </c>
      <c r="L83" s="1" t="s">
        <v>31</v>
      </c>
      <c r="M83" s="1" t="s">
        <v>32</v>
      </c>
      <c r="N83" s="1" t="s">
        <v>33</v>
      </c>
      <c r="O83" s="1" t="s">
        <v>185</v>
      </c>
      <c r="P83" s="1" t="s">
        <v>180</v>
      </c>
      <c r="Q83" s="1">
        <v>102.83856919999999</v>
      </c>
      <c r="T83" s="1">
        <v>0.61675940900000004</v>
      </c>
      <c r="U83" s="1"/>
    </row>
    <row r="84" spans="1:21">
      <c r="A84" s="1" t="s">
        <v>73</v>
      </c>
      <c r="B84" s="2">
        <v>43059</v>
      </c>
      <c r="C84" s="1" t="s">
        <v>144</v>
      </c>
      <c r="D84" s="1" t="s">
        <v>145</v>
      </c>
      <c r="E84" s="1" t="s">
        <v>126</v>
      </c>
      <c r="F84" s="1" t="s">
        <v>52</v>
      </c>
      <c r="G84" s="1" t="s">
        <v>29</v>
      </c>
      <c r="H84" s="1">
        <v>0.31</v>
      </c>
      <c r="I84" s="63">
        <v>0.2</v>
      </c>
      <c r="J84">
        <v>0.34</v>
      </c>
      <c r="K84" s="1" t="s">
        <v>30</v>
      </c>
      <c r="L84" s="1" t="s">
        <v>31</v>
      </c>
      <c r="M84" s="1" t="s">
        <v>32</v>
      </c>
      <c r="N84" s="1" t="s">
        <v>33</v>
      </c>
      <c r="O84" s="1" t="s">
        <v>186</v>
      </c>
      <c r="P84" s="1" t="s">
        <v>180</v>
      </c>
      <c r="Q84" s="1">
        <v>105.40864500000001</v>
      </c>
      <c r="T84" s="1">
        <v>0.36457334000000002</v>
      </c>
      <c r="U84" s="1"/>
    </row>
    <row r="85" spans="1:21">
      <c r="A85" s="1" t="s">
        <v>73</v>
      </c>
      <c r="B85" s="2">
        <v>43059</v>
      </c>
      <c r="C85" s="1" t="s">
        <v>144</v>
      </c>
      <c r="D85" s="1" t="s">
        <v>145</v>
      </c>
      <c r="E85" s="1" t="s">
        <v>128</v>
      </c>
      <c r="F85" s="1" t="s">
        <v>55</v>
      </c>
      <c r="G85" s="1" t="s">
        <v>29</v>
      </c>
      <c r="H85" s="1">
        <v>0.31</v>
      </c>
      <c r="I85" s="63">
        <v>0.2</v>
      </c>
      <c r="J85">
        <v>0.34</v>
      </c>
      <c r="K85" s="1" t="s">
        <v>30</v>
      </c>
      <c r="L85" s="1" t="s">
        <v>31</v>
      </c>
      <c r="M85" s="1" t="s">
        <v>32</v>
      </c>
      <c r="N85" s="1" t="s">
        <v>33</v>
      </c>
      <c r="O85" s="1" t="s">
        <v>187</v>
      </c>
      <c r="P85" s="1" t="s">
        <v>180</v>
      </c>
      <c r="Q85" s="1">
        <v>104.0515673</v>
      </c>
      <c r="T85" s="1">
        <v>0.660617856</v>
      </c>
      <c r="U85" s="1"/>
    </row>
    <row r="86" spans="1:21">
      <c r="A86" s="1" t="s">
        <v>73</v>
      </c>
      <c r="B86" s="2">
        <v>43059</v>
      </c>
      <c r="C86" s="1" t="s">
        <v>144</v>
      </c>
      <c r="D86" s="1" t="s">
        <v>145</v>
      </c>
      <c r="E86" s="1" t="s">
        <v>130</v>
      </c>
      <c r="F86" s="1" t="s">
        <v>58</v>
      </c>
      <c r="G86" s="1" t="s">
        <v>29</v>
      </c>
      <c r="H86" s="1">
        <v>0.1</v>
      </c>
      <c r="I86" s="63">
        <v>0.04</v>
      </c>
      <c r="J86">
        <v>0.11</v>
      </c>
      <c r="K86" s="1" t="s">
        <v>30</v>
      </c>
      <c r="L86" s="1" t="s">
        <v>31</v>
      </c>
      <c r="M86" s="1" t="s">
        <v>32</v>
      </c>
      <c r="N86" s="1" t="s">
        <v>33</v>
      </c>
      <c r="O86" s="1" t="s">
        <v>188</v>
      </c>
      <c r="P86" s="1" t="s">
        <v>180</v>
      </c>
      <c r="Q86" s="1">
        <v>99.328488219999997</v>
      </c>
      <c r="T86" s="1">
        <v>0.123351882</v>
      </c>
      <c r="U86" s="1"/>
    </row>
    <row r="87" spans="1:21">
      <c r="A87" s="1" t="s">
        <v>73</v>
      </c>
      <c r="B87" s="2">
        <v>43059</v>
      </c>
      <c r="C87" s="1" t="s">
        <v>144</v>
      </c>
      <c r="D87" s="1" t="s">
        <v>145</v>
      </c>
      <c r="E87" s="1" t="s">
        <v>132</v>
      </c>
      <c r="F87" s="1" t="s">
        <v>61</v>
      </c>
      <c r="G87" s="1" t="s">
        <v>29</v>
      </c>
      <c r="H87" s="1">
        <v>0.1</v>
      </c>
      <c r="I87" s="63">
        <v>0.04</v>
      </c>
      <c r="J87">
        <v>0.11</v>
      </c>
      <c r="K87" s="1" t="s">
        <v>30</v>
      </c>
      <c r="L87" s="1" t="s">
        <v>31</v>
      </c>
      <c r="M87" s="1" t="s">
        <v>32</v>
      </c>
      <c r="N87" s="1" t="s">
        <v>33</v>
      </c>
      <c r="O87" s="1" t="s">
        <v>189</v>
      </c>
      <c r="P87" s="1" t="s">
        <v>180</v>
      </c>
      <c r="Q87" s="1">
        <v>100.56049470000001</v>
      </c>
      <c r="T87" s="1">
        <v>0.46325484500000003</v>
      </c>
      <c r="U87" s="1"/>
    </row>
    <row r="88" spans="1:21">
      <c r="A88" s="1" t="s">
        <v>73</v>
      </c>
      <c r="B88" s="2">
        <v>43059</v>
      </c>
      <c r="C88" s="1" t="s">
        <v>144</v>
      </c>
      <c r="D88" s="1" t="s">
        <v>145</v>
      </c>
      <c r="E88" s="1" t="s">
        <v>134</v>
      </c>
      <c r="F88" s="1" t="s">
        <v>64</v>
      </c>
      <c r="G88" s="1" t="s">
        <v>29</v>
      </c>
      <c r="H88" s="1">
        <v>3.1E-2</v>
      </c>
      <c r="I88" s="63" t="s">
        <v>151</v>
      </c>
      <c r="J88">
        <v>0.03</v>
      </c>
      <c r="K88" s="1" t="s">
        <v>30</v>
      </c>
      <c r="L88" s="1" t="s">
        <v>31</v>
      </c>
      <c r="M88" s="1" t="s">
        <v>32</v>
      </c>
      <c r="N88" s="1" t="s">
        <v>33</v>
      </c>
      <c r="O88" s="1" t="s">
        <v>190</v>
      </c>
      <c r="P88" s="1" t="s">
        <v>180</v>
      </c>
      <c r="Q88" s="1">
        <v>94.952615519999995</v>
      </c>
      <c r="T88" s="1">
        <v>0.37553795099999998</v>
      </c>
      <c r="U88" s="1"/>
    </row>
    <row r="89" spans="1:21">
      <c r="A89" s="1" t="s">
        <v>73</v>
      </c>
      <c r="B89" s="2">
        <v>43059</v>
      </c>
      <c r="C89" s="1" t="s">
        <v>144</v>
      </c>
      <c r="D89" s="1" t="s">
        <v>145</v>
      </c>
      <c r="E89" s="1" t="s">
        <v>136</v>
      </c>
      <c r="F89" s="1" t="s">
        <v>67</v>
      </c>
      <c r="G89" s="1" t="s">
        <v>29</v>
      </c>
      <c r="H89" s="1">
        <v>3.1E-2</v>
      </c>
      <c r="I89" s="63" t="s">
        <v>151</v>
      </c>
      <c r="J89">
        <v>0.03</v>
      </c>
      <c r="K89" s="1" t="s">
        <v>30</v>
      </c>
      <c r="L89" s="1" t="s">
        <v>31</v>
      </c>
      <c r="M89" s="1" t="s">
        <v>32</v>
      </c>
      <c r="N89" s="1" t="s">
        <v>33</v>
      </c>
      <c r="O89" s="1" t="s">
        <v>191</v>
      </c>
      <c r="P89" s="1" t="s">
        <v>180</v>
      </c>
      <c r="Q89" s="1">
        <v>107.5539641</v>
      </c>
      <c r="T89" s="1">
        <v>0.13431649400000001</v>
      </c>
      <c r="U89" s="1"/>
    </row>
    <row r="90" spans="1:21">
      <c r="A90" s="1" t="s">
        <v>73</v>
      </c>
      <c r="B90" s="2">
        <v>43059</v>
      </c>
      <c r="C90" s="1" t="s">
        <v>144</v>
      </c>
      <c r="D90" s="1" t="s">
        <v>145</v>
      </c>
      <c r="E90" s="1" t="s">
        <v>138</v>
      </c>
      <c r="F90" s="1" t="s">
        <v>70</v>
      </c>
      <c r="G90" s="1" t="s">
        <v>71</v>
      </c>
      <c r="H90" s="1">
        <v>0</v>
      </c>
      <c r="I90" s="64" t="s">
        <v>151</v>
      </c>
      <c r="J90">
        <v>0</v>
      </c>
      <c r="K90" s="1" t="s">
        <v>30</v>
      </c>
      <c r="L90" s="1" t="s">
        <v>73</v>
      </c>
      <c r="M90" s="1" t="s">
        <v>73</v>
      </c>
      <c r="N90" s="1" t="s">
        <v>73</v>
      </c>
      <c r="O90" s="1" t="s">
        <v>192</v>
      </c>
      <c r="P90" s="1" t="s">
        <v>180</v>
      </c>
      <c r="Q90" s="1">
        <v>89.245144519999997</v>
      </c>
      <c r="T90" s="1">
        <v>0.73737013799999995</v>
      </c>
      <c r="U90" s="1"/>
    </row>
    <row r="91" spans="1:21">
      <c r="A91" s="1" t="s">
        <v>73</v>
      </c>
      <c r="B91" s="2">
        <v>43059</v>
      </c>
      <c r="C91" s="1" t="s">
        <v>144</v>
      </c>
      <c r="D91" s="1" t="s">
        <v>145</v>
      </c>
      <c r="E91" s="1" t="s">
        <v>140</v>
      </c>
      <c r="F91" s="1" t="s">
        <v>76</v>
      </c>
      <c r="G91" s="1" t="s">
        <v>71</v>
      </c>
      <c r="H91" s="1">
        <v>0</v>
      </c>
      <c r="I91" s="64" t="s">
        <v>151</v>
      </c>
      <c r="J91">
        <v>0</v>
      </c>
      <c r="K91" s="1" t="s">
        <v>30</v>
      </c>
      <c r="L91" s="1" t="s">
        <v>73</v>
      </c>
      <c r="M91" s="1" t="s">
        <v>73</v>
      </c>
      <c r="N91" s="1" t="s">
        <v>73</v>
      </c>
      <c r="O91" s="1" t="s">
        <v>193</v>
      </c>
      <c r="P91" s="1" t="s">
        <v>180</v>
      </c>
      <c r="Q91" s="1">
        <v>107.1973546</v>
      </c>
      <c r="T91" s="1">
        <v>0.660617856</v>
      </c>
      <c r="U91" s="1"/>
    </row>
    <row r="92" spans="1:21">
      <c r="A92" s="1" t="s">
        <v>73</v>
      </c>
      <c r="B92" s="2">
        <v>43059</v>
      </c>
      <c r="C92" s="1" t="s">
        <v>144</v>
      </c>
      <c r="D92" s="1" t="s">
        <v>145</v>
      </c>
      <c r="E92" s="1" t="s">
        <v>142</v>
      </c>
      <c r="F92" s="1" t="s">
        <v>79</v>
      </c>
      <c r="G92" s="1" t="s">
        <v>80</v>
      </c>
      <c r="H92" s="1" t="s">
        <v>73</v>
      </c>
      <c r="I92" s="64" t="s">
        <v>73</v>
      </c>
      <c r="J92" t="s">
        <v>73</v>
      </c>
      <c r="K92" s="1" t="s">
        <v>73</v>
      </c>
      <c r="L92" s="1" t="s">
        <v>73</v>
      </c>
      <c r="M92" s="1" t="s">
        <v>73</v>
      </c>
      <c r="N92" s="1" t="s">
        <v>73</v>
      </c>
      <c r="O92" s="1" t="s">
        <v>194</v>
      </c>
      <c r="P92" s="1" t="s">
        <v>180</v>
      </c>
      <c r="Q92" s="1">
        <v>96.639812259999999</v>
      </c>
      <c r="R92" s="1">
        <v>103.3601877</v>
      </c>
      <c r="T92" s="1">
        <v>0.101422658</v>
      </c>
      <c r="U92" s="1">
        <v>-0.56741865599999997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7402-5069-4D8C-88D8-EFD18023CDC8}">
  <dimension ref="A1:AD99"/>
  <sheetViews>
    <sheetView zoomScale="90" zoomScaleNormal="90" workbookViewId="0">
      <selection activeCell="Y9" sqref="Y9"/>
    </sheetView>
  </sheetViews>
  <sheetFormatPr defaultRowHeight="15"/>
  <cols>
    <col min="2" max="2" width="15" customWidth="1"/>
    <col min="3" max="4" width="10.7109375" customWidth="1"/>
    <col min="5" max="5" width="10.5703125" customWidth="1"/>
    <col min="8" max="8" width="9.140625" customWidth="1"/>
    <col min="12" max="12" width="10.85546875" customWidth="1"/>
    <col min="13" max="13" width="10.28515625" customWidth="1"/>
    <col min="14" max="14" width="10.5703125" customWidth="1"/>
    <col min="15" max="15" width="10.42578125" customWidth="1"/>
    <col min="20" max="20" width="11.140625" customWidth="1"/>
    <col min="21" max="21" width="14.7109375" customWidth="1"/>
  </cols>
  <sheetData>
    <row r="1" spans="1:29">
      <c r="A1" s="65" t="s">
        <v>195</v>
      </c>
      <c r="B1" s="66"/>
      <c r="C1" s="66"/>
      <c r="D1" s="66"/>
      <c r="E1" s="66"/>
      <c r="F1" s="66"/>
      <c r="G1" s="66"/>
      <c r="H1" s="66"/>
      <c r="I1" s="67"/>
      <c r="K1" s="65" t="s">
        <v>196</v>
      </c>
      <c r="L1" s="66"/>
      <c r="M1" s="66"/>
      <c r="N1" s="66"/>
      <c r="O1" s="66"/>
      <c r="P1" s="66"/>
      <c r="Q1" s="66"/>
      <c r="R1" s="66"/>
      <c r="S1" s="67"/>
      <c r="U1" s="65" t="s">
        <v>197</v>
      </c>
      <c r="V1" s="66"/>
      <c r="W1" s="66"/>
      <c r="X1" s="66"/>
      <c r="Y1" s="66"/>
      <c r="Z1" s="66"/>
      <c r="AA1" s="66"/>
      <c r="AB1" s="66"/>
      <c r="AC1" s="67"/>
    </row>
    <row r="2" spans="1:29" ht="75">
      <c r="A2" s="8"/>
      <c r="B2" s="9"/>
      <c r="C2" s="28" t="s">
        <v>198</v>
      </c>
      <c r="D2" s="28" t="s">
        <v>199</v>
      </c>
      <c r="E2" s="28" t="s">
        <v>200</v>
      </c>
      <c r="F2" s="28" t="s">
        <v>201</v>
      </c>
      <c r="G2" s="28" t="s">
        <v>202</v>
      </c>
      <c r="H2" s="56" t="s">
        <v>203</v>
      </c>
      <c r="I2" s="57" t="s">
        <v>204</v>
      </c>
      <c r="K2" s="8"/>
      <c r="L2" s="9"/>
      <c r="M2" s="28" t="s">
        <v>198</v>
      </c>
      <c r="N2" s="28" t="s">
        <v>199</v>
      </c>
      <c r="O2" s="28" t="s">
        <v>200</v>
      </c>
      <c r="P2" s="28" t="s">
        <v>201</v>
      </c>
      <c r="Q2" s="28" t="s">
        <v>202</v>
      </c>
      <c r="R2" s="56" t="s">
        <v>203</v>
      </c>
      <c r="S2" s="57" t="s">
        <v>204</v>
      </c>
      <c r="U2" s="8"/>
      <c r="V2" s="9"/>
      <c r="W2" s="28" t="s">
        <v>198</v>
      </c>
      <c r="X2" s="28" t="s">
        <v>205</v>
      </c>
      <c r="Y2" s="28" t="s">
        <v>206</v>
      </c>
      <c r="Z2" s="28" t="s">
        <v>201</v>
      </c>
      <c r="AA2" s="28" t="s">
        <v>202</v>
      </c>
      <c r="AB2" s="56" t="s">
        <v>203</v>
      </c>
      <c r="AC2" s="57" t="s">
        <v>204</v>
      </c>
    </row>
    <row r="3" spans="1:29">
      <c r="A3" s="8"/>
      <c r="B3" s="10" t="s">
        <v>207</v>
      </c>
      <c r="C3" s="9">
        <v>975952</v>
      </c>
      <c r="D3" s="9">
        <f>AVERAGE(C17:C18)</f>
        <v>1602878</v>
      </c>
      <c r="E3" s="9">
        <f>(C3/D$3)*100</f>
        <v>60.887478647782302</v>
      </c>
      <c r="F3" s="9">
        <f>AVERAGE(C15:C16)</f>
        <v>1510288</v>
      </c>
      <c r="G3" s="9">
        <f>(C3/F$3)*100</f>
        <v>64.620257858103884</v>
      </c>
      <c r="H3" s="8">
        <v>0</v>
      </c>
      <c r="I3" s="55">
        <v>18835</v>
      </c>
      <c r="K3" s="8"/>
      <c r="L3" s="10" t="s">
        <v>208</v>
      </c>
      <c r="M3" s="9">
        <v>1223926</v>
      </c>
      <c r="N3" s="9">
        <f>AVERAGE(M17:M18)</f>
        <v>1770216.5</v>
      </c>
      <c r="O3" s="9">
        <f>(M3/N$3)*100</f>
        <v>69.13990463878288</v>
      </c>
      <c r="P3" s="9">
        <f>AVERAGE(M15:M16)</f>
        <v>1537996.5</v>
      </c>
      <c r="Q3" s="9">
        <f>(M3/P$3)*100</f>
        <v>79.579244816226819</v>
      </c>
      <c r="R3" s="8">
        <v>0</v>
      </c>
      <c r="S3" s="55">
        <v>22545</v>
      </c>
      <c r="U3" s="8"/>
      <c r="V3" s="10" t="s">
        <v>207</v>
      </c>
      <c r="W3" s="9">
        <v>775200.5</v>
      </c>
      <c r="X3" s="9">
        <f>AVERAGE(W17:W18)</f>
        <v>989037</v>
      </c>
      <c r="Y3" s="9">
        <f>(W3/X$3)*100</f>
        <v>78.379322512706807</v>
      </c>
      <c r="Z3" s="9">
        <f>AVERAGE(W15:W16)</f>
        <v>971444.5</v>
      </c>
      <c r="AA3" s="9">
        <f>(W3/Z$3)*100</f>
        <v>79.798743005905123</v>
      </c>
      <c r="AB3" s="8">
        <v>0</v>
      </c>
      <c r="AC3" s="55">
        <v>14998.5</v>
      </c>
    </row>
    <row r="4" spans="1:29">
      <c r="A4" s="8"/>
      <c r="B4" s="10" t="s">
        <v>209</v>
      </c>
      <c r="C4" s="9">
        <v>1131838</v>
      </c>
      <c r="D4" s="9"/>
      <c r="E4" s="9">
        <f>(C4/D$3)*100</f>
        <v>70.612860117862994</v>
      </c>
      <c r="F4" s="9"/>
      <c r="G4" s="9">
        <f t="shared" ref="G4:G18" si="0">(C4/F$3)*100</f>
        <v>74.941865392560885</v>
      </c>
      <c r="H4" s="8">
        <v>3.125</v>
      </c>
      <c r="I4" s="55">
        <v>455296</v>
      </c>
      <c r="K4" s="8"/>
      <c r="L4" s="10" t="s">
        <v>210</v>
      </c>
      <c r="M4" s="9">
        <v>1048060</v>
      </c>
      <c r="N4" s="9"/>
      <c r="O4" s="9">
        <f t="shared" ref="O4:O18" si="1">(M4/N$3)*100</f>
        <v>59.205187614057373</v>
      </c>
      <c r="P4" s="9"/>
      <c r="Q4" s="9">
        <f t="shared" ref="Q4:Q18" si="2">(M4/P$3)*100</f>
        <v>68.144498378247292</v>
      </c>
      <c r="R4" s="8">
        <v>3.125</v>
      </c>
      <c r="S4" s="55">
        <v>455891.5</v>
      </c>
      <c r="U4" s="8"/>
      <c r="V4" s="10" t="s">
        <v>209</v>
      </c>
      <c r="W4" s="9">
        <v>876945.5</v>
      </c>
      <c r="X4" s="9"/>
      <c r="Y4" s="9">
        <f t="shared" ref="Y4:Y18" si="3">(W4/X$3)*100</f>
        <v>88.666601957257413</v>
      </c>
      <c r="Z4" s="9"/>
      <c r="AA4" s="9">
        <f t="shared" ref="AA4:AA18" si="4">(W4/Z$3)*100</f>
        <v>90.272321270026239</v>
      </c>
      <c r="AB4" s="8">
        <v>3.125</v>
      </c>
      <c r="AC4" s="55">
        <v>427868.5</v>
      </c>
    </row>
    <row r="5" spans="1:29">
      <c r="A5" s="8"/>
      <c r="B5" s="10" t="s">
        <v>211</v>
      </c>
      <c r="C5" s="9">
        <v>1531069</v>
      </c>
      <c r="D5" s="9"/>
      <c r="E5" s="9">
        <f>(C5/D$3)*100</f>
        <v>95.519995907361633</v>
      </c>
      <c r="F5" s="9"/>
      <c r="G5" s="9">
        <f t="shared" si="0"/>
        <v>101.3759627302872</v>
      </c>
      <c r="H5" s="8">
        <v>6.25</v>
      </c>
      <c r="I5" s="55">
        <v>800189</v>
      </c>
      <c r="K5" s="8"/>
      <c r="L5" s="10" t="s">
        <v>212</v>
      </c>
      <c r="M5" s="9">
        <v>1547873</v>
      </c>
      <c r="N5" s="9"/>
      <c r="O5" s="9">
        <f t="shared" si="1"/>
        <v>87.439756662532517</v>
      </c>
      <c r="P5" s="9"/>
      <c r="Q5" s="9">
        <f t="shared" si="2"/>
        <v>100.64216661091233</v>
      </c>
      <c r="R5" s="8">
        <v>6.25</v>
      </c>
      <c r="S5" s="55">
        <v>827325.5</v>
      </c>
      <c r="U5" s="8"/>
      <c r="V5" s="10" t="s">
        <v>211</v>
      </c>
      <c r="W5" s="9">
        <v>934576.5</v>
      </c>
      <c r="X5" s="9"/>
      <c r="Y5" s="9">
        <f t="shared" si="3"/>
        <v>94.493583152096434</v>
      </c>
      <c r="Z5" s="9"/>
      <c r="AA5" s="9">
        <f t="shared" si="4"/>
        <v>96.204826935558344</v>
      </c>
      <c r="AB5" s="8">
        <v>6.25</v>
      </c>
      <c r="AC5" s="55">
        <v>800531.5</v>
      </c>
    </row>
    <row r="6" spans="1:29">
      <c r="A6" s="8"/>
      <c r="B6" s="10" t="s">
        <v>213</v>
      </c>
      <c r="C6" s="9">
        <v>1435506</v>
      </c>
      <c r="D6" s="9"/>
      <c r="E6" s="9">
        <f>(C6/D$3)*100</f>
        <v>89.558032489060295</v>
      </c>
      <c r="F6" s="9"/>
      <c r="G6" s="9">
        <f t="shared" si="0"/>
        <v>95.048494062059689</v>
      </c>
      <c r="H6" s="8">
        <v>12.5</v>
      </c>
      <c r="I6" s="55">
        <v>1292873.5</v>
      </c>
      <c r="K6" s="8"/>
      <c r="L6" s="10" t="s">
        <v>214</v>
      </c>
      <c r="M6" s="9">
        <v>1599370</v>
      </c>
      <c r="N6" s="9"/>
      <c r="O6" s="9">
        <f t="shared" si="1"/>
        <v>90.348835862732045</v>
      </c>
      <c r="P6" s="9"/>
      <c r="Q6" s="9">
        <f t="shared" si="2"/>
        <v>103.99048372346751</v>
      </c>
      <c r="R6" s="8">
        <v>12.5</v>
      </c>
      <c r="S6" s="55">
        <v>1344459</v>
      </c>
      <c r="U6" s="8"/>
      <c r="V6" s="10" t="s">
        <v>213</v>
      </c>
      <c r="W6" s="9">
        <v>1303679.5</v>
      </c>
      <c r="X6" s="9"/>
      <c r="Y6" s="9">
        <f t="shared" si="3"/>
        <v>131.81301609545446</v>
      </c>
      <c r="Z6" s="9"/>
      <c r="AA6" s="9">
        <f t="shared" si="4"/>
        <v>134.20010098363829</v>
      </c>
      <c r="AB6" s="8">
        <v>12.5</v>
      </c>
      <c r="AC6" s="55">
        <v>1346128.5</v>
      </c>
    </row>
    <row r="7" spans="1:29">
      <c r="A7" s="8"/>
      <c r="B7" s="10" t="s">
        <v>215</v>
      </c>
      <c r="C7" s="9">
        <v>1476365</v>
      </c>
      <c r="D7" s="9"/>
      <c r="E7" s="9">
        <f t="shared" ref="E7:E18" si="5">(C7/D$3)*100</f>
        <v>92.107134791294172</v>
      </c>
      <c r="F7" s="9"/>
      <c r="G7" s="9">
        <f t="shared" si="0"/>
        <v>97.753872109160639</v>
      </c>
      <c r="H7" s="8">
        <v>25</v>
      </c>
      <c r="I7" s="55">
        <v>2058614.5</v>
      </c>
      <c r="K7" s="8"/>
      <c r="L7" s="10" t="s">
        <v>216</v>
      </c>
      <c r="M7" s="9">
        <v>1645332</v>
      </c>
      <c r="N7" s="9"/>
      <c r="O7" s="9">
        <f t="shared" si="1"/>
        <v>92.945241443631332</v>
      </c>
      <c r="P7" s="9"/>
      <c r="Q7" s="9">
        <f t="shared" si="2"/>
        <v>106.97891705215194</v>
      </c>
      <c r="R7" s="8">
        <v>25</v>
      </c>
      <c r="S7" s="55">
        <v>2072225</v>
      </c>
      <c r="U7" s="8"/>
      <c r="V7" s="10" t="s">
        <v>215</v>
      </c>
      <c r="W7" s="9">
        <v>966524.5</v>
      </c>
      <c r="X7" s="9"/>
      <c r="Y7" s="9">
        <f t="shared" si="3"/>
        <v>97.723795975276957</v>
      </c>
      <c r="Z7" s="9"/>
      <c r="AA7" s="9">
        <f t="shared" si="4"/>
        <v>99.493537716256569</v>
      </c>
      <c r="AB7" s="8">
        <v>25</v>
      </c>
      <c r="AC7" s="55">
        <v>2180385.5</v>
      </c>
    </row>
    <row r="8" spans="1:29">
      <c r="A8" s="8"/>
      <c r="B8" s="10" t="s">
        <v>217</v>
      </c>
      <c r="C8" s="9">
        <v>1427861</v>
      </c>
      <c r="D8" s="9"/>
      <c r="E8" s="9">
        <f t="shared" si="5"/>
        <v>89.0810779111074</v>
      </c>
      <c r="F8" s="9"/>
      <c r="G8" s="9">
        <f t="shared" si="0"/>
        <v>94.542299217102965</v>
      </c>
      <c r="H8" s="8">
        <v>50</v>
      </c>
      <c r="I8" s="55">
        <v>2991080.5</v>
      </c>
      <c r="K8" s="8"/>
      <c r="L8" s="10" t="s">
        <v>218</v>
      </c>
      <c r="M8" s="9">
        <v>1524105</v>
      </c>
      <c r="N8" s="9"/>
      <c r="O8" s="9">
        <f t="shared" si="1"/>
        <v>86.097096033168825</v>
      </c>
      <c r="P8" s="9"/>
      <c r="Q8" s="9">
        <f t="shared" si="2"/>
        <v>99.096779479017016</v>
      </c>
      <c r="R8" s="8">
        <v>50</v>
      </c>
      <c r="S8" s="55">
        <v>2794808.5</v>
      </c>
      <c r="U8" s="8"/>
      <c r="V8" s="10" t="s">
        <v>217</v>
      </c>
      <c r="W8" s="9">
        <v>1017111.5</v>
      </c>
      <c r="X8" s="9"/>
      <c r="Y8" s="9">
        <f t="shared" si="3"/>
        <v>102.83856923451802</v>
      </c>
      <c r="Z8" s="9"/>
      <c r="AA8" s="9">
        <f t="shared" si="4"/>
        <v>104.70093762433159</v>
      </c>
      <c r="AB8" s="8">
        <v>50</v>
      </c>
      <c r="AC8" s="55">
        <v>3026072.5</v>
      </c>
    </row>
    <row r="9" spans="1:29">
      <c r="A9" s="8"/>
      <c r="B9" s="10" t="s">
        <v>219</v>
      </c>
      <c r="C9" s="9">
        <v>1257933</v>
      </c>
      <c r="D9" s="9"/>
      <c r="E9" s="9">
        <f t="shared" si="5"/>
        <v>78.47964723453687</v>
      </c>
      <c r="F9" s="9"/>
      <c r="G9" s="9">
        <f t="shared" si="0"/>
        <v>83.290935238841868</v>
      </c>
      <c r="H9" s="8"/>
      <c r="I9" s="32"/>
      <c r="K9" s="8"/>
      <c r="L9" s="10" t="s">
        <v>220</v>
      </c>
      <c r="M9" s="9">
        <v>1662291</v>
      </c>
      <c r="N9" s="9"/>
      <c r="O9" s="9">
        <f t="shared" si="1"/>
        <v>93.903259855503549</v>
      </c>
      <c r="P9" s="9"/>
      <c r="Q9" s="9">
        <f t="shared" si="2"/>
        <v>108.08158536121506</v>
      </c>
      <c r="R9" s="8"/>
      <c r="S9" s="32"/>
      <c r="U9" s="8"/>
      <c r="V9" s="10" t="s">
        <v>219</v>
      </c>
      <c r="W9" s="9">
        <v>1042530.5</v>
      </c>
      <c r="X9" s="9"/>
      <c r="Y9" s="9">
        <f t="shared" si="3"/>
        <v>105.40864497485939</v>
      </c>
      <c r="Z9" s="9"/>
      <c r="AA9" s="9">
        <f t="shared" si="4"/>
        <v>107.31755648418412</v>
      </c>
      <c r="AB9" s="8"/>
      <c r="AC9" s="32"/>
    </row>
    <row r="10" spans="1:29">
      <c r="A10" s="8"/>
      <c r="B10" s="10" t="s">
        <v>221</v>
      </c>
      <c r="C10" s="9">
        <v>1321051</v>
      </c>
      <c r="D10" s="9"/>
      <c r="E10" s="9">
        <f t="shared" si="5"/>
        <v>82.417439131362457</v>
      </c>
      <c r="F10" s="9"/>
      <c r="G10" s="9">
        <f t="shared" si="0"/>
        <v>87.470138145837083</v>
      </c>
      <c r="H10" s="8"/>
      <c r="I10" s="32"/>
      <c r="K10" s="8"/>
      <c r="L10" s="10" t="s">
        <v>222</v>
      </c>
      <c r="M10" s="9">
        <v>1652761</v>
      </c>
      <c r="N10" s="9"/>
      <c r="O10" s="9">
        <f t="shared" si="1"/>
        <v>93.364907625705669</v>
      </c>
      <c r="P10" s="9"/>
      <c r="Q10" s="9">
        <f t="shared" si="2"/>
        <v>107.46194806034994</v>
      </c>
      <c r="R10" s="8"/>
      <c r="S10" s="32"/>
      <c r="U10" s="8"/>
      <c r="V10" s="10" t="s">
        <v>221</v>
      </c>
      <c r="W10" s="9">
        <v>1029108.5</v>
      </c>
      <c r="X10" s="9"/>
      <c r="Y10" s="9">
        <f t="shared" si="3"/>
        <v>104.05156733266804</v>
      </c>
      <c r="Z10" s="9"/>
      <c r="AA10" s="9">
        <f t="shared" si="4"/>
        <v>105.93590266865478</v>
      </c>
      <c r="AB10" s="8"/>
      <c r="AC10" s="32"/>
    </row>
    <row r="11" spans="1:29">
      <c r="A11" s="8"/>
      <c r="B11" s="10" t="s">
        <v>223</v>
      </c>
      <c r="C11" s="9">
        <v>1258289</v>
      </c>
      <c r="D11" s="9"/>
      <c r="E11" s="9">
        <f t="shared" si="5"/>
        <v>78.501857284210033</v>
      </c>
      <c r="F11" s="9"/>
      <c r="G11" s="9">
        <f t="shared" si="0"/>
        <v>83.314506901994861</v>
      </c>
      <c r="H11" s="8"/>
      <c r="I11" s="32"/>
      <c r="K11" s="8"/>
      <c r="L11" s="10" t="s">
        <v>224</v>
      </c>
      <c r="M11" s="9">
        <v>1578377</v>
      </c>
      <c r="N11" s="9"/>
      <c r="O11" s="9">
        <f t="shared" si="1"/>
        <v>89.162935720009386</v>
      </c>
      <c r="P11" s="9"/>
      <c r="Q11" s="9">
        <f t="shared" si="2"/>
        <v>102.62552613091123</v>
      </c>
      <c r="R11" s="8"/>
      <c r="S11" s="32"/>
      <c r="U11" s="8"/>
      <c r="V11" s="10" t="s">
        <v>223</v>
      </c>
      <c r="W11" s="9">
        <v>982395.5</v>
      </c>
      <c r="X11" s="9"/>
      <c r="Y11" s="9">
        <f t="shared" si="3"/>
        <v>99.328488216315463</v>
      </c>
      <c r="Z11" s="9"/>
      <c r="AA11" s="9">
        <f t="shared" si="4"/>
        <v>101.12729033928341</v>
      </c>
      <c r="AB11" s="8"/>
      <c r="AC11" s="32"/>
    </row>
    <row r="12" spans="1:29">
      <c r="A12" s="8"/>
      <c r="B12" s="10" t="s">
        <v>225</v>
      </c>
      <c r="C12" s="9">
        <v>1406841</v>
      </c>
      <c r="D12" s="9"/>
      <c r="E12" s="9">
        <f t="shared" si="5"/>
        <v>87.769686775911822</v>
      </c>
      <c r="F12" s="9"/>
      <c r="G12" s="9">
        <f t="shared" si="0"/>
        <v>93.15051169048553</v>
      </c>
      <c r="H12" s="8"/>
      <c r="I12" s="32"/>
      <c r="K12" s="8"/>
      <c r="L12" s="10" t="s">
        <v>226</v>
      </c>
      <c r="M12" s="9">
        <v>1703853</v>
      </c>
      <c r="N12" s="9"/>
      <c r="O12" s="9">
        <f t="shared" si="1"/>
        <v>96.251108268395427</v>
      </c>
      <c r="P12" s="9"/>
      <c r="Q12" s="9">
        <f t="shared" si="2"/>
        <v>110.78393221310972</v>
      </c>
      <c r="R12" s="8"/>
      <c r="S12" s="32"/>
      <c r="U12" s="8"/>
      <c r="V12" s="10" t="s">
        <v>225</v>
      </c>
      <c r="W12" s="9">
        <v>994580.5</v>
      </c>
      <c r="X12" s="9"/>
      <c r="Y12" s="9">
        <f t="shared" si="3"/>
        <v>100.56049470343373</v>
      </c>
      <c r="Z12" s="9"/>
      <c r="AA12" s="9">
        <f t="shared" si="4"/>
        <v>102.38160800745692</v>
      </c>
      <c r="AB12" s="8"/>
      <c r="AC12" s="32"/>
    </row>
    <row r="13" spans="1:29">
      <c r="A13" s="8"/>
      <c r="B13" s="10" t="s">
        <v>227</v>
      </c>
      <c r="C13" s="9">
        <v>1336247</v>
      </c>
      <c r="D13" s="9"/>
      <c r="E13" s="9">
        <f t="shared" si="5"/>
        <v>83.365483835950087</v>
      </c>
      <c r="F13" s="9"/>
      <c r="G13" s="9">
        <f t="shared" si="0"/>
        <v>88.476303857277543</v>
      </c>
      <c r="H13" s="8"/>
      <c r="I13" s="32"/>
      <c r="K13" s="8"/>
      <c r="L13" s="10" t="s">
        <v>228</v>
      </c>
      <c r="M13" s="9">
        <v>1611667</v>
      </c>
      <c r="N13" s="9"/>
      <c r="O13" s="9">
        <f t="shared" si="1"/>
        <v>91.043496657047314</v>
      </c>
      <c r="P13" s="9"/>
      <c r="Q13" s="9">
        <f t="shared" si="2"/>
        <v>104.7900304064411</v>
      </c>
      <c r="R13" s="8"/>
      <c r="S13" s="32"/>
      <c r="U13" s="8"/>
      <c r="V13" s="10" t="s">
        <v>227</v>
      </c>
      <c r="W13" s="9">
        <v>939116.5</v>
      </c>
      <c r="X13" s="9"/>
      <c r="Y13" s="9">
        <f t="shared" si="3"/>
        <v>94.952615523989493</v>
      </c>
      <c r="Z13" s="9"/>
      <c r="AA13" s="9">
        <f t="shared" si="4"/>
        <v>96.672172213646789</v>
      </c>
      <c r="AB13" s="8"/>
      <c r="AC13" s="32"/>
    </row>
    <row r="14" spans="1:29">
      <c r="A14" s="8"/>
      <c r="B14" s="10" t="s">
        <v>229</v>
      </c>
      <c r="C14" s="9">
        <v>1344323</v>
      </c>
      <c r="D14" s="9"/>
      <c r="E14" s="9">
        <f>(C14/D$3)*100</f>
        <v>83.869327547074704</v>
      </c>
      <c r="F14" s="9"/>
      <c r="G14" s="9">
        <f t="shared" si="0"/>
        <v>89.011036305658251</v>
      </c>
      <c r="H14" s="8"/>
      <c r="I14" s="32"/>
      <c r="K14" s="8"/>
      <c r="L14" s="10" t="s">
        <v>230</v>
      </c>
      <c r="M14" s="9">
        <v>1693113</v>
      </c>
      <c r="N14" s="9"/>
      <c r="O14" s="9">
        <f t="shared" si="1"/>
        <v>95.644402817395502</v>
      </c>
      <c r="P14" s="9"/>
      <c r="Q14" s="9">
        <f t="shared" si="2"/>
        <v>110.08562113112741</v>
      </c>
      <c r="R14" s="8"/>
      <c r="S14" s="32"/>
      <c r="U14" s="8"/>
      <c r="V14" s="10" t="s">
        <v>229</v>
      </c>
      <c r="W14" s="9">
        <v>1063748.5</v>
      </c>
      <c r="X14" s="9"/>
      <c r="Y14" s="9">
        <f t="shared" si="3"/>
        <v>107.55396410852171</v>
      </c>
      <c r="Z14" s="9"/>
      <c r="AA14" s="9">
        <f t="shared" si="4"/>
        <v>109.50172655257198</v>
      </c>
      <c r="AB14" s="8"/>
      <c r="AC14" s="32"/>
    </row>
    <row r="15" spans="1:29">
      <c r="A15" s="8"/>
      <c r="B15" s="10" t="s">
        <v>231</v>
      </c>
      <c r="C15" s="9">
        <v>1434568</v>
      </c>
      <c r="D15" s="9"/>
      <c r="E15" s="9">
        <f t="shared" si="5"/>
        <v>89.499512751438346</v>
      </c>
      <c r="F15" s="9"/>
      <c r="G15" s="9">
        <f t="shared" si="0"/>
        <v>94.986386702403777</v>
      </c>
      <c r="H15" s="8"/>
      <c r="I15" s="32"/>
      <c r="K15" s="8"/>
      <c r="L15" s="10" t="s">
        <v>231</v>
      </c>
      <c r="M15" s="9">
        <v>1464176</v>
      </c>
      <c r="N15" s="9"/>
      <c r="O15" s="9">
        <f t="shared" si="1"/>
        <v>82.711690914642361</v>
      </c>
      <c r="P15" s="9"/>
      <c r="Q15" s="9">
        <f t="shared" si="2"/>
        <v>95.200216645486506</v>
      </c>
      <c r="R15" s="8"/>
      <c r="S15" s="32"/>
      <c r="U15" s="8"/>
      <c r="V15" s="10" t="s">
        <v>231</v>
      </c>
      <c r="W15" s="9">
        <v>882667.5</v>
      </c>
      <c r="X15" s="9"/>
      <c r="Y15" s="9">
        <f t="shared" si="3"/>
        <v>89.245144519365809</v>
      </c>
      <c r="Z15" s="9"/>
      <c r="AA15" s="9">
        <f t="shared" si="4"/>
        <v>90.861341023599394</v>
      </c>
      <c r="AB15" s="8"/>
      <c r="AC15" s="32"/>
    </row>
    <row r="16" spans="1:29">
      <c r="A16" s="8"/>
      <c r="B16" s="10" t="s">
        <v>232</v>
      </c>
      <c r="C16" s="9">
        <v>1586008</v>
      </c>
      <c r="D16" s="9"/>
      <c r="E16" s="9">
        <f t="shared" si="5"/>
        <v>98.947518151724594</v>
      </c>
      <c r="F16" s="9"/>
      <c r="G16" s="9">
        <f t="shared" si="0"/>
        <v>105.01361329759622</v>
      </c>
      <c r="H16" s="8"/>
      <c r="I16" s="32"/>
      <c r="K16" s="8"/>
      <c r="L16" s="10" t="s">
        <v>232</v>
      </c>
      <c r="M16" s="9">
        <v>1611817</v>
      </c>
      <c r="N16" s="9"/>
      <c r="O16" s="9">
        <f t="shared" si="1"/>
        <v>91.051970196865753</v>
      </c>
      <c r="P16" s="9"/>
      <c r="Q16" s="9">
        <f t="shared" si="2"/>
        <v>104.79978335451348</v>
      </c>
      <c r="R16" s="8"/>
      <c r="S16" s="32"/>
      <c r="U16" s="8"/>
      <c r="V16" s="10" t="s">
        <v>232</v>
      </c>
      <c r="W16" s="9">
        <v>1060221.5</v>
      </c>
      <c r="X16" s="9"/>
      <c r="Y16" s="9">
        <f t="shared" si="3"/>
        <v>107.19735459846295</v>
      </c>
      <c r="Z16" s="9"/>
      <c r="AA16" s="9">
        <f t="shared" si="4"/>
        <v>109.13865897640061</v>
      </c>
      <c r="AB16" s="8"/>
      <c r="AC16" s="32"/>
    </row>
    <row r="17" spans="1:29">
      <c r="A17" s="8"/>
      <c r="B17" s="10" t="s">
        <v>233</v>
      </c>
      <c r="C17" s="9">
        <v>1571394</v>
      </c>
      <c r="D17" s="9"/>
      <c r="E17" s="9">
        <f t="shared" si="5"/>
        <v>98.035783135085765</v>
      </c>
      <c r="F17" s="9"/>
      <c r="G17" s="9">
        <f t="shared" si="0"/>
        <v>104.04598328265868</v>
      </c>
      <c r="H17" s="8"/>
      <c r="I17" s="32"/>
      <c r="K17" s="8"/>
      <c r="L17" s="10" t="s">
        <v>233</v>
      </c>
      <c r="M17" s="9">
        <v>1734310</v>
      </c>
      <c r="N17" s="9"/>
      <c r="O17" s="9">
        <f t="shared" si="1"/>
        <v>97.971632283395849</v>
      </c>
      <c r="P17" s="9"/>
      <c r="Q17" s="9">
        <f t="shared" si="2"/>
        <v>112.76423580937929</v>
      </c>
      <c r="R17" s="8"/>
      <c r="S17" s="32"/>
      <c r="U17" s="8"/>
      <c r="V17" s="10" t="s">
        <v>233</v>
      </c>
      <c r="W17" s="9">
        <v>955803.5</v>
      </c>
      <c r="X17" s="9"/>
      <c r="Y17" s="9">
        <f t="shared" si="3"/>
        <v>96.639812261826407</v>
      </c>
      <c r="Z17" s="9"/>
      <c r="AA17" s="9">
        <f t="shared" si="4"/>
        <v>98.389923459343279</v>
      </c>
      <c r="AB17" s="8"/>
      <c r="AC17" s="32"/>
    </row>
    <row r="18" spans="1:29">
      <c r="A18" s="8"/>
      <c r="B18" s="10" t="s">
        <v>234</v>
      </c>
      <c r="C18" s="9">
        <v>1634362</v>
      </c>
      <c r="D18" s="9"/>
      <c r="E18" s="9">
        <f t="shared" si="5"/>
        <v>101.96421686491423</v>
      </c>
      <c r="F18" s="9"/>
      <c r="G18" s="9">
        <f t="shared" si="0"/>
        <v>108.2152543091119</v>
      </c>
      <c r="H18" s="8"/>
      <c r="I18" s="32"/>
      <c r="K18" s="8"/>
      <c r="L18" s="10" t="s">
        <v>234</v>
      </c>
      <c r="M18" s="9">
        <v>1806123</v>
      </c>
      <c r="N18" s="9"/>
      <c r="O18" s="9">
        <f t="shared" si="1"/>
        <v>102.02836771660415</v>
      </c>
      <c r="P18" s="9"/>
      <c r="Q18" s="9">
        <f t="shared" si="2"/>
        <v>117.43349220885744</v>
      </c>
      <c r="R18" s="8"/>
      <c r="S18" s="32"/>
      <c r="U18" s="8"/>
      <c r="V18" s="10" t="s">
        <v>234</v>
      </c>
      <c r="W18" s="9">
        <v>1022270.5</v>
      </c>
      <c r="X18" s="9"/>
      <c r="Y18" s="9">
        <f t="shared" si="3"/>
        <v>103.36018773817359</v>
      </c>
      <c r="Z18" s="9"/>
      <c r="AA18" s="9">
        <f t="shared" si="4"/>
        <v>105.23200244584226</v>
      </c>
      <c r="AB18" s="8"/>
      <c r="AC18" s="32"/>
    </row>
    <row r="19" spans="1:29">
      <c r="A19" s="8"/>
      <c r="B19" s="9"/>
      <c r="C19" s="9"/>
      <c r="D19" s="9"/>
      <c r="E19" s="9"/>
      <c r="F19" s="9"/>
      <c r="G19" s="9"/>
      <c r="H19" s="9"/>
      <c r="I19" s="11"/>
      <c r="K19" s="8"/>
      <c r="L19" s="9"/>
      <c r="M19" s="9"/>
      <c r="N19" s="9"/>
      <c r="O19" s="9"/>
      <c r="P19" s="9"/>
      <c r="Q19" s="9"/>
      <c r="R19" s="9"/>
      <c r="S19" s="11"/>
      <c r="U19" s="8"/>
      <c r="V19" s="9"/>
      <c r="W19" s="9"/>
      <c r="X19" s="9"/>
      <c r="Y19" s="9"/>
      <c r="Z19" s="9"/>
      <c r="AA19" s="9"/>
      <c r="AB19" s="9"/>
      <c r="AC19" s="11"/>
    </row>
    <row r="20" spans="1:29">
      <c r="A20" s="8"/>
      <c r="B20" s="9"/>
      <c r="C20" s="9"/>
      <c r="D20" s="9"/>
      <c r="E20" s="9"/>
      <c r="F20" s="9"/>
      <c r="G20" s="9"/>
      <c r="H20" s="9"/>
      <c r="I20" s="11"/>
      <c r="K20" s="8"/>
      <c r="L20" s="9"/>
      <c r="M20" s="9"/>
      <c r="N20" s="9"/>
      <c r="O20" s="9"/>
      <c r="P20" s="9"/>
      <c r="Q20" s="9"/>
      <c r="R20" s="9"/>
      <c r="S20" s="11"/>
      <c r="U20" s="8"/>
      <c r="V20" s="9"/>
      <c r="W20" s="9"/>
      <c r="X20" s="9"/>
      <c r="Y20" s="9"/>
      <c r="Z20" s="9"/>
      <c r="AA20" s="9"/>
      <c r="AB20" s="9"/>
      <c r="AC20" s="11"/>
    </row>
    <row r="21" spans="1:29">
      <c r="A21" s="8"/>
      <c r="B21" s="10" t="s">
        <v>235</v>
      </c>
      <c r="C21" s="10" t="s">
        <v>236</v>
      </c>
      <c r="D21" s="10"/>
      <c r="E21" s="10"/>
      <c r="F21" s="10"/>
      <c r="G21" s="10" t="s">
        <v>237</v>
      </c>
      <c r="H21" s="10" t="s">
        <v>236</v>
      </c>
      <c r="I21" s="33"/>
      <c r="K21" s="8"/>
      <c r="L21" s="27" t="s">
        <v>235</v>
      </c>
      <c r="M21" s="29" t="s">
        <v>236</v>
      </c>
      <c r="N21" s="9"/>
      <c r="O21" s="16"/>
      <c r="P21" s="9"/>
      <c r="Q21" s="10" t="s">
        <v>237</v>
      </c>
      <c r="R21" s="29" t="s">
        <v>236</v>
      </c>
      <c r="S21" s="11"/>
      <c r="U21" s="8"/>
      <c r="V21" s="10" t="s">
        <v>235</v>
      </c>
      <c r="W21" s="29" t="s">
        <v>236</v>
      </c>
      <c r="X21" s="9"/>
      <c r="Y21" s="29"/>
      <c r="Z21" s="9"/>
      <c r="AA21" s="29" t="s">
        <v>237</v>
      </c>
      <c r="AB21" s="29" t="s">
        <v>236</v>
      </c>
      <c r="AC21" s="30"/>
    </row>
    <row r="22" spans="1:29">
      <c r="A22" s="8"/>
      <c r="B22" s="10"/>
      <c r="C22" s="10" t="s">
        <v>238</v>
      </c>
      <c r="D22" s="10" t="s">
        <v>239</v>
      </c>
      <c r="E22" s="10"/>
      <c r="F22" s="10"/>
      <c r="G22" s="10"/>
      <c r="H22" s="10" t="s">
        <v>238</v>
      </c>
      <c r="I22" s="33" t="s">
        <v>239</v>
      </c>
      <c r="K22" s="8"/>
      <c r="L22" s="9"/>
      <c r="M22" s="29" t="s">
        <v>238</v>
      </c>
      <c r="N22" s="29" t="s">
        <v>239</v>
      </c>
      <c r="O22" s="16"/>
      <c r="P22" s="9"/>
      <c r="Q22" s="9"/>
      <c r="R22" s="29" t="s">
        <v>238</v>
      </c>
      <c r="S22" s="30" t="s">
        <v>239</v>
      </c>
      <c r="U22" s="8"/>
      <c r="V22" s="9"/>
      <c r="W22" s="29" t="s">
        <v>238</v>
      </c>
      <c r="X22" s="29" t="s">
        <v>239</v>
      </c>
      <c r="Y22" s="29"/>
      <c r="Z22" s="29"/>
      <c r="AA22" s="29"/>
      <c r="AB22" s="29" t="s">
        <v>238</v>
      </c>
      <c r="AC22" s="30" t="s">
        <v>239</v>
      </c>
    </row>
    <row r="23" spans="1:29">
      <c r="A23" s="8"/>
      <c r="B23" s="10" t="s">
        <v>240</v>
      </c>
      <c r="C23" s="9">
        <f>AVERAGE(E3:E4)</f>
        <v>65.750169382822648</v>
      </c>
      <c r="D23" s="9">
        <f>STDEV(E3:E4)</f>
        <v>6.8768831871200513</v>
      </c>
      <c r="E23" s="9"/>
      <c r="F23" s="9"/>
      <c r="G23" s="10" t="s">
        <v>240</v>
      </c>
      <c r="H23" s="9">
        <f>AVERAGE(G3:G4)</f>
        <v>69.781061625332384</v>
      </c>
      <c r="I23" s="9">
        <f>STDEV(G3:G4)</f>
        <v>7.2984786803607076</v>
      </c>
      <c r="K23" s="8"/>
      <c r="L23" s="10" t="s">
        <v>241</v>
      </c>
      <c r="M23" s="9">
        <f>AVERAGE(O3:O4)</f>
        <v>64.17254612642013</v>
      </c>
      <c r="N23" s="9">
        <f>STDEV(O3:O4)</f>
        <v>7.0249057773528483</v>
      </c>
      <c r="O23" s="16"/>
      <c r="P23" s="9"/>
      <c r="Q23" s="10" t="s">
        <v>240</v>
      </c>
      <c r="R23" s="9">
        <f>AVERAGE(Q3:Q4)</f>
        <v>73.861871597237055</v>
      </c>
      <c r="S23" s="9">
        <f>STDEV(Q3:Q4)</f>
        <v>8.0855867474440437</v>
      </c>
      <c r="U23" s="8"/>
      <c r="V23" s="10" t="s">
        <v>240</v>
      </c>
      <c r="W23" s="9">
        <f>AVERAGE(Y3:Y4)</f>
        <v>83.522962234982117</v>
      </c>
      <c r="X23" s="9">
        <f>STDEV(Y3:Y4)</f>
        <v>7.2742050552027129</v>
      </c>
      <c r="Y23" s="9"/>
      <c r="Z23" s="9"/>
      <c r="AA23" s="10" t="s">
        <v>240</v>
      </c>
      <c r="AB23" s="9">
        <f>AVERAGE(AA3:AA4)</f>
        <v>85.035532137965674</v>
      </c>
      <c r="AC23" s="9">
        <f>STDEV(AA3:AA4)</f>
        <v>7.4059382138480698</v>
      </c>
    </row>
    <row r="24" spans="1:29">
      <c r="A24" s="8"/>
      <c r="B24" s="10" t="s">
        <v>242</v>
      </c>
      <c r="C24" s="9">
        <f>AVERAGE(E5:E6)</f>
        <v>92.539014198210964</v>
      </c>
      <c r="D24" s="9">
        <f>STDEV(E5:E6)</f>
        <v>4.215744762267005</v>
      </c>
      <c r="E24" s="9"/>
      <c r="F24" s="9"/>
      <c r="G24" s="10" t="s">
        <v>242</v>
      </c>
      <c r="H24" s="9">
        <f>AVERAGE(G5:G6)</f>
        <v>98.212228396173444</v>
      </c>
      <c r="I24" s="9">
        <f>STDEV(G5:G6)</f>
        <v>4.4741960030490855</v>
      </c>
      <c r="K24" s="8"/>
      <c r="L24" s="10" t="s">
        <v>243</v>
      </c>
      <c r="M24" s="9">
        <f>AVERAGE(O5:O6)</f>
        <v>88.894296262632281</v>
      </c>
      <c r="N24" s="9">
        <f>STDEV(O5:O6)</f>
        <v>2.0570296294698243</v>
      </c>
      <c r="O24" s="16"/>
      <c r="P24" s="9"/>
      <c r="Q24" s="10" t="s">
        <v>242</v>
      </c>
      <c r="R24" s="9">
        <f>AVERAGE(Q5:Q6)</f>
        <v>102.31632516718992</v>
      </c>
      <c r="S24" s="9">
        <f>STDEV(Q5:Q6)</f>
        <v>2.3676177358507275</v>
      </c>
      <c r="U24" s="8"/>
      <c r="V24" s="10" t="s">
        <v>242</v>
      </c>
      <c r="W24" s="9">
        <f>AVERAGE(Y5:Y6)</f>
        <v>113.15329962377544</v>
      </c>
      <c r="X24" s="9">
        <f>STDEV(Y5:Y6)</f>
        <v>26.388824104285117</v>
      </c>
      <c r="Y24" s="9"/>
      <c r="Z24" s="9"/>
      <c r="AA24" s="10" t="s">
        <v>242</v>
      </c>
      <c r="AB24" s="9">
        <f>AVERAGE(AA5:AA6)</f>
        <v>115.20246395959832</v>
      </c>
      <c r="AC24" s="9">
        <f>STDEV(AA5:AA6)</f>
        <v>26.866715932438566</v>
      </c>
    </row>
    <row r="25" spans="1:29">
      <c r="A25" s="8"/>
      <c r="B25" s="10" t="s">
        <v>244</v>
      </c>
      <c r="C25" s="9">
        <f>AVERAGE(E7:E8)</f>
        <v>90.594106351200793</v>
      </c>
      <c r="D25" s="9">
        <f>STDEV(E7:E8)</f>
        <v>2.1397453402362743</v>
      </c>
      <c r="E25" s="9"/>
      <c r="F25" s="9"/>
      <c r="G25" s="10" t="s">
        <v>244</v>
      </c>
      <c r="H25" s="9">
        <f>AVERAGE(G7:G8)</f>
        <v>96.148085663131809</v>
      </c>
      <c r="I25" s="9">
        <f>STDEV(G7:G8)</f>
        <v>2.2709249702488736</v>
      </c>
      <c r="K25" s="8"/>
      <c r="L25" s="10" t="s">
        <v>245</v>
      </c>
      <c r="M25" s="9">
        <f>AVERAGE(O7:O8)</f>
        <v>89.521168738400078</v>
      </c>
      <c r="N25" s="9">
        <f>STDEV(O7:O8)</f>
        <v>4.8423700582895721</v>
      </c>
      <c r="O25" s="16"/>
      <c r="P25" s="9"/>
      <c r="Q25" s="10" t="s">
        <v>244</v>
      </c>
      <c r="R25" s="9">
        <f>AVERAGE(Q7:Q8)</f>
        <v>103.03784826558447</v>
      </c>
      <c r="S25" s="9">
        <f>STDEV(Q7:Q8)</f>
        <v>5.5735129282089835</v>
      </c>
      <c r="U25" s="8"/>
      <c r="V25" s="10" t="s">
        <v>244</v>
      </c>
      <c r="W25" s="9">
        <f>AVERAGE(Y7:Y8)</f>
        <v>100.28118260489748</v>
      </c>
      <c r="X25" s="9">
        <f>STDEV(Y7:Y8)</f>
        <v>3.6166908558409743</v>
      </c>
      <c r="Y25" s="9"/>
      <c r="Z25" s="9"/>
      <c r="AA25" s="10" t="s">
        <v>244</v>
      </c>
      <c r="AB25" s="9">
        <f>AVERAGE(AA7:AA8)</f>
        <v>102.09723767029408</v>
      </c>
      <c r="AC25" s="9">
        <f>STDEV(AA7:AA8)</f>
        <v>3.6821877873500495</v>
      </c>
    </row>
    <row r="26" spans="1:29">
      <c r="A26" s="8"/>
      <c r="B26" s="10" t="s">
        <v>246</v>
      </c>
      <c r="C26" s="9">
        <f>AVERAGE(E9:E10)</f>
        <v>80.448543182949663</v>
      </c>
      <c r="D26" s="9">
        <f>STDEV(E9:E10)</f>
        <v>2.7844393531468103</v>
      </c>
      <c r="E26" s="9"/>
      <c r="F26" s="9"/>
      <c r="G26" s="10" t="s">
        <v>246</v>
      </c>
      <c r="H26" s="9">
        <f>AVERAGE(G9:G10)</f>
        <v>85.380536692339476</v>
      </c>
      <c r="I26" s="9">
        <f>STDEV(G9:G10)</f>
        <v>2.9551427154908487</v>
      </c>
      <c r="K26" s="8"/>
      <c r="L26" s="10" t="s">
        <v>247</v>
      </c>
      <c r="M26" s="9">
        <f>AVERAGE(O9:O10)</f>
        <v>93.634083740604609</v>
      </c>
      <c r="N26" s="9">
        <f>STDEV(O9:O10)</f>
        <v>0.38067251235697952</v>
      </c>
      <c r="O26" s="16"/>
      <c r="P26" s="9"/>
      <c r="Q26" s="10" t="s">
        <v>246</v>
      </c>
      <c r="R26" s="9">
        <f>AVERAGE(Q9:Q10)</f>
        <v>107.7717667107825</v>
      </c>
      <c r="S26" s="9">
        <f>STDEV(Q9:Q10)</f>
        <v>0.43814973731785684</v>
      </c>
      <c r="U26" s="8"/>
      <c r="V26" s="10" t="s">
        <v>246</v>
      </c>
      <c r="W26" s="9">
        <f>AVERAGE(Y9:Y10)</f>
        <v>104.73010615376371</v>
      </c>
      <c r="X26" s="9">
        <f>STDEV(Y9:Y10)</f>
        <v>0.95959880339014925</v>
      </c>
      <c r="Y26" s="9"/>
      <c r="Z26" s="9"/>
      <c r="AA26" s="10" t="s">
        <v>246</v>
      </c>
      <c r="AB26" s="9">
        <f>AVERAGE(AA9:AA10)</f>
        <v>106.62672957641945</v>
      </c>
      <c r="AC26" s="9">
        <f>STDEV(AA9:AA10)</f>
        <v>0.97697678221306861</v>
      </c>
    </row>
    <row r="27" spans="1:29">
      <c r="A27" s="8"/>
      <c r="B27" s="10" t="s">
        <v>248</v>
      </c>
      <c r="C27" s="9">
        <f>AVERAGE(E11:E12)</f>
        <v>83.135772030060934</v>
      </c>
      <c r="D27" s="9">
        <f>STDEV(E11:E12)</f>
        <v>6.5533450804630089</v>
      </c>
      <c r="E27" s="9"/>
      <c r="F27" s="9"/>
      <c r="G27" s="10" t="s">
        <v>248</v>
      </c>
      <c r="H27" s="9">
        <f>AVERAGE(G11:G12)</f>
        <v>88.232509296240195</v>
      </c>
      <c r="I27" s="9">
        <f>STDEV(G11:G12)</f>
        <v>6.9551056857251048</v>
      </c>
      <c r="K27" s="8"/>
      <c r="L27" s="10" t="s">
        <v>249</v>
      </c>
      <c r="M27" s="9">
        <f>AVERAGE(O11:O12)</f>
        <v>92.707021994202407</v>
      </c>
      <c r="N27" s="9">
        <f>STDEV(O11:O12)</f>
        <v>5.0120948751841006</v>
      </c>
      <c r="O27" s="16"/>
      <c r="P27" s="9"/>
      <c r="Q27" s="10" t="s">
        <v>248</v>
      </c>
      <c r="R27" s="9">
        <f>AVERAGE(Q11:Q12)</f>
        <v>106.70472917201047</v>
      </c>
      <c r="S27" s="9">
        <f>STDEV(Q11:Q12)</f>
        <v>5.7688642643961305</v>
      </c>
      <c r="U27" s="8"/>
      <c r="V27" s="10" t="s">
        <v>248</v>
      </c>
      <c r="W27" s="9">
        <f>AVERAGE(Y11:Y12)</f>
        <v>99.944491459874598</v>
      </c>
      <c r="X27" s="9">
        <f>STDEV(Y11:Y12)</f>
        <v>0.87116014150714527</v>
      </c>
      <c r="Y27" s="9"/>
      <c r="Z27" s="9"/>
      <c r="AA27" s="10" t="s">
        <v>248</v>
      </c>
      <c r="AB27" s="9">
        <f>AVERAGE(AA11:AA12)</f>
        <v>101.75444917337016</v>
      </c>
      <c r="AC27" s="9">
        <f>STDEV(AA11:AA12)</f>
        <v>0.88693652892758901</v>
      </c>
    </row>
    <row r="28" spans="1:29">
      <c r="A28" s="8"/>
      <c r="B28" s="10" t="s">
        <v>250</v>
      </c>
      <c r="C28" s="9">
        <f>AVERAGE(E13:E14)</f>
        <v>83.617405691512403</v>
      </c>
      <c r="D28" s="9">
        <f>STDEV(E13:E14)</f>
        <v>0.35627130479441249</v>
      </c>
      <c r="E28" s="9"/>
      <c r="F28" s="9"/>
      <c r="G28" s="10" t="s">
        <v>250</v>
      </c>
      <c r="H28" s="9">
        <f>AVERAGE(G13:G14)</f>
        <v>88.743670081467897</v>
      </c>
      <c r="I28" s="9">
        <f>STDEV(G13:G14)</f>
        <v>0.37811294037048448</v>
      </c>
      <c r="K28" s="8"/>
      <c r="L28" s="10" t="s">
        <v>251</v>
      </c>
      <c r="M28" s="9">
        <f>AVERAGE(O13:O14)</f>
        <v>93.343949737221408</v>
      </c>
      <c r="N28" s="9">
        <f>STDEV(O13:O14)</f>
        <v>3.253331945585165</v>
      </c>
      <c r="O28" s="16"/>
      <c r="P28" s="9"/>
      <c r="Q28" s="10" t="s">
        <v>250</v>
      </c>
      <c r="R28" s="9">
        <f>AVERAGE(Q13:Q14)</f>
        <v>107.43782576878425</v>
      </c>
      <c r="S28" s="9">
        <f>STDEV(Q13:Q14)</f>
        <v>3.7445481118142703</v>
      </c>
      <c r="U28" s="8"/>
      <c r="V28" s="10" t="s">
        <v>250</v>
      </c>
      <c r="W28" s="9">
        <f>AVERAGE(Y13:Y14)</f>
        <v>101.2532898162556</v>
      </c>
      <c r="X28" s="9">
        <f>STDEV(Y13:Y14)</f>
        <v>8.9104990362182335</v>
      </c>
      <c r="Y28" s="9"/>
      <c r="Z28" s="9"/>
      <c r="AA28" s="10" t="s">
        <v>250</v>
      </c>
      <c r="AB28" s="9">
        <f>AVERAGE(AA13:AA14)</f>
        <v>103.08694938310938</v>
      </c>
      <c r="AC28" s="9">
        <f>STDEV(AA13:AA14)</f>
        <v>9.0718648726552971</v>
      </c>
    </row>
    <row r="29" spans="1:29">
      <c r="A29" s="8"/>
      <c r="B29" s="10" t="s">
        <v>252</v>
      </c>
      <c r="C29" s="9">
        <f>AVERAGE(E15:E16)</f>
        <v>94.223515451581477</v>
      </c>
      <c r="D29" s="9">
        <f>STDEV(E15:E16)</f>
        <v>6.6807486872295279</v>
      </c>
      <c r="E29" s="9"/>
      <c r="F29" s="9"/>
      <c r="G29" s="10" t="s">
        <v>252</v>
      </c>
      <c r="H29" s="9">
        <f>AVERAGE(G15:G16)</f>
        <v>100</v>
      </c>
      <c r="I29" s="9">
        <f>STDEV(G15:G16)</f>
        <v>7.0903199219546744</v>
      </c>
      <c r="K29" s="8"/>
      <c r="L29" s="10" t="s">
        <v>252</v>
      </c>
      <c r="M29" s="9">
        <f>AVERAGE(O15:O16)</f>
        <v>86.88183055575405</v>
      </c>
      <c r="N29" s="9">
        <f>STDEV(O15:O16)</f>
        <v>5.8974680374498316</v>
      </c>
      <c r="O29" s="16"/>
      <c r="P29" s="9"/>
      <c r="Q29" s="10" t="s">
        <v>252</v>
      </c>
      <c r="R29" s="9">
        <f>AVERAGE(Q15:Q16)</f>
        <v>100</v>
      </c>
      <c r="S29" s="9">
        <f>STDEV(Q15:Q16)</f>
        <v>6.7879187164056027</v>
      </c>
      <c r="U29" s="8"/>
      <c r="V29" s="10" t="s">
        <v>252</v>
      </c>
      <c r="W29" s="9">
        <f>AVERAGE(Y15:Y16)</f>
        <v>98.22124955891438</v>
      </c>
      <c r="X29" s="9">
        <f>STDEV(Y15:Y16)</f>
        <v>12.694129484215075</v>
      </c>
      <c r="Y29" s="9"/>
      <c r="Z29" s="9"/>
      <c r="AA29" s="10" t="s">
        <v>252</v>
      </c>
      <c r="AB29" s="9">
        <f>AVERAGE(AA15:AA16)</f>
        <v>100</v>
      </c>
      <c r="AC29" s="9">
        <f>STDEV(AA15:AA16)</f>
        <v>12.924015466328363</v>
      </c>
    </row>
    <row r="30" spans="1:29">
      <c r="A30" s="12"/>
      <c r="B30" s="6" t="s">
        <v>253</v>
      </c>
      <c r="C30" s="9">
        <f>AVERAGE(E17:E18)</f>
        <v>100</v>
      </c>
      <c r="D30" s="9">
        <f>STDEV(E17:E18)</f>
        <v>2.7778221298036723</v>
      </c>
      <c r="E30" s="7"/>
      <c r="F30" s="7"/>
      <c r="G30" s="6" t="s">
        <v>253</v>
      </c>
      <c r="H30" s="9">
        <f>AVERAGE(G17:G18)</f>
        <v>106.13061879588528</v>
      </c>
      <c r="I30" s="9">
        <f>STDEV(G17:G18)</f>
        <v>2.9481198154096671</v>
      </c>
      <c r="K30" s="12"/>
      <c r="L30" s="6" t="s">
        <v>253</v>
      </c>
      <c r="M30" s="9">
        <f>AVERAGE(O17:O18)</f>
        <v>100</v>
      </c>
      <c r="N30" s="9">
        <f>STDEV(O17:O18)</f>
        <v>2.8685451343013377</v>
      </c>
      <c r="O30" s="31"/>
      <c r="P30" s="7"/>
      <c r="Q30" s="6" t="s">
        <v>253</v>
      </c>
      <c r="R30" s="9">
        <f>AVERAGE(Q17:Q18)</f>
        <v>115.09886400911836</v>
      </c>
      <c r="S30" s="9">
        <f>STDEV(Q17:Q18)</f>
        <v>3.3016628631696889</v>
      </c>
      <c r="U30" s="12"/>
      <c r="V30" s="6" t="s">
        <v>253</v>
      </c>
      <c r="W30" s="9">
        <f>AVERAGE(Y17:Y18)</f>
        <v>100</v>
      </c>
      <c r="X30" s="9">
        <f>STDEV(Y17:Y18)</f>
        <v>4.7520230714448699</v>
      </c>
      <c r="Y30" s="7"/>
      <c r="Z30" s="7"/>
      <c r="AA30" s="6" t="s">
        <v>253</v>
      </c>
      <c r="AB30" s="9">
        <f>AVERAGE(AA17:AA18)</f>
        <v>101.81096295259277</v>
      </c>
      <c r="AC30" s="9">
        <f>STDEV(AA17:AA18)</f>
        <v>4.8380804487674061</v>
      </c>
    </row>
    <row r="33" spans="1:29">
      <c r="A33" s="65" t="s">
        <v>254</v>
      </c>
      <c r="B33" s="66"/>
      <c r="C33" s="66"/>
      <c r="D33" s="66"/>
      <c r="E33" s="66"/>
      <c r="F33" s="66"/>
      <c r="G33" s="66"/>
      <c r="H33" s="66"/>
      <c r="I33" s="67"/>
      <c r="K33" s="74" t="s">
        <v>255</v>
      </c>
      <c r="L33" s="75"/>
      <c r="M33" s="75"/>
      <c r="N33" s="75"/>
      <c r="O33" s="75"/>
      <c r="P33" s="75"/>
      <c r="Q33" s="75"/>
      <c r="R33" s="75"/>
      <c r="S33" s="76"/>
      <c r="U33" s="65" t="s">
        <v>256</v>
      </c>
      <c r="V33" s="66"/>
      <c r="W33" s="66"/>
      <c r="X33" s="66"/>
      <c r="Y33" s="66"/>
      <c r="Z33" s="66"/>
      <c r="AA33" s="66"/>
      <c r="AB33" s="66"/>
      <c r="AC33" s="67"/>
    </row>
    <row r="34" spans="1:29" ht="75">
      <c r="A34" s="8"/>
      <c r="B34" s="9"/>
      <c r="C34" s="28" t="s">
        <v>198</v>
      </c>
      <c r="D34" s="28" t="s">
        <v>199</v>
      </c>
      <c r="E34" s="28" t="s">
        <v>200</v>
      </c>
      <c r="F34" s="28" t="s">
        <v>201</v>
      </c>
      <c r="G34" s="28" t="s">
        <v>202</v>
      </c>
      <c r="H34" s="56" t="s">
        <v>203</v>
      </c>
      <c r="I34" s="57" t="s">
        <v>204</v>
      </c>
      <c r="K34" s="8"/>
      <c r="L34" s="9"/>
      <c r="M34" s="28" t="s">
        <v>198</v>
      </c>
      <c r="N34" s="28" t="s">
        <v>199</v>
      </c>
      <c r="O34" s="28" t="s">
        <v>200</v>
      </c>
      <c r="P34" s="28" t="s">
        <v>201</v>
      </c>
      <c r="Q34" s="28" t="s">
        <v>202</v>
      </c>
      <c r="R34" s="56" t="s">
        <v>203</v>
      </c>
      <c r="S34" s="57" t="s">
        <v>204</v>
      </c>
      <c r="U34" s="8"/>
      <c r="V34" s="9"/>
      <c r="W34" s="28" t="s">
        <v>198</v>
      </c>
      <c r="X34" s="28" t="s">
        <v>205</v>
      </c>
      <c r="Y34" s="28" t="s">
        <v>257</v>
      </c>
      <c r="Z34" s="28" t="s">
        <v>201</v>
      </c>
      <c r="AA34" s="28" t="s">
        <v>202</v>
      </c>
      <c r="AB34" s="56" t="s">
        <v>203</v>
      </c>
      <c r="AC34" s="57" t="s">
        <v>204</v>
      </c>
    </row>
    <row r="35" spans="1:29">
      <c r="A35" s="8"/>
      <c r="B35" s="10" t="s">
        <v>207</v>
      </c>
      <c r="C35" s="9">
        <v>2431152</v>
      </c>
      <c r="D35" s="9">
        <f>AVERAGE(C49:C50)</f>
        <v>2055954.5</v>
      </c>
      <c r="E35" s="9">
        <f>(C35/D$35)*100</f>
        <v>118.24930950563351</v>
      </c>
      <c r="F35" s="9">
        <f>AVERAGE(C47:C48)</f>
        <v>1927609.5</v>
      </c>
      <c r="G35" s="9">
        <f>(C35/F$35)*100</f>
        <v>126.12264050369122</v>
      </c>
      <c r="H35" s="8">
        <v>0</v>
      </c>
      <c r="I35" s="55">
        <v>0</v>
      </c>
      <c r="K35" s="8"/>
      <c r="L35" s="10" t="s">
        <v>208</v>
      </c>
      <c r="M35" s="9">
        <v>2400533</v>
      </c>
      <c r="N35" s="9">
        <f>AVERAGE(M49:M50)</f>
        <v>2080999</v>
      </c>
      <c r="O35" s="9">
        <f>(M35/N$35)*100</f>
        <v>115.35483678752368</v>
      </c>
      <c r="P35" s="9">
        <f>AVERAGE(M47:M48)</f>
        <v>2191342</v>
      </c>
      <c r="Q35" s="9">
        <f>(M35/P$35)*100</f>
        <v>109.546250653709</v>
      </c>
      <c r="R35" s="8">
        <v>0</v>
      </c>
      <c r="S35" s="55">
        <v>11614.5</v>
      </c>
      <c r="U35" s="8"/>
      <c r="V35" s="10" t="s">
        <v>207</v>
      </c>
      <c r="W35" s="9">
        <v>2737937.5</v>
      </c>
      <c r="X35" s="9">
        <f>AVERAGE(W49:W50)</f>
        <v>2453099.5</v>
      </c>
      <c r="Y35" s="9">
        <f>(W35/X$35)*100</f>
        <v>111.61135127213551</v>
      </c>
      <c r="Z35" s="9">
        <f>AVERAGE(W47:W48)</f>
        <v>2473864</v>
      </c>
      <c r="AA35" s="9">
        <f>(W35/Z$35)*100</f>
        <v>110.67453586777607</v>
      </c>
      <c r="AB35" s="8">
        <v>0</v>
      </c>
      <c r="AC35" s="55">
        <v>0</v>
      </c>
    </row>
    <row r="36" spans="1:29">
      <c r="A36" s="8"/>
      <c r="B36" s="10" t="s">
        <v>209</v>
      </c>
      <c r="C36" s="9">
        <v>2434013</v>
      </c>
      <c r="D36" s="9"/>
      <c r="E36" s="9">
        <f t="shared" ref="E36:E50" si="6">(C36/D$35)*100</f>
        <v>118.38846628171976</v>
      </c>
      <c r="F36" s="9"/>
      <c r="G36" s="9">
        <f t="shared" ref="G36:G50" si="7">(C36/F$35)*100</f>
        <v>126.27106268152342</v>
      </c>
      <c r="H36" s="8">
        <v>3.125</v>
      </c>
      <c r="I36" s="55">
        <v>1095201</v>
      </c>
      <c r="K36" s="8"/>
      <c r="L36" s="10" t="s">
        <v>210</v>
      </c>
      <c r="M36" s="9">
        <v>2119227</v>
      </c>
      <c r="N36" s="9"/>
      <c r="O36" s="9">
        <f t="shared" ref="O36:O50" si="8">(M36/N$35)*100</f>
        <v>101.83700232436441</v>
      </c>
      <c r="P36" s="9"/>
      <c r="Q36" s="9">
        <f t="shared" ref="Q36:Q50" si="9">(M36/P$35)*100</f>
        <v>96.709094244531428</v>
      </c>
      <c r="R36" s="8">
        <v>3.125</v>
      </c>
      <c r="S36" s="55">
        <v>970833</v>
      </c>
      <c r="U36" s="8"/>
      <c r="V36" s="10" t="s">
        <v>209</v>
      </c>
      <c r="W36" s="9">
        <v>2173300.5</v>
      </c>
      <c r="X36" s="9"/>
      <c r="Y36" s="9">
        <f t="shared" ref="Y36:Y50" si="10">(W36/X$35)*100</f>
        <v>88.594062328087389</v>
      </c>
      <c r="Z36" s="9"/>
      <c r="AA36" s="9">
        <f t="shared" ref="AA36:AA50" si="11">(W36/Z$35)*100</f>
        <v>87.850443678391372</v>
      </c>
      <c r="AB36" s="8">
        <v>3.125</v>
      </c>
      <c r="AC36" s="55">
        <v>1038211</v>
      </c>
    </row>
    <row r="37" spans="1:29">
      <c r="A37" s="8"/>
      <c r="B37" s="10" t="s">
        <v>211</v>
      </c>
      <c r="C37" s="9">
        <v>2267743</v>
      </c>
      <c r="D37" s="9"/>
      <c r="E37" s="9">
        <f t="shared" si="6"/>
        <v>110.30122505142987</v>
      </c>
      <c r="F37" s="9"/>
      <c r="G37" s="9">
        <f t="shared" si="7"/>
        <v>117.64535296179024</v>
      </c>
      <c r="H37" s="8">
        <v>6.25</v>
      </c>
      <c r="I37" s="55">
        <v>1903543.5</v>
      </c>
      <c r="K37" s="8"/>
      <c r="L37" s="10" t="s">
        <v>212</v>
      </c>
      <c r="M37" s="9">
        <v>2453441</v>
      </c>
      <c r="N37" s="9"/>
      <c r="O37" s="9">
        <f t="shared" si="8"/>
        <v>117.89726953256586</v>
      </c>
      <c r="P37" s="9"/>
      <c r="Q37" s="9">
        <f t="shared" si="9"/>
        <v>111.96066154895037</v>
      </c>
      <c r="R37" s="8">
        <v>6.25</v>
      </c>
      <c r="S37" s="55">
        <v>1664844.5</v>
      </c>
      <c r="U37" s="8"/>
      <c r="V37" s="10" t="s">
        <v>211</v>
      </c>
      <c r="W37" s="9">
        <v>2625587.5</v>
      </c>
      <c r="X37" s="9"/>
      <c r="Y37" s="9">
        <f t="shared" si="10"/>
        <v>107.03143105283743</v>
      </c>
      <c r="Z37" s="9"/>
      <c r="AA37" s="9">
        <f t="shared" si="11"/>
        <v>106.1330574356553</v>
      </c>
      <c r="AB37" s="8">
        <v>6.25</v>
      </c>
      <c r="AC37" s="55">
        <v>1863774.5</v>
      </c>
    </row>
    <row r="38" spans="1:29">
      <c r="A38" s="8"/>
      <c r="B38" s="10" t="s">
        <v>213</v>
      </c>
      <c r="C38" s="9">
        <v>2317096</v>
      </c>
      <c r="D38" s="9"/>
      <c r="E38" s="9">
        <f t="shared" si="6"/>
        <v>112.70171591832407</v>
      </c>
      <c r="F38" s="9"/>
      <c r="G38" s="9">
        <f t="shared" si="7"/>
        <v>120.20567443769083</v>
      </c>
      <c r="H38" s="8">
        <v>12.5</v>
      </c>
      <c r="I38" s="55">
        <v>3014144</v>
      </c>
      <c r="K38" s="8"/>
      <c r="L38" s="10" t="s">
        <v>214</v>
      </c>
      <c r="M38" s="9">
        <v>2245146</v>
      </c>
      <c r="N38" s="9"/>
      <c r="O38" s="9">
        <f>(M38/N$35)*100</f>
        <v>107.88789422772429</v>
      </c>
      <c r="P38" s="9"/>
      <c r="Q38" s="9">
        <f t="shared" si="9"/>
        <v>102.45529908156736</v>
      </c>
      <c r="R38" s="8">
        <v>12.5</v>
      </c>
      <c r="S38" s="55">
        <v>2576201</v>
      </c>
      <c r="U38" s="8"/>
      <c r="V38" s="10" t="s">
        <v>213</v>
      </c>
      <c r="W38" s="9">
        <v>2723423.5</v>
      </c>
      <c r="X38" s="9"/>
      <c r="Y38" s="9">
        <f>(W38/X$35)*100</f>
        <v>111.01969161870524</v>
      </c>
      <c r="Z38" s="9"/>
      <c r="AA38" s="9">
        <f t="shared" si="11"/>
        <v>110.08784233894831</v>
      </c>
      <c r="AB38" s="8">
        <v>12.5</v>
      </c>
      <c r="AC38" s="55">
        <v>2970579</v>
      </c>
    </row>
    <row r="39" spans="1:29">
      <c r="A39" s="8"/>
      <c r="B39" s="10" t="s">
        <v>215</v>
      </c>
      <c r="C39" s="9">
        <v>2207430</v>
      </c>
      <c r="D39" s="9"/>
      <c r="E39" s="9">
        <f t="shared" si="6"/>
        <v>107.36764845720077</v>
      </c>
      <c r="F39" s="9"/>
      <c r="G39" s="9">
        <f t="shared" si="7"/>
        <v>114.51645159457868</v>
      </c>
      <c r="H39" s="8">
        <v>25</v>
      </c>
      <c r="I39" s="55">
        <v>4147407.5</v>
      </c>
      <c r="K39" s="8"/>
      <c r="L39" s="10" t="s">
        <v>216</v>
      </c>
      <c r="M39" s="9">
        <v>2440236</v>
      </c>
      <c r="N39" s="9"/>
      <c r="O39" s="9">
        <f t="shared" si="8"/>
        <v>117.26271853085946</v>
      </c>
      <c r="P39" s="9"/>
      <c r="Q39" s="9">
        <f t="shared" si="9"/>
        <v>111.35806277614357</v>
      </c>
      <c r="R39" s="8">
        <v>25</v>
      </c>
      <c r="S39" s="55">
        <v>3514276</v>
      </c>
      <c r="U39" s="8"/>
      <c r="V39" s="10" t="s">
        <v>215</v>
      </c>
      <c r="W39" s="9">
        <v>2646604.5</v>
      </c>
      <c r="X39" s="9"/>
      <c r="Y39" s="9">
        <f t="shared" si="10"/>
        <v>107.88818390774611</v>
      </c>
      <c r="Z39" s="9"/>
      <c r="AA39" s="9">
        <f t="shared" si="11"/>
        <v>106.98261909304634</v>
      </c>
      <c r="AB39" s="8">
        <v>25</v>
      </c>
      <c r="AC39" s="55">
        <v>4149756.5</v>
      </c>
    </row>
    <row r="40" spans="1:29">
      <c r="A40" s="8"/>
      <c r="B40" s="10" t="s">
        <v>217</v>
      </c>
      <c r="C40" s="9">
        <v>2161224</v>
      </c>
      <c r="D40" s="9"/>
      <c r="E40" s="9">
        <f t="shared" si="6"/>
        <v>105.1202251800806</v>
      </c>
      <c r="F40" s="9"/>
      <c r="G40" s="9">
        <f t="shared" si="7"/>
        <v>112.11938932652075</v>
      </c>
      <c r="H40" s="8">
        <v>50</v>
      </c>
      <c r="I40" s="55">
        <v>4844627</v>
      </c>
      <c r="K40" s="8"/>
      <c r="L40" s="10" t="s">
        <v>218</v>
      </c>
      <c r="M40" s="9">
        <v>2605978</v>
      </c>
      <c r="N40" s="9"/>
      <c r="O40" s="9">
        <f t="shared" si="8"/>
        <v>125.22725863875957</v>
      </c>
      <c r="P40" s="9"/>
      <c r="Q40" s="9">
        <f t="shared" si="9"/>
        <v>118.92155583199701</v>
      </c>
      <c r="R40" s="8">
        <v>50</v>
      </c>
      <c r="S40" s="55">
        <v>4074401.5</v>
      </c>
      <c r="U40" s="8"/>
      <c r="V40" s="10" t="s">
        <v>217</v>
      </c>
      <c r="W40" s="9">
        <v>2846624.5</v>
      </c>
      <c r="X40" s="9"/>
      <c r="Y40" s="9">
        <f t="shared" si="10"/>
        <v>116.04195019403005</v>
      </c>
      <c r="Z40" s="9"/>
      <c r="AA40" s="9">
        <f t="shared" si="11"/>
        <v>115.06794633819806</v>
      </c>
      <c r="AB40" s="8">
        <v>50</v>
      </c>
      <c r="AC40" s="55">
        <v>4793474</v>
      </c>
    </row>
    <row r="41" spans="1:29">
      <c r="A41" s="8"/>
      <c r="B41" s="10" t="s">
        <v>219</v>
      </c>
      <c r="C41" s="9">
        <v>1996483</v>
      </c>
      <c r="D41" s="9"/>
      <c r="E41" s="9">
        <f t="shared" si="6"/>
        <v>97.107353299890633</v>
      </c>
      <c r="F41" s="9"/>
      <c r="G41" s="9">
        <f t="shared" si="7"/>
        <v>103.57300065184364</v>
      </c>
      <c r="H41" s="8"/>
      <c r="I41" s="32"/>
      <c r="K41" s="8"/>
      <c r="L41" s="10" t="s">
        <v>220</v>
      </c>
      <c r="M41" s="9">
        <v>2163485</v>
      </c>
      <c r="N41" s="9"/>
      <c r="O41" s="9">
        <f t="shared" si="8"/>
        <v>103.96376932425244</v>
      </c>
      <c r="P41" s="9"/>
      <c r="Q41" s="9">
        <f t="shared" si="9"/>
        <v>98.728769858835363</v>
      </c>
      <c r="R41" s="8"/>
      <c r="S41" s="32"/>
      <c r="U41" s="8"/>
      <c r="V41" s="10" t="s">
        <v>219</v>
      </c>
      <c r="W41" s="9">
        <v>2416411.5</v>
      </c>
      <c r="X41" s="9"/>
      <c r="Y41" s="9">
        <f t="shared" si="10"/>
        <v>98.504422670177064</v>
      </c>
      <c r="Z41" s="9"/>
      <c r="AA41" s="9">
        <f t="shared" si="11"/>
        <v>97.677620920147589</v>
      </c>
      <c r="AB41" s="8"/>
      <c r="AC41" s="32"/>
    </row>
    <row r="42" spans="1:29">
      <c r="A42" s="8"/>
      <c r="B42" s="10" t="s">
        <v>221</v>
      </c>
      <c r="C42" s="9">
        <v>2341470</v>
      </c>
      <c r="D42" s="9"/>
      <c r="E42" s="9">
        <f>(C42/D$35)*100</f>
        <v>113.88724799113987</v>
      </c>
      <c r="F42" s="9"/>
      <c r="G42" s="9">
        <f t="shared" si="7"/>
        <v>121.47014216313003</v>
      </c>
      <c r="H42" s="8"/>
      <c r="I42" s="32"/>
      <c r="K42" s="8"/>
      <c r="L42" s="10" t="s">
        <v>222</v>
      </c>
      <c r="M42" s="9">
        <v>2389518</v>
      </c>
      <c r="N42" s="9"/>
      <c r="O42" s="9">
        <f>(M42/N$35)*100</f>
        <v>114.82552370279851</v>
      </c>
      <c r="P42" s="9"/>
      <c r="Q42" s="9">
        <f t="shared" si="9"/>
        <v>109.04359063989099</v>
      </c>
      <c r="R42" s="8"/>
      <c r="S42" s="32"/>
      <c r="U42" s="8"/>
      <c r="V42" s="10" t="s">
        <v>221</v>
      </c>
      <c r="W42" s="9">
        <v>2547975.5</v>
      </c>
      <c r="X42" s="9"/>
      <c r="Y42" s="9">
        <f>(W42/X$35)*100</f>
        <v>103.86759689119826</v>
      </c>
      <c r="Z42" s="9"/>
      <c r="AA42" s="9">
        <f t="shared" si="11"/>
        <v>102.99577907273803</v>
      </c>
      <c r="AB42" s="8"/>
      <c r="AC42" s="32"/>
    </row>
    <row r="43" spans="1:29">
      <c r="A43" s="8"/>
      <c r="B43" s="10" t="s">
        <v>223</v>
      </c>
      <c r="C43" s="9">
        <v>1981144</v>
      </c>
      <c r="D43" s="9"/>
      <c r="E43" s="9">
        <f t="shared" si="6"/>
        <v>96.361276477665243</v>
      </c>
      <c r="F43" s="9"/>
      <c r="G43" s="9">
        <f t="shared" si="7"/>
        <v>102.77724819264482</v>
      </c>
      <c r="H43" s="8"/>
      <c r="I43" s="32"/>
      <c r="K43" s="8"/>
      <c r="L43" s="10" t="s">
        <v>224</v>
      </c>
      <c r="M43" s="9">
        <v>2200767</v>
      </c>
      <c r="N43" s="9"/>
      <c r="O43" s="9">
        <f t="shared" si="8"/>
        <v>105.75531271278842</v>
      </c>
      <c r="P43" s="9"/>
      <c r="Q43" s="9">
        <f t="shared" si="9"/>
        <v>100.43010173674396</v>
      </c>
      <c r="R43" s="8"/>
      <c r="S43" s="32"/>
      <c r="U43" s="8"/>
      <c r="V43" s="10" t="s">
        <v>223</v>
      </c>
      <c r="W43" s="9">
        <v>2543717.5</v>
      </c>
      <c r="X43" s="9"/>
      <c r="Y43" s="9">
        <f t="shared" si="10"/>
        <v>103.69402056459593</v>
      </c>
      <c r="Z43" s="9"/>
      <c r="AA43" s="9">
        <f t="shared" si="11"/>
        <v>102.82365966762926</v>
      </c>
      <c r="AB43" s="8"/>
      <c r="AC43" s="32"/>
    </row>
    <row r="44" spans="1:29">
      <c r="A44" s="8"/>
      <c r="B44" s="10" t="s">
        <v>225</v>
      </c>
      <c r="C44" s="9">
        <v>2097104</v>
      </c>
      <c r="D44" s="9"/>
      <c r="E44" s="9">
        <f t="shared" si="6"/>
        <v>102.00147911833652</v>
      </c>
      <c r="F44" s="9"/>
      <c r="G44" s="9">
        <f t="shared" si="7"/>
        <v>108.79298945144231</v>
      </c>
      <c r="H44" s="8"/>
      <c r="I44" s="32"/>
      <c r="K44" s="8"/>
      <c r="L44" s="10" t="s">
        <v>226</v>
      </c>
      <c r="M44" s="9">
        <v>2103899</v>
      </c>
      <c r="N44" s="9"/>
      <c r="O44" s="9">
        <f t="shared" si="8"/>
        <v>101.10043301318261</v>
      </c>
      <c r="P44" s="9"/>
      <c r="Q44" s="9">
        <f t="shared" si="9"/>
        <v>96.009614199883003</v>
      </c>
      <c r="R44" s="8"/>
      <c r="S44" s="32"/>
      <c r="U44" s="8"/>
      <c r="V44" s="10" t="s">
        <v>225</v>
      </c>
      <c r="W44" s="9">
        <v>2404219.5</v>
      </c>
      <c r="X44" s="9"/>
      <c r="Y44" s="9">
        <f t="shared" si="10"/>
        <v>98.007418777754424</v>
      </c>
      <c r="Z44" s="9"/>
      <c r="AA44" s="9">
        <f t="shared" si="11"/>
        <v>97.184788654509703</v>
      </c>
      <c r="AB44" s="8"/>
      <c r="AC44" s="32"/>
    </row>
    <row r="45" spans="1:29">
      <c r="A45" s="8"/>
      <c r="B45" s="10" t="s">
        <v>227</v>
      </c>
      <c r="C45" s="9">
        <v>2264398</v>
      </c>
      <c r="D45" s="9"/>
      <c r="E45" s="9">
        <f t="shared" si="6"/>
        <v>110.13852689833359</v>
      </c>
      <c r="F45" s="9"/>
      <c r="G45" s="9">
        <f t="shared" si="7"/>
        <v>117.4718219639403</v>
      </c>
      <c r="H45" s="8"/>
      <c r="I45" s="32"/>
      <c r="K45" s="8"/>
      <c r="L45" s="10" t="s">
        <v>228</v>
      </c>
      <c r="M45" s="9">
        <v>1957061</v>
      </c>
      <c r="N45" s="9"/>
      <c r="O45" s="9">
        <f t="shared" si="8"/>
        <v>94.044302760356928</v>
      </c>
      <c r="P45" s="9"/>
      <c r="Q45" s="9">
        <f t="shared" si="9"/>
        <v>89.308788860889806</v>
      </c>
      <c r="R45" s="8"/>
      <c r="S45" s="32"/>
      <c r="U45" s="8"/>
      <c r="V45" s="10" t="s">
        <v>227</v>
      </c>
      <c r="W45" s="9">
        <v>2336511.5</v>
      </c>
      <c r="X45" s="9"/>
      <c r="Y45" s="9">
        <f t="shared" si="10"/>
        <v>95.247318749198712</v>
      </c>
      <c r="Z45" s="9"/>
      <c r="AA45" s="9">
        <f t="shared" si="11"/>
        <v>94.44785566223527</v>
      </c>
      <c r="AB45" s="8"/>
      <c r="AC45" s="32"/>
    </row>
    <row r="46" spans="1:29">
      <c r="A46" s="8"/>
      <c r="B46" s="10" t="s">
        <v>229</v>
      </c>
      <c r="C46" s="9">
        <v>2258477</v>
      </c>
      <c r="D46" s="9"/>
      <c r="E46" s="9">
        <f t="shared" si="6"/>
        <v>109.85053414363013</v>
      </c>
      <c r="F46" s="9"/>
      <c r="G46" s="9">
        <f t="shared" si="7"/>
        <v>117.16465394054138</v>
      </c>
      <c r="H46" s="8"/>
      <c r="I46" s="32"/>
      <c r="K46" s="8"/>
      <c r="L46" s="10" t="s">
        <v>230</v>
      </c>
      <c r="M46" s="9">
        <v>2360655</v>
      </c>
      <c r="N46" s="9"/>
      <c r="O46" s="9">
        <f t="shared" si="8"/>
        <v>113.4385456215981</v>
      </c>
      <c r="P46" s="9"/>
      <c r="Q46" s="9">
        <f t="shared" si="9"/>
        <v>107.72645255738264</v>
      </c>
      <c r="R46" s="8"/>
      <c r="S46" s="32"/>
      <c r="U46" s="8"/>
      <c r="V46" s="10" t="s">
        <v>229</v>
      </c>
      <c r="W46" s="9">
        <v>2329348.5</v>
      </c>
      <c r="X46" s="9"/>
      <c r="Y46" s="9">
        <f t="shared" si="10"/>
        <v>94.955320809449432</v>
      </c>
      <c r="Z46" s="9"/>
      <c r="AA46" s="9">
        <f t="shared" si="11"/>
        <v>94.158308621654214</v>
      </c>
      <c r="AB46" s="8"/>
      <c r="AC46" s="32"/>
    </row>
    <row r="47" spans="1:29">
      <c r="A47" s="8"/>
      <c r="B47" s="10" t="s">
        <v>231</v>
      </c>
      <c r="C47" s="9">
        <v>1884265</v>
      </c>
      <c r="D47" s="9"/>
      <c r="E47" s="9">
        <f t="shared" si="6"/>
        <v>91.649158578168922</v>
      </c>
      <c r="F47" s="9"/>
      <c r="G47" s="9">
        <f t="shared" si="7"/>
        <v>97.751385848637909</v>
      </c>
      <c r="H47" s="8"/>
      <c r="I47" s="32"/>
      <c r="K47" s="8"/>
      <c r="L47" s="10" t="s">
        <v>231</v>
      </c>
      <c r="M47" s="9">
        <v>2198467</v>
      </c>
      <c r="N47" s="9"/>
      <c r="O47" s="9">
        <f t="shared" si="8"/>
        <v>105.64478887303646</v>
      </c>
      <c r="P47" s="9"/>
      <c r="Q47" s="9">
        <f t="shared" si="9"/>
        <v>100.32514322273749</v>
      </c>
      <c r="R47" s="8"/>
      <c r="S47" s="32"/>
      <c r="U47" s="8"/>
      <c r="V47" s="10" t="s">
        <v>231</v>
      </c>
      <c r="W47" s="9">
        <v>2426271.5</v>
      </c>
      <c r="X47" s="9"/>
      <c r="Y47" s="9">
        <f t="shared" si="10"/>
        <v>98.906363154042467</v>
      </c>
      <c r="Z47" s="9"/>
      <c r="AA47" s="9">
        <f t="shared" si="11"/>
        <v>98.076187696655921</v>
      </c>
      <c r="AB47" s="8"/>
      <c r="AC47" s="32"/>
    </row>
    <row r="48" spans="1:29">
      <c r="A48" s="8"/>
      <c r="B48" s="10" t="s">
        <v>232</v>
      </c>
      <c r="C48" s="9">
        <v>1970954</v>
      </c>
      <c r="D48" s="9"/>
      <c r="E48" s="9">
        <f t="shared" si="6"/>
        <v>95.865642941028113</v>
      </c>
      <c r="F48" s="9"/>
      <c r="G48" s="9">
        <f t="shared" si="7"/>
        <v>102.24861415136208</v>
      </c>
      <c r="H48" s="8"/>
      <c r="I48" s="32"/>
      <c r="K48" s="8"/>
      <c r="L48" s="10" t="s">
        <v>232</v>
      </c>
      <c r="M48" s="9">
        <v>2184217</v>
      </c>
      <c r="N48" s="9"/>
      <c r="O48" s="9">
        <f t="shared" si="8"/>
        <v>104.96002160500797</v>
      </c>
      <c r="P48" s="9"/>
      <c r="Q48" s="9">
        <f t="shared" si="9"/>
        <v>99.674856777262519</v>
      </c>
      <c r="R48" s="8"/>
      <c r="S48" s="32"/>
      <c r="U48" s="8"/>
      <c r="V48" s="10" t="s">
        <v>232</v>
      </c>
      <c r="W48" s="9">
        <v>2521456.5</v>
      </c>
      <c r="X48" s="9"/>
      <c r="Y48" s="9">
        <f t="shared" si="10"/>
        <v>102.78655635452209</v>
      </c>
      <c r="Z48" s="9"/>
      <c r="AA48" s="9">
        <f t="shared" si="11"/>
        <v>101.92381230334408</v>
      </c>
      <c r="AB48" s="8"/>
      <c r="AC48" s="32"/>
    </row>
    <row r="49" spans="1:29">
      <c r="A49" s="8"/>
      <c r="B49" s="10" t="s">
        <v>233</v>
      </c>
      <c r="C49" s="9">
        <v>1811693</v>
      </c>
      <c r="D49" s="9"/>
      <c r="E49" s="9">
        <f t="shared" si="6"/>
        <v>88.119313924505633</v>
      </c>
      <c r="F49" s="9"/>
      <c r="G49" s="9">
        <f t="shared" si="7"/>
        <v>93.98651542234046</v>
      </c>
      <c r="H49" s="8"/>
      <c r="I49" s="32"/>
      <c r="K49" s="8"/>
      <c r="L49" s="10" t="s">
        <v>233</v>
      </c>
      <c r="M49" s="9">
        <v>2034210</v>
      </c>
      <c r="N49" s="9"/>
      <c r="O49" s="9">
        <f t="shared" si="8"/>
        <v>97.751608722541434</v>
      </c>
      <c r="P49" s="9"/>
      <c r="Q49" s="9">
        <f t="shared" si="9"/>
        <v>92.829416859623009</v>
      </c>
      <c r="R49" s="8"/>
      <c r="S49" s="32"/>
      <c r="U49" s="8"/>
      <c r="V49" s="10" t="s">
        <v>233</v>
      </c>
      <c r="W49" s="9">
        <v>2514325.5</v>
      </c>
      <c r="X49" s="9"/>
      <c r="Y49" s="9">
        <f t="shared" si="10"/>
        <v>102.49586288693142</v>
      </c>
      <c r="Z49" s="9"/>
      <c r="AA49" s="9">
        <f t="shared" si="11"/>
        <v>101.63555878576996</v>
      </c>
      <c r="AB49" s="8"/>
      <c r="AC49" s="32"/>
    </row>
    <row r="50" spans="1:29">
      <c r="A50" s="8"/>
      <c r="B50" s="10" t="s">
        <v>234</v>
      </c>
      <c r="C50" s="9">
        <v>2300216</v>
      </c>
      <c r="D50" s="9"/>
      <c r="E50" s="9">
        <f t="shared" si="6"/>
        <v>111.88068607549437</v>
      </c>
      <c r="F50" s="9"/>
      <c r="G50" s="9">
        <f t="shared" si="7"/>
        <v>119.32997840070823</v>
      </c>
      <c r="H50" s="8"/>
      <c r="I50" s="32"/>
      <c r="K50" s="8"/>
      <c r="L50" s="10" t="s">
        <v>234</v>
      </c>
      <c r="M50" s="9">
        <v>2127788</v>
      </c>
      <c r="N50" s="9"/>
      <c r="O50" s="9">
        <f t="shared" si="8"/>
        <v>102.24839127745857</v>
      </c>
      <c r="P50" s="9"/>
      <c r="Q50" s="9">
        <f t="shared" si="9"/>
        <v>97.099768087318182</v>
      </c>
      <c r="R50" s="8"/>
      <c r="S50" s="32"/>
      <c r="U50" s="8"/>
      <c r="V50" s="10" t="s">
        <v>234</v>
      </c>
      <c r="W50" s="9">
        <v>2391873.5</v>
      </c>
      <c r="X50" s="9"/>
      <c r="Y50" s="9">
        <f t="shared" si="10"/>
        <v>97.504137113068595</v>
      </c>
      <c r="Z50" s="9"/>
      <c r="AA50" s="9">
        <f t="shared" si="11"/>
        <v>96.685731309401007</v>
      </c>
      <c r="AB50" s="8"/>
      <c r="AC50" s="32"/>
    </row>
    <row r="51" spans="1:29">
      <c r="A51" s="8"/>
      <c r="B51" s="9"/>
      <c r="C51" s="9"/>
      <c r="D51" s="9"/>
      <c r="E51" s="9"/>
      <c r="F51" s="9"/>
      <c r="G51" s="9"/>
      <c r="H51" s="9"/>
      <c r="I51" s="11"/>
      <c r="K51" s="8"/>
      <c r="L51" s="9"/>
      <c r="M51" s="9"/>
      <c r="N51" s="9"/>
      <c r="O51" s="9"/>
      <c r="P51" s="9"/>
      <c r="Q51" s="9"/>
      <c r="R51" s="9"/>
      <c r="S51" s="11"/>
      <c r="U51" s="8"/>
      <c r="V51" s="9"/>
      <c r="W51" s="9"/>
      <c r="X51" s="9"/>
      <c r="Y51" s="9"/>
      <c r="Z51" s="9"/>
      <c r="AA51" s="9"/>
      <c r="AB51" s="9"/>
      <c r="AC51" s="11"/>
    </row>
    <row r="52" spans="1:29">
      <c r="A52" s="8"/>
      <c r="B52" s="9"/>
      <c r="C52" s="9"/>
      <c r="D52" s="9"/>
      <c r="E52" s="9"/>
      <c r="F52" s="9"/>
      <c r="G52" s="9"/>
      <c r="H52" s="9"/>
      <c r="I52" s="11"/>
      <c r="K52" s="8"/>
      <c r="L52" s="9"/>
      <c r="M52" s="9"/>
      <c r="N52" s="9"/>
      <c r="O52" s="9"/>
      <c r="P52" s="9"/>
      <c r="Q52" s="9"/>
      <c r="R52" s="9"/>
      <c r="S52" s="11"/>
      <c r="U52" s="8"/>
      <c r="V52" s="9"/>
      <c r="W52" s="9"/>
      <c r="X52" s="9"/>
      <c r="Y52" s="9"/>
      <c r="Z52" s="9"/>
      <c r="AA52" s="9"/>
      <c r="AB52" s="9"/>
      <c r="AC52" s="11"/>
    </row>
    <row r="53" spans="1:29">
      <c r="A53" s="8"/>
      <c r="B53" s="10" t="s">
        <v>235</v>
      </c>
      <c r="C53" s="10" t="s">
        <v>236</v>
      </c>
      <c r="D53" s="10"/>
      <c r="E53" s="10"/>
      <c r="F53" s="10"/>
      <c r="G53" s="10" t="s">
        <v>237</v>
      </c>
      <c r="H53" s="10" t="s">
        <v>236</v>
      </c>
      <c r="I53" s="33"/>
      <c r="K53" s="8"/>
      <c r="L53" s="27" t="s">
        <v>235</v>
      </c>
      <c r="M53" s="29" t="s">
        <v>236</v>
      </c>
      <c r="N53" s="9"/>
      <c r="O53" s="16"/>
      <c r="P53" s="9"/>
      <c r="Q53" s="10" t="s">
        <v>237</v>
      </c>
      <c r="R53" s="29" t="s">
        <v>236</v>
      </c>
      <c r="S53" s="11"/>
      <c r="U53" s="8"/>
      <c r="V53" s="10" t="s">
        <v>235</v>
      </c>
      <c r="W53" s="29" t="s">
        <v>236</v>
      </c>
      <c r="X53" s="9"/>
      <c r="Y53" s="29"/>
      <c r="Z53" s="9"/>
      <c r="AA53" s="29" t="s">
        <v>237</v>
      </c>
      <c r="AB53" s="29" t="s">
        <v>236</v>
      </c>
      <c r="AC53" s="30"/>
    </row>
    <row r="54" spans="1:29">
      <c r="A54" s="8"/>
      <c r="B54" s="10"/>
      <c r="C54" s="10" t="s">
        <v>238</v>
      </c>
      <c r="D54" s="10" t="s">
        <v>239</v>
      </c>
      <c r="E54" s="10"/>
      <c r="F54" s="10"/>
      <c r="G54" s="10"/>
      <c r="H54" s="10" t="s">
        <v>238</v>
      </c>
      <c r="I54" s="33" t="s">
        <v>239</v>
      </c>
      <c r="K54" s="8"/>
      <c r="L54" s="9"/>
      <c r="M54" s="29" t="s">
        <v>238</v>
      </c>
      <c r="N54" s="29" t="s">
        <v>239</v>
      </c>
      <c r="O54" s="16"/>
      <c r="P54" s="9"/>
      <c r="Q54" s="9"/>
      <c r="R54" s="29" t="s">
        <v>238</v>
      </c>
      <c r="S54" s="30" t="s">
        <v>239</v>
      </c>
      <c r="U54" s="8"/>
      <c r="V54" s="9"/>
      <c r="W54" s="29" t="s">
        <v>238</v>
      </c>
      <c r="X54" s="29" t="s">
        <v>239</v>
      </c>
      <c r="Y54" s="29"/>
      <c r="Z54" s="29"/>
      <c r="AA54" s="29"/>
      <c r="AB54" s="29" t="s">
        <v>238</v>
      </c>
      <c r="AC54" s="30" t="s">
        <v>239</v>
      </c>
    </row>
    <row r="55" spans="1:29">
      <c r="A55" s="8"/>
      <c r="B55" s="10" t="s">
        <v>240</v>
      </c>
      <c r="C55" s="9">
        <f>AVERAGE(E35:E36)</f>
        <v>118.31888789367663</v>
      </c>
      <c r="D55" s="9">
        <f>STDEV(E35:E36)</f>
        <v>9.8398700018647395E-2</v>
      </c>
      <c r="E55" s="9"/>
      <c r="F55" s="9"/>
      <c r="G55" s="10" t="s">
        <v>240</v>
      </c>
      <c r="H55" s="9">
        <f>AVERAGE(G35:G36)</f>
        <v>126.19685159260732</v>
      </c>
      <c r="I55" s="9">
        <f>STDEV(G35:G36)</f>
        <v>0.10495032842362595</v>
      </c>
      <c r="K55" s="8"/>
      <c r="L55" s="10" t="s">
        <v>241</v>
      </c>
      <c r="M55" s="9">
        <f>AVERAGE(O35:O36)</f>
        <v>108.59591955594405</v>
      </c>
      <c r="N55" s="9">
        <f>STDEV(O35:O36)</f>
        <v>9.5585524158571378</v>
      </c>
      <c r="O55" s="16"/>
      <c r="P55" s="9"/>
      <c r="Q55" s="10" t="s">
        <v>240</v>
      </c>
      <c r="R55" s="9">
        <f>AVERAGE(Q35:Q36)</f>
        <v>103.12767244912021</v>
      </c>
      <c r="S55" s="9">
        <f>STDEV(Q35:Q36)</f>
        <v>9.0772403480818085</v>
      </c>
      <c r="U55" s="8"/>
      <c r="V55" s="10" t="s">
        <v>240</v>
      </c>
      <c r="W55" s="9">
        <f>AVERAGE(Y35:Y36)</f>
        <v>100.10270680011145</v>
      </c>
      <c r="X55" s="9">
        <f>STDEV(Y35:Y36)</f>
        <v>16.275681096866474</v>
      </c>
      <c r="Y55" s="9"/>
      <c r="Z55" s="9"/>
      <c r="AA55" s="10" t="s">
        <v>240</v>
      </c>
      <c r="AB55" s="9">
        <f>AVERAGE(AA35:AA36)</f>
        <v>99.262489773083729</v>
      </c>
      <c r="AC55" s="9">
        <f>STDEV(AA35:AA36)</f>
        <v>16.139070361540746</v>
      </c>
    </row>
    <row r="56" spans="1:29">
      <c r="A56" s="8"/>
      <c r="B56" s="10" t="s">
        <v>242</v>
      </c>
      <c r="C56" s="9">
        <f>AVERAGE(E37:E38)</f>
        <v>111.50147048487696</v>
      </c>
      <c r="D56" s="9">
        <f>STDEV(E37:E38)</f>
        <v>1.6974033701572644</v>
      </c>
      <c r="E56" s="9"/>
      <c r="F56" s="9"/>
      <c r="G56" s="10" t="s">
        <v>242</v>
      </c>
      <c r="H56" s="9">
        <f>AVERAGE(G37:G38)</f>
        <v>118.92551369974053</v>
      </c>
      <c r="I56" s="9">
        <f>STDEV(G37:G38)</f>
        <v>1.8104206776268597</v>
      </c>
      <c r="K56" s="8"/>
      <c r="L56" s="10" t="s">
        <v>243</v>
      </c>
      <c r="M56" s="9">
        <f>AVERAGE(O37:O38)</f>
        <v>112.89258188014507</v>
      </c>
      <c r="N56" s="9">
        <f>STDEV(O37:O38)</f>
        <v>7.0776971534946398</v>
      </c>
      <c r="O56" s="16"/>
      <c r="P56" s="9"/>
      <c r="Q56" s="10" t="s">
        <v>242</v>
      </c>
      <c r="R56" s="9">
        <f>AVERAGE(Q37:Q38)</f>
        <v>107.20798031525887</v>
      </c>
      <c r="S56" s="9">
        <f>STDEV(Q37:Q38)</f>
        <v>6.7213062583226186</v>
      </c>
      <c r="U56" s="8"/>
      <c r="V56" s="10" t="s">
        <v>242</v>
      </c>
      <c r="W56" s="9">
        <f>AVERAGE(Y37:Y38)</f>
        <v>109.02556133577133</v>
      </c>
      <c r="X56" s="9">
        <f>STDEV(Y37:Y38)</f>
        <v>2.8201260912640218</v>
      </c>
      <c r="Y56" s="9"/>
      <c r="Z56" s="9"/>
      <c r="AA56" s="10" t="s">
        <v>242</v>
      </c>
      <c r="AB56" s="9">
        <f>AVERAGE(AA37:AA38)</f>
        <v>108.1104498873018</v>
      </c>
      <c r="AC56" s="9">
        <f>STDEV(AA37:AA38)</f>
        <v>2.7964552232526674</v>
      </c>
    </row>
    <row r="57" spans="1:29">
      <c r="A57" s="8"/>
      <c r="B57" s="10" t="s">
        <v>244</v>
      </c>
      <c r="C57" s="9">
        <f>AVERAGE(E39:E40)</f>
        <v>106.24393681864069</v>
      </c>
      <c r="D57" s="9">
        <f>STDEV(E39:E40)</f>
        <v>1.5891682394481705</v>
      </c>
      <c r="E57" s="9"/>
      <c r="F57" s="9"/>
      <c r="G57" s="10" t="s">
        <v>244</v>
      </c>
      <c r="H57" s="9">
        <f>AVERAGE(G39:G40)</f>
        <v>113.31792046054971</v>
      </c>
      <c r="I57" s="9">
        <f>STDEV(G39:G40)</f>
        <v>1.6949789846701728</v>
      </c>
      <c r="K57" s="8"/>
      <c r="L57" s="10" t="s">
        <v>245</v>
      </c>
      <c r="M57" s="9">
        <f>AVERAGE(O39:O40)</f>
        <v>121.24498858480951</v>
      </c>
      <c r="N57" s="9">
        <f>STDEV(O39:O40)</f>
        <v>5.631780319328402</v>
      </c>
      <c r="O57" s="16"/>
      <c r="P57" s="9"/>
      <c r="Q57" s="10" t="s">
        <v>244</v>
      </c>
      <c r="R57" s="9">
        <f>AVERAGE(Q39:Q40)</f>
        <v>115.1398093040703</v>
      </c>
      <c r="S57" s="9">
        <f>STDEV(Q39:Q40)</f>
        <v>5.3481972292513316</v>
      </c>
      <c r="U57" s="8"/>
      <c r="V57" s="10" t="s">
        <v>244</v>
      </c>
      <c r="W57" s="9">
        <f>AVERAGE(Y39:Y40)</f>
        <v>111.96506705088808</v>
      </c>
      <c r="X57" s="9">
        <f>STDEV(Y39:Y40)</f>
        <v>5.765583433241626</v>
      </c>
      <c r="Y57" s="9"/>
      <c r="Z57" s="9"/>
      <c r="AA57" s="10" t="s">
        <v>244</v>
      </c>
      <c r="AB57" s="9">
        <f>AVERAGE(AA39:AA40)</f>
        <v>111.0252827156222</v>
      </c>
      <c r="AC57" s="9">
        <f>STDEV(AA39:AA40)</f>
        <v>5.7171897231591258</v>
      </c>
    </row>
    <row r="58" spans="1:29">
      <c r="A58" s="8"/>
      <c r="B58" s="10" t="s">
        <v>246</v>
      </c>
      <c r="C58" s="9">
        <f>AVERAGE(E41:E42)</f>
        <v>105.49730064551525</v>
      </c>
      <c r="D58" s="9">
        <f>STDEV(E41:E42)</f>
        <v>11.865177323778488</v>
      </c>
      <c r="E58" s="9"/>
      <c r="F58" s="9"/>
      <c r="G58" s="10" t="s">
        <v>246</v>
      </c>
      <c r="H58" s="9">
        <f>AVERAGE(G41:G42)</f>
        <v>112.52157140748685</v>
      </c>
      <c r="I58" s="9">
        <f>STDEV(G41:G42)</f>
        <v>12.655190126485865</v>
      </c>
      <c r="K58" s="8"/>
      <c r="L58" s="10" t="s">
        <v>247</v>
      </c>
      <c r="M58" s="9">
        <f>AVERAGE(O41:O42)</f>
        <v>109.39464651352547</v>
      </c>
      <c r="N58" s="9">
        <f>STDEV(O41:O42)</f>
        <v>7.6804201766525981</v>
      </c>
      <c r="O58" s="16"/>
      <c r="P58" s="9"/>
      <c r="Q58" s="10" t="s">
        <v>246</v>
      </c>
      <c r="R58" s="9">
        <f>AVERAGE(Q41:Q42)</f>
        <v>103.88618024936318</v>
      </c>
      <c r="S58" s="9">
        <f>STDEV(Q41:Q42)</f>
        <v>7.2936797210083562</v>
      </c>
      <c r="U58" s="8"/>
      <c r="V58" s="10" t="s">
        <v>246</v>
      </c>
      <c r="W58" s="9">
        <f>AVERAGE(Y41:Y42)</f>
        <v>101.18600978068767</v>
      </c>
      <c r="X58" s="9">
        <f>STDEV(Y41:Y42)</f>
        <v>3.7923368603689678</v>
      </c>
      <c r="Y58" s="9"/>
      <c r="Z58" s="9"/>
      <c r="AA58" s="10" t="s">
        <v>246</v>
      </c>
      <c r="AB58" s="9">
        <f>AVERAGE(AA41:AA42)</f>
        <v>100.3366999964428</v>
      </c>
      <c r="AC58" s="9">
        <f>STDEV(AA41:AA42)</f>
        <v>3.7605056931192236</v>
      </c>
    </row>
    <row r="59" spans="1:29">
      <c r="A59" s="8"/>
      <c r="B59" s="10" t="s">
        <v>248</v>
      </c>
      <c r="C59" s="9">
        <f>AVERAGE(E43:E44)</f>
        <v>99.181377798000881</v>
      </c>
      <c r="D59" s="9">
        <f>STDEV(E43:E44)</f>
        <v>3.9882255344849318</v>
      </c>
      <c r="E59" s="9"/>
      <c r="F59" s="9"/>
      <c r="G59" s="10" t="s">
        <v>248</v>
      </c>
      <c r="H59" s="9">
        <f>AVERAGE(G43:G44)</f>
        <v>105.78511882204356</v>
      </c>
      <c r="I59" s="9">
        <f>STDEV(G43:G44)</f>
        <v>4.2537714379594034</v>
      </c>
      <c r="K59" s="8"/>
      <c r="L59" s="10" t="s">
        <v>249</v>
      </c>
      <c r="M59" s="9">
        <f>AVERAGE(O43:O44)</f>
        <v>103.42787286298551</v>
      </c>
      <c r="N59" s="9">
        <f>STDEV(O43:O44)</f>
        <v>3.2914970011988709</v>
      </c>
      <c r="O59" s="16"/>
      <c r="P59" s="9"/>
      <c r="Q59" s="10" t="s">
        <v>248</v>
      </c>
      <c r="R59" s="9">
        <f>AVERAGE(Q43:Q44)</f>
        <v>98.219857968313477</v>
      </c>
      <c r="S59" s="9">
        <f>STDEV(Q43:Q44)</f>
        <v>3.1257567134650035</v>
      </c>
      <c r="U59" s="8"/>
      <c r="V59" s="10" t="s">
        <v>248</v>
      </c>
      <c r="W59" s="9">
        <f>AVERAGE(Y43:Y44)</f>
        <v>100.85071967117517</v>
      </c>
      <c r="X59" s="9">
        <f>STDEV(Y43:Y44)</f>
        <v>4.0210346853831682</v>
      </c>
      <c r="Y59" s="9"/>
      <c r="Z59" s="9"/>
      <c r="AA59" s="10" t="s">
        <v>248</v>
      </c>
      <c r="AB59" s="9">
        <f>AVERAGE(AA43:AA44)</f>
        <v>100.00422416106949</v>
      </c>
      <c r="AC59" s="9">
        <f>STDEV(AA43:AA44)</f>
        <v>3.9872839316130948</v>
      </c>
    </row>
    <row r="60" spans="1:29">
      <c r="A60" s="8"/>
      <c r="B60" s="10" t="s">
        <v>250</v>
      </c>
      <c r="C60" s="9">
        <f>AVERAGE(E45:E46)</f>
        <v>109.99453052098187</v>
      </c>
      <c r="D60" s="9">
        <f>STDEV(E45:E46)</f>
        <v>0.20364162978341541</v>
      </c>
      <c r="E60" s="9"/>
      <c r="F60" s="9"/>
      <c r="G60" s="10" t="s">
        <v>250</v>
      </c>
      <c r="H60" s="9">
        <f>AVERAGE(G45:G46)</f>
        <v>117.31823795224085</v>
      </c>
      <c r="I60" s="9">
        <f>STDEV(G45:G46)</f>
        <v>0.21720059230904132</v>
      </c>
      <c r="K60" s="8"/>
      <c r="L60" s="10" t="s">
        <v>251</v>
      </c>
      <c r="M60" s="9">
        <f>AVERAGE(O45:O46)</f>
        <v>103.74142419097751</v>
      </c>
      <c r="N60" s="9">
        <f>STDEV(O45:O46)</f>
        <v>13.713800643162418</v>
      </c>
      <c r="O60" s="16"/>
      <c r="P60" s="9"/>
      <c r="Q60" s="10" t="s">
        <v>250</v>
      </c>
      <c r="R60" s="9">
        <f>AVERAGE(Q45:Q46)</f>
        <v>98.517620709136224</v>
      </c>
      <c r="S60" s="9">
        <f>STDEV(Q45:Q46)</f>
        <v>13.023254893403381</v>
      </c>
      <c r="U60" s="8"/>
      <c r="V60" s="10" t="s">
        <v>250</v>
      </c>
      <c r="W60" s="9">
        <f>AVERAGE(Y45:Y46)</f>
        <v>95.101319779324072</v>
      </c>
      <c r="X60" s="9">
        <f>STDEV(Y45:Y46)</f>
        <v>0.20647372328921651</v>
      </c>
      <c r="Y60" s="9"/>
      <c r="Z60" s="9"/>
      <c r="AA60" s="10" t="s">
        <v>250</v>
      </c>
      <c r="AB60" s="9">
        <f>AVERAGE(AA45:AA46)</f>
        <v>94.303082141944742</v>
      </c>
      <c r="AC60" s="9">
        <f>STDEV(AA45:AA46)</f>
        <v>0.20474067586736089</v>
      </c>
    </row>
    <row r="61" spans="1:29">
      <c r="A61" s="8"/>
      <c r="B61" s="10" t="s">
        <v>252</v>
      </c>
      <c r="C61" s="9">
        <f>AVERAGE(E47:E48)</f>
        <v>93.757400759598511</v>
      </c>
      <c r="D61" s="9">
        <f>STDEV(E47:E48)</f>
        <v>2.9815046857447736</v>
      </c>
      <c r="E61" s="9"/>
      <c r="F61" s="9"/>
      <c r="G61" s="10" t="s">
        <v>252</v>
      </c>
      <c r="H61" s="9">
        <f>AVERAGE(G47:G48)</f>
        <v>100</v>
      </c>
      <c r="I61" s="9">
        <f>STDEV(G47:G48)</f>
        <v>3.1800206294003264</v>
      </c>
      <c r="K61" s="8"/>
      <c r="L61" s="10" t="s">
        <v>252</v>
      </c>
      <c r="M61" s="9">
        <f>AVERAGE(O47:O48)</f>
        <v>105.30240523902222</v>
      </c>
      <c r="N61" s="9">
        <f>STDEV(O47:O48)</f>
        <v>0.4842035787575345</v>
      </c>
      <c r="O61" s="16"/>
      <c r="P61" s="9"/>
      <c r="Q61" s="10" t="s">
        <v>252</v>
      </c>
      <c r="R61" s="9">
        <f>AVERAGE(Q47:Q48)</f>
        <v>100</v>
      </c>
      <c r="S61" s="9">
        <f>STDEV(Q47:Q48)</f>
        <v>0.45982195530905123</v>
      </c>
      <c r="U61" s="8"/>
      <c r="V61" s="10" t="s">
        <v>252</v>
      </c>
      <c r="W61" s="9">
        <f>AVERAGE(Y47:Y48)</f>
        <v>100.84645975428228</v>
      </c>
      <c r="X61" s="9">
        <f>STDEV(Y47:Y48)</f>
        <v>2.7437109243730751</v>
      </c>
      <c r="Y61" s="9"/>
      <c r="Z61" s="9"/>
      <c r="AA61" s="10" t="s">
        <v>252</v>
      </c>
      <c r="AB61" s="9">
        <f>AVERAGE(AA47:AA48)</f>
        <v>100</v>
      </c>
      <c r="AC61" s="9">
        <f>STDEV(AA47:AA48)</f>
        <v>2.7206814508494186</v>
      </c>
    </row>
    <row r="62" spans="1:29">
      <c r="A62" s="12"/>
      <c r="B62" s="6" t="s">
        <v>253</v>
      </c>
      <c r="C62" s="9">
        <f>AVERAGE(E49:E50)</f>
        <v>100</v>
      </c>
      <c r="D62" s="9">
        <f>STDEV(E49:E50)</f>
        <v>16.801827378261269</v>
      </c>
      <c r="E62" s="7"/>
      <c r="F62" s="7"/>
      <c r="G62" s="6" t="s">
        <v>253</v>
      </c>
      <c r="H62" s="9">
        <f>AVERAGE(G49:G50)</f>
        <v>106.65824691152434</v>
      </c>
      <c r="I62" s="9">
        <f>STDEV(G49:G50)</f>
        <v>17.920534530754065</v>
      </c>
      <c r="K62" s="12"/>
      <c r="L62" s="6" t="s">
        <v>253</v>
      </c>
      <c r="M62" s="9">
        <f>AVERAGE(O49:O50)</f>
        <v>100</v>
      </c>
      <c r="N62" s="9">
        <f>STDEV(O49:O50)</f>
        <v>3.179705438103273</v>
      </c>
      <c r="O62" s="31"/>
      <c r="P62" s="7"/>
      <c r="Q62" s="6" t="s">
        <v>253</v>
      </c>
      <c r="R62" s="9">
        <f>AVERAGE(Q49:Q50)</f>
        <v>94.964592473470589</v>
      </c>
      <c r="S62" s="9">
        <f>STDEV(Q49:Q50)</f>
        <v>3.0195943111515553</v>
      </c>
      <c r="U62" s="12"/>
      <c r="V62" s="6" t="s">
        <v>253</v>
      </c>
      <c r="W62" s="9">
        <f>AVERAGE(Y49:Y50)</f>
        <v>100</v>
      </c>
      <c r="X62" s="9">
        <f>STDEV(Y49:Y50)</f>
        <v>3.5296831445220702</v>
      </c>
      <c r="Y62" s="7"/>
      <c r="Z62" s="7"/>
      <c r="AA62" s="10" t="s">
        <v>253</v>
      </c>
      <c r="AB62" s="9">
        <f>AVERAGE(AA49:AA50)</f>
        <v>99.16064504758549</v>
      </c>
      <c r="AC62" s="9">
        <f>STDEV(AA49:AA50)</f>
        <v>3.5000565742439815</v>
      </c>
    </row>
    <row r="64" spans="1:29">
      <c r="B64" s="68" t="s">
        <v>258</v>
      </c>
      <c r="C64" s="69"/>
      <c r="D64" s="69"/>
      <c r="E64" s="69"/>
      <c r="F64" s="69"/>
      <c r="G64" s="70"/>
      <c r="L64" s="71" t="s">
        <v>259</v>
      </c>
      <c r="M64" s="72"/>
      <c r="N64" s="72"/>
      <c r="O64" s="72"/>
      <c r="P64" s="72"/>
      <c r="Q64" s="73"/>
      <c r="V64" s="45" t="s">
        <v>260</v>
      </c>
      <c r="W64" s="58" t="s">
        <v>261</v>
      </c>
      <c r="Z64" s="51" t="s">
        <v>260</v>
      </c>
      <c r="AA64" s="58" t="s">
        <v>261</v>
      </c>
    </row>
    <row r="65" spans="2:30">
      <c r="B65" s="36"/>
      <c r="C65" s="40">
        <v>43417</v>
      </c>
      <c r="D65" s="41">
        <v>43418</v>
      </c>
      <c r="E65" s="42">
        <v>43419</v>
      </c>
      <c r="F65" s="61" t="s">
        <v>262</v>
      </c>
      <c r="G65" s="43" t="s">
        <v>263</v>
      </c>
      <c r="J65" s="34" t="s">
        <v>7</v>
      </c>
      <c r="L65" s="36"/>
      <c r="M65" s="40">
        <v>43048</v>
      </c>
      <c r="N65" s="41">
        <v>43056</v>
      </c>
      <c r="O65" s="42">
        <v>43059</v>
      </c>
      <c r="P65" s="61" t="s">
        <v>262</v>
      </c>
      <c r="Q65" s="43" t="s">
        <v>263</v>
      </c>
      <c r="V65" s="8">
        <v>11.67</v>
      </c>
      <c r="W65" s="36">
        <v>126.19685159260732</v>
      </c>
      <c r="Z65" s="36">
        <v>12.73</v>
      </c>
      <c r="AA65" s="49">
        <v>69.781061625332384</v>
      </c>
    </row>
    <row r="66" spans="2:30">
      <c r="B66" s="37" t="s">
        <v>264</v>
      </c>
      <c r="C66" s="9">
        <f>H55</f>
        <v>126.19685159260732</v>
      </c>
      <c r="D66" s="9">
        <f>R55</f>
        <v>103.12767244912021</v>
      </c>
      <c r="E66" s="9">
        <f>AB55</f>
        <v>99.262489773083729</v>
      </c>
      <c r="F66" s="8">
        <f>AVERAGE(C66:E66)</f>
        <v>109.52900460493709</v>
      </c>
      <c r="G66" s="11">
        <f>_xlfn.STDEV.P(C66:E66)/SQRT(3)</f>
        <v>6.8653356587533336</v>
      </c>
      <c r="J66" s="1">
        <v>10</v>
      </c>
      <c r="L66" s="37" t="s">
        <v>264</v>
      </c>
      <c r="M66" s="9">
        <f>H23</f>
        <v>69.781061625332384</v>
      </c>
      <c r="N66" s="9">
        <f>R23</f>
        <v>73.861871597237055</v>
      </c>
      <c r="O66" s="9">
        <f>AB23</f>
        <v>85.035532137965674</v>
      </c>
      <c r="P66" s="8">
        <f>AVERAGE(M66:O66)</f>
        <v>76.226155120178376</v>
      </c>
      <c r="Q66" s="11">
        <f>_xlfn.STDEV.P(M66:O66)/SQRT(3)</f>
        <v>3.7228153948274292</v>
      </c>
      <c r="V66" s="8">
        <v>3.42</v>
      </c>
      <c r="W66" s="47">
        <v>118.92551369974053</v>
      </c>
      <c r="Z66" s="47">
        <v>4.03</v>
      </c>
      <c r="AA66" s="11">
        <v>98.212228396173444</v>
      </c>
    </row>
    <row r="67" spans="2:30">
      <c r="B67" s="38" t="s">
        <v>265</v>
      </c>
      <c r="C67" s="9">
        <f t="shared" ref="C67:C73" si="12">H56</f>
        <v>118.92551369974053</v>
      </c>
      <c r="D67" s="9">
        <f t="shared" ref="D67:D73" si="13">R56</f>
        <v>107.20798031525887</v>
      </c>
      <c r="E67" s="9">
        <f t="shared" ref="E67:E73" si="14">AB56</f>
        <v>108.1104498873018</v>
      </c>
      <c r="F67" s="8">
        <f>AVERAGE(C67:E67)</f>
        <v>111.41464796743374</v>
      </c>
      <c r="G67" s="11">
        <f t="shared" ref="G67:G73" si="15">_xlfn.STDEV.P(C67:E67)/SQRT(3)</f>
        <v>3.0736674029811968</v>
      </c>
      <c r="J67" s="1">
        <v>3.1</v>
      </c>
      <c r="L67" s="38" t="s">
        <v>265</v>
      </c>
      <c r="M67" s="9">
        <f t="shared" ref="M67:M73" si="16">H24</f>
        <v>98.212228396173444</v>
      </c>
      <c r="N67" s="9">
        <f t="shared" ref="N67:N73" si="17">R24</f>
        <v>102.31632516718992</v>
      </c>
      <c r="O67" s="9">
        <f t="shared" ref="O67:O72" si="18">AB24</f>
        <v>115.20246395959832</v>
      </c>
      <c r="P67" s="8">
        <f>AVERAGE(M67:O67)</f>
        <v>105.2436725076539</v>
      </c>
      <c r="Q67" s="11">
        <f t="shared" ref="Q67:Q73" si="19">_xlfn.STDEV.P(M67:O67)/SQRT(3)</f>
        <v>4.179155894674266</v>
      </c>
      <c r="V67" s="8">
        <v>0.97</v>
      </c>
      <c r="W67" s="47">
        <v>113.31792046054971</v>
      </c>
      <c r="Z67" s="47">
        <v>1.27</v>
      </c>
      <c r="AA67" s="11">
        <v>96.148085663131809</v>
      </c>
    </row>
    <row r="68" spans="2:30">
      <c r="B68" s="38" t="s">
        <v>266</v>
      </c>
      <c r="C68" s="9">
        <f t="shared" si="12"/>
        <v>113.31792046054971</v>
      </c>
      <c r="D68" s="9">
        <f t="shared" si="13"/>
        <v>115.1398093040703</v>
      </c>
      <c r="E68" s="9">
        <f t="shared" si="14"/>
        <v>111.0252827156222</v>
      </c>
      <c r="F68" s="8">
        <f t="shared" ref="F68:F73" si="20">AVERAGE(C68:E68)</f>
        <v>113.16100416008074</v>
      </c>
      <c r="G68" s="11">
        <f t="shared" si="15"/>
        <v>0.97191669805095771</v>
      </c>
      <c r="J68" s="1">
        <v>1</v>
      </c>
      <c r="L68" s="38" t="s">
        <v>266</v>
      </c>
      <c r="M68" s="9">
        <f t="shared" si="16"/>
        <v>96.148085663131809</v>
      </c>
      <c r="N68" s="9">
        <f t="shared" si="17"/>
        <v>103.03784826558447</v>
      </c>
      <c r="O68" s="9">
        <f t="shared" si="18"/>
        <v>102.09723767029408</v>
      </c>
      <c r="P68" s="8">
        <f t="shared" ref="P68:P69" si="21">AVERAGE(M68:O68)</f>
        <v>100.42772386633679</v>
      </c>
      <c r="Q68" s="11">
        <f t="shared" si="19"/>
        <v>1.7611652983018429</v>
      </c>
      <c r="V68" s="8">
        <v>0.41</v>
      </c>
      <c r="W68" s="47">
        <v>112.52157140748685</v>
      </c>
      <c r="Z68" s="47">
        <v>0.4</v>
      </c>
      <c r="AA68" s="11">
        <v>85.380536692339476</v>
      </c>
    </row>
    <row r="69" spans="2:30">
      <c r="B69" s="38" t="s">
        <v>267</v>
      </c>
      <c r="C69" s="9">
        <f t="shared" si="12"/>
        <v>112.52157140748685</v>
      </c>
      <c r="D69" s="9">
        <f t="shared" si="13"/>
        <v>103.88618024936318</v>
      </c>
      <c r="E69" s="9">
        <f t="shared" si="14"/>
        <v>100.3366999964428</v>
      </c>
      <c r="F69" s="8">
        <f t="shared" si="20"/>
        <v>105.58148388443094</v>
      </c>
      <c r="G69" s="11">
        <f t="shared" si="15"/>
        <v>2.9542178373462007</v>
      </c>
      <c r="J69" s="1">
        <v>0.31</v>
      </c>
      <c r="L69" s="38" t="s">
        <v>267</v>
      </c>
      <c r="M69" s="9">
        <f t="shared" si="16"/>
        <v>85.380536692339476</v>
      </c>
      <c r="N69" s="9">
        <f t="shared" si="17"/>
        <v>107.7717667107825</v>
      </c>
      <c r="O69" s="9">
        <f t="shared" si="18"/>
        <v>106.62672957641945</v>
      </c>
      <c r="P69" s="8">
        <f t="shared" si="21"/>
        <v>99.926344326513799</v>
      </c>
      <c r="Q69" s="11">
        <f t="shared" si="19"/>
        <v>5.9444309569279286</v>
      </c>
      <c r="V69" s="8">
        <v>0.15</v>
      </c>
      <c r="W69" s="47">
        <v>105.78511882204356</v>
      </c>
      <c r="Z69" s="47">
        <v>0.13</v>
      </c>
      <c r="AA69" s="11">
        <v>88.232509296240195</v>
      </c>
    </row>
    <row r="70" spans="2:30">
      <c r="B70" s="38" t="s">
        <v>268</v>
      </c>
      <c r="C70" s="9">
        <f t="shared" si="12"/>
        <v>105.78511882204356</v>
      </c>
      <c r="D70" s="9">
        <f t="shared" si="13"/>
        <v>98.219857968313477</v>
      </c>
      <c r="E70" s="9">
        <f t="shared" si="14"/>
        <v>100.00422416106949</v>
      </c>
      <c r="F70" s="8">
        <f>AVERAGE(C70:E70)</f>
        <v>101.33640031714218</v>
      </c>
      <c r="G70" s="11">
        <f t="shared" si="15"/>
        <v>1.8642432441044958</v>
      </c>
      <c r="J70" s="1">
        <v>0.1</v>
      </c>
      <c r="L70" s="38" t="s">
        <v>268</v>
      </c>
      <c r="M70" s="9">
        <f t="shared" si="16"/>
        <v>88.232509296240195</v>
      </c>
      <c r="N70" s="9">
        <f t="shared" si="17"/>
        <v>106.70472917201047</v>
      </c>
      <c r="O70" s="9">
        <f t="shared" si="18"/>
        <v>101.75444917337016</v>
      </c>
      <c r="P70" s="8">
        <f>AVERAGE(M70:O70)</f>
        <v>98.897229213873615</v>
      </c>
      <c r="Q70" s="11">
        <f t="shared" si="19"/>
        <v>4.507487750828485</v>
      </c>
      <c r="V70" s="8">
        <v>0.11</v>
      </c>
      <c r="W70" s="47">
        <v>117.31823795224085</v>
      </c>
      <c r="Z70" s="47">
        <v>0.04</v>
      </c>
      <c r="AA70" s="11">
        <v>88.743670081467897</v>
      </c>
    </row>
    <row r="71" spans="2:30">
      <c r="B71" s="38" t="s">
        <v>269</v>
      </c>
      <c r="C71" s="9">
        <f t="shared" si="12"/>
        <v>117.31823795224085</v>
      </c>
      <c r="D71" s="9">
        <f t="shared" si="13"/>
        <v>98.517620709136224</v>
      </c>
      <c r="E71" s="9">
        <f t="shared" si="14"/>
        <v>94.303082141944742</v>
      </c>
      <c r="F71" s="8">
        <f>AVERAGE(C71:E71)</f>
        <v>103.3796469344406</v>
      </c>
      <c r="G71" s="11">
        <f t="shared" si="15"/>
        <v>5.7764622680651625</v>
      </c>
      <c r="J71" s="1">
        <v>3.1E-2</v>
      </c>
      <c r="L71" s="38" t="s">
        <v>269</v>
      </c>
      <c r="M71" s="9">
        <f t="shared" si="16"/>
        <v>88.743670081467897</v>
      </c>
      <c r="N71" s="9">
        <f t="shared" si="17"/>
        <v>107.43782576878425</v>
      </c>
      <c r="O71" s="9">
        <f t="shared" si="18"/>
        <v>103.08694938310938</v>
      </c>
      <c r="P71" s="8">
        <f>AVERAGE(M71:O71)</f>
        <v>99.756148411120492</v>
      </c>
      <c r="Q71" s="11">
        <f t="shared" si="19"/>
        <v>4.6113035166415228</v>
      </c>
      <c r="V71" s="8">
        <v>0</v>
      </c>
      <c r="W71" s="47">
        <v>100</v>
      </c>
      <c r="Z71" s="47">
        <v>0</v>
      </c>
      <c r="AA71" s="11">
        <v>100</v>
      </c>
    </row>
    <row r="72" spans="2:30">
      <c r="B72" s="38" t="s">
        <v>237</v>
      </c>
      <c r="C72" s="9">
        <f t="shared" si="12"/>
        <v>100</v>
      </c>
      <c r="D72" s="9">
        <f t="shared" si="13"/>
        <v>100</v>
      </c>
      <c r="E72" s="9">
        <f t="shared" si="14"/>
        <v>100</v>
      </c>
      <c r="F72" s="8">
        <f t="shared" si="20"/>
        <v>100</v>
      </c>
      <c r="G72" s="11">
        <f t="shared" si="15"/>
        <v>0</v>
      </c>
      <c r="J72" s="1">
        <v>0</v>
      </c>
      <c r="L72" s="38" t="s">
        <v>237</v>
      </c>
      <c r="M72" s="9">
        <f t="shared" si="16"/>
        <v>100</v>
      </c>
      <c r="N72" s="9">
        <f t="shared" si="17"/>
        <v>100</v>
      </c>
      <c r="O72" s="9">
        <f t="shared" si="18"/>
        <v>100</v>
      </c>
      <c r="P72" s="8">
        <f t="shared" ref="P72:P73" si="22">AVERAGE(M72:O72)</f>
        <v>100</v>
      </c>
      <c r="Q72" s="11">
        <f t="shared" si="19"/>
        <v>0</v>
      </c>
      <c r="V72" s="8">
        <v>0</v>
      </c>
      <c r="W72" s="47">
        <v>106.65824691152434</v>
      </c>
      <c r="Z72" s="47">
        <v>0</v>
      </c>
      <c r="AA72" s="11">
        <v>106.13061879588528</v>
      </c>
    </row>
    <row r="73" spans="2:30">
      <c r="B73" s="39" t="s">
        <v>235</v>
      </c>
      <c r="C73" s="9">
        <f t="shared" si="12"/>
        <v>106.65824691152434</v>
      </c>
      <c r="D73" s="9">
        <f t="shared" si="13"/>
        <v>94.964592473470589</v>
      </c>
      <c r="E73" s="9">
        <f t="shared" si="14"/>
        <v>99.16064504758549</v>
      </c>
      <c r="F73" s="12">
        <f t="shared" si="20"/>
        <v>100.2611614775268</v>
      </c>
      <c r="G73" s="13">
        <f t="shared" si="15"/>
        <v>2.7925989821741988</v>
      </c>
      <c r="J73" s="35">
        <v>0</v>
      </c>
      <c r="L73" s="39" t="s">
        <v>235</v>
      </c>
      <c r="M73" s="9">
        <f t="shared" si="16"/>
        <v>106.13061879588528</v>
      </c>
      <c r="N73" s="9">
        <f t="shared" si="17"/>
        <v>115.09886400911836</v>
      </c>
      <c r="O73" s="9">
        <f>AB30</f>
        <v>101.81096295259277</v>
      </c>
      <c r="P73" s="12">
        <f t="shared" si="22"/>
        <v>107.68014858586548</v>
      </c>
      <c r="Q73" s="13">
        <f t="shared" si="19"/>
        <v>3.1952346653356041</v>
      </c>
      <c r="V73" s="8">
        <v>9.98</v>
      </c>
      <c r="W73" s="47">
        <v>103.12767244912021</v>
      </c>
      <c r="Z73" s="47">
        <v>10.78</v>
      </c>
      <c r="AA73" s="11">
        <v>73.861871597237055</v>
      </c>
    </row>
    <row r="74" spans="2:30">
      <c r="O74" s="9"/>
      <c r="V74" s="8">
        <v>3.59</v>
      </c>
      <c r="W74" s="47">
        <v>107.20798031525887</v>
      </c>
      <c r="Z74" s="47">
        <v>3.41</v>
      </c>
      <c r="AA74" s="11">
        <v>102.31632516718992</v>
      </c>
    </row>
    <row r="75" spans="2:30">
      <c r="V75" s="8">
        <v>1.23</v>
      </c>
      <c r="W75" s="47">
        <v>115.1398093040703</v>
      </c>
      <c r="Z75" s="47">
        <v>1.08</v>
      </c>
      <c r="AA75" s="11">
        <v>103.03784826558447</v>
      </c>
    </row>
    <row r="76" spans="2:30">
      <c r="V76" s="8">
        <v>0.44</v>
      </c>
      <c r="W76" s="47">
        <v>103.88618024936318</v>
      </c>
      <c r="Z76" s="47">
        <v>0.34</v>
      </c>
      <c r="AA76" s="11">
        <v>107.7717667107825</v>
      </c>
    </row>
    <row r="77" spans="2:30">
      <c r="V77" s="8">
        <v>0.24</v>
      </c>
      <c r="W77" s="47">
        <v>98.219857968313477</v>
      </c>
      <c r="Z77" s="47">
        <v>0.11</v>
      </c>
      <c r="AA77" s="11">
        <v>106.70472917201047</v>
      </c>
    </row>
    <row r="78" spans="2:30">
      <c r="V78" s="8">
        <v>0.1</v>
      </c>
      <c r="W78" s="47">
        <v>98.517620709136224</v>
      </c>
      <c r="Z78" s="47">
        <v>0.03</v>
      </c>
      <c r="AA78" s="11">
        <v>107.43782576878425</v>
      </c>
    </row>
    <row r="79" spans="2:30">
      <c r="V79" s="8">
        <v>0</v>
      </c>
      <c r="W79" s="47">
        <v>100</v>
      </c>
      <c r="Z79" s="47">
        <v>0</v>
      </c>
      <c r="AA79" s="11">
        <v>100</v>
      </c>
      <c r="AD79" s="44" t="s">
        <v>270</v>
      </c>
    </row>
    <row r="80" spans="2:30">
      <c r="V80" s="8">
        <v>0</v>
      </c>
      <c r="W80" s="47">
        <v>94.964592473470589</v>
      </c>
      <c r="Z80" s="47">
        <v>0</v>
      </c>
      <c r="AA80" s="11">
        <v>115.09886400911836</v>
      </c>
      <c r="AD80" s="44" t="s">
        <v>271</v>
      </c>
    </row>
    <row r="81" spans="22:27">
      <c r="V81" s="8">
        <v>10.78</v>
      </c>
      <c r="W81" s="47">
        <v>99.262489773083729</v>
      </c>
      <c r="Z81" s="47">
        <v>10.78</v>
      </c>
      <c r="AA81" s="11">
        <v>85.035532137965674</v>
      </c>
    </row>
    <row r="82" spans="22:27">
      <c r="V82" s="8">
        <v>3.64</v>
      </c>
      <c r="W82" s="47">
        <v>108.1104498873018</v>
      </c>
      <c r="Z82" s="47">
        <v>3.41</v>
      </c>
      <c r="AA82" s="11">
        <v>115.20246395959832</v>
      </c>
    </row>
    <row r="83" spans="22:27">
      <c r="V83" s="8">
        <v>1.22</v>
      </c>
      <c r="W83" s="47">
        <v>111.0252827156222</v>
      </c>
      <c r="Z83" s="47">
        <v>1.08</v>
      </c>
      <c r="AA83" s="11">
        <v>102.09723767029408</v>
      </c>
    </row>
    <row r="84" spans="22:27">
      <c r="V84" s="8">
        <v>0.41</v>
      </c>
      <c r="W84" s="47">
        <v>100.3366999964428</v>
      </c>
      <c r="Z84" s="47">
        <v>0.34</v>
      </c>
      <c r="AA84" s="11">
        <v>106.62672957641945</v>
      </c>
    </row>
    <row r="85" spans="22:27">
      <c r="V85" s="8">
        <v>0.26</v>
      </c>
      <c r="W85" s="47">
        <v>100.00422416106949</v>
      </c>
      <c r="Z85" s="47">
        <v>0.11</v>
      </c>
      <c r="AA85" s="11">
        <v>101.75444917337016</v>
      </c>
    </row>
    <row r="86" spans="22:27">
      <c r="V86" s="8">
        <v>0.11</v>
      </c>
      <c r="W86" s="47">
        <v>94.303082141944742</v>
      </c>
      <c r="Z86" s="47">
        <v>0.03</v>
      </c>
      <c r="AA86" s="11">
        <v>103.08694938310938</v>
      </c>
    </row>
    <row r="87" spans="22:27">
      <c r="V87" s="8">
        <v>0</v>
      </c>
      <c r="W87" s="47">
        <v>100</v>
      </c>
      <c r="Z87" s="47">
        <v>0</v>
      </c>
      <c r="AA87" s="11">
        <v>100</v>
      </c>
    </row>
    <row r="88" spans="22:27">
      <c r="V88" s="12">
        <v>0</v>
      </c>
      <c r="W88" s="48">
        <v>99.16064504758549</v>
      </c>
      <c r="Z88" s="48">
        <v>0</v>
      </c>
      <c r="AA88" s="13">
        <v>101.81096295259277</v>
      </c>
    </row>
    <row r="98" spans="29:29">
      <c r="AC98" s="44" t="s">
        <v>272</v>
      </c>
    </row>
    <row r="99" spans="29:29">
      <c r="AC99" s="44" t="s">
        <v>271</v>
      </c>
    </row>
  </sheetData>
  <mergeCells count="8">
    <mergeCell ref="A1:I1"/>
    <mergeCell ref="K1:S1"/>
    <mergeCell ref="U1:AC1"/>
    <mergeCell ref="B64:G64"/>
    <mergeCell ref="L64:Q64"/>
    <mergeCell ref="K33:S33"/>
    <mergeCell ref="A33:I33"/>
    <mergeCell ref="U33:AC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933E-1F27-457C-9574-897E541A6B56}">
  <dimension ref="A2:AI132"/>
  <sheetViews>
    <sheetView topLeftCell="AE74" zoomScale="80" zoomScaleNormal="80" workbookViewId="0">
      <selection activeCell="AF74" sqref="AF74"/>
    </sheetView>
  </sheetViews>
  <sheetFormatPr defaultRowHeight="15"/>
  <cols>
    <col min="2" max="2" width="14.140625" customWidth="1"/>
    <col min="3" max="3" width="11.5703125" bestFit="1" customWidth="1"/>
    <col min="4" max="4" width="11.5703125" customWidth="1"/>
    <col min="5" max="5" width="11.5703125" bestFit="1" customWidth="1"/>
    <col min="7" max="7" width="11.7109375" customWidth="1"/>
    <col min="11" max="11" width="8.5703125" customWidth="1"/>
    <col min="12" max="12" width="15.42578125" customWidth="1"/>
    <col min="13" max="14" width="11.5703125" customWidth="1"/>
    <col min="15" max="15" width="11.42578125" customWidth="1"/>
    <col min="17" max="17" width="10.85546875" bestFit="1" customWidth="1"/>
    <col min="20" max="20" width="9.140625" customWidth="1"/>
    <col min="21" max="21" width="11.85546875" customWidth="1"/>
    <col min="22" max="22" width="12.42578125" customWidth="1"/>
    <col min="25" max="25" width="10.5703125" customWidth="1"/>
    <col min="32" max="32" width="11.28515625" customWidth="1"/>
    <col min="33" max="33" width="12.28515625" customWidth="1"/>
  </cols>
  <sheetData>
    <row r="2" spans="1:29">
      <c r="A2" s="65" t="s">
        <v>195</v>
      </c>
      <c r="B2" s="66"/>
      <c r="C2" s="66"/>
      <c r="D2" s="66"/>
      <c r="E2" s="66"/>
      <c r="F2" s="66"/>
      <c r="G2" s="66"/>
      <c r="H2" s="66"/>
      <c r="I2" s="67"/>
      <c r="K2" s="65" t="s">
        <v>273</v>
      </c>
      <c r="L2" s="66"/>
      <c r="M2" s="66"/>
      <c r="N2" s="66"/>
      <c r="O2" s="66"/>
      <c r="P2" s="66"/>
      <c r="Q2" s="66"/>
      <c r="R2" s="66"/>
      <c r="S2" s="67"/>
      <c r="U2" s="65" t="s">
        <v>274</v>
      </c>
      <c r="V2" s="66"/>
      <c r="W2" s="66"/>
      <c r="X2" s="66"/>
      <c r="Y2" s="66"/>
      <c r="Z2" s="66"/>
      <c r="AA2" s="66"/>
      <c r="AB2" s="66"/>
      <c r="AC2" s="67"/>
    </row>
    <row r="3" spans="1:29" ht="75">
      <c r="A3" s="8"/>
      <c r="B3" s="9"/>
      <c r="C3" s="14" t="s">
        <v>275</v>
      </c>
      <c r="D3" s="14" t="s">
        <v>276</v>
      </c>
      <c r="E3" s="14" t="s">
        <v>277</v>
      </c>
      <c r="F3" s="14" t="s">
        <v>278</v>
      </c>
      <c r="G3" s="14" t="s">
        <v>279</v>
      </c>
      <c r="H3" s="14" t="s">
        <v>280</v>
      </c>
      <c r="I3" s="15" t="s">
        <v>281</v>
      </c>
      <c r="K3" s="8"/>
      <c r="L3" s="9"/>
      <c r="M3" s="14" t="s">
        <v>275</v>
      </c>
      <c r="N3" s="14" t="s">
        <v>276</v>
      </c>
      <c r="O3" s="14" t="s">
        <v>277</v>
      </c>
      <c r="P3" s="14" t="s">
        <v>278</v>
      </c>
      <c r="Q3" s="14" t="s">
        <v>279</v>
      </c>
      <c r="R3" s="14" t="s">
        <v>280</v>
      </c>
      <c r="S3" s="15" t="s">
        <v>281</v>
      </c>
      <c r="U3" s="8"/>
      <c r="V3" s="9"/>
      <c r="W3" s="14" t="s">
        <v>275</v>
      </c>
      <c r="X3" s="14" t="s">
        <v>276</v>
      </c>
      <c r="Y3" s="14" t="s">
        <v>277</v>
      </c>
      <c r="Z3" s="14" t="s">
        <v>278</v>
      </c>
      <c r="AA3" s="14" t="s">
        <v>279</v>
      </c>
      <c r="AB3" s="14" t="s">
        <v>280</v>
      </c>
      <c r="AC3" s="15" t="s">
        <v>281</v>
      </c>
    </row>
    <row r="4" spans="1:29">
      <c r="A4" s="8"/>
      <c r="B4" s="5" t="s">
        <v>282</v>
      </c>
      <c r="C4" s="9">
        <v>4.4700000000000004E-2</v>
      </c>
      <c r="D4" s="9">
        <v>3.6950000000000004E-2</v>
      </c>
      <c r="E4" s="9">
        <f>AVERAGE(D32:D35)</f>
        <v>-1.0500000000000006E-3</v>
      </c>
      <c r="F4" s="9">
        <f>AVERAGE(D36:D37)</f>
        <v>0.57000000000000006</v>
      </c>
      <c r="G4" s="9">
        <f>((D4-D$32)/(F$4-D$32))*100</f>
        <v>6.4414216761737597</v>
      </c>
      <c r="H4" s="62">
        <f>AVERAGE(D28:D31)</f>
        <v>2.6874999999999989E-3</v>
      </c>
      <c r="I4" s="22">
        <f>((D4-D$28)/(F$4-D$28))*100</f>
        <v>5.9627767486989498</v>
      </c>
      <c r="K4" s="8"/>
      <c r="L4" s="5" t="s">
        <v>282</v>
      </c>
      <c r="M4" s="9">
        <v>3.2250000000000001E-2</v>
      </c>
      <c r="N4" s="9">
        <v>2.5250000000000002E-2</v>
      </c>
      <c r="O4" s="9">
        <f>AVERAGE(N32:N35)</f>
        <v>2.1000000000000003E-3</v>
      </c>
      <c r="P4" s="9">
        <f>AVERAGE(N36:N37)</f>
        <v>0.8423250000000001</v>
      </c>
      <c r="Q4" s="26">
        <f>((N4-N$32)/(P$4-N$32))*100</f>
        <v>2.6393398671393249</v>
      </c>
      <c r="R4" s="62">
        <f>AVERAGE(N28:N31)</f>
        <v>6.8499999999999993E-3</v>
      </c>
      <c r="S4" s="22">
        <f>((N4-N$28)/(P$4-N$28))*100</f>
        <v>2.1086051457153983</v>
      </c>
      <c r="U4" s="8"/>
      <c r="V4" s="5" t="s">
        <v>282</v>
      </c>
      <c r="W4" s="9">
        <v>1.1049999999999997E-2</v>
      </c>
      <c r="X4" s="9">
        <v>4.3999999999999977E-3</v>
      </c>
      <c r="Y4" s="9">
        <f>AVERAGE(X32:X35)</f>
        <v>-4.625000000000011E-4</v>
      </c>
      <c r="Z4" s="9">
        <f>AVERAGE(X36:X37)</f>
        <v>0.45555000000000001</v>
      </c>
      <c r="AA4" s="60">
        <f>((X4-X$32)/(Z$4-X$32))*100</f>
        <v>0.61680801850424061</v>
      </c>
      <c r="AB4" s="62">
        <f>AVERAGE(X28:X31)</f>
        <v>3.6375000000000018E-3</v>
      </c>
      <c r="AC4" s="22">
        <f>((X4-X$28)/(Z$4-X$28))*100</f>
        <v>-0.367074527252504</v>
      </c>
    </row>
    <row r="5" spans="1:29">
      <c r="A5" s="8"/>
      <c r="B5" s="10" t="s">
        <v>283</v>
      </c>
      <c r="C5" s="9">
        <v>3.8999999999999993E-2</v>
      </c>
      <c r="D5" s="9">
        <v>3.1249999999999993E-2</v>
      </c>
      <c r="E5" s="9"/>
      <c r="F5" s="9"/>
      <c r="G5" s="9">
        <f t="shared" ref="G5:G39" si="0">((D5-D$32)/(F$4-D$32))*100</f>
        <v>5.4409828872312396</v>
      </c>
      <c r="H5" s="9"/>
      <c r="I5" s="22">
        <f t="shared" ref="I5:I39" si="1">((D5-D$28)/(F$4-D$28))*100</f>
        <v>4.9572197230307822</v>
      </c>
      <c r="K5" s="8"/>
      <c r="L5" s="10" t="s">
        <v>283</v>
      </c>
      <c r="M5" s="9">
        <v>2.6350000000000005E-2</v>
      </c>
      <c r="N5" s="9">
        <v>1.9350000000000006E-2</v>
      </c>
      <c r="O5" s="9"/>
      <c r="P5" s="9"/>
      <c r="Q5" s="26">
        <f t="shared" ref="Q5:Q39" si="2">((N5-N$32)/(P$4-N$32))*100</f>
        <v>1.9363102862760291</v>
      </c>
      <c r="R5" s="9"/>
      <c r="S5" s="22">
        <f t="shared" ref="S5:S39" si="3">((N5-N$28)/(P$4-N$28))*100</f>
        <v>1.4017431934585323</v>
      </c>
      <c r="U5" s="8"/>
      <c r="V5" s="10" t="s">
        <v>283</v>
      </c>
      <c r="W5" s="9">
        <v>1.3100000000000001E-2</v>
      </c>
      <c r="X5" s="9">
        <v>6.4500000000000009E-3</v>
      </c>
      <c r="Y5" s="9"/>
      <c r="Z5" s="9"/>
      <c r="AA5" s="60">
        <f t="shared" ref="AA5:AA39" si="4">((X5-X$32)/(Z$4-X$32))*100</f>
        <v>1.0683996034805603</v>
      </c>
      <c r="AB5" s="9"/>
      <c r="AC5" s="22">
        <f t="shared" ref="AC5:AC39" si="5">((X5-X$28)/(Z$4-X$28))*100</f>
        <v>8.8987764182424378E-2</v>
      </c>
    </row>
    <row r="6" spans="1:29">
      <c r="A6" s="8"/>
      <c r="B6" s="10" t="s">
        <v>208</v>
      </c>
      <c r="C6" s="9">
        <v>3.280000000000001E-2</v>
      </c>
      <c r="D6" s="9">
        <v>2.505000000000001E-2</v>
      </c>
      <c r="E6" s="9"/>
      <c r="F6" s="9"/>
      <c r="G6" s="9">
        <f t="shared" si="0"/>
        <v>4.3527863097849941</v>
      </c>
      <c r="H6" s="9"/>
      <c r="I6" s="22">
        <f t="shared" si="1"/>
        <v>3.8634559407250606</v>
      </c>
      <c r="K6" s="8"/>
      <c r="L6" s="10" t="s">
        <v>208</v>
      </c>
      <c r="M6" s="9">
        <v>3.415E-2</v>
      </c>
      <c r="N6" s="9">
        <v>2.7150000000000001E-2</v>
      </c>
      <c r="O6" s="9"/>
      <c r="P6" s="9"/>
      <c r="Q6" s="26">
        <f t="shared" si="2"/>
        <v>2.865739223688522</v>
      </c>
      <c r="R6" s="9"/>
      <c r="S6" s="22">
        <f t="shared" si="3"/>
        <v>2.3362386557642196</v>
      </c>
      <c r="U6" s="8"/>
      <c r="V6" s="10" t="s">
        <v>208</v>
      </c>
      <c r="W6" s="9">
        <v>1.1299999999999998E-2</v>
      </c>
      <c r="X6" s="9">
        <v>4.6499999999999979E-3</v>
      </c>
      <c r="Y6" s="9"/>
      <c r="Z6" s="9"/>
      <c r="AA6" s="60">
        <f t="shared" si="4"/>
        <v>0.6718801630135478</v>
      </c>
      <c r="AB6" s="9"/>
      <c r="AC6" s="22">
        <f t="shared" si="5"/>
        <v>-0.31145717463848838</v>
      </c>
    </row>
    <row r="7" spans="1:29">
      <c r="A7" s="8"/>
      <c r="B7" s="6" t="s">
        <v>210</v>
      </c>
      <c r="C7" s="9">
        <v>1.8700000000000001E-2</v>
      </c>
      <c r="D7" s="9">
        <v>1.0950000000000001E-2</v>
      </c>
      <c r="E7" s="9"/>
      <c r="F7" s="9"/>
      <c r="G7" s="9">
        <f t="shared" si="0"/>
        <v>1.8780166739798159</v>
      </c>
      <c r="H7" s="9"/>
      <c r="I7" s="22">
        <f t="shared" si="1"/>
        <v>1.3760254035459116</v>
      </c>
      <c r="K7" s="8"/>
      <c r="L7" s="6" t="s">
        <v>210</v>
      </c>
      <c r="M7" s="9">
        <v>4.5299999999999993E-2</v>
      </c>
      <c r="N7" s="9">
        <v>3.8299999999999994E-2</v>
      </c>
      <c r="O7" s="9"/>
      <c r="P7" s="9"/>
      <c r="Q7" s="26">
        <f t="shared" si="2"/>
        <v>4.1943459739640723</v>
      </c>
      <c r="R7" s="9"/>
      <c r="S7" s="22">
        <f t="shared" si="3"/>
        <v>3.672087938419144</v>
      </c>
      <c r="U7" s="8"/>
      <c r="V7" s="6" t="s">
        <v>210</v>
      </c>
      <c r="W7" s="9">
        <v>9.2500000000000013E-3</v>
      </c>
      <c r="X7" s="9">
        <v>2.6000000000000016E-3</v>
      </c>
      <c r="Y7" s="9"/>
      <c r="Z7" s="9"/>
      <c r="AA7" s="60">
        <f t="shared" si="4"/>
        <v>0.2202885780372297</v>
      </c>
      <c r="AB7" s="9"/>
      <c r="AC7" s="22">
        <f t="shared" si="5"/>
        <v>-0.76751946607341526</v>
      </c>
    </row>
    <row r="8" spans="1:29">
      <c r="A8" s="8"/>
      <c r="B8" s="5" t="s">
        <v>284</v>
      </c>
      <c r="C8" s="9">
        <v>1.4399999999999996E-2</v>
      </c>
      <c r="D8" s="9">
        <v>6.6499999999999962E-3</v>
      </c>
      <c r="E8" s="9"/>
      <c r="F8" s="9"/>
      <c r="G8" s="9">
        <f t="shared" si="0"/>
        <v>1.1232996928477395</v>
      </c>
      <c r="H8" s="9"/>
      <c r="I8" s="22">
        <f t="shared" si="1"/>
        <v>0.6174472964629083</v>
      </c>
      <c r="K8" s="8"/>
      <c r="L8" s="5" t="s">
        <v>284</v>
      </c>
      <c r="M8" s="9">
        <v>1.5399999999999997E-2</v>
      </c>
      <c r="N8" s="9">
        <v>8.3999999999999977E-3</v>
      </c>
      <c r="O8" s="9"/>
      <c r="P8" s="9"/>
      <c r="Q8" s="60">
        <f t="shared" si="2"/>
        <v>0.63153504721618137</v>
      </c>
      <c r="R8" s="9"/>
      <c r="S8" s="22">
        <f t="shared" si="3"/>
        <v>8.9855332914008101E-2</v>
      </c>
      <c r="U8" s="8"/>
      <c r="V8" s="5" t="s">
        <v>284</v>
      </c>
      <c r="W8" s="9">
        <v>8.5499999999999986E-3</v>
      </c>
      <c r="X8" s="9">
        <v>1.8999999999999989E-3</v>
      </c>
      <c r="Y8" s="9"/>
      <c r="Z8" s="9"/>
      <c r="AA8" s="60">
        <f t="shared" si="4"/>
        <v>6.6086573411168997E-2</v>
      </c>
      <c r="AB8" s="9"/>
      <c r="AC8" s="22">
        <f t="shared" si="5"/>
        <v>-0.92324805339265947</v>
      </c>
    </row>
    <row r="9" spans="1:29">
      <c r="A9" s="8"/>
      <c r="B9" s="10" t="s">
        <v>285</v>
      </c>
      <c r="C9" s="9">
        <v>1.4749999999999999E-2</v>
      </c>
      <c r="D9" s="9">
        <v>6.9999999999999993E-3</v>
      </c>
      <c r="E9" s="9"/>
      <c r="F9" s="9"/>
      <c r="G9" s="9">
        <f t="shared" si="0"/>
        <v>1.1847301448003507</v>
      </c>
      <c r="H9" s="9"/>
      <c r="I9" s="22">
        <f t="shared" si="1"/>
        <v>0.67919202610919982</v>
      </c>
      <c r="K9" s="8"/>
      <c r="L9" s="10" t="s">
        <v>285</v>
      </c>
      <c r="M9" s="9">
        <v>1.54E-2</v>
      </c>
      <c r="N9" s="9">
        <v>8.4000000000000012E-3</v>
      </c>
      <c r="O9" s="9"/>
      <c r="P9" s="9"/>
      <c r="Q9" s="60">
        <f t="shared" si="2"/>
        <v>0.63153504721618181</v>
      </c>
      <c r="R9" s="9"/>
      <c r="S9" s="22">
        <f t="shared" si="3"/>
        <v>8.9855332914008518E-2</v>
      </c>
      <c r="U9" s="8"/>
      <c r="V9" s="10" t="s">
        <v>285</v>
      </c>
      <c r="W9" s="9">
        <v>8.7999999999999988E-3</v>
      </c>
      <c r="X9" s="9">
        <v>2.1499999999999991E-3</v>
      </c>
      <c r="Y9" s="9"/>
      <c r="Z9" s="9"/>
      <c r="AA9" s="60">
        <f t="shared" si="4"/>
        <v>0.12115871792047622</v>
      </c>
      <c r="AB9" s="9"/>
      <c r="AC9" s="22">
        <f t="shared" si="5"/>
        <v>-0.86763070077864379</v>
      </c>
    </row>
    <row r="10" spans="1:29">
      <c r="A10" s="8"/>
      <c r="B10" s="10" t="s">
        <v>212</v>
      </c>
      <c r="C10" s="9">
        <v>1.3699999999999997E-2</v>
      </c>
      <c r="D10" s="9">
        <v>5.949999999999997E-3</v>
      </c>
      <c r="E10" s="9"/>
      <c r="F10" s="9"/>
      <c r="G10" s="9">
        <f t="shared" si="0"/>
        <v>1.0004387889425179</v>
      </c>
      <c r="H10" s="9"/>
      <c r="I10" s="22">
        <f t="shared" si="1"/>
        <v>0.49395783717032665</v>
      </c>
      <c r="K10" s="8"/>
      <c r="L10" s="10" t="s">
        <v>212</v>
      </c>
      <c r="M10" s="9">
        <v>1.7350000000000001E-2</v>
      </c>
      <c r="N10" s="9">
        <v>1.0350000000000002E-2</v>
      </c>
      <c r="O10" s="9"/>
      <c r="P10" s="9"/>
      <c r="Q10" s="60">
        <f t="shared" si="2"/>
        <v>0.86389228156930531</v>
      </c>
      <c r="R10" s="9"/>
      <c r="S10" s="22">
        <f t="shared" si="3"/>
        <v>0.3234791984904305</v>
      </c>
      <c r="U10" s="8"/>
      <c r="V10" s="10" t="s">
        <v>212</v>
      </c>
      <c r="W10" s="9">
        <v>9.3500000000000007E-3</v>
      </c>
      <c r="X10" s="9">
        <v>2.700000000000001E-3</v>
      </c>
      <c r="Y10" s="9"/>
      <c r="Z10" s="9"/>
      <c r="AA10" s="60">
        <f t="shared" si="4"/>
        <v>0.24231743584095244</v>
      </c>
      <c r="AB10" s="9"/>
      <c r="AC10" s="22">
        <f t="shared" si="5"/>
        <v>-0.74527252502780916</v>
      </c>
    </row>
    <row r="11" spans="1:29">
      <c r="A11" s="8"/>
      <c r="B11" s="6" t="s">
        <v>214</v>
      </c>
      <c r="C11" s="9">
        <v>1.6649999999999998E-2</v>
      </c>
      <c r="D11" s="9">
        <v>8.8999999999999982E-3</v>
      </c>
      <c r="E11" s="9"/>
      <c r="F11" s="9"/>
      <c r="G11" s="9">
        <f t="shared" si="0"/>
        <v>1.5182097411145232</v>
      </c>
      <c r="H11" s="9"/>
      <c r="I11" s="22">
        <f t="shared" si="1"/>
        <v>1.0143777013319215</v>
      </c>
      <c r="K11" s="8"/>
      <c r="L11" s="6" t="s">
        <v>214</v>
      </c>
      <c r="M11" s="9">
        <v>1.7100000000000001E-2</v>
      </c>
      <c r="N11" s="9">
        <v>1.0100000000000001E-2</v>
      </c>
      <c r="O11" s="9"/>
      <c r="P11" s="9"/>
      <c r="Q11" s="60">
        <f t="shared" si="2"/>
        <v>0.83410289254967407</v>
      </c>
      <c r="R11" s="9"/>
      <c r="S11" s="22">
        <f t="shared" si="3"/>
        <v>0.29352742085242767</v>
      </c>
      <c r="U11" s="8"/>
      <c r="V11" s="6" t="s">
        <v>214</v>
      </c>
      <c r="W11" s="9">
        <v>1.1650000000000004E-2</v>
      </c>
      <c r="X11" s="9">
        <v>5.0000000000000044E-3</v>
      </c>
      <c r="Y11" s="9"/>
      <c r="Z11" s="9"/>
      <c r="AA11" s="60">
        <f t="shared" si="4"/>
        <v>0.74898116532657932</v>
      </c>
      <c r="AB11" s="9"/>
      <c r="AC11" s="22">
        <f t="shared" si="5"/>
        <v>-0.23359288097886516</v>
      </c>
    </row>
    <row r="12" spans="1:29">
      <c r="A12" s="8"/>
      <c r="B12" s="5" t="s">
        <v>286</v>
      </c>
      <c r="C12" s="9">
        <v>1.0600000000000002E-2</v>
      </c>
      <c r="D12" s="9">
        <v>2.8500000000000018E-3</v>
      </c>
      <c r="E12" s="9"/>
      <c r="F12" s="9"/>
      <c r="G12" s="9">
        <f t="shared" si="0"/>
        <v>0.45634050021939471</v>
      </c>
      <c r="H12" s="9"/>
      <c r="I12" s="22">
        <f t="shared" si="1"/>
        <v>-5.2924053982534733E-2</v>
      </c>
      <c r="K12" s="8"/>
      <c r="L12" s="5" t="s">
        <v>286</v>
      </c>
      <c r="M12" s="9">
        <v>1.2150000000000001E-2</v>
      </c>
      <c r="N12" s="9">
        <v>5.1500000000000018E-3</v>
      </c>
      <c r="O12" s="9"/>
      <c r="P12" s="9"/>
      <c r="Q12" s="60">
        <f t="shared" si="2"/>
        <v>0.24427298996097624</v>
      </c>
      <c r="R12" s="9"/>
      <c r="S12" s="22">
        <f t="shared" si="3"/>
        <v>-0.29951777638002797</v>
      </c>
      <c r="U12" s="8"/>
      <c r="V12" s="5" t="s">
        <v>286</v>
      </c>
      <c r="W12" s="9">
        <v>7.6499999999999971E-3</v>
      </c>
      <c r="X12" s="9">
        <v>9.9999999999999742E-4</v>
      </c>
      <c r="Y12" s="9"/>
      <c r="Z12" s="9"/>
      <c r="AA12" s="60">
        <f t="shared" si="4"/>
        <v>-0.13217314682233722</v>
      </c>
      <c r="AB12" s="9"/>
      <c r="AC12" s="22">
        <f t="shared" si="5"/>
        <v>-1.1234705228031159</v>
      </c>
    </row>
    <row r="13" spans="1:29">
      <c r="A13" s="8"/>
      <c r="B13" s="10" t="s">
        <v>287</v>
      </c>
      <c r="C13" s="9">
        <v>1.77E-2</v>
      </c>
      <c r="D13" s="9">
        <v>9.9500000000000005E-3</v>
      </c>
      <c r="E13" s="9"/>
      <c r="F13" s="9"/>
      <c r="G13" s="9">
        <f t="shared" si="0"/>
        <v>1.7025010969723562</v>
      </c>
      <c r="H13" s="9"/>
      <c r="I13" s="22">
        <f t="shared" si="1"/>
        <v>1.1996118902707946</v>
      </c>
      <c r="K13" s="8"/>
      <c r="L13" s="10" t="s">
        <v>287</v>
      </c>
      <c r="M13" s="9">
        <v>6.499999999999978E-4</v>
      </c>
      <c r="N13" s="9">
        <v>-6.3500000000000015E-3</v>
      </c>
      <c r="O13" s="9"/>
      <c r="P13" s="9"/>
      <c r="Q13" s="60">
        <f t="shared" si="2"/>
        <v>-1.1260389049420596</v>
      </c>
      <c r="R13" s="9"/>
      <c r="S13" s="22">
        <f t="shared" si="3"/>
        <v>-1.6772995477281578</v>
      </c>
      <c r="U13" s="8"/>
      <c r="V13" s="10" t="s">
        <v>287</v>
      </c>
      <c r="W13" s="9">
        <v>8.6999999999999994E-3</v>
      </c>
      <c r="X13" s="9">
        <v>2.0499999999999997E-3</v>
      </c>
      <c r="Y13" s="9"/>
      <c r="Z13" s="9"/>
      <c r="AA13" s="60">
        <f t="shared" si="4"/>
        <v>9.9129860116753482E-2</v>
      </c>
      <c r="AB13" s="9"/>
      <c r="AC13" s="22">
        <f t="shared" si="5"/>
        <v>-0.88987764182424989</v>
      </c>
    </row>
    <row r="14" spans="1:29">
      <c r="A14" s="8"/>
      <c r="B14" s="10" t="s">
        <v>216</v>
      </c>
      <c r="C14" s="9">
        <v>1.5099999999999999E-2</v>
      </c>
      <c r="D14" s="9">
        <v>7.3499999999999989E-3</v>
      </c>
      <c r="E14" s="9"/>
      <c r="F14" s="9"/>
      <c r="G14" s="9">
        <f t="shared" si="0"/>
        <v>1.2461605967529614</v>
      </c>
      <c r="H14" s="9"/>
      <c r="I14" s="22">
        <f t="shared" si="1"/>
        <v>0.74093675575549056</v>
      </c>
      <c r="K14" s="8"/>
      <c r="L14" s="10" t="s">
        <v>216</v>
      </c>
      <c r="M14" s="9">
        <v>1.2E-2</v>
      </c>
      <c r="N14" s="9">
        <v>5.000000000000001E-3</v>
      </c>
      <c r="O14" s="9"/>
      <c r="P14" s="9"/>
      <c r="Q14" s="60">
        <f t="shared" si="2"/>
        <v>0.22639935654919741</v>
      </c>
      <c r="R14" s="9"/>
      <c r="S14" s="22">
        <f t="shared" si="3"/>
        <v>-0.31748884296282975</v>
      </c>
      <c r="U14" s="8"/>
      <c r="V14" s="10" t="s">
        <v>216</v>
      </c>
      <c r="W14" s="9">
        <v>7.0499999999999972E-3</v>
      </c>
      <c r="X14" s="9">
        <v>3.9999999999999758E-4</v>
      </c>
      <c r="Y14" s="9"/>
      <c r="Z14" s="9"/>
      <c r="AA14" s="60">
        <f t="shared" si="4"/>
        <v>-0.26434629364467443</v>
      </c>
      <c r="AB14" s="9"/>
      <c r="AC14" s="22">
        <f t="shared" si="5"/>
        <v>-1.2569521690767531</v>
      </c>
    </row>
    <row r="15" spans="1:29">
      <c r="A15" s="8"/>
      <c r="B15" s="6" t="s">
        <v>218</v>
      </c>
      <c r="C15" s="9">
        <v>1.4749999999999999E-2</v>
      </c>
      <c r="D15" s="9">
        <v>6.9999999999999993E-3</v>
      </c>
      <c r="E15" s="9"/>
      <c r="F15" s="9"/>
      <c r="G15" s="9">
        <f t="shared" si="0"/>
        <v>1.1847301448003507</v>
      </c>
      <c r="H15" s="9"/>
      <c r="I15" s="22">
        <f t="shared" si="1"/>
        <v>0.67919202610919982</v>
      </c>
      <c r="K15" s="8"/>
      <c r="L15" s="6" t="s">
        <v>218</v>
      </c>
      <c r="M15" s="9">
        <v>1.5499999999999996E-2</v>
      </c>
      <c r="N15" s="9">
        <v>8.4999999999999971E-3</v>
      </c>
      <c r="O15" s="9"/>
      <c r="P15" s="9"/>
      <c r="Q15" s="60">
        <f t="shared" si="2"/>
        <v>0.64345080282403377</v>
      </c>
      <c r="R15" s="9"/>
      <c r="S15" s="22">
        <f t="shared" si="3"/>
        <v>0.10183604396920916</v>
      </c>
      <c r="U15" s="8"/>
      <c r="V15" s="6" t="s">
        <v>218</v>
      </c>
      <c r="W15" s="9">
        <v>8.9999999999999976E-3</v>
      </c>
      <c r="X15" s="9">
        <v>2.3499999999999979E-3</v>
      </c>
      <c r="Y15" s="9"/>
      <c r="Z15" s="9"/>
      <c r="AA15" s="60">
        <f t="shared" si="4"/>
        <v>0.16521643352792173</v>
      </c>
      <c r="AB15" s="9"/>
      <c r="AC15" s="22">
        <f t="shared" si="5"/>
        <v>-0.8231368186874316</v>
      </c>
    </row>
    <row r="16" spans="1:29">
      <c r="A16" s="8"/>
      <c r="B16" s="5" t="s">
        <v>288</v>
      </c>
      <c r="C16" s="9">
        <v>1.1999999999999997E-2</v>
      </c>
      <c r="D16" s="9">
        <v>4.2499999999999968E-3</v>
      </c>
      <c r="E16" s="9"/>
      <c r="F16" s="9"/>
      <c r="G16" s="9">
        <f t="shared" si="0"/>
        <v>0.70206230802983693</v>
      </c>
      <c r="H16" s="9"/>
      <c r="I16" s="22">
        <f t="shared" si="1"/>
        <v>0.194054864602628</v>
      </c>
      <c r="K16" s="8"/>
      <c r="L16" s="5" t="s">
        <v>288</v>
      </c>
      <c r="M16" s="9">
        <v>1.26E-2</v>
      </c>
      <c r="N16" s="9">
        <v>5.6000000000000008E-3</v>
      </c>
      <c r="O16" s="9"/>
      <c r="P16" s="9"/>
      <c r="Q16" s="60">
        <f t="shared" si="2"/>
        <v>0.29789389019631229</v>
      </c>
      <c r="R16" s="9"/>
      <c r="S16" s="22">
        <f t="shared" si="3"/>
        <v>-0.24560457663162305</v>
      </c>
      <c r="U16" s="8"/>
      <c r="V16" s="5" t="s">
        <v>288</v>
      </c>
      <c r="W16" s="9">
        <v>7.2000000000000015E-3</v>
      </c>
      <c r="X16" s="9">
        <v>5.5000000000000188E-4</v>
      </c>
      <c r="Y16" s="9"/>
      <c r="Z16" s="9"/>
      <c r="AA16" s="60">
        <f t="shared" si="4"/>
        <v>-0.23130300693908917</v>
      </c>
      <c r="AB16" s="9"/>
      <c r="AC16" s="22">
        <f t="shared" si="5"/>
        <v>-1.2235817575083427</v>
      </c>
    </row>
    <row r="17" spans="1:29">
      <c r="A17" s="8"/>
      <c r="B17" s="10" t="s">
        <v>289</v>
      </c>
      <c r="C17" s="9">
        <v>1.4550000000000004E-2</v>
      </c>
      <c r="D17" s="9">
        <v>6.800000000000004E-3</v>
      </c>
      <c r="E17" s="9"/>
      <c r="F17" s="9"/>
      <c r="G17" s="9">
        <f t="shared" si="0"/>
        <v>1.1496270293988597</v>
      </c>
      <c r="H17" s="9"/>
      <c r="I17" s="22">
        <f t="shared" si="1"/>
        <v>0.64390932345417717</v>
      </c>
      <c r="K17" s="8"/>
      <c r="L17" s="10" t="s">
        <v>289</v>
      </c>
      <c r="M17" s="9">
        <v>1.4400000000000003E-2</v>
      </c>
      <c r="N17" s="9">
        <v>7.4000000000000038E-3</v>
      </c>
      <c r="O17" s="9"/>
      <c r="P17" s="9"/>
      <c r="Q17" s="60">
        <f t="shared" si="2"/>
        <v>0.51237749113765729</v>
      </c>
      <c r="R17" s="9"/>
      <c r="S17" s="22">
        <f t="shared" si="3"/>
        <v>-2.9951777638002424E-2</v>
      </c>
      <c r="U17" s="8"/>
      <c r="V17" s="10" t="s">
        <v>289</v>
      </c>
      <c r="W17" s="9">
        <v>8.649999999999998E-3</v>
      </c>
      <c r="X17" s="9">
        <v>1.9999999999999983E-3</v>
      </c>
      <c r="Y17" s="9"/>
      <c r="Z17" s="9"/>
      <c r="AA17" s="60">
        <f t="shared" si="4"/>
        <v>8.8115431214891737E-2</v>
      </c>
      <c r="AB17" s="9"/>
      <c r="AC17" s="22">
        <f t="shared" si="5"/>
        <v>-0.90100111234705338</v>
      </c>
    </row>
    <row r="18" spans="1:29">
      <c r="A18" s="8"/>
      <c r="B18" s="10" t="s">
        <v>220</v>
      </c>
      <c r="C18" s="9">
        <v>1.2400000000000005E-2</v>
      </c>
      <c r="D18" s="9">
        <v>4.6500000000000048E-3</v>
      </c>
      <c r="E18" s="9"/>
      <c r="F18" s="9"/>
      <c r="G18" s="9">
        <f t="shared" si="0"/>
        <v>0.77226853883282209</v>
      </c>
      <c r="H18" s="9"/>
      <c r="I18" s="22">
        <f t="shared" si="1"/>
        <v>0.26462026991267612</v>
      </c>
      <c r="K18" s="8"/>
      <c r="L18" s="10" t="s">
        <v>220</v>
      </c>
      <c r="M18" s="9">
        <v>1.2199999999999999E-2</v>
      </c>
      <c r="N18" s="9">
        <v>5.1999999999999998E-3</v>
      </c>
      <c r="O18" s="9"/>
      <c r="P18" s="9"/>
      <c r="Q18" s="60">
        <f t="shared" si="2"/>
        <v>0.25023086776490222</v>
      </c>
      <c r="R18" s="9"/>
      <c r="S18" s="22">
        <f t="shared" si="3"/>
        <v>-0.29352742085242767</v>
      </c>
      <c r="U18" s="8"/>
      <c r="V18" s="10" t="s">
        <v>220</v>
      </c>
      <c r="W18" s="9">
        <v>7.8499999999999993E-3</v>
      </c>
      <c r="X18" s="9">
        <v>1.1999999999999997E-3</v>
      </c>
      <c r="Y18" s="9"/>
      <c r="Z18" s="9"/>
      <c r="AA18" s="60">
        <f t="shared" si="4"/>
        <v>-8.8115431214890974E-2</v>
      </c>
      <c r="AB18" s="9"/>
      <c r="AC18" s="22">
        <f t="shared" si="5"/>
        <v>-1.0789766407119028</v>
      </c>
    </row>
    <row r="19" spans="1:29">
      <c r="A19" s="8"/>
      <c r="B19" s="6" t="s">
        <v>222</v>
      </c>
      <c r="C19" s="9">
        <v>1.4000000000000002E-2</v>
      </c>
      <c r="D19" s="9">
        <v>6.2500000000000021E-3</v>
      </c>
      <c r="E19" s="9"/>
      <c r="F19" s="9"/>
      <c r="G19" s="9">
        <f t="shared" si="0"/>
        <v>1.0530934620447567</v>
      </c>
      <c r="H19" s="9"/>
      <c r="I19" s="22">
        <f t="shared" si="1"/>
        <v>0.54688189115286268</v>
      </c>
      <c r="K19" s="8"/>
      <c r="L19" s="6" t="s">
        <v>222</v>
      </c>
      <c r="M19" s="9">
        <v>1.2899999999999998E-2</v>
      </c>
      <c r="N19" s="9">
        <v>5.899999999999999E-3</v>
      </c>
      <c r="O19" s="9"/>
      <c r="P19" s="9"/>
      <c r="Q19" s="60">
        <f t="shared" si="2"/>
        <v>0.33364115701986952</v>
      </c>
      <c r="R19" s="9"/>
      <c r="S19" s="22">
        <f t="shared" si="3"/>
        <v>-0.20966244346601989</v>
      </c>
      <c r="U19" s="8"/>
      <c r="V19" s="6" t="s">
        <v>222</v>
      </c>
      <c r="W19" s="9">
        <v>9.1999999999999964E-3</v>
      </c>
      <c r="X19" s="9">
        <v>2.5499999999999967E-3</v>
      </c>
      <c r="Y19" s="9"/>
      <c r="Z19" s="9"/>
      <c r="AA19" s="60">
        <f t="shared" si="4"/>
        <v>0.20927414913536721</v>
      </c>
      <c r="AB19" s="9"/>
      <c r="AC19" s="22">
        <f t="shared" si="5"/>
        <v>-0.77864293659621941</v>
      </c>
    </row>
    <row r="20" spans="1:29">
      <c r="A20" s="8"/>
      <c r="B20" s="5" t="s">
        <v>290</v>
      </c>
      <c r="C20" s="9">
        <v>1.525E-2</v>
      </c>
      <c r="D20" s="9">
        <v>7.4999999999999997E-3</v>
      </c>
      <c r="E20" s="9"/>
      <c r="F20" s="9"/>
      <c r="G20" s="9">
        <f t="shared" si="0"/>
        <v>1.2724879333040804</v>
      </c>
      <c r="H20" s="9"/>
      <c r="I20" s="22">
        <f t="shared" si="1"/>
        <v>0.76739878274675821</v>
      </c>
      <c r="K20" s="8"/>
      <c r="L20" s="5" t="s">
        <v>290</v>
      </c>
      <c r="M20" s="9">
        <v>1.4999999999999999E-2</v>
      </c>
      <c r="N20" s="9">
        <v>8.0000000000000002E-3</v>
      </c>
      <c r="O20" s="9"/>
      <c r="P20" s="9"/>
      <c r="Q20" s="60">
        <f t="shared" si="2"/>
        <v>0.58387202478477174</v>
      </c>
      <c r="R20" s="9"/>
      <c r="S20" s="22">
        <f t="shared" si="3"/>
        <v>4.1932488693203894E-2</v>
      </c>
      <c r="U20" s="8"/>
      <c r="V20" s="5" t="s">
        <v>290</v>
      </c>
      <c r="W20" s="9">
        <v>8.8999999999999982E-3</v>
      </c>
      <c r="X20" s="9">
        <v>2.2499999999999985E-3</v>
      </c>
      <c r="Y20" s="9"/>
      <c r="Z20" s="9"/>
      <c r="AA20" s="60">
        <f t="shared" si="4"/>
        <v>0.14318757572419899</v>
      </c>
      <c r="AB20" s="9"/>
      <c r="AC20" s="22">
        <f t="shared" si="5"/>
        <v>-0.8453837597330377</v>
      </c>
    </row>
    <row r="21" spans="1:29">
      <c r="A21" s="8"/>
      <c r="B21" s="10" t="s">
        <v>291</v>
      </c>
      <c r="C21" s="9">
        <v>1.4599999999999998E-2</v>
      </c>
      <c r="D21" s="9">
        <v>6.8499999999999985E-3</v>
      </c>
      <c r="E21" s="9"/>
      <c r="F21" s="9"/>
      <c r="G21" s="9">
        <f t="shared" si="0"/>
        <v>1.1584028082492317</v>
      </c>
      <c r="H21" s="9"/>
      <c r="I21" s="22">
        <f t="shared" si="1"/>
        <v>0.65272999911793206</v>
      </c>
      <c r="K21" s="8"/>
      <c r="L21" s="10" t="s">
        <v>291</v>
      </c>
      <c r="M21" s="9">
        <v>1.66E-2</v>
      </c>
      <c r="N21" s="9">
        <v>9.6000000000000009E-3</v>
      </c>
      <c r="O21" s="9"/>
      <c r="P21" s="9"/>
      <c r="Q21" s="60">
        <f t="shared" si="2"/>
        <v>0.77452411451041148</v>
      </c>
      <c r="R21" s="9"/>
      <c r="S21" s="22">
        <f t="shared" si="3"/>
        <v>0.23362386557642198</v>
      </c>
      <c r="U21" s="8"/>
      <c r="V21" s="10" t="s">
        <v>291</v>
      </c>
      <c r="W21" s="9">
        <v>7.7499999999999999E-3</v>
      </c>
      <c r="X21" s="9">
        <v>1.1000000000000003E-3</v>
      </c>
      <c r="Y21" s="9"/>
      <c r="Z21" s="9"/>
      <c r="AA21" s="60">
        <f t="shared" si="4"/>
        <v>-0.1101442890186137</v>
      </c>
      <c r="AB21" s="9"/>
      <c r="AC21" s="22">
        <f t="shared" si="5"/>
        <v>-1.1012235817575089</v>
      </c>
    </row>
    <row r="22" spans="1:29">
      <c r="A22" s="8"/>
      <c r="B22" s="10" t="s">
        <v>224</v>
      </c>
      <c r="C22" s="9">
        <v>1.1800000000000001E-2</v>
      </c>
      <c r="D22" s="9">
        <v>4.0500000000000015E-3</v>
      </c>
      <c r="E22" s="9"/>
      <c r="F22" s="9"/>
      <c r="G22" s="9">
        <f t="shared" si="0"/>
        <v>0.66695919262834591</v>
      </c>
      <c r="H22" s="9"/>
      <c r="I22" s="22">
        <f t="shared" si="1"/>
        <v>0.15877216194760543</v>
      </c>
      <c r="K22" s="8"/>
      <c r="L22" s="10" t="s">
        <v>224</v>
      </c>
      <c r="M22" s="9">
        <v>1.745E-2</v>
      </c>
      <c r="N22" s="9">
        <v>1.0450000000000001E-2</v>
      </c>
      <c r="O22" s="9"/>
      <c r="P22" s="9"/>
      <c r="Q22" s="60">
        <f t="shared" si="2"/>
        <v>0.87580803717715772</v>
      </c>
      <c r="R22" s="9"/>
      <c r="S22" s="22">
        <f t="shared" si="3"/>
        <v>0.3354599095456316</v>
      </c>
      <c r="U22" s="8"/>
      <c r="V22" s="10" t="s">
        <v>224</v>
      </c>
      <c r="W22" s="9">
        <v>6.7500000000000025E-3</v>
      </c>
      <c r="X22" s="9">
        <v>1.0000000000000286E-4</v>
      </c>
      <c r="Y22" s="9"/>
      <c r="Z22" s="9"/>
      <c r="AA22" s="60">
        <f t="shared" si="4"/>
        <v>-0.33043286705584191</v>
      </c>
      <c r="AB22" s="9"/>
      <c r="AC22" s="22">
        <f t="shared" si="5"/>
        <v>-1.3236929922135707</v>
      </c>
    </row>
    <row r="23" spans="1:29">
      <c r="A23" s="8"/>
      <c r="B23" s="6" t="s">
        <v>226</v>
      </c>
      <c r="C23" s="9">
        <v>9.3999999999999986E-3</v>
      </c>
      <c r="D23" s="9">
        <v>1.6499999999999987E-3</v>
      </c>
      <c r="E23" s="9"/>
      <c r="F23" s="9"/>
      <c r="G23" s="9">
        <f t="shared" si="0"/>
        <v>0.24572180781044289</v>
      </c>
      <c r="H23" s="9"/>
      <c r="I23" s="22">
        <f t="shared" si="1"/>
        <v>-0.26462026991267551</v>
      </c>
      <c r="K23" s="8"/>
      <c r="L23" s="6" t="s">
        <v>226</v>
      </c>
      <c r="M23" s="9">
        <v>1.3100000000000001E-2</v>
      </c>
      <c r="N23" s="9">
        <v>6.1000000000000013E-3</v>
      </c>
      <c r="O23" s="9"/>
      <c r="P23" s="9"/>
      <c r="Q23" s="60">
        <f t="shared" si="2"/>
        <v>0.35747266823557478</v>
      </c>
      <c r="R23" s="9"/>
      <c r="S23" s="22">
        <f t="shared" si="3"/>
        <v>-0.18570102135561736</v>
      </c>
      <c r="U23" s="8"/>
      <c r="V23" s="6" t="s">
        <v>226</v>
      </c>
      <c r="W23" s="9">
        <v>8.2999999999999984E-3</v>
      </c>
      <c r="X23" s="9">
        <v>1.6499999999999987E-3</v>
      </c>
      <c r="Y23" s="9"/>
      <c r="Z23" s="9"/>
      <c r="AA23" s="60">
        <f t="shared" si="4"/>
        <v>1.1014428901861753E-2</v>
      </c>
      <c r="AB23" s="9"/>
      <c r="AC23" s="22">
        <f t="shared" si="5"/>
        <v>-0.97886540600667504</v>
      </c>
    </row>
    <row r="24" spans="1:29">
      <c r="A24" s="8"/>
      <c r="B24" s="5" t="s">
        <v>292</v>
      </c>
      <c r="C24" s="9">
        <v>1.3650000000000002E-2</v>
      </c>
      <c r="D24" s="9">
        <v>5.9000000000000025E-3</v>
      </c>
      <c r="E24" s="9"/>
      <c r="F24" s="9"/>
      <c r="G24" s="9">
        <f t="shared" si="0"/>
        <v>0.99166301009214597</v>
      </c>
      <c r="H24" s="9"/>
      <c r="I24" s="22">
        <f t="shared" si="1"/>
        <v>0.48513716150657171</v>
      </c>
      <c r="K24" s="8"/>
      <c r="L24" s="5" t="s">
        <v>292</v>
      </c>
      <c r="M24" s="9">
        <v>1.2799999999999999E-2</v>
      </c>
      <c r="N24" s="9">
        <v>5.7999999999999996E-3</v>
      </c>
      <c r="O24" s="9"/>
      <c r="P24" s="9"/>
      <c r="Q24" s="60">
        <f t="shared" si="2"/>
        <v>0.32172540141201711</v>
      </c>
      <c r="R24" s="9"/>
      <c r="S24" s="22">
        <f t="shared" si="3"/>
        <v>-0.22164315452122091</v>
      </c>
      <c r="U24" s="8"/>
      <c r="V24" s="5" t="s">
        <v>292</v>
      </c>
      <c r="W24" s="9">
        <v>9.1500000000000019E-3</v>
      </c>
      <c r="X24" s="9">
        <v>2.5000000000000022E-3</v>
      </c>
      <c r="Y24" s="9"/>
      <c r="Z24" s="9"/>
      <c r="AA24" s="60">
        <f t="shared" si="4"/>
        <v>0.19825972023350696</v>
      </c>
      <c r="AB24" s="9"/>
      <c r="AC24" s="22">
        <f t="shared" si="5"/>
        <v>-0.78976640711902135</v>
      </c>
    </row>
    <row r="25" spans="1:29">
      <c r="A25" s="8"/>
      <c r="B25" s="10" t="s">
        <v>293</v>
      </c>
      <c r="C25" s="9">
        <v>1.2149999999999998E-2</v>
      </c>
      <c r="D25" s="9">
        <v>4.3999999999999977E-3</v>
      </c>
      <c r="E25" s="9"/>
      <c r="F25" s="9"/>
      <c r="G25" s="9">
        <f t="shared" si="0"/>
        <v>0.72838964458095601</v>
      </c>
      <c r="H25" s="9"/>
      <c r="I25" s="22">
        <f t="shared" si="1"/>
        <v>0.22051689159389565</v>
      </c>
      <c r="K25" s="8"/>
      <c r="L25" s="10" t="s">
        <v>293</v>
      </c>
      <c r="M25" s="9">
        <v>1.285E-2</v>
      </c>
      <c r="N25" s="9">
        <v>5.850000000000001E-3</v>
      </c>
      <c r="O25" s="9"/>
      <c r="P25" s="9"/>
      <c r="Q25" s="60">
        <f t="shared" si="2"/>
        <v>0.32768327921594353</v>
      </c>
      <c r="R25" s="9"/>
      <c r="S25" s="22">
        <f t="shared" si="3"/>
        <v>-0.21565279899362022</v>
      </c>
      <c r="U25" s="8"/>
      <c r="V25" s="10" t="s">
        <v>293</v>
      </c>
      <c r="W25" s="9">
        <v>7.0999999999999987E-3</v>
      </c>
      <c r="X25" s="9">
        <v>4.4999999999999901E-4</v>
      </c>
      <c r="Y25" s="9"/>
      <c r="Z25" s="9"/>
      <c r="AA25" s="60">
        <f t="shared" si="4"/>
        <v>-0.25333186474281266</v>
      </c>
      <c r="AB25" s="9"/>
      <c r="AC25" s="22">
        <f t="shared" si="5"/>
        <v>-1.2458286985539497</v>
      </c>
    </row>
    <row r="26" spans="1:29">
      <c r="A26" s="8"/>
      <c r="B26" s="10" t="s">
        <v>228</v>
      </c>
      <c r="C26" s="9">
        <v>1.4249999999999999E-2</v>
      </c>
      <c r="D26" s="9">
        <v>6.4999999999999988E-3</v>
      </c>
      <c r="E26" s="9"/>
      <c r="F26" s="9"/>
      <c r="G26" s="9">
        <f t="shared" si="0"/>
        <v>1.0969723562966209</v>
      </c>
      <c r="H26" s="9"/>
      <c r="I26" s="22">
        <f t="shared" si="1"/>
        <v>0.59098526947164121</v>
      </c>
      <c r="K26" s="8"/>
      <c r="L26" s="10" t="s">
        <v>228</v>
      </c>
      <c r="M26" s="9">
        <v>1.3849999999999998E-2</v>
      </c>
      <c r="N26" s="9">
        <v>6.8499999999999985E-3</v>
      </c>
      <c r="O26" s="9"/>
      <c r="P26" s="9"/>
      <c r="Q26" s="60">
        <f t="shared" si="2"/>
        <v>0.44684083529446805</v>
      </c>
      <c r="R26" s="9"/>
      <c r="S26" s="22">
        <f t="shared" si="3"/>
        <v>-9.5845688441609261E-2</v>
      </c>
      <c r="U26" s="8"/>
      <c r="V26" s="10" t="s">
        <v>228</v>
      </c>
      <c r="W26" s="9">
        <v>7.9000000000000008E-3</v>
      </c>
      <c r="X26" s="9">
        <v>1.2500000000000011E-3</v>
      </c>
      <c r="Y26" s="9"/>
      <c r="Z26" s="9"/>
      <c r="AA26" s="60">
        <f t="shared" si="4"/>
        <v>-7.7101002313029215E-2</v>
      </c>
      <c r="AB26" s="9"/>
      <c r="AC26" s="22">
        <f t="shared" si="5"/>
        <v>-1.0678531701890994</v>
      </c>
    </row>
    <row r="27" spans="1:29">
      <c r="A27" s="8"/>
      <c r="B27" s="6" t="s">
        <v>230</v>
      </c>
      <c r="C27" s="9">
        <v>1.175E-2</v>
      </c>
      <c r="D27" s="9">
        <v>4.0000000000000001E-3</v>
      </c>
      <c r="E27" s="9"/>
      <c r="F27" s="9"/>
      <c r="G27" s="9">
        <f t="shared" si="0"/>
        <v>0.65818341377797274</v>
      </c>
      <c r="H27" s="9"/>
      <c r="I27" s="22">
        <f t="shared" si="1"/>
        <v>0.14995148628384933</v>
      </c>
      <c r="K27" s="8"/>
      <c r="L27" s="6" t="s">
        <v>230</v>
      </c>
      <c r="M27" s="9">
        <v>8.6E-3</v>
      </c>
      <c r="N27" s="9">
        <v>1.6000000000000007E-3</v>
      </c>
      <c r="O27" s="9"/>
      <c r="P27" s="9"/>
      <c r="Q27" s="60">
        <f t="shared" si="2"/>
        <v>-0.17873633411778697</v>
      </c>
      <c r="R27" s="9"/>
      <c r="S27" s="22">
        <f t="shared" si="3"/>
        <v>-0.72483301883966811</v>
      </c>
      <c r="U27" s="8"/>
      <c r="V27" s="6" t="s">
        <v>230</v>
      </c>
      <c r="W27" s="9">
        <v>6.8000000000000005E-3</v>
      </c>
      <c r="X27" s="9">
        <v>1.5000000000000083E-4</v>
      </c>
      <c r="Y27" s="9"/>
      <c r="Z27" s="9"/>
      <c r="AA27" s="60">
        <f t="shared" si="4"/>
        <v>-0.31941843815398091</v>
      </c>
      <c r="AB27" s="9"/>
      <c r="AC27" s="22">
        <f t="shared" si="5"/>
        <v>-1.312569521690768</v>
      </c>
    </row>
    <row r="28" spans="1:29">
      <c r="A28" s="8"/>
      <c r="B28" s="5" t="s">
        <v>294</v>
      </c>
      <c r="C28" s="9">
        <v>1.09E-2</v>
      </c>
      <c r="D28" s="9">
        <v>3.15E-3</v>
      </c>
      <c r="E28" s="9"/>
      <c r="F28" s="9"/>
      <c r="G28" s="9">
        <f t="shared" si="0"/>
        <v>0.50899517332163213</v>
      </c>
      <c r="H28" s="9"/>
      <c r="I28" s="22">
        <f t="shared" si="1"/>
        <v>0</v>
      </c>
      <c r="K28" s="8"/>
      <c r="L28" s="5" t="s">
        <v>294</v>
      </c>
      <c r="M28" s="9">
        <v>1.465E-2</v>
      </c>
      <c r="N28" s="9">
        <v>7.6500000000000005E-3</v>
      </c>
      <c r="O28" s="9"/>
      <c r="P28" s="9"/>
      <c r="Q28" s="60">
        <f t="shared" si="2"/>
        <v>0.54216688015728809</v>
      </c>
      <c r="R28" s="9"/>
      <c r="S28" s="22">
        <f t="shared" si="3"/>
        <v>0</v>
      </c>
      <c r="U28" s="8"/>
      <c r="V28" s="5" t="s">
        <v>294</v>
      </c>
      <c r="W28" s="9">
        <v>1.2700000000000003E-2</v>
      </c>
      <c r="X28" s="9">
        <v>6.0500000000000033E-3</v>
      </c>
      <c r="Y28" s="9"/>
      <c r="Z28" s="9"/>
      <c r="AA28" s="60">
        <f t="shared" si="4"/>
        <v>0.98028417226566933</v>
      </c>
      <c r="AB28" s="9"/>
      <c r="AC28" s="22">
        <f t="shared" si="5"/>
        <v>0</v>
      </c>
    </row>
    <row r="29" spans="1:29">
      <c r="A29" s="8"/>
      <c r="B29" s="10" t="s">
        <v>295</v>
      </c>
      <c r="C29" s="9">
        <v>9.049999999999999E-3</v>
      </c>
      <c r="D29" s="9">
        <v>1.2999999999999991E-3</v>
      </c>
      <c r="E29" s="9"/>
      <c r="F29" s="9"/>
      <c r="G29" s="9">
        <f t="shared" si="0"/>
        <v>0.18429135585783216</v>
      </c>
      <c r="H29" s="9"/>
      <c r="I29" s="22">
        <f t="shared" si="1"/>
        <v>-0.32636499955896631</v>
      </c>
      <c r="K29" s="8"/>
      <c r="L29" s="10" t="s">
        <v>295</v>
      </c>
      <c r="M29" s="9">
        <v>1.2449999999999999E-2</v>
      </c>
      <c r="N29" s="9">
        <v>5.45E-3</v>
      </c>
      <c r="O29" s="9"/>
      <c r="P29" s="9"/>
      <c r="Q29" s="60">
        <f t="shared" si="2"/>
        <v>0.28002025678453346</v>
      </c>
      <c r="R29" s="9"/>
      <c r="S29" s="22">
        <f t="shared" si="3"/>
        <v>-0.26357564321442484</v>
      </c>
      <c r="U29" s="8"/>
      <c r="V29" s="10" t="s">
        <v>295</v>
      </c>
      <c r="W29" s="9">
        <v>9.7000000000000038E-3</v>
      </c>
      <c r="X29" s="9">
        <v>3.0500000000000041E-3</v>
      </c>
      <c r="Y29" s="9"/>
      <c r="Z29" s="9"/>
      <c r="AA29" s="60">
        <f t="shared" si="4"/>
        <v>0.31941843815398319</v>
      </c>
      <c r="AB29" s="9"/>
      <c r="AC29" s="22">
        <f t="shared" si="5"/>
        <v>-0.66740823136818661</v>
      </c>
    </row>
    <row r="30" spans="1:29">
      <c r="A30" s="8"/>
      <c r="B30" s="10" t="s">
        <v>231</v>
      </c>
      <c r="C30" s="9">
        <v>1.1949999999999999E-2</v>
      </c>
      <c r="D30" s="9">
        <v>4.1999999999999989E-3</v>
      </c>
      <c r="E30" s="9"/>
      <c r="F30" s="9"/>
      <c r="G30" s="9">
        <f t="shared" si="0"/>
        <v>0.69328652917946432</v>
      </c>
      <c r="H30" s="9"/>
      <c r="I30" s="22">
        <f t="shared" si="1"/>
        <v>0.1852341889388725</v>
      </c>
      <c r="K30" s="8"/>
      <c r="L30" s="10" t="s">
        <v>231</v>
      </c>
      <c r="M30" s="9">
        <v>1.4749999999999999E-2</v>
      </c>
      <c r="N30" s="9">
        <v>7.7499999999999999E-3</v>
      </c>
      <c r="O30" s="9"/>
      <c r="P30" s="9"/>
      <c r="Q30" s="60">
        <f t="shared" si="2"/>
        <v>0.5540826357651405</v>
      </c>
      <c r="R30" s="9"/>
      <c r="S30" s="22">
        <f t="shared" si="3"/>
        <v>1.1980711055201052E-2</v>
      </c>
      <c r="U30" s="8"/>
      <c r="V30" s="10" t="s">
        <v>231</v>
      </c>
      <c r="W30" s="9">
        <v>9.5499999999999995E-3</v>
      </c>
      <c r="X30" s="9">
        <v>2.8999999999999998E-3</v>
      </c>
      <c r="Y30" s="9"/>
      <c r="Z30" s="9"/>
      <c r="AA30" s="60">
        <f t="shared" si="4"/>
        <v>0.28637515144839798</v>
      </c>
      <c r="AB30" s="9"/>
      <c r="AC30" s="22">
        <f t="shared" si="5"/>
        <v>-0.70077864293659697</v>
      </c>
    </row>
    <row r="31" spans="1:29">
      <c r="A31" s="8"/>
      <c r="B31" s="6" t="s">
        <v>232</v>
      </c>
      <c r="C31" s="9">
        <v>9.8499999999999976E-3</v>
      </c>
      <c r="D31" s="9">
        <v>2.0999999999999977E-3</v>
      </c>
      <c r="E31" s="9"/>
      <c r="F31" s="9"/>
      <c r="G31" s="9">
        <f t="shared" si="0"/>
        <v>0.32470381746379939</v>
      </c>
      <c r="H31" s="9"/>
      <c r="I31" s="22">
        <f t="shared" si="1"/>
        <v>-0.18523418893887311</v>
      </c>
      <c r="K31" s="8"/>
      <c r="L31" s="6" t="s">
        <v>232</v>
      </c>
      <c r="M31" s="9">
        <v>1.3549999999999996E-2</v>
      </c>
      <c r="N31" s="9">
        <v>6.5499999999999968E-3</v>
      </c>
      <c r="O31" s="9"/>
      <c r="P31" s="9"/>
      <c r="Q31" s="60">
        <f t="shared" si="2"/>
        <v>0.41109356847091039</v>
      </c>
      <c r="R31" s="9"/>
      <c r="S31" s="22">
        <f t="shared" si="3"/>
        <v>-0.13178782160721284</v>
      </c>
      <c r="U31" s="8"/>
      <c r="V31" s="6" t="s">
        <v>232</v>
      </c>
      <c r="W31" s="9">
        <v>9.1999999999999998E-3</v>
      </c>
      <c r="X31" s="9">
        <v>2.5500000000000002E-3</v>
      </c>
      <c r="Y31" s="9"/>
      <c r="Z31" s="9"/>
      <c r="AA31" s="60">
        <f t="shared" si="4"/>
        <v>0.20927414913536796</v>
      </c>
      <c r="AB31" s="9"/>
      <c r="AC31" s="22">
        <f t="shared" si="5"/>
        <v>-0.77864293659621864</v>
      </c>
    </row>
    <row r="32" spans="1:29">
      <c r="A32" s="8"/>
      <c r="B32" s="5" t="s">
        <v>296</v>
      </c>
      <c r="C32" s="9">
        <v>8.0000000000000002E-3</v>
      </c>
      <c r="D32" s="9">
        <v>2.5000000000000022E-4</v>
      </c>
      <c r="E32" s="9"/>
      <c r="F32" s="9"/>
      <c r="G32" s="9">
        <f t="shared" si="0"/>
        <v>0</v>
      </c>
      <c r="H32" s="9"/>
      <c r="I32" s="22">
        <f t="shared" si="1"/>
        <v>-0.51159918849783881</v>
      </c>
      <c r="K32" s="8"/>
      <c r="L32" s="5" t="s">
        <v>296</v>
      </c>
      <c r="M32" s="9">
        <v>1.0099999999999998E-2</v>
      </c>
      <c r="N32" s="9">
        <v>3.0999999999999986E-3</v>
      </c>
      <c r="O32" s="9"/>
      <c r="P32" s="9"/>
      <c r="Q32" s="60">
        <f t="shared" si="2"/>
        <v>0</v>
      </c>
      <c r="R32" s="9"/>
      <c r="S32" s="22">
        <f t="shared" si="3"/>
        <v>-0.54512235301165146</v>
      </c>
      <c r="U32" s="8"/>
      <c r="V32" s="5" t="s">
        <v>296</v>
      </c>
      <c r="W32" s="9">
        <v>8.2499999999999969E-3</v>
      </c>
      <c r="X32" s="9">
        <v>1.5999999999999973E-3</v>
      </c>
      <c r="Y32" s="9"/>
      <c r="Z32" s="9"/>
      <c r="AA32" s="60">
        <f t="shared" si="4"/>
        <v>0</v>
      </c>
      <c r="AB32" s="9"/>
      <c r="AC32" s="22">
        <f t="shared" si="5"/>
        <v>-0.98998887652947853</v>
      </c>
    </row>
    <row r="33" spans="1:29">
      <c r="A33" s="8"/>
      <c r="B33" s="10" t="s">
        <v>297</v>
      </c>
      <c r="C33" s="9">
        <v>6.9499999999999978E-3</v>
      </c>
      <c r="D33" s="9">
        <v>-8.000000000000021E-4</v>
      </c>
      <c r="E33" s="9"/>
      <c r="F33" s="9"/>
      <c r="G33" s="9">
        <f t="shared" si="0"/>
        <v>-0.18429135585783274</v>
      </c>
      <c r="H33" s="9"/>
      <c r="I33" s="22">
        <f t="shared" si="1"/>
        <v>-0.69683337743671192</v>
      </c>
      <c r="K33" s="8"/>
      <c r="L33" s="10" t="s">
        <v>297</v>
      </c>
      <c r="M33" s="9">
        <v>1.0249999999999999E-2</v>
      </c>
      <c r="N33" s="9">
        <v>3.2499999999999994E-3</v>
      </c>
      <c r="O33" s="9"/>
      <c r="P33" s="9"/>
      <c r="Q33" s="60">
        <f t="shared" si="2"/>
        <v>1.7873633411778819E-2</v>
      </c>
      <c r="R33" s="9"/>
      <c r="S33" s="22">
        <f t="shared" si="3"/>
        <v>-0.52715128642884967</v>
      </c>
      <c r="U33" s="8"/>
      <c r="V33" s="10" t="s">
        <v>297</v>
      </c>
      <c r="W33" s="9">
        <v>6.2499999999999986E-3</v>
      </c>
      <c r="X33" s="9">
        <v>-4.0000000000000105E-4</v>
      </c>
      <c r="Y33" s="9"/>
      <c r="Z33" s="9"/>
      <c r="AA33" s="60">
        <f t="shared" si="4"/>
        <v>-0.44057715607445713</v>
      </c>
      <c r="AB33" s="9"/>
      <c r="AC33" s="22">
        <f t="shared" si="5"/>
        <v>-1.4349276974416025</v>
      </c>
    </row>
    <row r="34" spans="1:29">
      <c r="A34" s="8"/>
      <c r="B34" s="10" t="s">
        <v>233</v>
      </c>
      <c r="C34" s="9">
        <v>7.4999999999999997E-3</v>
      </c>
      <c r="D34" s="9">
        <v>-2.5000000000000022E-4</v>
      </c>
      <c r="E34" s="9"/>
      <c r="F34" s="9"/>
      <c r="G34" s="9">
        <f t="shared" si="0"/>
        <v>-8.7757788503729769E-2</v>
      </c>
      <c r="H34" s="9"/>
      <c r="I34" s="22">
        <f t="shared" si="1"/>
        <v>-0.59980594513539731</v>
      </c>
      <c r="K34" s="8"/>
      <c r="L34" s="10" t="s">
        <v>233</v>
      </c>
      <c r="M34" s="9">
        <v>9.7999999999999997E-3</v>
      </c>
      <c r="N34" s="9">
        <v>2.8000000000000004E-3</v>
      </c>
      <c r="O34" s="9"/>
      <c r="P34" s="9"/>
      <c r="Q34" s="60">
        <f t="shared" si="2"/>
        <v>-3.5747266823557229E-2</v>
      </c>
      <c r="R34" s="9"/>
      <c r="S34" s="22">
        <f t="shared" si="3"/>
        <v>-0.58106448617725459</v>
      </c>
      <c r="U34" s="8"/>
      <c r="V34" s="10" t="s">
        <v>233</v>
      </c>
      <c r="W34" s="9">
        <v>6.6499999999999997E-3</v>
      </c>
      <c r="X34" s="9">
        <v>0</v>
      </c>
      <c r="Y34" s="9"/>
      <c r="Z34" s="9"/>
      <c r="AA34" s="60">
        <f t="shared" si="4"/>
        <v>-0.35246172485956545</v>
      </c>
      <c r="AB34" s="9"/>
      <c r="AC34" s="22">
        <f t="shared" si="5"/>
        <v>-1.3459399332591775</v>
      </c>
    </row>
    <row r="35" spans="1:29">
      <c r="A35" s="8"/>
      <c r="B35" s="6" t="s">
        <v>234</v>
      </c>
      <c r="C35" s="9">
        <v>4.3499999999999997E-3</v>
      </c>
      <c r="D35" s="9">
        <v>-3.4000000000000002E-3</v>
      </c>
      <c r="E35" s="9"/>
      <c r="F35" s="9"/>
      <c r="G35" s="9">
        <f t="shared" si="0"/>
        <v>-0.64063185607722684</v>
      </c>
      <c r="H35" s="9"/>
      <c r="I35" s="22">
        <f t="shared" si="1"/>
        <v>-1.1555085119520154</v>
      </c>
      <c r="K35" s="8"/>
      <c r="L35" s="6" t="s">
        <v>234</v>
      </c>
      <c r="M35" s="9">
        <v>6.2500000000000021E-3</v>
      </c>
      <c r="N35" s="9">
        <v>-7.499999999999972E-4</v>
      </c>
      <c r="O35" s="9"/>
      <c r="P35" s="9"/>
      <c r="Q35" s="60">
        <f t="shared" si="2"/>
        <v>-0.45875659090232007</v>
      </c>
      <c r="R35" s="9"/>
      <c r="S35" s="22">
        <f t="shared" si="3"/>
        <v>-1.0063797286368943</v>
      </c>
      <c r="U35" s="8"/>
      <c r="V35" s="6" t="s">
        <v>234</v>
      </c>
      <c r="W35" s="9">
        <v>3.599999999999999E-3</v>
      </c>
      <c r="X35" s="9">
        <v>-3.0500000000000006E-3</v>
      </c>
      <c r="Y35" s="9"/>
      <c r="Z35" s="9"/>
      <c r="AA35" s="60">
        <f t="shared" si="4"/>
        <v>-1.0243418878731132</v>
      </c>
      <c r="AB35" s="9"/>
      <c r="AC35" s="22">
        <f t="shared" si="5"/>
        <v>-2.0244716351501677</v>
      </c>
    </row>
    <row r="36" spans="1:29">
      <c r="A36" s="8"/>
      <c r="B36" s="5" t="s">
        <v>298</v>
      </c>
      <c r="C36" s="9">
        <v>0.56915000000000004</v>
      </c>
      <c r="D36" s="9">
        <v>0.56140000000000001</v>
      </c>
      <c r="E36" s="9"/>
      <c r="F36" s="9"/>
      <c r="G36" s="9">
        <f t="shared" si="0"/>
        <v>98.490566037735832</v>
      </c>
      <c r="H36" s="9"/>
      <c r="I36" s="22">
        <f t="shared" si="1"/>
        <v>98.482843785833978</v>
      </c>
      <c r="K36" s="8"/>
      <c r="L36" s="5" t="s">
        <v>298</v>
      </c>
      <c r="M36" s="9">
        <v>0.86115000000000008</v>
      </c>
      <c r="N36" s="9">
        <v>0.85415000000000008</v>
      </c>
      <c r="O36" s="9"/>
      <c r="P36" s="9"/>
      <c r="Q36" s="60">
        <f t="shared" si="2"/>
        <v>101.40903810062855</v>
      </c>
      <c r="R36" s="9"/>
      <c r="S36" s="22">
        <f t="shared" si="3"/>
        <v>101.41671908227754</v>
      </c>
      <c r="U36" s="8"/>
      <c r="V36" s="5" t="s">
        <v>298</v>
      </c>
      <c r="W36" s="9">
        <v>0.46089999999999998</v>
      </c>
      <c r="X36" s="9">
        <v>0.45424999999999999</v>
      </c>
      <c r="Y36" s="9"/>
      <c r="Z36" s="9"/>
      <c r="AA36" s="60">
        <f t="shared" si="4"/>
        <v>99.713624848551603</v>
      </c>
      <c r="AB36" s="9"/>
      <c r="AC36" s="22">
        <f t="shared" si="5"/>
        <v>99.710789766407117</v>
      </c>
    </row>
    <row r="37" spans="1:29">
      <c r="A37" s="8"/>
      <c r="B37" s="10" t="s">
        <v>299</v>
      </c>
      <c r="C37" s="9">
        <v>0.58635000000000004</v>
      </c>
      <c r="D37" s="9">
        <v>0.5786</v>
      </c>
      <c r="E37" s="9"/>
      <c r="F37" s="9"/>
      <c r="G37" s="9">
        <f t="shared" si="0"/>
        <v>101.50943396226415</v>
      </c>
      <c r="H37" s="9"/>
      <c r="I37" s="22">
        <f t="shared" si="1"/>
        <v>101.51715621416599</v>
      </c>
      <c r="K37" s="8"/>
      <c r="L37" s="10" t="s">
        <v>299</v>
      </c>
      <c r="M37" s="9">
        <v>0.83750000000000013</v>
      </c>
      <c r="N37" s="9">
        <v>0.83050000000000013</v>
      </c>
      <c r="O37" s="9"/>
      <c r="P37" s="9"/>
      <c r="Q37" s="60">
        <f t="shared" si="2"/>
        <v>98.59096189937145</v>
      </c>
      <c r="R37" s="9"/>
      <c r="S37" s="22">
        <f t="shared" si="3"/>
        <v>98.583280917722476</v>
      </c>
      <c r="U37" s="8"/>
      <c r="V37" s="10" t="s">
        <v>299</v>
      </c>
      <c r="W37" s="9">
        <v>0.46350000000000002</v>
      </c>
      <c r="X37" s="9">
        <v>0.45685000000000003</v>
      </c>
      <c r="Y37" s="9"/>
      <c r="Z37" s="9"/>
      <c r="AA37" s="60">
        <f t="shared" si="4"/>
        <v>100.2863751514484</v>
      </c>
      <c r="AB37" s="9"/>
      <c r="AC37" s="22">
        <f t="shared" si="5"/>
        <v>100.2892102335929</v>
      </c>
    </row>
    <row r="38" spans="1:29">
      <c r="A38" s="8"/>
      <c r="B38" s="10" t="s">
        <v>300</v>
      </c>
      <c r="C38" s="9">
        <v>7.7499999999999999E-3</v>
      </c>
      <c r="D38" s="9"/>
      <c r="E38" s="9"/>
      <c r="F38" s="9"/>
      <c r="G38" s="9"/>
      <c r="H38" s="9"/>
      <c r="I38" s="22"/>
      <c r="K38" s="8"/>
      <c r="L38" s="10" t="s">
        <v>300</v>
      </c>
      <c r="M38" s="9">
        <v>6.9999999999999993E-3</v>
      </c>
      <c r="N38" s="9"/>
      <c r="O38" s="9"/>
      <c r="P38" s="9"/>
      <c r="Q38" s="60"/>
      <c r="R38" s="9"/>
      <c r="S38" s="22"/>
      <c r="U38" s="8"/>
      <c r="V38" s="10" t="s">
        <v>300</v>
      </c>
      <c r="W38" s="9">
        <v>6.6499999999999997E-3</v>
      </c>
      <c r="X38" s="9"/>
      <c r="Y38" s="9"/>
      <c r="Z38" s="9"/>
      <c r="AA38" s="60"/>
      <c r="AB38" s="9"/>
      <c r="AC38" s="22"/>
    </row>
    <row r="39" spans="1:29">
      <c r="A39" s="8"/>
      <c r="B39" s="6" t="s">
        <v>301</v>
      </c>
      <c r="C39" s="9">
        <v>0.31374999999999997</v>
      </c>
      <c r="D39" s="9"/>
      <c r="E39" s="9"/>
      <c r="F39" s="9"/>
      <c r="G39" s="9"/>
      <c r="H39" s="9"/>
      <c r="I39" s="22"/>
      <c r="K39" s="8"/>
      <c r="L39" s="6" t="s">
        <v>301</v>
      </c>
      <c r="M39" s="9">
        <v>0.89514999999999989</v>
      </c>
      <c r="N39" s="9"/>
      <c r="O39" s="9"/>
      <c r="P39" s="9"/>
      <c r="Q39" s="60"/>
      <c r="R39" s="9"/>
      <c r="S39" s="22"/>
      <c r="U39" s="8"/>
      <c r="V39" s="6" t="s">
        <v>301</v>
      </c>
      <c r="W39" s="9">
        <v>0.73434999999999995</v>
      </c>
      <c r="X39" s="9"/>
      <c r="Y39" s="9"/>
      <c r="Z39" s="9"/>
      <c r="AA39" s="60"/>
      <c r="AB39" s="9"/>
      <c r="AC39" s="22"/>
    </row>
    <row r="40" spans="1:29">
      <c r="A40" s="8"/>
      <c r="B40" s="9"/>
      <c r="C40" s="9"/>
      <c r="D40" s="9"/>
      <c r="E40" s="9"/>
      <c r="F40" s="9"/>
      <c r="G40" s="9"/>
      <c r="H40" s="9"/>
      <c r="I40" s="11"/>
      <c r="K40" s="8"/>
      <c r="L40" s="9"/>
      <c r="M40" s="9"/>
      <c r="N40" s="9"/>
      <c r="O40" s="9"/>
      <c r="P40" s="9"/>
      <c r="Q40" s="9"/>
      <c r="R40" s="9"/>
      <c r="S40" s="11"/>
      <c r="U40" s="8"/>
      <c r="V40" s="9"/>
      <c r="W40" s="9"/>
      <c r="X40" s="9"/>
      <c r="Y40" s="9"/>
      <c r="Z40" s="9"/>
      <c r="AA40" s="9"/>
      <c r="AB40" s="9"/>
      <c r="AC40" s="11"/>
    </row>
    <row r="41" spans="1:29">
      <c r="A41" s="8"/>
      <c r="B41" s="27" t="s">
        <v>235</v>
      </c>
      <c r="C41" s="17" t="s">
        <v>236</v>
      </c>
      <c r="D41" s="17"/>
      <c r="E41" s="17"/>
      <c r="F41" s="17"/>
      <c r="G41" s="17" t="s">
        <v>236</v>
      </c>
      <c r="H41" s="17"/>
      <c r="I41" s="11"/>
      <c r="K41" s="8"/>
      <c r="L41" s="27" t="s">
        <v>235</v>
      </c>
      <c r="M41" s="17" t="s">
        <v>236</v>
      </c>
      <c r="N41" s="17"/>
      <c r="O41" s="17"/>
      <c r="P41" s="17"/>
      <c r="Q41" s="17" t="s">
        <v>236</v>
      </c>
      <c r="R41" s="17"/>
      <c r="S41" s="11"/>
      <c r="U41" s="8"/>
      <c r="V41" s="27" t="s">
        <v>235</v>
      </c>
      <c r="W41" s="17" t="s">
        <v>236</v>
      </c>
      <c r="X41" s="17"/>
      <c r="Y41" s="17"/>
      <c r="Z41" s="17"/>
      <c r="AA41" s="17" t="s">
        <v>236</v>
      </c>
      <c r="AB41" s="17"/>
      <c r="AC41" s="11"/>
    </row>
    <row r="42" spans="1:29">
      <c r="A42" s="8"/>
      <c r="B42" s="9"/>
      <c r="C42" s="17" t="s">
        <v>302</v>
      </c>
      <c r="D42" s="17" t="s">
        <v>239</v>
      </c>
      <c r="E42" s="17"/>
      <c r="F42" s="17"/>
      <c r="G42" s="17" t="s">
        <v>303</v>
      </c>
      <c r="H42" s="17" t="s">
        <v>239</v>
      </c>
      <c r="I42" s="11"/>
      <c r="K42" s="8"/>
      <c r="L42" s="9"/>
      <c r="M42" s="17" t="s">
        <v>304</v>
      </c>
      <c r="N42" s="17" t="s">
        <v>239</v>
      </c>
      <c r="O42" s="17"/>
      <c r="P42" s="17"/>
      <c r="Q42" s="17" t="s">
        <v>303</v>
      </c>
      <c r="R42" s="17" t="s">
        <v>239</v>
      </c>
      <c r="S42" s="11"/>
      <c r="U42" s="8"/>
      <c r="V42" s="9"/>
      <c r="W42" s="17" t="s">
        <v>303</v>
      </c>
      <c r="X42" s="17" t="s">
        <v>239</v>
      </c>
      <c r="Y42" s="17"/>
      <c r="Z42" s="17"/>
      <c r="AA42" s="17" t="s">
        <v>303</v>
      </c>
      <c r="AB42" s="17" t="s">
        <v>239</v>
      </c>
      <c r="AC42" s="11"/>
    </row>
    <row r="43" spans="1:29">
      <c r="A43" s="8"/>
      <c r="B43" s="10" t="s">
        <v>241</v>
      </c>
      <c r="C43" s="9">
        <f>AVERAGE(G4:G7)</f>
        <v>4.5283018867924518</v>
      </c>
      <c r="D43" s="9">
        <f>STDEV(G4:G7)</f>
        <v>1.9619574718555892</v>
      </c>
      <c r="E43" s="9"/>
      <c r="F43" s="10" t="s">
        <v>249</v>
      </c>
      <c r="G43" s="9">
        <f>AVERAGE(G20:G23)</f>
        <v>0.83589293549802524</v>
      </c>
      <c r="H43" s="9">
        <f>STDEV(G20:G23)</f>
        <v>0.47309913674523502</v>
      </c>
      <c r="I43" s="11"/>
      <c r="K43" s="8"/>
      <c r="L43" s="10" t="s">
        <v>241</v>
      </c>
      <c r="M43" s="9">
        <f>AVERAGE(Q4:Q7)</f>
        <v>2.9089338377669871</v>
      </c>
      <c r="N43" s="9">
        <f>STDEV(Q4:Q7)</f>
        <v>0.94389752559654105</v>
      </c>
      <c r="O43" s="9"/>
      <c r="P43" s="10" t="s">
        <v>249</v>
      </c>
      <c r="Q43" s="9">
        <f>AVERAGE(Q20:Q23)</f>
        <v>0.64791921117697893</v>
      </c>
      <c r="R43" s="9">
        <f>STDEV(Q20:Q23)</f>
        <v>0.22834429775755918</v>
      </c>
      <c r="S43" s="11"/>
      <c r="U43" s="8"/>
      <c r="V43" s="10" t="s">
        <v>241</v>
      </c>
      <c r="W43" s="9">
        <f>AVERAGE(AA4:AA7)</f>
        <v>0.64434409075889465</v>
      </c>
      <c r="X43" s="9">
        <f>STDEV(AA4:AA7)</f>
        <v>0.34696907945314831</v>
      </c>
      <c r="Y43" s="9"/>
      <c r="Z43" s="10" t="s">
        <v>249</v>
      </c>
      <c r="AA43" s="9">
        <f>AVERAGE(AA20:AA23)</f>
        <v>-7.1593787862098718E-2</v>
      </c>
      <c r="AB43" s="9">
        <f>STDEV(AA20:AA23)</f>
        <v>0.20119556131468558</v>
      </c>
      <c r="AC43" s="11"/>
    </row>
    <row r="44" spans="1:29">
      <c r="A44" s="8"/>
      <c r="B44" s="10" t="s">
        <v>243</v>
      </c>
      <c r="C44" s="9">
        <f>AVERAGE(G8:G11)</f>
        <v>1.2066695919262829</v>
      </c>
      <c r="D44" s="9">
        <f>STDEV(G8:G11)</f>
        <v>0.22137471104300088</v>
      </c>
      <c r="E44" s="9"/>
      <c r="F44" s="10" t="s">
        <v>251</v>
      </c>
      <c r="G44" s="9">
        <f>AVERAGE(G24:G27)</f>
        <v>0.86880210618692399</v>
      </c>
      <c r="H44" s="9">
        <f>STDEV(G24:G27)</f>
        <v>0.2091509484477922</v>
      </c>
      <c r="I44" s="11"/>
      <c r="K44" s="8"/>
      <c r="L44" s="10" t="s">
        <v>243</v>
      </c>
      <c r="M44" s="9">
        <f>AVERAGE(Q8:Q11)</f>
        <v>0.74026631713783564</v>
      </c>
      <c r="N44" s="9">
        <f>STDEV(Q8:Q11)</f>
        <v>0.12613968458840089</v>
      </c>
      <c r="O44" s="9"/>
      <c r="P44" s="10" t="s">
        <v>251</v>
      </c>
      <c r="Q44" s="9">
        <f>AVERAGE(Q24:Q27)</f>
        <v>0.2293782954511604</v>
      </c>
      <c r="R44" s="9">
        <f>STDEV(Q24:Q27)</f>
        <v>0.2781123064013537</v>
      </c>
      <c r="S44" s="11"/>
      <c r="U44" s="8"/>
      <c r="V44" s="10" t="s">
        <v>243</v>
      </c>
      <c r="W44" s="9">
        <f>AVERAGE(AA8:AA11)</f>
        <v>0.29463597312479428</v>
      </c>
      <c r="X44" s="9">
        <f>STDEV(AA8:AA11)</f>
        <v>0.31171352724527918</v>
      </c>
      <c r="Y44" s="9"/>
      <c r="Z44" s="10" t="s">
        <v>251</v>
      </c>
      <c r="AA44" s="9">
        <f>AVERAGE(AA24:AA27)</f>
        <v>-0.11289789624407895</v>
      </c>
      <c r="AB44" s="9">
        <f>STDEV(AA24:AA27)</f>
        <v>0.2312811518809853</v>
      </c>
      <c r="AC44" s="11"/>
    </row>
    <row r="45" spans="1:29">
      <c r="A45" s="8"/>
      <c r="B45" s="10" t="s">
        <v>245</v>
      </c>
      <c r="C45" s="9">
        <f>AVERAGE(G12:G15)</f>
        <v>1.1474330846862657</v>
      </c>
      <c r="D45" s="9">
        <f>STDEV(G12:G15)</f>
        <v>0.51537935895168985</v>
      </c>
      <c r="E45" s="9"/>
      <c r="F45" s="10" t="s">
        <v>252</v>
      </c>
      <c r="G45" s="9">
        <f>AVERAGE(G28:G31)</f>
        <v>0.42781921895568198</v>
      </c>
      <c r="H45" s="9">
        <f>STDEV(G28:G31)</f>
        <v>0.22136021510538717</v>
      </c>
      <c r="I45" s="11"/>
      <c r="K45" s="8"/>
      <c r="L45" s="10" t="s">
        <v>245</v>
      </c>
      <c r="M45" s="9">
        <f>AVERAGE(Q12:Q15)</f>
        <v>-2.9789389019630463E-3</v>
      </c>
      <c r="N45" s="9">
        <f>STDEV(Q12:Q15)</f>
        <v>0.77306382165606602</v>
      </c>
      <c r="O45" s="9"/>
      <c r="P45" s="10" t="s">
        <v>252</v>
      </c>
      <c r="Q45" s="9">
        <f>AVERAGE(Q28:Q31)</f>
        <v>0.44684083529446816</v>
      </c>
      <c r="R45" s="9">
        <f>STDEV(Q28:Q31)</f>
        <v>0.12870487053348523</v>
      </c>
      <c r="S45" s="11"/>
      <c r="U45" s="8"/>
      <c r="V45" s="10" t="s">
        <v>245</v>
      </c>
      <c r="W45" s="9">
        <f>AVERAGE(AA12:AA15)</f>
        <v>-3.3043286705584117E-2</v>
      </c>
      <c r="X45" s="9">
        <f>STDEV(AA12:AA15)</f>
        <v>0.20008703738941472</v>
      </c>
      <c r="Y45" s="9"/>
      <c r="Z45" s="10" t="s">
        <v>252</v>
      </c>
      <c r="AA45" s="9">
        <f>AVERAGE(AA28:AA31)</f>
        <v>0.4488379777508546</v>
      </c>
      <c r="AB45" s="9">
        <f>STDEV(AA28:AA31)</f>
        <v>0.35729048536862229</v>
      </c>
      <c r="AC45" s="11"/>
    </row>
    <row r="46" spans="1:29">
      <c r="A46" s="8"/>
      <c r="B46" s="10" t="s">
        <v>247</v>
      </c>
      <c r="C46" s="9">
        <f>AVERAGE(G16:G19)</f>
        <v>0.91926283457656888</v>
      </c>
      <c r="D46" s="9">
        <f>STDEV(G16:G19)</f>
        <v>0.21584075211293241</v>
      </c>
      <c r="E46" s="9"/>
      <c r="F46" s="10" t="s">
        <v>253</v>
      </c>
      <c r="G46" s="9">
        <f>AVERAGE(G32:G35)</f>
        <v>-0.22817025010969733</v>
      </c>
      <c r="H46" s="9">
        <f>STDEV(G32:G35)</f>
        <v>0.28508902479018089</v>
      </c>
      <c r="I46" s="11"/>
      <c r="K46" s="8"/>
      <c r="L46" s="10" t="s">
        <v>247</v>
      </c>
      <c r="M46" s="9">
        <f>AVERAGE(Q16:Q19)</f>
        <v>0.34853585152968536</v>
      </c>
      <c r="N46" s="9">
        <f>STDEV(Q16:Q19)</f>
        <v>0.11444709530995002</v>
      </c>
      <c r="O46" s="9"/>
      <c r="P46" s="10" t="s">
        <v>253</v>
      </c>
      <c r="Q46" s="9">
        <f>AVERAGE(Q32:Q35)</f>
        <v>-0.11915755607852462</v>
      </c>
      <c r="R46" s="9">
        <f>STDEV(Q32:Q35)</f>
        <v>0.22749421301840109</v>
      </c>
      <c r="S46" s="11"/>
      <c r="U46" s="8"/>
      <c r="V46" s="10" t="s">
        <v>247</v>
      </c>
      <c r="W46" s="9">
        <f>AVERAGE(AA16:AA19)</f>
        <v>-5.5072144509302964E-3</v>
      </c>
      <c r="X46" s="9">
        <f>STDEV(AA16:AA19)</f>
        <v>0.19382474154738744</v>
      </c>
      <c r="Y46" s="9"/>
      <c r="Z46" s="10" t="s">
        <v>253</v>
      </c>
      <c r="AA46" s="9">
        <f>AVERAGE(AA32:AA35)</f>
        <v>-0.45434519220178393</v>
      </c>
      <c r="AB46" s="9">
        <f>STDEV(AA32:AA35)</f>
        <v>0.42500807305649546</v>
      </c>
      <c r="AC46" s="11"/>
    </row>
    <row r="47" spans="1:29">
      <c r="A47" s="8"/>
      <c r="B47" s="9"/>
      <c r="C47" s="9"/>
      <c r="D47" s="9"/>
      <c r="E47" s="9"/>
      <c r="F47" s="9"/>
      <c r="G47" s="9"/>
      <c r="H47" s="9"/>
      <c r="I47" s="11"/>
      <c r="K47" s="8"/>
      <c r="L47" s="9"/>
      <c r="M47" s="9"/>
      <c r="N47" s="9"/>
      <c r="O47" s="9"/>
      <c r="P47" s="9"/>
      <c r="Q47" s="9"/>
      <c r="R47" s="9"/>
      <c r="S47" s="11"/>
      <c r="U47" s="8"/>
      <c r="AC47" s="11"/>
    </row>
    <row r="48" spans="1:29">
      <c r="A48" s="8"/>
      <c r="B48" s="27" t="s">
        <v>237</v>
      </c>
      <c r="C48" s="17" t="s">
        <v>236</v>
      </c>
      <c r="D48" s="17"/>
      <c r="E48" s="17"/>
      <c r="F48" s="17"/>
      <c r="G48" s="17" t="s">
        <v>236</v>
      </c>
      <c r="H48" s="17"/>
      <c r="I48" s="11"/>
      <c r="K48" s="8"/>
      <c r="L48" s="27" t="s">
        <v>237</v>
      </c>
      <c r="M48" s="17" t="s">
        <v>236</v>
      </c>
      <c r="N48" s="17"/>
      <c r="O48" s="17"/>
      <c r="P48" s="17"/>
      <c r="Q48" s="17" t="s">
        <v>236</v>
      </c>
      <c r="R48" s="17"/>
      <c r="S48" s="11"/>
      <c r="U48" s="8"/>
      <c r="V48" s="27" t="s">
        <v>237</v>
      </c>
      <c r="W48" s="17" t="s">
        <v>236</v>
      </c>
      <c r="X48" s="17"/>
      <c r="Y48" s="17"/>
      <c r="Z48" s="17"/>
      <c r="AA48" s="17" t="s">
        <v>236</v>
      </c>
      <c r="AB48" s="17"/>
      <c r="AC48" s="11"/>
    </row>
    <row r="49" spans="1:30">
      <c r="A49" s="8"/>
      <c r="B49" s="9"/>
      <c r="C49" s="17" t="s">
        <v>303</v>
      </c>
      <c r="D49" s="17" t="s">
        <v>239</v>
      </c>
      <c r="E49" s="17"/>
      <c r="F49" s="17"/>
      <c r="G49" s="17" t="s">
        <v>303</v>
      </c>
      <c r="H49" s="17" t="s">
        <v>239</v>
      </c>
      <c r="I49" s="11"/>
      <c r="K49" s="8"/>
      <c r="L49" s="9"/>
      <c r="M49" s="17" t="s">
        <v>303</v>
      </c>
      <c r="N49" s="17" t="s">
        <v>239</v>
      </c>
      <c r="O49" s="17"/>
      <c r="P49" s="17"/>
      <c r="Q49" s="17" t="s">
        <v>303</v>
      </c>
      <c r="R49" s="17" t="s">
        <v>239</v>
      </c>
      <c r="S49" s="11"/>
      <c r="U49" s="8"/>
      <c r="V49" s="9"/>
      <c r="W49" s="17" t="s">
        <v>303</v>
      </c>
      <c r="X49" s="17" t="s">
        <v>239</v>
      </c>
      <c r="Y49" s="17"/>
      <c r="Z49" s="17"/>
      <c r="AA49" s="17" t="s">
        <v>303</v>
      </c>
      <c r="AB49" s="17" t="s">
        <v>239</v>
      </c>
      <c r="AC49" s="11"/>
    </row>
    <row r="50" spans="1:30">
      <c r="A50" s="8"/>
      <c r="B50" s="10" t="s">
        <v>241</v>
      </c>
      <c r="C50" s="9">
        <f>AVERAGE(I4:I7)</f>
        <v>4.0398694540001756</v>
      </c>
      <c r="D50" s="9">
        <f>STDEV(I4:I7)</f>
        <v>1.9719948303602759</v>
      </c>
      <c r="E50" s="9"/>
      <c r="F50" s="10" t="s">
        <v>249</v>
      </c>
      <c r="G50" s="9">
        <f>AVERAGE(I20:I23)</f>
        <v>0.32857016847490506</v>
      </c>
      <c r="H50" s="9">
        <f>STDEV(I20:I23)</f>
        <v>0.47551950808961413</v>
      </c>
      <c r="I50" s="11"/>
      <c r="K50" s="8"/>
      <c r="L50" s="10" t="s">
        <v>241</v>
      </c>
      <c r="M50" s="9">
        <f>AVERAGE(S4:S7)</f>
        <v>2.3796687333393236</v>
      </c>
      <c r="N50" s="9">
        <f>STDEV(S4:S7)</f>
        <v>0.94904292199809126</v>
      </c>
      <c r="O50" s="9"/>
      <c r="P50" s="10" t="s">
        <v>249</v>
      </c>
      <c r="Q50" s="9">
        <f>AVERAGE(S20:S23)</f>
        <v>0.10632881061491001</v>
      </c>
      <c r="R50" s="9">
        <f>STDEV(S20:S23)</f>
        <v>0.22958905356646325</v>
      </c>
      <c r="S50" s="11"/>
      <c r="U50" s="8"/>
      <c r="V50" s="10" t="s">
        <v>241</v>
      </c>
      <c r="W50" s="9">
        <f>AVERAGE(AC4:AC7)</f>
        <v>-0.33926585094549583</v>
      </c>
      <c r="X50" s="9">
        <f>STDEV(AC4:AC7)</f>
        <v>0.35040403474473142</v>
      </c>
      <c r="Y50" s="9"/>
      <c r="Z50" s="10" t="s">
        <v>249</v>
      </c>
      <c r="AA50" s="9">
        <f>AVERAGE(AC20:AC23)</f>
        <v>-1.0622914349276982</v>
      </c>
      <c r="AB50" s="9">
        <f>STDEV(AC20:AC23)</f>
        <v>0.20318737499177164</v>
      </c>
      <c r="AC50" s="11"/>
    </row>
    <row r="51" spans="1:30">
      <c r="A51" s="8"/>
      <c r="B51" s="10" t="s">
        <v>243</v>
      </c>
      <c r="C51" s="9">
        <f>AVERAGE(I8:I11)</f>
        <v>0.70124371526858909</v>
      </c>
      <c r="D51" s="9">
        <f>STDEV(I8:I11)</f>
        <v>0.22250726226823753</v>
      </c>
      <c r="E51" s="9"/>
      <c r="F51" s="10" t="s">
        <v>251</v>
      </c>
      <c r="G51" s="9">
        <f>AVERAGE(I24:I27)</f>
        <v>0.36164770221398945</v>
      </c>
      <c r="H51" s="9">
        <f>STDEV(I24:I27)</f>
        <v>0.21022096300278714</v>
      </c>
      <c r="I51" s="11"/>
      <c r="K51" s="8"/>
      <c r="L51" s="10" t="s">
        <v>243</v>
      </c>
      <c r="M51" s="9">
        <f>AVERAGE(S8:S11)</f>
        <v>0.1991793212927187</v>
      </c>
      <c r="N51" s="9">
        <f>STDEV(S8:S11)</f>
        <v>0.12682730020511065</v>
      </c>
      <c r="O51" s="9"/>
      <c r="P51" s="10" t="s">
        <v>251</v>
      </c>
      <c r="Q51" s="9">
        <f>AVERAGE(S24:S27)</f>
        <v>-0.31449366519902966</v>
      </c>
      <c r="R51" s="9">
        <f>STDEV(S24:S27)</f>
        <v>0.27962835875002368</v>
      </c>
      <c r="S51" s="11"/>
      <c r="U51" s="8"/>
      <c r="V51" s="10" t="s">
        <v>243</v>
      </c>
      <c r="W51" s="9">
        <f>AVERAGE(AC8:AC11)</f>
        <v>-0.69243604004449444</v>
      </c>
      <c r="X51" s="9">
        <f>STDEV(AC8:AC11)</f>
        <v>0.31479945649164531</v>
      </c>
      <c r="Y51" s="9"/>
      <c r="Z51" s="10" t="s">
        <v>251</v>
      </c>
      <c r="AA51" s="9">
        <f>AVERAGE(AC24:AC27)</f>
        <v>-1.1040044493882095</v>
      </c>
      <c r="AB51" s="9">
        <f>STDEV(AC24:AC27)</f>
        <v>0.23357080955811721</v>
      </c>
      <c r="AC51" s="11"/>
    </row>
    <row r="52" spans="1:30">
      <c r="A52" s="8"/>
      <c r="B52" s="10" t="s">
        <v>245</v>
      </c>
      <c r="C52" s="9">
        <f>AVERAGE(I12:I15)</f>
        <v>0.64170415453823759</v>
      </c>
      <c r="D52" s="9">
        <f>STDEV(I12:I15)</f>
        <v>0.51801603556977183</v>
      </c>
      <c r="E52" s="9"/>
      <c r="F52" s="10" t="s">
        <v>252</v>
      </c>
      <c r="G52" s="9">
        <f>AVERAGE(I28:I31)</f>
        <v>-8.1591249889741729E-2</v>
      </c>
      <c r="H52" s="9">
        <f>STDEV(I28:I31)</f>
        <v>0.2224926921695235</v>
      </c>
      <c r="I52" s="11"/>
      <c r="K52" s="8"/>
      <c r="L52" s="10" t="s">
        <v>245</v>
      </c>
      <c r="M52" s="9">
        <f>AVERAGE(S12:S15)</f>
        <v>-0.54811753077545156</v>
      </c>
      <c r="N52" s="9">
        <f>STDEV(S12:S15)</f>
        <v>0.77727796535095939</v>
      </c>
      <c r="O52" s="9"/>
      <c r="P52" s="10" t="s">
        <v>252</v>
      </c>
      <c r="Q52" s="9">
        <f>AVERAGE(S28:S31)</f>
        <v>-9.584568844160915E-2</v>
      </c>
      <c r="R52" s="9">
        <f>STDEV(S28:S31)</f>
        <v>0.12940646955217827</v>
      </c>
      <c r="S52" s="11"/>
      <c r="U52" s="8"/>
      <c r="V52" s="10" t="s">
        <v>245</v>
      </c>
      <c r="W52" s="9">
        <f>AVERAGE(AC12:AC15)</f>
        <v>-1.0233592880978877</v>
      </c>
      <c r="X52" s="9">
        <f>STDEV(AC12:AC15)</f>
        <v>0.20206787680294661</v>
      </c>
      <c r="Y52" s="9"/>
      <c r="Z52" s="10" t="s">
        <v>252</v>
      </c>
      <c r="AA52" s="9">
        <f>AVERAGE(AC28:AC31)</f>
        <v>-0.53670745272525056</v>
      </c>
      <c r="AB52" s="9">
        <f>STDEV(AC28:AC31)</f>
        <v>0.36082762143066976</v>
      </c>
      <c r="AC52" s="11"/>
    </row>
    <row r="53" spans="1:30">
      <c r="A53" s="12"/>
      <c r="B53" s="6" t="s">
        <v>247</v>
      </c>
      <c r="C53" s="9">
        <f>AVERAGE(I16:I19)</f>
        <v>0.41236658728058595</v>
      </c>
      <c r="D53" s="7">
        <f>STDEV(I16:I19)</f>
        <v>0.2169449916491899</v>
      </c>
      <c r="E53" s="7"/>
      <c r="F53" s="6" t="s">
        <v>253</v>
      </c>
      <c r="G53" s="7">
        <f>AVERAGE(I32:I35)</f>
        <v>-0.74093675575549089</v>
      </c>
      <c r="H53" s="7">
        <f>STDEV(I32:I35)</f>
        <v>0.28654753792750381</v>
      </c>
      <c r="I53" s="13"/>
      <c r="K53" s="12"/>
      <c r="L53" s="6" t="s">
        <v>247</v>
      </c>
      <c r="M53" s="7">
        <f>AVERAGE(S16:S19)</f>
        <v>-0.19468655464701828</v>
      </c>
      <c r="N53" s="7">
        <f>STDEV(S16:S19)</f>
        <v>0.11507097200885714</v>
      </c>
      <c r="O53" s="7"/>
      <c r="P53" s="6" t="s">
        <v>253</v>
      </c>
      <c r="Q53" s="7">
        <f>AVERAGE(S32:S35)</f>
        <v>-0.66492946356366245</v>
      </c>
      <c r="R53" s="7">
        <f>STDEV(S32:S35)</f>
        <v>0.22873433482537256</v>
      </c>
      <c r="S53" s="13"/>
      <c r="U53" s="12"/>
      <c r="V53" s="6" t="s">
        <v>247</v>
      </c>
      <c r="W53" s="7">
        <f>AVERAGE(AC16:AC19)</f>
        <v>-0.99555061179087956</v>
      </c>
      <c r="X53" s="7">
        <f>STDEV(AC16:AC19)</f>
        <v>0.19574358492866886</v>
      </c>
      <c r="Y53" s="7"/>
      <c r="Z53" s="6" t="s">
        <v>253</v>
      </c>
      <c r="AA53" s="7">
        <f>AVERAGE(AC32:AC35)</f>
        <v>-1.4488320355951065</v>
      </c>
      <c r="AB53" s="7">
        <f>STDEV(AC32:AC35)</f>
        <v>0.42921560570410744</v>
      </c>
      <c r="AC53" s="13"/>
    </row>
    <row r="55" spans="1:30">
      <c r="A55" s="77" t="s">
        <v>254</v>
      </c>
      <c r="B55" s="78"/>
      <c r="C55" s="78"/>
      <c r="D55" s="78"/>
      <c r="E55" s="78"/>
      <c r="F55" s="78"/>
      <c r="G55" s="78"/>
      <c r="H55" s="78"/>
      <c r="I55" s="79"/>
      <c r="K55" s="65" t="s">
        <v>305</v>
      </c>
      <c r="L55" s="66"/>
      <c r="M55" s="66"/>
      <c r="N55" s="66"/>
      <c r="O55" s="66"/>
      <c r="P55" s="66"/>
      <c r="Q55" s="66"/>
      <c r="R55" s="66"/>
      <c r="S55" s="67"/>
      <c r="U55" s="65" t="s">
        <v>256</v>
      </c>
      <c r="V55" s="66"/>
      <c r="W55" s="66"/>
      <c r="X55" s="66"/>
      <c r="Y55" s="66"/>
      <c r="Z55" s="66"/>
      <c r="AA55" s="66"/>
      <c r="AB55" s="66"/>
      <c r="AC55" s="66"/>
      <c r="AD55" s="67"/>
    </row>
    <row r="56" spans="1:30" ht="60">
      <c r="A56" s="18"/>
      <c r="B56" s="19"/>
      <c r="C56" s="20" t="s">
        <v>275</v>
      </c>
      <c r="D56" s="20" t="s">
        <v>276</v>
      </c>
      <c r="E56" s="20" t="s">
        <v>277</v>
      </c>
      <c r="F56" s="20" t="s">
        <v>278</v>
      </c>
      <c r="G56" s="20" t="s">
        <v>306</v>
      </c>
      <c r="H56" s="20" t="s">
        <v>280</v>
      </c>
      <c r="I56" s="21" t="s">
        <v>281</v>
      </c>
      <c r="K56" s="18"/>
      <c r="L56" s="23"/>
      <c r="M56" s="24" t="s">
        <v>275</v>
      </c>
      <c r="N56" s="24" t="s">
        <v>276</v>
      </c>
      <c r="O56" s="24" t="s">
        <v>277</v>
      </c>
      <c r="P56" s="24" t="s">
        <v>278</v>
      </c>
      <c r="Q56" s="24" t="s">
        <v>306</v>
      </c>
      <c r="R56" s="20" t="s">
        <v>280</v>
      </c>
      <c r="S56" s="21" t="s">
        <v>281</v>
      </c>
      <c r="U56" s="18"/>
      <c r="V56" s="23"/>
      <c r="W56" s="23"/>
      <c r="X56" s="24" t="s">
        <v>275</v>
      </c>
      <c r="Y56" s="24" t="s">
        <v>276</v>
      </c>
      <c r="Z56" s="24" t="s">
        <v>277</v>
      </c>
      <c r="AA56" s="24" t="s">
        <v>278</v>
      </c>
      <c r="AB56" s="24" t="s">
        <v>306</v>
      </c>
      <c r="AC56" s="20" t="s">
        <v>280</v>
      </c>
      <c r="AD56" s="21" t="s">
        <v>281</v>
      </c>
    </row>
    <row r="57" spans="1:30">
      <c r="A57" s="8"/>
      <c r="B57" s="10" t="s">
        <v>307</v>
      </c>
      <c r="C57" s="9">
        <v>3.3650000000000006E-2</v>
      </c>
      <c r="D57" s="9">
        <v>2.5500000000000037E-3</v>
      </c>
      <c r="E57">
        <f>AVERAGE(D85:D88)</f>
        <v>-7.6250000000000016E-4</v>
      </c>
      <c r="F57">
        <f>AVERAGE(D89:D90)</f>
        <v>2.8339000000000003</v>
      </c>
      <c r="G57" s="59">
        <f>((D57-D$85)/(F$57-D$85))*100</f>
        <v>0.11113071088375398</v>
      </c>
      <c r="H57" s="59">
        <f>AVERAGE(D81:D84)</f>
        <v>8.2499999999999848E-4</v>
      </c>
      <c r="I57" s="22">
        <f>((D57-D$81)/(F$57-D$81))*100</f>
        <v>1.0594529691169518E-2</v>
      </c>
      <c r="K57" s="8"/>
      <c r="L57" s="10" t="s">
        <v>307</v>
      </c>
      <c r="M57" s="9">
        <v>3.7200000000000004E-2</v>
      </c>
      <c r="N57" s="9">
        <v>7.3000000000000079E-3</v>
      </c>
      <c r="O57">
        <f>AVERAGE(N85:N88)</f>
        <v>3.975000000000008E-3</v>
      </c>
      <c r="P57">
        <f>AVERAGE(N89:N90)</f>
        <v>2.8212000000000002</v>
      </c>
      <c r="Q57" s="59">
        <f>((N57-N$85)/(P$57-N$85))*100</f>
        <v>8.8765800312455442E-2</v>
      </c>
      <c r="R57" s="59">
        <f>AVERAGE(N81:N84)</f>
        <v>3.9500000000000039E-3</v>
      </c>
      <c r="S57" s="22">
        <f>((N57-N$81)/(P$57-N$81))*100</f>
        <v>0.10650005325002698</v>
      </c>
      <c r="U57" s="8"/>
      <c r="V57" s="9"/>
      <c r="W57" s="10" t="s">
        <v>307</v>
      </c>
      <c r="X57" s="9">
        <v>3.9599999999999996E-2</v>
      </c>
      <c r="Y57" s="9">
        <v>1.0900000000000003E-2</v>
      </c>
      <c r="Z57">
        <f>AVERAGE(Y85:Y88)</f>
        <v>4.350000000000011E-3</v>
      </c>
      <c r="AA57">
        <f>AVERAGE(Y89:Y90)</f>
        <v>2.6015999999999995</v>
      </c>
      <c r="AB57" s="59">
        <f>((Y57-Y$85)/(AA$57-Y$85))*100</f>
        <v>0.29441761117632315</v>
      </c>
      <c r="AC57" s="59">
        <f>AVERAGE(Y81:Y84)</f>
        <v>8.1250000000000055E-3</v>
      </c>
      <c r="AD57" s="22">
        <f>((Y57-Y$81)/(AA$57-Y$81))*100</f>
        <v>-0.12560629190902253</v>
      </c>
    </row>
    <row r="58" spans="1:30">
      <c r="A58" s="8"/>
      <c r="B58" s="10" t="s">
        <v>308</v>
      </c>
      <c r="C58" s="9">
        <v>3.3499999999999995E-2</v>
      </c>
      <c r="D58" s="9">
        <v>2.3999999999999924E-3</v>
      </c>
      <c r="E58" s="9"/>
      <c r="F58" s="9"/>
      <c r="G58" s="59">
        <f t="shared" ref="G58:G92" si="6">((D58-D$85)/(F$57-D$85))*100</f>
        <v>0.10583877227024151</v>
      </c>
      <c r="H58" s="9"/>
      <c r="I58" s="22">
        <f t="shared" ref="I58:I92" si="7">((D58-D$81)/(F$57-D$81))*100</f>
        <v>5.297264845584391E-3</v>
      </c>
      <c r="K58" s="8"/>
      <c r="L58" s="10" t="s">
        <v>308</v>
      </c>
      <c r="M58" s="9">
        <v>3.6099999999999993E-2</v>
      </c>
      <c r="N58" s="9">
        <v>6.1999999999999972E-3</v>
      </c>
      <c r="O58" s="9"/>
      <c r="P58" s="9"/>
      <c r="Q58" s="59">
        <f t="shared" ref="Q58:Q92" si="8">((N58-N$85)/(P$57-N$85))*100</f>
        <v>4.970884817497459E-2</v>
      </c>
      <c r="R58" s="9"/>
      <c r="S58" s="22">
        <f t="shared" ref="S58:S92" si="9">((N58-N$81)/(P$57-N$81))*100</f>
        <v>6.7450033725016831E-2</v>
      </c>
      <c r="U58" s="8"/>
      <c r="V58" s="9"/>
      <c r="W58" s="10" t="s">
        <v>308</v>
      </c>
      <c r="X58" s="9">
        <v>3.465E-2</v>
      </c>
      <c r="Y58" s="9">
        <v>5.9500000000000074E-3</v>
      </c>
      <c r="Z58" s="9"/>
      <c r="AA58" s="9"/>
      <c r="AB58" s="59">
        <f t="shared" ref="AB58:AB92" si="10">((Y58-Y$85)/(AA$57-Y$85))*100</f>
        <v>0.10391209806223159</v>
      </c>
      <c r="AC58" s="9"/>
      <c r="AD58" s="22">
        <f t="shared" ref="AD58:AD92" si="11">((Y58-Y$81)/(AA$57-Y$81))*100</f>
        <v>-0.31691433650891804</v>
      </c>
    </row>
    <row r="59" spans="1:30">
      <c r="A59" s="8"/>
      <c r="B59" s="10" t="s">
        <v>207</v>
      </c>
      <c r="C59" s="9">
        <v>3.1649999999999998E-2</v>
      </c>
      <c r="D59" s="9">
        <v>5.4999999999999494E-4</v>
      </c>
      <c r="E59" s="9"/>
      <c r="F59" s="9"/>
      <c r="G59" s="59">
        <f t="shared" si="6"/>
        <v>4.0571529370259235E-2</v>
      </c>
      <c r="H59" s="9"/>
      <c r="I59" s="22">
        <f t="shared" si="7"/>
        <v>-6.0035668249960511E-2</v>
      </c>
      <c r="K59" s="8"/>
      <c r="L59" s="10" t="s">
        <v>207</v>
      </c>
      <c r="M59" s="9">
        <v>3.4999999999999996E-2</v>
      </c>
      <c r="N59" s="9">
        <v>5.1000000000000004E-3</v>
      </c>
      <c r="O59" s="9"/>
      <c r="P59" s="9"/>
      <c r="Q59" s="59">
        <f t="shared" si="8"/>
        <v>1.0651896037494238E-2</v>
      </c>
      <c r="R59" s="9"/>
      <c r="S59" s="22">
        <f t="shared" si="9"/>
        <v>2.8400014200007175E-2</v>
      </c>
      <c r="U59" s="8"/>
      <c r="V59" s="9"/>
      <c r="W59" s="10" t="s">
        <v>207</v>
      </c>
      <c r="X59" s="9">
        <v>3.39E-2</v>
      </c>
      <c r="Y59" s="9">
        <v>5.2000000000000067E-3</v>
      </c>
      <c r="Z59" s="9"/>
      <c r="AA59" s="9"/>
      <c r="AB59" s="59">
        <f t="shared" si="10"/>
        <v>7.504762637827829E-2</v>
      </c>
      <c r="AC59" s="9"/>
      <c r="AD59" s="22">
        <f t="shared" si="11"/>
        <v>-0.34590040387253868</v>
      </c>
    </row>
    <row r="60" spans="1:30">
      <c r="A60" s="8"/>
      <c r="B60" s="10" t="s">
        <v>209</v>
      </c>
      <c r="C60" s="9">
        <v>3.2700000000000007E-2</v>
      </c>
      <c r="D60" s="9">
        <v>1.6000000000000042E-3</v>
      </c>
      <c r="E60" s="9"/>
      <c r="F60" s="9"/>
      <c r="G60" s="59">
        <f t="shared" si="6"/>
        <v>7.7615099664844145E-2</v>
      </c>
      <c r="H60" s="9"/>
      <c r="I60" s="22">
        <f t="shared" si="7"/>
        <v>-2.2954814330867084E-2</v>
      </c>
      <c r="K60" s="8"/>
      <c r="L60" s="10" t="s">
        <v>209</v>
      </c>
      <c r="M60" s="9">
        <v>3.5049999999999998E-2</v>
      </c>
      <c r="N60" s="9">
        <v>5.1500000000000018E-3</v>
      </c>
      <c r="O60" s="9"/>
      <c r="P60" s="9"/>
      <c r="Q60" s="59">
        <f t="shared" si="8"/>
        <v>1.2427212043743401E-2</v>
      </c>
      <c r="R60" s="9"/>
      <c r="S60" s="22">
        <f t="shared" si="9"/>
        <v>3.0175015087507667E-2</v>
      </c>
      <c r="U60" s="8"/>
      <c r="V60" s="9"/>
      <c r="W60" s="10" t="s">
        <v>209</v>
      </c>
      <c r="X60" s="9">
        <v>3.7499999999999999E-2</v>
      </c>
      <c r="Y60" s="9">
        <v>8.8000000000000057E-3</v>
      </c>
      <c r="Z60" s="9"/>
      <c r="AA60" s="9"/>
      <c r="AB60" s="59">
        <f t="shared" si="10"/>
        <v>0.213597090461254</v>
      </c>
      <c r="AC60" s="9"/>
      <c r="AD60" s="22">
        <f t="shared" si="11"/>
        <v>-0.20676728052715998</v>
      </c>
    </row>
    <row r="61" spans="1:30">
      <c r="A61" s="8"/>
      <c r="B61" s="10" t="s">
        <v>309</v>
      </c>
      <c r="C61" s="9">
        <v>3.0999999999999996E-2</v>
      </c>
      <c r="D61" s="9">
        <v>-1.0000000000000633E-4</v>
      </c>
      <c r="E61" s="9"/>
      <c r="F61" s="9"/>
      <c r="G61" s="59">
        <f t="shared" si="6"/>
        <v>1.7639795378373502E-2</v>
      </c>
      <c r="H61" s="9"/>
      <c r="I61" s="22">
        <f t="shared" si="7"/>
        <v>-8.2990482580827724E-2</v>
      </c>
      <c r="K61" s="8"/>
      <c r="L61" s="10" t="s">
        <v>309</v>
      </c>
      <c r="M61" s="9">
        <v>3.3750000000000002E-2</v>
      </c>
      <c r="N61" s="9">
        <v>3.8500000000000062E-3</v>
      </c>
      <c r="O61" s="9"/>
      <c r="P61" s="9"/>
      <c r="Q61" s="59">
        <f t="shared" si="8"/>
        <v>-3.3731004118733358E-2</v>
      </c>
      <c r="R61" s="9"/>
      <c r="S61" s="22">
        <f t="shared" si="9"/>
        <v>-1.5975007987503714E-2</v>
      </c>
      <c r="U61" s="8"/>
      <c r="V61" s="9"/>
      <c r="W61" s="10" t="s">
        <v>309</v>
      </c>
      <c r="X61" s="9">
        <v>3.5650000000000001E-2</v>
      </c>
      <c r="Y61" s="9">
        <v>6.9500000000000083E-3</v>
      </c>
      <c r="Z61" s="9"/>
      <c r="AA61" s="9"/>
      <c r="AB61" s="59">
        <f t="shared" si="10"/>
        <v>0.14239806030750268</v>
      </c>
      <c r="AC61" s="9"/>
      <c r="AD61" s="22">
        <f t="shared" si="11"/>
        <v>-0.27826624669075728</v>
      </c>
    </row>
    <row r="62" spans="1:30">
      <c r="A62" s="8"/>
      <c r="B62" s="10" t="s">
        <v>310</v>
      </c>
      <c r="C62" s="9">
        <v>3.1849999999999996E-2</v>
      </c>
      <c r="D62" s="9">
        <v>7.4999999999999373E-4</v>
      </c>
      <c r="E62" s="9"/>
      <c r="F62" s="9"/>
      <c r="G62" s="59">
        <f t="shared" si="6"/>
        <v>4.7627447521608642E-2</v>
      </c>
      <c r="H62" s="9"/>
      <c r="I62" s="22">
        <f t="shared" si="7"/>
        <v>-5.2972648455847579E-2</v>
      </c>
      <c r="K62" s="8"/>
      <c r="L62" s="10" t="s">
        <v>310</v>
      </c>
      <c r="M62" s="9">
        <v>3.4599999999999999E-2</v>
      </c>
      <c r="N62" s="9">
        <v>4.7000000000000028E-3</v>
      </c>
      <c r="O62" s="9"/>
      <c r="P62" s="9"/>
      <c r="Q62" s="59">
        <f t="shared" si="8"/>
        <v>-3.5506320124985727E-3</v>
      </c>
      <c r="R62" s="9"/>
      <c r="S62" s="22">
        <f t="shared" si="9"/>
        <v>1.4200007100003711E-2</v>
      </c>
      <c r="U62" s="8"/>
      <c r="V62" s="9"/>
      <c r="W62" s="10" t="s">
        <v>310</v>
      </c>
      <c r="X62" s="9">
        <v>3.284999999999999E-2</v>
      </c>
      <c r="Y62" s="9">
        <v>4.1499999999999974E-3</v>
      </c>
      <c r="Z62" s="9"/>
      <c r="AA62" s="9"/>
      <c r="AB62" s="59">
        <f t="shared" si="10"/>
        <v>3.4637366020743326E-2</v>
      </c>
      <c r="AC62" s="9"/>
      <c r="AD62" s="22">
        <f t="shared" si="11"/>
        <v>-0.38648089818160775</v>
      </c>
    </row>
    <row r="63" spans="1:30">
      <c r="A63" s="8"/>
      <c r="B63" s="10" t="s">
        <v>211</v>
      </c>
      <c r="C63" s="9">
        <v>3.2750000000000001E-2</v>
      </c>
      <c r="D63" s="9">
        <v>1.6499999999999987E-3</v>
      </c>
      <c r="E63" s="9"/>
      <c r="F63" s="9"/>
      <c r="G63" s="59">
        <f t="shared" si="6"/>
        <v>7.9379079202681307E-2</v>
      </c>
      <c r="H63" s="9"/>
      <c r="I63" s="22">
        <f t="shared" si="7"/>
        <v>-2.1189059382339035E-2</v>
      </c>
      <c r="K63" s="8"/>
      <c r="L63" s="10" t="s">
        <v>211</v>
      </c>
      <c r="M63" s="9">
        <v>3.4349999999999992E-2</v>
      </c>
      <c r="N63" s="9">
        <v>4.4499999999999956E-3</v>
      </c>
      <c r="O63" s="9"/>
      <c r="P63" s="9"/>
      <c r="Q63" s="59">
        <f t="shared" si="8"/>
        <v>-1.2427212043744388E-2</v>
      </c>
      <c r="R63" s="9"/>
      <c r="S63" s="22">
        <f t="shared" si="9"/>
        <v>5.3250026625012376E-3</v>
      </c>
      <c r="U63" s="8"/>
      <c r="V63" s="9"/>
      <c r="W63" s="10" t="s">
        <v>211</v>
      </c>
      <c r="X63" s="9">
        <v>3.2949999999999993E-2</v>
      </c>
      <c r="Y63" s="9">
        <v>4.2500000000000003E-3</v>
      </c>
      <c r="Z63" s="9"/>
      <c r="AA63" s="9"/>
      <c r="AB63" s="59">
        <f t="shared" si="10"/>
        <v>3.8485962245270545E-2</v>
      </c>
      <c r="AC63" s="9"/>
      <c r="AD63" s="22">
        <f t="shared" si="11"/>
        <v>-0.38261608919979162</v>
      </c>
    </row>
    <row r="64" spans="1:30">
      <c r="A64" s="8"/>
      <c r="B64" s="10" t="s">
        <v>213</v>
      </c>
      <c r="C64" s="9">
        <v>3.2750000000000001E-2</v>
      </c>
      <c r="D64" s="9">
        <v>1.6499999999999987E-3</v>
      </c>
      <c r="E64" s="9"/>
      <c r="F64" s="9"/>
      <c r="G64" s="59">
        <f t="shared" si="6"/>
        <v>7.9379079202681307E-2</v>
      </c>
      <c r="H64" s="9"/>
      <c r="I64" s="22">
        <f t="shared" si="7"/>
        <v>-2.1189059382339035E-2</v>
      </c>
      <c r="K64" s="8"/>
      <c r="L64" s="10" t="s">
        <v>213</v>
      </c>
      <c r="M64" s="9">
        <v>3.3849999999999998E-2</v>
      </c>
      <c r="N64" s="9">
        <v>3.9500000000000021E-3</v>
      </c>
      <c r="O64" s="9"/>
      <c r="P64" s="9"/>
      <c r="Q64" s="59">
        <f t="shared" si="8"/>
        <v>-3.0180372106235278E-2</v>
      </c>
      <c r="R64" s="9"/>
      <c r="S64" s="22">
        <f t="shared" si="9"/>
        <v>-1.2425006212502969E-2</v>
      </c>
      <c r="U64" s="8"/>
      <c r="V64" s="9"/>
      <c r="W64" s="10" t="s">
        <v>213</v>
      </c>
      <c r="X64" s="9">
        <v>3.3850000000000005E-2</v>
      </c>
      <c r="Y64" s="9">
        <v>5.1500000000000122E-3</v>
      </c>
      <c r="Z64" s="9"/>
      <c r="AA64" s="9"/>
      <c r="AB64" s="59">
        <f t="shared" si="10"/>
        <v>7.3123328266014948E-2</v>
      </c>
      <c r="AC64" s="9"/>
      <c r="AD64" s="22">
        <f t="shared" si="11"/>
        <v>-0.34783280836344643</v>
      </c>
    </row>
    <row r="65" spans="1:35">
      <c r="A65" s="8"/>
      <c r="B65" s="10" t="s">
        <v>311</v>
      </c>
      <c r="C65" s="9">
        <v>3.1099999999999999E-2</v>
      </c>
      <c r="D65" s="9">
        <v>0</v>
      </c>
      <c r="E65" s="9"/>
      <c r="F65" s="9"/>
      <c r="G65" s="59">
        <f t="shared" si="6"/>
        <v>2.1167754454048445E-2</v>
      </c>
      <c r="H65" s="9"/>
      <c r="I65" s="22">
        <f t="shared" si="7"/>
        <v>-7.9458972683771015E-2</v>
      </c>
      <c r="K65" s="8"/>
      <c r="L65" s="10" t="s">
        <v>311</v>
      </c>
      <c r="M65" s="9">
        <v>3.4449999999999995E-2</v>
      </c>
      <c r="N65" s="9">
        <v>4.5499999999999985E-3</v>
      </c>
      <c r="O65" s="9"/>
      <c r="P65" s="9"/>
      <c r="Q65" s="59">
        <f t="shared" si="8"/>
        <v>-8.8765800312460615E-3</v>
      </c>
      <c r="R65" s="9"/>
      <c r="S65" s="22">
        <f t="shared" si="9"/>
        <v>8.875004437502226E-3</v>
      </c>
      <c r="U65" s="8"/>
      <c r="V65" s="9"/>
      <c r="W65" s="10" t="s">
        <v>311</v>
      </c>
      <c r="X65" s="9">
        <v>3.4299999999999997E-2</v>
      </c>
      <c r="Y65" s="9">
        <v>5.6000000000000043E-3</v>
      </c>
      <c r="Z65" s="9"/>
      <c r="AA65" s="9"/>
      <c r="AB65" s="59">
        <f t="shared" si="10"/>
        <v>9.0442011276386611E-2</v>
      </c>
      <c r="AC65" s="9"/>
      <c r="AD65" s="22">
        <f t="shared" si="11"/>
        <v>-0.33044116794527445</v>
      </c>
    </row>
    <row r="66" spans="1:35">
      <c r="A66" s="8"/>
      <c r="B66" s="10" t="s">
        <v>312</v>
      </c>
      <c r="C66" s="9">
        <v>3.2749999999999994E-2</v>
      </c>
      <c r="D66" s="9">
        <v>1.6499999999999918E-3</v>
      </c>
      <c r="E66" s="9"/>
      <c r="F66" s="9"/>
      <c r="G66" s="59">
        <f t="shared" si="6"/>
        <v>7.9379079202681072E-2</v>
      </c>
      <c r="H66" s="9"/>
      <c r="I66" s="22">
        <f t="shared" si="7"/>
        <v>-2.1189059382339278E-2</v>
      </c>
      <c r="K66" s="8"/>
      <c r="L66" s="10" t="s">
        <v>312</v>
      </c>
      <c r="M66" s="9">
        <v>3.6999999999999991E-2</v>
      </c>
      <c r="N66" s="9">
        <v>7.0999999999999952E-3</v>
      </c>
      <c r="O66" s="9"/>
      <c r="P66" s="9"/>
      <c r="Q66" s="59">
        <f t="shared" si="8"/>
        <v>8.1664536287458553E-2</v>
      </c>
      <c r="R66" s="9"/>
      <c r="S66" s="22">
        <f t="shared" si="9"/>
        <v>9.9400049700024751E-2</v>
      </c>
      <c r="U66" s="8"/>
      <c r="V66" s="9"/>
      <c r="W66" s="10" t="s">
        <v>312</v>
      </c>
      <c r="X66" s="9">
        <v>3.4850000000000006E-2</v>
      </c>
      <c r="Y66" s="9">
        <v>6.1500000000000131E-3</v>
      </c>
      <c r="Z66" s="9"/>
      <c r="AA66" s="9"/>
      <c r="AB66" s="59">
        <f t="shared" si="10"/>
        <v>0.11160929051128603</v>
      </c>
      <c r="AC66" s="9"/>
      <c r="AD66" s="22">
        <f t="shared" si="11"/>
        <v>-0.30918471854528573</v>
      </c>
    </row>
    <row r="67" spans="1:35">
      <c r="A67" s="8"/>
      <c r="B67" s="10" t="s">
        <v>215</v>
      </c>
      <c r="C67" s="9">
        <v>3.3450000000000008E-2</v>
      </c>
      <c r="D67" s="9">
        <v>2.3500000000000049E-3</v>
      </c>
      <c r="E67" s="9"/>
      <c r="F67" s="9"/>
      <c r="G67" s="59">
        <f t="shared" si="6"/>
        <v>0.10407479273240458</v>
      </c>
      <c r="H67" s="9"/>
      <c r="I67" s="22">
        <f t="shared" si="7"/>
        <v>3.5315098970565878E-3</v>
      </c>
      <c r="K67" s="8"/>
      <c r="L67" s="10" t="s">
        <v>215</v>
      </c>
      <c r="M67" s="9">
        <v>3.599999999999999E-2</v>
      </c>
      <c r="N67" s="9">
        <v>6.0999999999999943E-3</v>
      </c>
      <c r="O67" s="9"/>
      <c r="P67" s="9"/>
      <c r="Q67" s="59">
        <f t="shared" si="8"/>
        <v>4.6158216162476264E-2</v>
      </c>
      <c r="R67" s="9"/>
      <c r="S67" s="22">
        <f t="shared" si="9"/>
        <v>6.390003195001584E-2</v>
      </c>
      <c r="U67" s="8"/>
      <c r="V67" s="9"/>
      <c r="W67" s="10" t="s">
        <v>215</v>
      </c>
      <c r="X67" s="9">
        <v>3.4849999999999999E-2</v>
      </c>
      <c r="Y67" s="9">
        <v>6.1500000000000062E-3</v>
      </c>
      <c r="Z67" s="9"/>
      <c r="AA67" s="9"/>
      <c r="AB67" s="59">
        <f t="shared" si="10"/>
        <v>0.11160929051128576</v>
      </c>
      <c r="AC67" s="9"/>
      <c r="AD67" s="22">
        <f t="shared" si="11"/>
        <v>-0.30918471854528595</v>
      </c>
    </row>
    <row r="68" spans="1:35">
      <c r="A68" s="8"/>
      <c r="B68" s="10" t="s">
        <v>217</v>
      </c>
      <c r="C68" s="9">
        <v>3.1349999999999996E-2</v>
      </c>
      <c r="D68" s="9">
        <v>2.4999999999999328E-4</v>
      </c>
      <c r="E68" s="9"/>
      <c r="F68" s="9"/>
      <c r="G68" s="59">
        <f t="shared" si="6"/>
        <v>2.9987652143235018E-2</v>
      </c>
      <c r="H68" s="9"/>
      <c r="I68" s="22">
        <f t="shared" si="7"/>
        <v>-7.0630197941130027E-2</v>
      </c>
      <c r="K68" s="8"/>
      <c r="L68" s="10" t="s">
        <v>217</v>
      </c>
      <c r="M68" s="9">
        <v>3.3699999999999994E-2</v>
      </c>
      <c r="N68" s="9">
        <v>3.7999999999999978E-3</v>
      </c>
      <c r="O68" s="9"/>
      <c r="P68" s="9"/>
      <c r="Q68" s="59">
        <f t="shared" si="8"/>
        <v>-3.5506320124982768E-2</v>
      </c>
      <c r="R68" s="9"/>
      <c r="S68" s="22">
        <f t="shared" si="9"/>
        <v>-1.7750008875004452E-2</v>
      </c>
      <c r="U68" s="8"/>
      <c r="V68" s="9"/>
      <c r="W68" s="10" t="s">
        <v>217</v>
      </c>
      <c r="X68" s="9">
        <v>3.415E-2</v>
      </c>
      <c r="Y68" s="9">
        <v>5.4500000000000069E-3</v>
      </c>
      <c r="Z68" s="9"/>
      <c r="AA68" s="9"/>
      <c r="AB68" s="59">
        <f t="shared" si="10"/>
        <v>8.4669116939596056E-2</v>
      </c>
      <c r="AC68" s="9"/>
      <c r="AD68" s="22">
        <f t="shared" si="11"/>
        <v>-0.33623838141799844</v>
      </c>
    </row>
    <row r="69" spans="1:35">
      <c r="A69" s="8"/>
      <c r="B69" s="10" t="s">
        <v>313</v>
      </c>
      <c r="C69" s="9">
        <v>3.09E-2</v>
      </c>
      <c r="D69" s="9">
        <v>-2.0000000000000226E-4</v>
      </c>
      <c r="E69" s="9"/>
      <c r="F69" s="9"/>
      <c r="G69" s="59">
        <f t="shared" si="6"/>
        <v>1.4111836302698924E-2</v>
      </c>
      <c r="H69" s="9"/>
      <c r="I69" s="22">
        <f t="shared" si="7"/>
        <v>-8.6521992477884058E-2</v>
      </c>
      <c r="K69" s="8"/>
      <c r="L69" s="10" t="s">
        <v>313</v>
      </c>
      <c r="M69" s="9">
        <v>3.3350000000000005E-2</v>
      </c>
      <c r="N69" s="9">
        <v>3.4500000000000086E-3</v>
      </c>
      <c r="O69" s="9"/>
      <c r="P69" s="9"/>
      <c r="Q69" s="59">
        <f t="shared" si="8"/>
        <v>-4.7933532168726166E-2</v>
      </c>
      <c r="R69" s="9"/>
      <c r="S69" s="22">
        <f t="shared" si="9"/>
        <v>-3.0175015087507175E-2</v>
      </c>
      <c r="U69" s="8"/>
      <c r="V69" s="9"/>
      <c r="W69" s="10" t="s">
        <v>313</v>
      </c>
      <c r="X69" s="9">
        <v>3.5250000000000004E-2</v>
      </c>
      <c r="Y69" s="9">
        <v>6.5500000000000107E-3</v>
      </c>
      <c r="Z69" s="9"/>
      <c r="AA69" s="9"/>
      <c r="AB69" s="59">
        <f t="shared" si="10"/>
        <v>0.12700367540939436</v>
      </c>
      <c r="AC69" s="9"/>
      <c r="AD69" s="22">
        <f t="shared" si="11"/>
        <v>-0.29372548261802145</v>
      </c>
    </row>
    <row r="70" spans="1:35">
      <c r="A70" s="8"/>
      <c r="B70" s="10" t="s">
        <v>314</v>
      </c>
      <c r="C70" s="9">
        <v>3.2199999999999993E-2</v>
      </c>
      <c r="D70" s="9">
        <v>1.0999999999999899E-3</v>
      </c>
      <c r="E70" s="9"/>
      <c r="F70" s="9"/>
      <c r="G70" s="59">
        <f t="shared" si="6"/>
        <v>5.9975304286470035E-2</v>
      </c>
      <c r="H70" s="9"/>
      <c r="I70" s="22">
        <f t="shared" si="7"/>
        <v>-4.0612363816150021E-2</v>
      </c>
      <c r="K70" s="8"/>
      <c r="L70" s="10" t="s">
        <v>314</v>
      </c>
      <c r="M70" s="9">
        <v>3.5099999999999992E-2</v>
      </c>
      <c r="N70" s="9">
        <v>5.1999999999999963E-3</v>
      </c>
      <c r="O70" s="9"/>
      <c r="P70" s="9"/>
      <c r="Q70" s="59">
        <f t="shared" si="8"/>
        <v>1.420252804999232E-2</v>
      </c>
      <c r="R70" s="9"/>
      <c r="S70" s="22">
        <f t="shared" si="9"/>
        <v>3.195001597500792E-2</v>
      </c>
      <c r="U70" s="8"/>
      <c r="V70" s="9"/>
      <c r="W70" s="10" t="s">
        <v>314</v>
      </c>
      <c r="X70" s="9">
        <v>3.4899999999999994E-2</v>
      </c>
      <c r="Y70" s="9">
        <v>6.2000000000000006E-3</v>
      </c>
      <c r="Z70" s="9"/>
      <c r="AA70" s="9"/>
      <c r="AB70" s="59">
        <f t="shared" si="10"/>
        <v>0.11353358862354909</v>
      </c>
      <c r="AC70" s="9"/>
      <c r="AD70" s="22">
        <f t="shared" si="11"/>
        <v>-0.30725231405437814</v>
      </c>
    </row>
    <row r="71" spans="1:35">
      <c r="A71" s="8"/>
      <c r="B71" s="10" t="s">
        <v>219</v>
      </c>
      <c r="C71" s="9">
        <v>3.3250000000000002E-2</v>
      </c>
      <c r="D71" s="9">
        <v>2.1499999999999991E-3</v>
      </c>
      <c r="E71" s="9"/>
      <c r="F71" s="9"/>
      <c r="G71" s="59">
        <f t="shared" si="6"/>
        <v>9.7018874581054931E-2</v>
      </c>
      <c r="H71" s="9"/>
      <c r="I71" s="22">
        <f t="shared" si="7"/>
        <v>-3.5315098970565878E-3</v>
      </c>
      <c r="K71" s="8"/>
      <c r="L71" s="10" t="s">
        <v>219</v>
      </c>
      <c r="M71" s="9">
        <v>3.4699999999999995E-2</v>
      </c>
      <c r="N71" s="9">
        <v>4.7999999999999987E-3</v>
      </c>
      <c r="O71" s="9"/>
      <c r="P71" s="9"/>
      <c r="Q71" s="59">
        <f t="shared" si="8"/>
        <v>-4.9274917653083569E-16</v>
      </c>
      <c r="R71" s="9"/>
      <c r="S71" s="22">
        <f t="shared" si="9"/>
        <v>1.7750008875004452E-2</v>
      </c>
      <c r="U71" s="8"/>
      <c r="V71" s="9"/>
      <c r="W71" s="10" t="s">
        <v>219</v>
      </c>
      <c r="X71" s="9">
        <v>3.3649999999999999E-2</v>
      </c>
      <c r="Y71" s="9">
        <v>4.9500000000000065E-3</v>
      </c>
      <c r="Z71" s="9"/>
      <c r="AA71" s="9"/>
      <c r="AB71" s="59">
        <f t="shared" si="10"/>
        <v>6.542613581696051E-2</v>
      </c>
      <c r="AC71" s="9"/>
      <c r="AD71" s="22">
        <f t="shared" si="11"/>
        <v>-0.35556242632707885</v>
      </c>
    </row>
    <row r="72" spans="1:35">
      <c r="A72" s="8"/>
      <c r="B72" s="10" t="s">
        <v>221</v>
      </c>
      <c r="C72" s="9">
        <v>3.2499999999999994E-2</v>
      </c>
      <c r="D72" s="9">
        <v>1.3999999999999915E-3</v>
      </c>
      <c r="E72" s="9"/>
      <c r="F72" s="9"/>
      <c r="G72" s="59">
        <f t="shared" si="6"/>
        <v>7.055918151349426E-2</v>
      </c>
      <c r="H72" s="9"/>
      <c r="I72" s="22">
        <f t="shared" si="7"/>
        <v>-3.0017834124980502E-2</v>
      </c>
      <c r="K72" s="8"/>
      <c r="L72" s="10" t="s">
        <v>221</v>
      </c>
      <c r="M72" s="9">
        <v>3.49E-2</v>
      </c>
      <c r="N72" s="9">
        <v>5.0000000000000044E-3</v>
      </c>
      <c r="O72" s="9"/>
      <c r="P72" s="9"/>
      <c r="Q72" s="59">
        <f t="shared" si="8"/>
        <v>7.10126402499616E-3</v>
      </c>
      <c r="R72" s="9"/>
      <c r="S72" s="22">
        <f t="shared" si="9"/>
        <v>2.4850012425006431E-2</v>
      </c>
      <c r="U72" s="8"/>
      <c r="V72" s="9"/>
      <c r="W72" s="10" t="s">
        <v>221</v>
      </c>
      <c r="X72" s="9">
        <v>3.4750000000000003E-2</v>
      </c>
      <c r="Y72" s="9">
        <v>6.0500000000000102E-3</v>
      </c>
      <c r="Z72" s="9"/>
      <c r="AA72" s="9"/>
      <c r="AB72" s="59">
        <f t="shared" si="10"/>
        <v>0.10776069428675882</v>
      </c>
      <c r="AC72" s="9"/>
      <c r="AD72" s="22">
        <f t="shared" si="11"/>
        <v>-0.31304952752710186</v>
      </c>
    </row>
    <row r="73" spans="1:35">
      <c r="A73" s="8"/>
      <c r="B73" s="10" t="s">
        <v>315</v>
      </c>
      <c r="C73" s="9">
        <v>3.1199999999999999E-2</v>
      </c>
      <c r="D73" s="9">
        <v>9.9999999999995925E-5</v>
      </c>
      <c r="E73" s="9"/>
      <c r="F73" s="9"/>
      <c r="G73" s="59">
        <f t="shared" si="6"/>
        <v>2.4695713529723023E-2</v>
      </c>
      <c r="H73" s="9"/>
      <c r="I73" s="22">
        <f t="shared" si="7"/>
        <v>-7.5927462786714667E-2</v>
      </c>
      <c r="K73" s="8"/>
      <c r="L73" s="10" t="s">
        <v>315</v>
      </c>
      <c r="M73" s="9">
        <v>3.2750000000000001E-2</v>
      </c>
      <c r="N73" s="9">
        <v>2.8500000000000053E-3</v>
      </c>
      <c r="O73" s="9"/>
      <c r="P73" s="9"/>
      <c r="Q73" s="59">
        <f t="shared" si="8"/>
        <v>-6.9237324243715634E-2</v>
      </c>
      <c r="R73" s="9"/>
      <c r="S73" s="22">
        <f t="shared" si="9"/>
        <v>-5.1475025737512621E-2</v>
      </c>
      <c r="U73" s="8"/>
      <c r="V73" s="9"/>
      <c r="W73" s="10" t="s">
        <v>315</v>
      </c>
      <c r="X73" s="9">
        <v>3.4949999999999995E-2</v>
      </c>
      <c r="Y73" s="9">
        <v>6.2500000000000021E-3</v>
      </c>
      <c r="Z73" s="9"/>
      <c r="AA73" s="9"/>
      <c r="AB73" s="59">
        <f t="shared" si="10"/>
        <v>0.1154578867358127</v>
      </c>
      <c r="AC73" s="9"/>
      <c r="AD73" s="22">
        <f t="shared" si="11"/>
        <v>-0.30531990956346999</v>
      </c>
    </row>
    <row r="74" spans="1:35">
      <c r="A74" s="8"/>
      <c r="B74" s="10" t="s">
        <v>316</v>
      </c>
      <c r="C74" s="9">
        <v>3.0950000000000005E-2</v>
      </c>
      <c r="D74" s="9">
        <v>-1.4999999999999736E-4</v>
      </c>
      <c r="E74" s="9"/>
      <c r="F74" s="9"/>
      <c r="G74" s="59">
        <f t="shared" si="6"/>
        <v>1.5875815840536458E-2</v>
      </c>
      <c r="H74" s="9"/>
      <c r="I74" s="22">
        <f t="shared" si="7"/>
        <v>-8.4756237529355655E-2</v>
      </c>
      <c r="K74" s="8"/>
      <c r="L74" s="10" t="s">
        <v>316</v>
      </c>
      <c r="M74" s="9">
        <v>3.2649999999999998E-2</v>
      </c>
      <c r="N74" s="9">
        <v>2.7500000000000024E-3</v>
      </c>
      <c r="O74" s="9"/>
      <c r="P74" s="9"/>
      <c r="Q74" s="59">
        <f t="shared" si="8"/>
        <v>-7.2787956256213968E-2</v>
      </c>
      <c r="R74" s="9"/>
      <c r="S74" s="22">
        <f t="shared" si="9"/>
        <v>-5.5025027512513605E-2</v>
      </c>
      <c r="U74" s="8"/>
      <c r="V74" s="9"/>
      <c r="W74" s="10" t="s">
        <v>316</v>
      </c>
      <c r="X74" s="9">
        <v>3.2550000000000003E-2</v>
      </c>
      <c r="Y74" s="9">
        <v>3.8500000000000097E-3</v>
      </c>
      <c r="Z74" s="9"/>
      <c r="AA74" s="9"/>
      <c r="AB74" s="59">
        <f t="shared" si="10"/>
        <v>2.3091577347162488E-2</v>
      </c>
      <c r="AC74" s="9"/>
      <c r="AD74" s="22">
        <f t="shared" si="11"/>
        <v>-0.39807532512705557</v>
      </c>
    </row>
    <row r="75" spans="1:35">
      <c r="A75" s="8"/>
      <c r="B75" s="10" t="s">
        <v>223</v>
      </c>
      <c r="C75" s="9">
        <v>3.175E-2</v>
      </c>
      <c r="D75" s="9">
        <v>6.499999999999978E-4</v>
      </c>
      <c r="E75" s="9"/>
      <c r="F75" s="9"/>
      <c r="G75" s="59">
        <f t="shared" si="6"/>
        <v>4.409948844593406E-2</v>
      </c>
      <c r="H75" s="9"/>
      <c r="I75" s="22">
        <f t="shared" si="7"/>
        <v>-5.6504158352903927E-2</v>
      </c>
      <c r="K75" s="8"/>
      <c r="L75" s="10" t="s">
        <v>223</v>
      </c>
      <c r="M75" s="9">
        <v>3.3250000000000002E-2</v>
      </c>
      <c r="N75" s="9">
        <v>3.3500000000000058E-3</v>
      </c>
      <c r="O75" s="9"/>
      <c r="P75" s="9"/>
      <c r="Q75" s="59">
        <f t="shared" si="8"/>
        <v>-5.14841641812245E-2</v>
      </c>
      <c r="R75" s="9"/>
      <c r="S75" s="22">
        <f t="shared" si="9"/>
        <v>-3.3725016862508166E-2</v>
      </c>
      <c r="U75" s="8"/>
      <c r="V75" s="9"/>
      <c r="W75" s="10" t="s">
        <v>223</v>
      </c>
      <c r="X75" s="9">
        <v>3.3799999999999997E-2</v>
      </c>
      <c r="Y75" s="9">
        <v>5.1000000000000038E-3</v>
      </c>
      <c r="Z75" s="9"/>
      <c r="AA75" s="9"/>
      <c r="AB75" s="59">
        <f t="shared" si="10"/>
        <v>7.1199030153751064E-2</v>
      </c>
      <c r="AC75" s="9"/>
      <c r="AD75" s="22">
        <f t="shared" si="11"/>
        <v>-0.3497652128543548</v>
      </c>
    </row>
    <row r="76" spans="1:35">
      <c r="A76" s="8"/>
      <c r="B76" s="10" t="s">
        <v>225</v>
      </c>
      <c r="C76" s="9">
        <v>3.0799999999999998E-2</v>
      </c>
      <c r="D76" s="9">
        <v>-3.0000000000000512E-4</v>
      </c>
      <c r="E76" s="9"/>
      <c r="F76" s="9"/>
      <c r="G76" s="59">
        <f t="shared" si="6"/>
        <v>1.0583877227024101E-2</v>
      </c>
      <c r="H76" s="9"/>
      <c r="I76" s="22">
        <f t="shared" si="7"/>
        <v>-9.0053502374940642E-2</v>
      </c>
      <c r="K76" s="8"/>
      <c r="L76" s="10" t="s">
        <v>225</v>
      </c>
      <c r="M76" s="9">
        <v>3.3950000000000001E-2</v>
      </c>
      <c r="N76" s="9">
        <v>4.050000000000005E-3</v>
      </c>
      <c r="O76" s="9"/>
      <c r="P76" s="9"/>
      <c r="Q76" s="59">
        <f t="shared" si="8"/>
        <v>-2.6629740093736955E-2</v>
      </c>
      <c r="R76" s="9"/>
      <c r="S76" s="22">
        <f t="shared" si="9"/>
        <v>-8.8750044375019797E-3</v>
      </c>
      <c r="U76" s="8"/>
      <c r="V76" s="9"/>
      <c r="W76" s="10" t="s">
        <v>225</v>
      </c>
      <c r="X76" s="9">
        <v>3.4249999999999996E-2</v>
      </c>
      <c r="Y76" s="9">
        <v>5.5500000000000028E-3</v>
      </c>
      <c r="Z76" s="9"/>
      <c r="AA76" s="9"/>
      <c r="AB76" s="59">
        <f t="shared" si="10"/>
        <v>8.8517713164123005E-2</v>
      </c>
      <c r="AC76" s="9"/>
      <c r="AD76" s="22">
        <f t="shared" si="11"/>
        <v>-0.33237357243618254</v>
      </c>
    </row>
    <row r="77" spans="1:35">
      <c r="A77" s="8"/>
      <c r="B77" s="10" t="s">
        <v>317</v>
      </c>
      <c r="C77" s="9">
        <v>3.2199999999999999E-2</v>
      </c>
      <c r="D77" s="9">
        <v>1.0999999999999968E-3</v>
      </c>
      <c r="E77" s="9"/>
      <c r="F77" s="9"/>
      <c r="G77" s="59">
        <f t="shared" si="6"/>
        <v>5.9975304286470271E-2</v>
      </c>
      <c r="H77" s="9"/>
      <c r="I77" s="22">
        <f t="shared" si="7"/>
        <v>-4.0612363816149778E-2</v>
      </c>
      <c r="K77" s="8"/>
      <c r="L77" s="10" t="s">
        <v>317</v>
      </c>
      <c r="M77" s="9">
        <v>3.5999999999999997E-2</v>
      </c>
      <c r="N77" s="9">
        <v>6.1000000000000013E-3</v>
      </c>
      <c r="O77" s="9"/>
      <c r="P77" s="9"/>
      <c r="Q77" s="59">
        <f t="shared" si="8"/>
        <v>4.6158216162476513E-2</v>
      </c>
      <c r="R77" s="9"/>
      <c r="S77" s="22">
        <f t="shared" si="9"/>
        <v>6.390003195001609E-2</v>
      </c>
      <c r="U77" s="8"/>
      <c r="V77" s="9"/>
      <c r="W77" s="10" t="s">
        <v>317</v>
      </c>
      <c r="X77" s="9">
        <v>3.5300000000000005E-2</v>
      </c>
      <c r="Y77" s="9">
        <v>6.6000000000000121E-3</v>
      </c>
      <c r="Z77" s="9"/>
      <c r="AA77" s="9"/>
      <c r="AB77" s="59">
        <f t="shared" si="10"/>
        <v>0.12892797352165797</v>
      </c>
      <c r="AC77" s="9"/>
      <c r="AD77" s="22">
        <f t="shared" si="11"/>
        <v>-0.29179307812711336</v>
      </c>
    </row>
    <row r="78" spans="1:35">
      <c r="A78" s="8"/>
      <c r="B78" s="10" t="s">
        <v>318</v>
      </c>
      <c r="C78" s="9">
        <v>3.15E-2</v>
      </c>
      <c r="D78" s="9">
        <v>3.9999999999999758E-4</v>
      </c>
      <c r="E78" s="9"/>
      <c r="F78" s="9"/>
      <c r="G78" s="59">
        <f t="shared" si="6"/>
        <v>3.5279590756747248E-2</v>
      </c>
      <c r="H78" s="9"/>
      <c r="I78" s="22">
        <f t="shared" si="7"/>
        <v>-6.5332933095545151E-2</v>
      </c>
      <c r="K78" s="8"/>
      <c r="L78" s="10" t="s">
        <v>318</v>
      </c>
      <c r="M78" s="9">
        <v>3.465E-2</v>
      </c>
      <c r="N78" s="9">
        <v>4.7500000000000042E-3</v>
      </c>
      <c r="O78" s="9"/>
      <c r="P78" s="9"/>
      <c r="Q78" s="59">
        <f t="shared" si="8"/>
        <v>-1.7753160062494093E-3</v>
      </c>
      <c r="R78" s="9"/>
      <c r="S78" s="22">
        <f t="shared" si="9"/>
        <v>1.5975007987504206E-2</v>
      </c>
      <c r="U78" s="8"/>
      <c r="V78" s="9"/>
      <c r="W78" s="10" t="s">
        <v>318</v>
      </c>
      <c r="X78" s="9">
        <v>3.3000000000000002E-2</v>
      </c>
      <c r="Y78" s="9">
        <v>4.3000000000000087E-3</v>
      </c>
      <c r="Z78" s="9"/>
      <c r="AA78" s="9"/>
      <c r="AB78" s="59">
        <f t="shared" si="10"/>
        <v>4.0410260357534422E-2</v>
      </c>
      <c r="AC78" s="9"/>
      <c r="AD78" s="22">
        <f t="shared" si="11"/>
        <v>-0.38068368470888325</v>
      </c>
    </row>
    <row r="79" spans="1:35">
      <c r="A79" s="8"/>
      <c r="B79" s="10" t="s">
        <v>227</v>
      </c>
      <c r="C79" s="9">
        <v>3.1400000000000004E-2</v>
      </c>
      <c r="D79" s="9">
        <v>3.0000000000000165E-4</v>
      </c>
      <c r="E79" s="9"/>
      <c r="F79" s="9"/>
      <c r="G79" s="59">
        <f t="shared" si="6"/>
        <v>3.1751631681072673E-2</v>
      </c>
      <c r="H79" s="9"/>
      <c r="I79" s="22">
        <f t="shared" si="7"/>
        <v>-6.8864442992601485E-2</v>
      </c>
      <c r="K79" s="8"/>
      <c r="L79" s="10" t="s">
        <v>227</v>
      </c>
      <c r="M79" s="9">
        <v>3.3349999999999998E-2</v>
      </c>
      <c r="N79" s="9">
        <v>3.4500000000000017E-3</v>
      </c>
      <c r="O79" s="9"/>
      <c r="P79" s="9"/>
      <c r="Q79" s="59">
        <f t="shared" si="8"/>
        <v>-4.7933532168726416E-2</v>
      </c>
      <c r="R79" s="9"/>
      <c r="S79" s="22">
        <f t="shared" si="9"/>
        <v>-3.0175015087507424E-2</v>
      </c>
      <c r="U79" s="8"/>
      <c r="V79" s="9"/>
      <c r="W79" s="10" t="s">
        <v>227</v>
      </c>
      <c r="X79" s="9">
        <v>3.4750000000000003E-2</v>
      </c>
      <c r="Y79" s="9">
        <v>6.0500000000000102E-3</v>
      </c>
      <c r="Z79" s="9"/>
      <c r="AA79" s="9"/>
      <c r="AB79" s="59">
        <f t="shared" si="10"/>
        <v>0.10776069428675882</v>
      </c>
      <c r="AC79" s="9"/>
      <c r="AD79" s="22">
        <f t="shared" si="11"/>
        <v>-0.31304952752710186</v>
      </c>
      <c r="AI79" s="50" t="s">
        <v>319</v>
      </c>
    </row>
    <row r="80" spans="1:35">
      <c r="A80" s="8"/>
      <c r="B80" s="10" t="s">
        <v>229</v>
      </c>
      <c r="C80" s="9">
        <v>3.2549999999999996E-2</v>
      </c>
      <c r="D80" s="9">
        <v>1.449999999999993E-3</v>
      </c>
      <c r="E80" s="9"/>
      <c r="F80" s="9"/>
      <c r="G80" s="59">
        <f t="shared" si="6"/>
        <v>7.2323161051331658E-2</v>
      </c>
      <c r="H80" s="9"/>
      <c r="I80" s="22">
        <f t="shared" si="7"/>
        <v>-2.8252079176452206E-2</v>
      </c>
      <c r="K80" s="8"/>
      <c r="L80" s="10" t="s">
        <v>229</v>
      </c>
      <c r="M80" s="9">
        <v>3.3750000000000002E-2</v>
      </c>
      <c r="N80" s="9">
        <v>3.8500000000000062E-3</v>
      </c>
      <c r="O80" s="9"/>
      <c r="P80" s="9"/>
      <c r="Q80" s="59">
        <f t="shared" si="8"/>
        <v>-3.3731004118733358E-2</v>
      </c>
      <c r="R80" s="9"/>
      <c r="S80" s="22">
        <f t="shared" si="9"/>
        <v>-1.5975007987503714E-2</v>
      </c>
      <c r="U80" s="8"/>
      <c r="V80" s="9"/>
      <c r="W80" s="10" t="s">
        <v>229</v>
      </c>
      <c r="X80" s="9">
        <v>3.3449999999999994E-2</v>
      </c>
      <c r="Y80" s="9">
        <v>4.7500000000000007E-3</v>
      </c>
      <c r="Z80" s="9"/>
      <c r="AA80" s="9"/>
      <c r="AB80" s="59">
        <f t="shared" si="10"/>
        <v>5.7728943367906078E-2</v>
      </c>
      <c r="AC80" s="9"/>
      <c r="AD80" s="22">
        <f t="shared" si="11"/>
        <v>-0.36329204429071121</v>
      </c>
    </row>
    <row r="81" spans="1:32">
      <c r="A81" s="8"/>
      <c r="B81" s="10" t="s">
        <v>294</v>
      </c>
      <c r="C81" s="9">
        <v>3.3350000000000005E-2</v>
      </c>
      <c r="D81" s="9">
        <v>2.250000000000002E-3</v>
      </c>
      <c r="E81" s="9"/>
      <c r="F81" s="9"/>
      <c r="G81" s="59">
        <f t="shared" si="6"/>
        <v>0.10054683365672976</v>
      </c>
      <c r="H81" s="9"/>
      <c r="I81" s="22">
        <f t="shared" si="7"/>
        <v>0</v>
      </c>
      <c r="K81" s="8"/>
      <c r="L81" s="10" t="s">
        <v>294</v>
      </c>
      <c r="M81" s="9">
        <v>3.4199999999999994E-2</v>
      </c>
      <c r="N81" s="9">
        <v>4.2999999999999983E-3</v>
      </c>
      <c r="O81" s="9"/>
      <c r="P81" s="9"/>
      <c r="Q81" s="59">
        <f t="shared" si="8"/>
        <v>-1.775316006249163E-2</v>
      </c>
      <c r="R81" s="9"/>
      <c r="S81" s="22">
        <f t="shared" si="9"/>
        <v>0</v>
      </c>
      <c r="U81" s="8"/>
      <c r="V81" s="9"/>
      <c r="W81" s="10" t="s">
        <v>294</v>
      </c>
      <c r="X81" s="9">
        <v>4.2849999999999999E-2</v>
      </c>
      <c r="Y81" s="9">
        <v>1.4150000000000006E-2</v>
      </c>
      <c r="Z81" s="9"/>
      <c r="AA81" s="9"/>
      <c r="AB81" s="59">
        <f t="shared" si="10"/>
        <v>0.41949698847345412</v>
      </c>
      <c r="AC81" s="9"/>
      <c r="AD81" s="22">
        <f t="shared" si="11"/>
        <v>0</v>
      </c>
    </row>
    <row r="82" spans="1:32">
      <c r="A82" s="8"/>
      <c r="B82" s="10" t="s">
        <v>295</v>
      </c>
      <c r="C82" s="9">
        <v>3.0450000000000001E-2</v>
      </c>
      <c r="D82" s="9">
        <v>-6.5000000000000127E-4</v>
      </c>
      <c r="E82" s="9"/>
      <c r="F82" s="9"/>
      <c r="G82" s="59">
        <f t="shared" si="6"/>
        <v>-1.763979537837289E-3</v>
      </c>
      <c r="H82" s="9"/>
      <c r="I82" s="22">
        <f t="shared" si="7"/>
        <v>-0.10241378701463821</v>
      </c>
      <c r="K82" s="8"/>
      <c r="L82" s="10" t="s">
        <v>295</v>
      </c>
      <c r="M82" s="9">
        <v>3.4750000000000003E-2</v>
      </c>
      <c r="N82" s="9">
        <v>4.8500000000000071E-3</v>
      </c>
      <c r="O82" s="9"/>
      <c r="P82" s="9"/>
      <c r="Q82" s="59">
        <f t="shared" si="8"/>
        <v>1.7753160062489166E-3</v>
      </c>
      <c r="R82" s="9"/>
      <c r="S82" s="22">
        <f t="shared" si="9"/>
        <v>1.9525009762505194E-2</v>
      </c>
      <c r="U82" s="8"/>
      <c r="V82" s="9"/>
      <c r="W82" s="10" t="s">
        <v>295</v>
      </c>
      <c r="X82" s="9">
        <v>3.39E-2</v>
      </c>
      <c r="Y82" s="9">
        <v>5.2000000000000067E-3</v>
      </c>
      <c r="Z82" s="9"/>
      <c r="AA82" s="9"/>
      <c r="AB82" s="59">
        <f t="shared" si="10"/>
        <v>7.504762637827829E-2</v>
      </c>
      <c r="AC82" s="9"/>
      <c r="AD82" s="22">
        <f t="shared" si="11"/>
        <v>-0.34590040387253868</v>
      </c>
      <c r="AF82" t="s">
        <v>320</v>
      </c>
    </row>
    <row r="83" spans="1:32">
      <c r="A83" s="8"/>
      <c r="B83" s="10" t="s">
        <v>231</v>
      </c>
      <c r="C83" s="9">
        <v>3.0199999999999998E-2</v>
      </c>
      <c r="D83" s="9">
        <v>-9.0000000000000496E-4</v>
      </c>
      <c r="E83" s="9"/>
      <c r="F83" s="9"/>
      <c r="G83" s="59">
        <f t="shared" si="6"/>
        <v>-1.0583877227024223E-2</v>
      </c>
      <c r="H83" s="9"/>
      <c r="I83" s="22">
        <f t="shared" si="7"/>
        <v>-0.11124256175727956</v>
      </c>
      <c r="K83" s="8"/>
      <c r="L83" s="10" t="s">
        <v>231</v>
      </c>
      <c r="M83" s="9">
        <v>3.2350000000000004E-2</v>
      </c>
      <c r="N83" s="9">
        <v>2.4500000000000077E-3</v>
      </c>
      <c r="O83" s="9"/>
      <c r="P83" s="9"/>
      <c r="Q83" s="59">
        <f t="shared" si="8"/>
        <v>-8.3439852293708441E-2</v>
      </c>
      <c r="R83" s="9"/>
      <c r="S83" s="22">
        <f t="shared" si="9"/>
        <v>-6.5675032837516079E-2</v>
      </c>
      <c r="U83" s="8"/>
      <c r="V83" s="9"/>
      <c r="W83" s="10" t="s">
        <v>231</v>
      </c>
      <c r="X83" s="9">
        <v>3.3949999999999994E-2</v>
      </c>
      <c r="Y83" s="9">
        <v>5.2500000000000012E-3</v>
      </c>
      <c r="Z83" s="9"/>
      <c r="AA83" s="9"/>
      <c r="AB83" s="59">
        <f t="shared" si="10"/>
        <v>7.6971924490541618E-2</v>
      </c>
      <c r="AC83" s="9"/>
      <c r="AD83" s="22">
        <f t="shared" si="11"/>
        <v>-0.34396799938163081</v>
      </c>
      <c r="AF83" s="1">
        <v>11.67</v>
      </c>
    </row>
    <row r="84" spans="1:32">
      <c r="A84" s="8"/>
      <c r="B84" s="10" t="s">
        <v>232</v>
      </c>
      <c r="C84" s="9">
        <v>3.3700000000000001E-2</v>
      </c>
      <c r="D84" s="9">
        <v>2.5999999999999981E-3</v>
      </c>
      <c r="E84" s="9"/>
      <c r="F84" s="9"/>
      <c r="G84" s="59">
        <f t="shared" si="6"/>
        <v>0.11289469042159116</v>
      </c>
      <c r="H84" s="9"/>
      <c r="I84" s="22">
        <f t="shared" si="7"/>
        <v>1.2360284639697565E-2</v>
      </c>
      <c r="K84" s="8"/>
      <c r="L84" s="10" t="s">
        <v>232</v>
      </c>
      <c r="M84" s="9">
        <v>3.4099999999999998E-2</v>
      </c>
      <c r="N84" s="9">
        <v>4.2000000000000023E-3</v>
      </c>
      <c r="O84" s="9"/>
      <c r="P84" s="9"/>
      <c r="Q84" s="59">
        <f t="shared" si="8"/>
        <v>-2.1303792074989711E-2</v>
      </c>
      <c r="R84" s="9"/>
      <c r="S84" s="22">
        <f t="shared" si="9"/>
        <v>-3.5500017750007425E-3</v>
      </c>
      <c r="U84" s="8"/>
      <c r="V84" s="9"/>
      <c r="W84" s="10" t="s">
        <v>232</v>
      </c>
      <c r="X84" s="9">
        <v>3.6600000000000001E-2</v>
      </c>
      <c r="Y84" s="9">
        <v>7.9000000000000077E-3</v>
      </c>
      <c r="Z84" s="9"/>
      <c r="AA84" s="9"/>
      <c r="AB84" s="59">
        <f t="shared" si="10"/>
        <v>0.17895972444051014</v>
      </c>
      <c r="AC84" s="9"/>
      <c r="AD84" s="22">
        <f t="shared" si="11"/>
        <v>-0.24155056136350461</v>
      </c>
      <c r="AF84" s="1">
        <v>3.42</v>
      </c>
    </row>
    <row r="85" spans="1:32">
      <c r="A85" s="8"/>
      <c r="B85" s="10" t="s">
        <v>296</v>
      </c>
      <c r="C85" s="9">
        <v>3.0499999999999999E-2</v>
      </c>
      <c r="D85" s="9">
        <v>-6.0000000000000331E-4</v>
      </c>
      <c r="E85" s="9"/>
      <c r="F85" s="9"/>
      <c r="G85" s="59">
        <f t="shared" si="6"/>
        <v>0</v>
      </c>
      <c r="H85" s="9"/>
      <c r="I85" s="22">
        <f t="shared" si="7"/>
        <v>-0.10064803206611005</v>
      </c>
      <c r="K85" s="8"/>
      <c r="L85" s="10" t="s">
        <v>296</v>
      </c>
      <c r="M85" s="9">
        <v>3.4700000000000009E-2</v>
      </c>
      <c r="N85" s="9">
        <v>4.8000000000000126E-3</v>
      </c>
      <c r="O85" s="9"/>
      <c r="P85" s="9"/>
      <c r="Q85" s="59">
        <f t="shared" si="8"/>
        <v>0</v>
      </c>
      <c r="R85" s="9"/>
      <c r="S85" s="22">
        <f t="shared" si="9"/>
        <v>1.7750008875004948E-2</v>
      </c>
      <c r="U85" s="8"/>
      <c r="V85" s="9"/>
      <c r="W85" s="10" t="s">
        <v>296</v>
      </c>
      <c r="X85" s="9">
        <v>3.1950000000000006E-2</v>
      </c>
      <c r="Y85" s="9">
        <v>3.2500000000000133E-3</v>
      </c>
      <c r="Z85" s="9"/>
      <c r="AA85" s="9"/>
      <c r="AB85" s="59">
        <f t="shared" si="10"/>
        <v>0</v>
      </c>
      <c r="AC85" s="9"/>
      <c r="AD85" s="22">
        <f t="shared" si="11"/>
        <v>-0.42126417901795188</v>
      </c>
      <c r="AF85" s="1">
        <v>0.97</v>
      </c>
    </row>
    <row r="86" spans="1:32">
      <c r="A86" s="8"/>
      <c r="B86" s="10" t="s">
        <v>297</v>
      </c>
      <c r="C86" s="9">
        <v>3.0100000000000005E-2</v>
      </c>
      <c r="D86" s="9">
        <v>-9.9999999999999742E-4</v>
      </c>
      <c r="E86" s="9"/>
      <c r="F86" s="9"/>
      <c r="G86" s="59">
        <f t="shared" si="6"/>
        <v>-1.4111836302698681E-2</v>
      </c>
      <c r="H86" s="9"/>
      <c r="I86" s="22">
        <f t="shared" si="7"/>
        <v>-0.11477407165433579</v>
      </c>
      <c r="K86" s="8"/>
      <c r="L86" s="10" t="s">
        <v>297</v>
      </c>
      <c r="M86" s="9">
        <v>3.4750000000000003E-2</v>
      </c>
      <c r="N86" s="9">
        <v>4.8500000000000071E-3</v>
      </c>
      <c r="O86" s="9"/>
      <c r="P86" s="9"/>
      <c r="Q86" s="59">
        <f t="shared" si="8"/>
        <v>1.7753160062489166E-3</v>
      </c>
      <c r="R86" s="9"/>
      <c r="S86" s="22">
        <f t="shared" si="9"/>
        <v>1.9525009762505194E-2</v>
      </c>
      <c r="U86" s="8"/>
      <c r="V86" s="9"/>
      <c r="W86" s="10" t="s">
        <v>297</v>
      </c>
      <c r="X86" s="9">
        <v>3.1850000000000003E-2</v>
      </c>
      <c r="Y86" s="9">
        <v>3.1500000000000104E-3</v>
      </c>
      <c r="Z86" s="9"/>
      <c r="AA86" s="9"/>
      <c r="AB86" s="59">
        <f t="shared" si="10"/>
        <v>-3.8485962245272147E-3</v>
      </c>
      <c r="AC86" s="9"/>
      <c r="AD86" s="22">
        <f t="shared" si="11"/>
        <v>-0.425128987999768</v>
      </c>
      <c r="AF86" s="1">
        <v>0.41</v>
      </c>
    </row>
    <row r="87" spans="1:32">
      <c r="A87" s="8"/>
      <c r="B87" s="10" t="s">
        <v>233</v>
      </c>
      <c r="C87" s="9">
        <v>3.0700000000000002E-2</v>
      </c>
      <c r="D87" s="9">
        <v>-4.0000000000000105E-4</v>
      </c>
      <c r="E87" s="9"/>
      <c r="F87" s="9"/>
      <c r="G87" s="59">
        <f t="shared" si="6"/>
        <v>7.0559181513495236E-3</v>
      </c>
      <c r="H87" s="9"/>
      <c r="I87" s="22">
        <f t="shared" si="7"/>
        <v>-9.358501227199699E-2</v>
      </c>
      <c r="K87" s="8"/>
      <c r="L87" s="10" t="s">
        <v>233</v>
      </c>
      <c r="M87" s="9">
        <v>3.3950000000000008E-2</v>
      </c>
      <c r="N87" s="9">
        <v>4.0500000000000119E-3</v>
      </c>
      <c r="O87" s="9"/>
      <c r="P87" s="9"/>
      <c r="Q87" s="59">
        <f t="shared" si="8"/>
        <v>-2.6629740093736705E-2</v>
      </c>
      <c r="R87" s="9"/>
      <c r="S87" s="22">
        <f t="shared" si="9"/>
        <v>-8.8750044375017333E-3</v>
      </c>
      <c r="U87" s="8"/>
      <c r="V87" s="9"/>
      <c r="W87" s="10" t="s">
        <v>233</v>
      </c>
      <c r="X87" s="9">
        <v>3.8250000000000006E-2</v>
      </c>
      <c r="Y87" s="9">
        <v>9.5500000000000133E-3</v>
      </c>
      <c r="Z87" s="9"/>
      <c r="AA87" s="9"/>
      <c r="AB87" s="59">
        <f t="shared" si="10"/>
        <v>0.24246156214520759</v>
      </c>
      <c r="AC87" s="9"/>
      <c r="AD87" s="22">
        <f t="shared" si="11"/>
        <v>-0.17778121316353915</v>
      </c>
      <c r="AF87" s="1">
        <v>0.15</v>
      </c>
    </row>
    <row r="88" spans="1:32">
      <c r="A88" s="8"/>
      <c r="B88" s="10" t="s">
        <v>234</v>
      </c>
      <c r="C88" s="9">
        <v>3.0050000000000004E-2</v>
      </c>
      <c r="D88" s="9">
        <v>-1.0499999999999989E-3</v>
      </c>
      <c r="E88" s="9"/>
      <c r="F88" s="9"/>
      <c r="G88" s="59">
        <f t="shared" si="6"/>
        <v>-1.587581584053609E-2</v>
      </c>
      <c r="H88" s="9"/>
      <c r="I88" s="22">
        <f t="shared" si="7"/>
        <v>-0.11653982660286408</v>
      </c>
      <c r="K88" s="8"/>
      <c r="L88" s="10" t="s">
        <v>234</v>
      </c>
      <c r="M88" s="9">
        <v>3.2099999999999997E-2</v>
      </c>
      <c r="N88" s="9">
        <v>2.2000000000000006E-3</v>
      </c>
      <c r="O88" s="9"/>
      <c r="P88" s="9"/>
      <c r="Q88" s="59">
        <f t="shared" si="8"/>
        <v>-9.2316432324954262E-2</v>
      </c>
      <c r="R88" s="9"/>
      <c r="S88" s="22">
        <f t="shared" si="9"/>
        <v>-7.4550037275018563E-2</v>
      </c>
      <c r="U88" s="8"/>
      <c r="V88" s="9"/>
      <c r="W88" s="10" t="s">
        <v>234</v>
      </c>
      <c r="X88" s="9">
        <v>3.015E-2</v>
      </c>
      <c r="Y88" s="9">
        <v>1.4500000000000068E-3</v>
      </c>
      <c r="Z88" s="9"/>
      <c r="AA88" s="9"/>
      <c r="AB88" s="59">
        <f t="shared" si="10"/>
        <v>-6.9274732041488138E-2</v>
      </c>
      <c r="AC88" s="9"/>
      <c r="AD88" s="22">
        <f t="shared" si="11"/>
        <v>-0.49083074069064148</v>
      </c>
      <c r="AF88" s="1">
        <v>0.11</v>
      </c>
    </row>
    <row r="89" spans="1:32">
      <c r="A89" s="8"/>
      <c r="B89" s="10" t="s">
        <v>298</v>
      </c>
      <c r="C89" s="9">
        <v>2.8550500000000003</v>
      </c>
      <c r="D89" s="9">
        <v>2.8239500000000004</v>
      </c>
      <c r="E89" s="9"/>
      <c r="F89" s="9"/>
      <c r="G89" s="59">
        <f t="shared" si="6"/>
        <v>99.648968071970373</v>
      </c>
      <c r="H89" s="9"/>
      <c r="I89" s="22">
        <f t="shared" si="7"/>
        <v>99.648614765242883</v>
      </c>
      <c r="K89" s="8"/>
      <c r="L89" s="10" t="s">
        <v>298</v>
      </c>
      <c r="M89" s="9">
        <v>2.8235999999999999</v>
      </c>
      <c r="N89" s="9">
        <v>2.7936999999999999</v>
      </c>
      <c r="O89" s="9"/>
      <c r="P89" s="9"/>
      <c r="Q89" s="59">
        <f t="shared" si="8"/>
        <v>99.023576196562985</v>
      </c>
      <c r="R89" s="9"/>
      <c r="S89" s="22">
        <f t="shared" si="9"/>
        <v>99.023749511874755</v>
      </c>
      <c r="U89" s="8"/>
      <c r="V89" s="9"/>
      <c r="W89" s="10" t="s">
        <v>298</v>
      </c>
      <c r="X89" s="9">
        <v>2.6277499999999998</v>
      </c>
      <c r="Y89" s="9">
        <v>2.5990499999999996</v>
      </c>
      <c r="Z89" s="9"/>
      <c r="AA89" s="9"/>
      <c r="AB89" s="59">
        <f t="shared" si="10"/>
        <v>99.901860796274562</v>
      </c>
      <c r="AC89" s="9"/>
      <c r="AD89" s="22">
        <f t="shared" si="11"/>
        <v>99.901447370963695</v>
      </c>
      <c r="AF89" s="3" t="s">
        <v>72</v>
      </c>
    </row>
    <row r="90" spans="1:32">
      <c r="A90" s="8"/>
      <c r="B90" s="10" t="s">
        <v>299</v>
      </c>
      <c r="C90" s="9">
        <v>2.8749500000000001</v>
      </c>
      <c r="D90" s="9">
        <v>2.8438500000000002</v>
      </c>
      <c r="E90" s="9"/>
      <c r="F90" s="9"/>
      <c r="G90" s="59">
        <f t="shared" si="6"/>
        <v>100.35103192802963</v>
      </c>
      <c r="H90" s="9"/>
      <c r="I90" s="22">
        <f t="shared" si="7"/>
        <v>100.3513852347571</v>
      </c>
      <c r="K90" s="8"/>
      <c r="L90" s="10" t="s">
        <v>299</v>
      </c>
      <c r="M90" s="9">
        <v>2.8786</v>
      </c>
      <c r="N90" s="9">
        <v>2.8487</v>
      </c>
      <c r="O90" s="9"/>
      <c r="P90" s="9"/>
      <c r="Q90" s="59">
        <f t="shared" si="8"/>
        <v>100.97642380343702</v>
      </c>
      <c r="R90" s="9"/>
      <c r="S90" s="22">
        <f t="shared" si="9"/>
        <v>100.97625048812525</v>
      </c>
      <c r="U90" s="8"/>
      <c r="V90" s="9"/>
      <c r="W90" s="10" t="s">
        <v>299</v>
      </c>
      <c r="X90" s="9">
        <v>2.6328499999999999</v>
      </c>
      <c r="Y90" s="9">
        <v>2.6041499999999997</v>
      </c>
      <c r="Z90" s="9"/>
      <c r="AA90" s="9"/>
      <c r="AB90" s="59">
        <f t="shared" si="10"/>
        <v>100.09813920372545</v>
      </c>
      <c r="AC90" s="9"/>
      <c r="AD90" s="22">
        <f t="shared" si="11"/>
        <v>100.09855262903633</v>
      </c>
      <c r="AF90" s="1" t="s">
        <v>73</v>
      </c>
    </row>
    <row r="91" spans="1:32">
      <c r="A91" s="8"/>
      <c r="B91" s="10" t="s">
        <v>300</v>
      </c>
      <c r="C91" s="9">
        <v>3.1100000000000003E-2</v>
      </c>
      <c r="D91" s="9"/>
      <c r="E91" s="9"/>
      <c r="F91" s="9"/>
      <c r="G91" s="59"/>
      <c r="H91" s="9"/>
      <c r="I91" s="22"/>
      <c r="K91" s="8"/>
      <c r="L91" s="10" t="s">
        <v>300</v>
      </c>
      <c r="M91" s="9">
        <v>2.9899999999999996E-2</v>
      </c>
      <c r="N91" s="9"/>
      <c r="O91" s="9"/>
      <c r="P91" s="9"/>
      <c r="Q91" s="59"/>
      <c r="R91" s="9"/>
      <c r="S91" s="22"/>
      <c r="U91" s="8"/>
      <c r="V91" s="9"/>
      <c r="W91" s="10" t="s">
        <v>300</v>
      </c>
      <c r="X91" s="9">
        <v>2.8699999999999993E-2</v>
      </c>
      <c r="Y91" s="9"/>
      <c r="Z91" s="9"/>
      <c r="AA91" s="9"/>
      <c r="AB91" s="59"/>
      <c r="AC91" s="9"/>
      <c r="AD91" s="22"/>
    </row>
    <row r="92" spans="1:32">
      <c r="A92" s="8"/>
      <c r="B92" s="10" t="s">
        <v>301</v>
      </c>
      <c r="C92" s="9">
        <v>0.38305</v>
      </c>
      <c r="D92" s="9"/>
      <c r="E92" s="9"/>
      <c r="F92" s="9"/>
      <c r="G92" s="59"/>
      <c r="H92" s="9"/>
      <c r="I92" s="22"/>
      <c r="K92" s="8"/>
      <c r="L92" s="10" t="s">
        <v>301</v>
      </c>
      <c r="M92" s="9">
        <v>0.33825000000000005</v>
      </c>
      <c r="N92" s="9"/>
      <c r="O92" s="9"/>
      <c r="P92" s="9"/>
      <c r="Q92" s="59"/>
      <c r="R92" s="9"/>
      <c r="S92" s="22"/>
      <c r="U92" s="8"/>
      <c r="V92" s="9"/>
      <c r="W92" s="10" t="s">
        <v>301</v>
      </c>
      <c r="X92" s="9">
        <v>0.36185</v>
      </c>
      <c r="Y92" s="9"/>
      <c r="Z92" s="9"/>
      <c r="AA92" s="9"/>
      <c r="AB92" s="59"/>
      <c r="AC92" s="9"/>
      <c r="AD92" s="22"/>
    </row>
    <row r="93" spans="1:32">
      <c r="A93" s="8"/>
      <c r="B93" s="9"/>
      <c r="C93" s="9"/>
      <c r="D93" s="9"/>
      <c r="E93" s="9"/>
      <c r="F93" s="9"/>
      <c r="G93" s="9"/>
      <c r="H93" s="9"/>
      <c r="I93" s="11"/>
      <c r="K93" s="8"/>
      <c r="L93" s="10"/>
      <c r="M93" s="9"/>
      <c r="N93" s="9"/>
      <c r="O93" s="9"/>
      <c r="P93" s="9"/>
      <c r="Q93" s="9"/>
      <c r="R93" s="9"/>
      <c r="S93" s="11"/>
      <c r="U93" s="8"/>
      <c r="V93" s="9"/>
      <c r="W93" s="9"/>
      <c r="X93" s="9"/>
      <c r="Y93" s="9"/>
      <c r="Z93" s="9"/>
      <c r="AA93" s="9"/>
      <c r="AB93" s="9"/>
      <c r="AC93" s="9"/>
      <c r="AD93" s="11"/>
    </row>
    <row r="94" spans="1:32">
      <c r="A94" s="8"/>
      <c r="B94" s="27" t="s">
        <v>235</v>
      </c>
      <c r="C94" s="10" t="s">
        <v>236</v>
      </c>
      <c r="D94" s="10"/>
      <c r="E94" s="10"/>
      <c r="F94" s="10"/>
      <c r="G94" s="10" t="s">
        <v>236</v>
      </c>
      <c r="H94" s="10"/>
      <c r="I94" s="11"/>
      <c r="K94" s="8"/>
      <c r="L94" s="10" t="s">
        <v>235</v>
      </c>
      <c r="M94" s="17" t="s">
        <v>236</v>
      </c>
      <c r="N94" s="17"/>
      <c r="O94" s="17"/>
      <c r="P94" s="17"/>
      <c r="Q94" s="17" t="s">
        <v>236</v>
      </c>
      <c r="R94" s="17"/>
      <c r="S94" s="11"/>
      <c r="U94" s="8"/>
      <c r="V94" s="9"/>
      <c r="W94" s="27" t="s">
        <v>235</v>
      </c>
      <c r="X94" s="17" t="s">
        <v>236</v>
      </c>
      <c r="Y94" s="17"/>
      <c r="Z94" s="17"/>
      <c r="AA94" s="17"/>
      <c r="AB94" s="17" t="s">
        <v>236</v>
      </c>
      <c r="AC94" s="17"/>
      <c r="AD94" s="11"/>
    </row>
    <row r="95" spans="1:32">
      <c r="A95" s="8"/>
      <c r="B95" s="9"/>
      <c r="C95" s="10" t="s">
        <v>303</v>
      </c>
      <c r="D95" s="10" t="s">
        <v>239</v>
      </c>
      <c r="E95" s="10"/>
      <c r="F95" s="10"/>
      <c r="G95" s="10" t="s">
        <v>303</v>
      </c>
      <c r="H95" s="10" t="s">
        <v>239</v>
      </c>
      <c r="I95" s="11"/>
      <c r="K95" s="8"/>
      <c r="L95" s="10"/>
      <c r="M95" s="17" t="s">
        <v>303</v>
      </c>
      <c r="N95" s="17" t="s">
        <v>239</v>
      </c>
      <c r="O95" s="17"/>
      <c r="P95" s="17"/>
      <c r="Q95" s="17" t="s">
        <v>303</v>
      </c>
      <c r="R95" s="17" t="s">
        <v>239</v>
      </c>
      <c r="S95" s="11"/>
      <c r="U95" s="8"/>
      <c r="V95" s="9"/>
      <c r="W95" s="9"/>
      <c r="X95" s="17" t="s">
        <v>303</v>
      </c>
      <c r="Y95" s="17" t="s">
        <v>239</v>
      </c>
      <c r="Z95" s="17"/>
      <c r="AA95" s="17"/>
      <c r="AB95" s="17" t="s">
        <v>303</v>
      </c>
      <c r="AC95" s="17" t="s">
        <v>239</v>
      </c>
      <c r="AD95" s="11"/>
    </row>
    <row r="96" spans="1:32">
      <c r="A96" s="8"/>
      <c r="B96" s="10" t="s">
        <v>240</v>
      </c>
      <c r="C96" s="9">
        <f>AVERAGE(G57:G60)</f>
        <v>8.3789028047274727E-2</v>
      </c>
      <c r="D96" s="9">
        <f>STDEV(G57:G60)</f>
        <v>3.2350313878941446E-2</v>
      </c>
      <c r="E96" s="9"/>
      <c r="F96" s="10" t="s">
        <v>248</v>
      </c>
      <c r="G96" s="9">
        <f>AVERAGE(G73:G76)</f>
        <v>2.3813723760804411E-2</v>
      </c>
      <c r="H96" s="9">
        <f>STDEV(G73:G76)</f>
        <v>1.4723330423412607E-2</v>
      </c>
      <c r="I96" s="11"/>
      <c r="K96" s="8"/>
      <c r="L96" s="10" t="s">
        <v>240</v>
      </c>
      <c r="M96" s="9">
        <f>AVERAGE(Q57:Q60)</f>
        <v>4.0388439142166908E-2</v>
      </c>
      <c r="N96" s="9">
        <f>STDEV(Q57:Q60)</f>
        <v>3.6938378032452264E-2</v>
      </c>
      <c r="O96" s="9"/>
      <c r="P96" s="10" t="s">
        <v>248</v>
      </c>
      <c r="Q96" s="9">
        <f>AVERAGE(Q73:Q76)</f>
        <v>-5.5034796193722764E-2</v>
      </c>
      <c r="R96" s="9">
        <f>STDEV(Q73:Q76)</f>
        <v>2.1105612957590104E-2</v>
      </c>
      <c r="S96" s="11"/>
      <c r="U96" s="8"/>
      <c r="V96" s="9"/>
      <c r="W96" s="10" t="s">
        <v>240</v>
      </c>
      <c r="X96" s="9">
        <f>AVERAGE(AB57:AB60)</f>
        <v>0.17174360651952175</v>
      </c>
      <c r="Y96" s="9">
        <f>STDEV(AB57:AB60)</f>
        <v>0.10124533182928314</v>
      </c>
      <c r="Z96" s="9"/>
      <c r="AA96" s="10" t="s">
        <v>248</v>
      </c>
      <c r="AB96" s="9">
        <f>AVERAGE(AB73:AB76)</f>
        <v>7.4566551850212312E-2</v>
      </c>
      <c r="AC96" s="9">
        <f>STDEV(AB73:AB76)</f>
        <v>3.8849064223817301E-2</v>
      </c>
      <c r="AD96" s="11"/>
    </row>
    <row r="97" spans="1:33">
      <c r="A97" s="8"/>
      <c r="B97" s="10" t="s">
        <v>242</v>
      </c>
      <c r="C97" s="9">
        <f>AVERAGE(G61:G64)</f>
        <v>5.6006350326336191E-2</v>
      </c>
      <c r="D97" s="9">
        <f>STDEV(G61:G64)</f>
        <v>2.9635381224927669E-2</v>
      </c>
      <c r="E97" s="9"/>
      <c r="F97" s="10" t="s">
        <v>250</v>
      </c>
      <c r="G97" s="9">
        <f>AVERAGE(G77:G80)</f>
        <v>4.9832421943905462E-2</v>
      </c>
      <c r="H97" s="9">
        <f>STDEV(G77:G80)</f>
        <v>1.9556851143132221E-2</v>
      </c>
      <c r="I97" s="11"/>
      <c r="K97" s="8"/>
      <c r="L97" s="10" t="s">
        <v>242</v>
      </c>
      <c r="M97" s="9">
        <f>AVERAGE(Q61:Q64)</f>
        <v>-1.9972305070302898E-2</v>
      </c>
      <c r="N97" s="9">
        <f>STDEV(Q61:Q64)</f>
        <v>1.4377137022743311E-2</v>
      </c>
      <c r="O97" s="9"/>
      <c r="P97" s="10" t="s">
        <v>250</v>
      </c>
      <c r="Q97" s="9">
        <f>AVERAGE(Q77:Q80)</f>
        <v>-9.3204090328081676E-3</v>
      </c>
      <c r="R97" s="9">
        <f>STDEV(Q77:Q80)</f>
        <v>4.1719926146854103E-2</v>
      </c>
      <c r="S97" s="11"/>
      <c r="U97" s="8"/>
      <c r="V97" s="9"/>
      <c r="W97" s="10" t="s">
        <v>242</v>
      </c>
      <c r="X97" s="9">
        <f>AVERAGE(AB61:AB64)</f>
        <v>7.2161179209882881E-2</v>
      </c>
      <c r="Y97" s="9">
        <f>STDEV(AB61:AB64)</f>
        <v>4.9920610276032458E-2</v>
      </c>
      <c r="Z97" s="9"/>
      <c r="AA97" s="10" t="s">
        <v>250</v>
      </c>
      <c r="AB97" s="9">
        <f>AVERAGE(AB77:AB80)</f>
        <v>8.3706967883464323E-2</v>
      </c>
      <c r="AC97" s="9">
        <f>STDEV(AB77:AB80)</f>
        <v>4.1525027574267168E-2</v>
      </c>
      <c r="AD97" s="11"/>
    </row>
    <row r="98" spans="1:33">
      <c r="A98" s="8"/>
      <c r="B98" s="10" t="s">
        <v>244</v>
      </c>
      <c r="C98" s="9">
        <f>AVERAGE(G65:G68)</f>
        <v>5.8652319633092281E-2</v>
      </c>
      <c r="D98" s="9">
        <f>STDEV(G65:G68)</f>
        <v>3.9663397962014284E-2</v>
      </c>
      <c r="E98" s="9"/>
      <c r="F98" s="10" t="s">
        <v>252</v>
      </c>
      <c r="G98" s="9">
        <f>AVERAGE(G81:G84)</f>
        <v>5.027341682836485E-2</v>
      </c>
      <c r="H98" s="9">
        <f>STDEV(G81:G84)</f>
        <v>6.5473509163003096E-2</v>
      </c>
      <c r="I98" s="11"/>
      <c r="K98" s="8"/>
      <c r="L98" s="10" t="s">
        <v>244</v>
      </c>
      <c r="M98" s="9">
        <f>AVERAGE(Q65:Q68)</f>
        <v>2.08599630734265E-2</v>
      </c>
      <c r="N98" s="9">
        <f>STDEV(Q65:Q68)</f>
        <v>5.2910671924535614E-2</v>
      </c>
      <c r="O98" s="9"/>
      <c r="P98" s="10" t="s">
        <v>252</v>
      </c>
      <c r="Q98" s="9">
        <f>AVERAGE(Q81:Q84)</f>
        <v>-3.0180372106235216E-2</v>
      </c>
      <c r="R98" s="9">
        <f>STDEV(Q81:Q84)</f>
        <v>3.6927710935526839E-2</v>
      </c>
      <c r="S98" s="11"/>
      <c r="U98" s="8"/>
      <c r="V98" s="9"/>
      <c r="W98" s="10" t="s">
        <v>244</v>
      </c>
      <c r="X98" s="9">
        <f>AVERAGE(AB65:AB68)</f>
        <v>9.9582427309638608E-2</v>
      </c>
      <c r="Y98" s="9">
        <f>STDEV(AB65:AB68)</f>
        <v>1.4085984859621073E-2</v>
      </c>
      <c r="Z98" s="9"/>
      <c r="AA98" s="10" t="s">
        <v>252</v>
      </c>
      <c r="AB98" s="9">
        <f>AVERAGE(AB81:AB84)</f>
        <v>0.18761906594569602</v>
      </c>
      <c r="AC98" s="9">
        <f>STDEV(AB81:AB84)</f>
        <v>0.16202620577092891</v>
      </c>
      <c r="AD98" s="11"/>
    </row>
    <row r="99" spans="1:33">
      <c r="A99" s="8"/>
      <c r="B99" s="10" t="s">
        <v>246</v>
      </c>
      <c r="C99" s="9">
        <f>AVERAGE(G69:G72)</f>
        <v>6.0416299170929541E-2</v>
      </c>
      <c r="D99" s="9">
        <f>STDEV(G69:G72)</f>
        <v>3.4578048657457491E-2</v>
      </c>
      <c r="E99" s="9"/>
      <c r="F99" s="10" t="s">
        <v>253</v>
      </c>
      <c r="G99" s="9">
        <f>AVERAGE(G85:G88)</f>
        <v>-5.7329334979713117E-3</v>
      </c>
      <c r="H99" s="9">
        <f>STDEV(G85:G88)</f>
        <v>1.1098127881564505E-2</v>
      </c>
      <c r="I99" s="11"/>
      <c r="K99" s="8"/>
      <c r="L99" s="10" t="s">
        <v>246</v>
      </c>
      <c r="M99" s="9">
        <f>AVERAGE(Q69:Q72)</f>
        <v>-6.657435023434544E-3</v>
      </c>
      <c r="N99" s="9">
        <f>STDEV(Q69:Q72)</f>
        <v>2.812162569725073E-2</v>
      </c>
      <c r="O99" s="9"/>
      <c r="P99" s="10" t="s">
        <v>253</v>
      </c>
      <c r="Q99" s="9">
        <f>AVERAGE(Q85:Q88)</f>
        <v>-2.9292714103110511E-2</v>
      </c>
      <c r="R99" s="9">
        <f>STDEV(Q85:Q88)</f>
        <v>4.3978654229385697E-2</v>
      </c>
      <c r="S99" s="11"/>
      <c r="U99" s="8"/>
      <c r="V99" s="9"/>
      <c r="W99" s="10" t="s">
        <v>246</v>
      </c>
      <c r="X99" s="9">
        <f>AVERAGE(AB69:AB72)</f>
        <v>0.10343102353416569</v>
      </c>
      <c r="Y99" s="9">
        <f>STDEV(AB69:AB72)</f>
        <v>2.6588526830440589E-2</v>
      </c>
      <c r="Z99" s="9"/>
      <c r="AA99" s="10" t="s">
        <v>253</v>
      </c>
      <c r="AB99" s="9">
        <f>AVERAGE(AB85:AB88)</f>
        <v>4.2334558469798056E-2</v>
      </c>
      <c r="AC99" s="9">
        <f>STDEV(AB85:AB88)</f>
        <v>0.13715265211542305</v>
      </c>
      <c r="AD99" s="11"/>
    </row>
    <row r="100" spans="1:33">
      <c r="A100" s="8"/>
      <c r="B100" s="9"/>
      <c r="C100" s="9"/>
      <c r="D100" s="9"/>
      <c r="E100" s="9"/>
      <c r="F100" s="9"/>
      <c r="G100" s="9"/>
      <c r="H100" s="9"/>
      <c r="I100" s="11"/>
      <c r="K100" s="8"/>
      <c r="L100" s="10"/>
      <c r="M100" s="9"/>
      <c r="N100" s="9"/>
      <c r="O100" s="9"/>
      <c r="P100" s="9"/>
      <c r="Q100" s="9"/>
      <c r="R100" s="9"/>
      <c r="S100" s="11"/>
      <c r="U100" s="8"/>
      <c r="V100" s="9"/>
      <c r="W100" s="9"/>
      <c r="X100" s="9"/>
      <c r="Y100" s="9"/>
      <c r="Z100" s="9"/>
      <c r="AA100" s="9"/>
      <c r="AB100" s="9"/>
      <c r="AC100" s="9"/>
      <c r="AD100" s="11"/>
    </row>
    <row r="101" spans="1:33">
      <c r="A101" s="8"/>
      <c r="B101" s="27" t="s">
        <v>237</v>
      </c>
      <c r="C101" s="17" t="s">
        <v>236</v>
      </c>
      <c r="D101" s="17"/>
      <c r="E101" s="17"/>
      <c r="F101" s="17"/>
      <c r="G101" s="17" t="s">
        <v>236</v>
      </c>
      <c r="H101" s="17"/>
      <c r="I101" s="11"/>
      <c r="K101" s="8"/>
      <c r="L101" s="27" t="s">
        <v>237</v>
      </c>
      <c r="M101" s="17" t="s">
        <v>236</v>
      </c>
      <c r="N101" s="17"/>
      <c r="O101" s="17"/>
      <c r="P101" s="17"/>
      <c r="Q101" s="17" t="s">
        <v>236</v>
      </c>
      <c r="R101" s="17"/>
      <c r="S101" s="11"/>
      <c r="U101" s="8"/>
      <c r="V101" s="9"/>
      <c r="W101" s="27" t="s">
        <v>237</v>
      </c>
      <c r="X101" s="17" t="s">
        <v>236</v>
      </c>
      <c r="Y101" s="17"/>
      <c r="Z101" s="17"/>
      <c r="AA101" s="17"/>
      <c r="AB101" s="17" t="s">
        <v>236</v>
      </c>
      <c r="AC101" s="17"/>
      <c r="AD101" s="11"/>
    </row>
    <row r="102" spans="1:33">
      <c r="A102" s="8"/>
      <c r="B102" s="9"/>
      <c r="C102" s="17" t="s">
        <v>303</v>
      </c>
      <c r="D102" s="17" t="s">
        <v>239</v>
      </c>
      <c r="E102" s="17"/>
      <c r="F102" s="17"/>
      <c r="G102" s="17" t="s">
        <v>303</v>
      </c>
      <c r="H102" s="17" t="s">
        <v>239</v>
      </c>
      <c r="I102" s="11"/>
      <c r="K102" s="8"/>
      <c r="L102" s="9"/>
      <c r="M102" s="17" t="s">
        <v>303</v>
      </c>
      <c r="N102" s="17" t="s">
        <v>239</v>
      </c>
      <c r="O102" s="17"/>
      <c r="P102" s="17"/>
      <c r="Q102" s="17" t="s">
        <v>303</v>
      </c>
      <c r="R102" s="17" t="s">
        <v>239</v>
      </c>
      <c r="S102" s="11"/>
      <c r="U102" s="8"/>
      <c r="V102" s="9"/>
      <c r="W102" s="9"/>
      <c r="X102" s="17" t="s">
        <v>303</v>
      </c>
      <c r="Y102" s="17" t="s">
        <v>239</v>
      </c>
      <c r="Z102" s="17"/>
      <c r="AA102" s="17"/>
      <c r="AB102" s="17" t="s">
        <v>303</v>
      </c>
      <c r="AC102" s="17" t="s">
        <v>239</v>
      </c>
      <c r="AD102" s="11"/>
    </row>
    <row r="103" spans="1:33">
      <c r="A103" s="8"/>
      <c r="B103" s="10" t="s">
        <v>241</v>
      </c>
      <c r="C103" s="9">
        <f>AVERAGE(I57:I60)</f>
        <v>-1.6774672011018423E-2</v>
      </c>
      <c r="D103" s="9">
        <f>STDEV(I57:I60)</f>
        <v>3.2382873833227827E-2</v>
      </c>
      <c r="E103" s="9"/>
      <c r="F103" s="10" t="s">
        <v>249</v>
      </c>
      <c r="G103" s="9">
        <f>AVERAGE(I73:I76)</f>
        <v>-7.6810340260978716E-2</v>
      </c>
      <c r="H103" s="9">
        <f>STDEV(I73:I76)</f>
        <v>1.4738149165738436E-2</v>
      </c>
      <c r="I103" s="11"/>
      <c r="K103" s="8"/>
      <c r="L103" s="10" t="s">
        <v>241</v>
      </c>
      <c r="M103" s="9">
        <f>AVERAGE(S57:S60)</f>
        <v>5.8131279065639668E-2</v>
      </c>
      <c r="N103" s="9">
        <f>STDEV(S57:S60)</f>
        <v>3.6931821467073203E-2</v>
      </c>
      <c r="O103" s="9"/>
      <c r="P103" s="10" t="s">
        <v>249</v>
      </c>
      <c r="Q103" s="9">
        <f>AVERAGE(S73:S76)</f>
        <v>-3.7275018637509094E-2</v>
      </c>
      <c r="R103" s="9">
        <f>STDEV(S73:S76)</f>
        <v>2.1101866709417005E-2</v>
      </c>
      <c r="S103" s="11"/>
      <c r="U103" s="8"/>
      <c r="V103" s="9"/>
      <c r="W103" s="10" t="s">
        <v>241</v>
      </c>
      <c r="X103" s="9">
        <f>AVERAGE(AD57:AD60)</f>
        <v>-0.2487970782044098</v>
      </c>
      <c r="Y103" s="9">
        <f>STDEV(AD57:AD60)</f>
        <v>0.10167184214520773</v>
      </c>
      <c r="Z103" s="9"/>
      <c r="AA103" s="10" t="s">
        <v>249</v>
      </c>
      <c r="AB103" s="9">
        <f>AVERAGE(AD73:AD76)</f>
        <v>-0.34638350499526571</v>
      </c>
      <c r="AC103" s="9">
        <f>STDEV(AD73:AD76)</f>
        <v>3.9012721415275953E-2</v>
      </c>
      <c r="AD103" s="11"/>
    </row>
    <row r="104" spans="1:33">
      <c r="A104" s="8"/>
      <c r="B104" s="10" t="s">
        <v>243</v>
      </c>
      <c r="C104" s="9">
        <f>AVERAGE(I61:I64)</f>
        <v>-4.4585312450338338E-2</v>
      </c>
      <c r="D104" s="9">
        <f>STDEV(I61:I64)</f>
        <v>2.9665208652925854E-2</v>
      </c>
      <c r="E104" s="9"/>
      <c r="F104" s="10" t="s">
        <v>251</v>
      </c>
      <c r="G104" s="9">
        <f>AVERAGE(I77:I80)</f>
        <v>-5.0765454770187159E-2</v>
      </c>
      <c r="H104" s="9">
        <f>STDEV(I77:I80)</f>
        <v>1.9576534728941868E-2</v>
      </c>
      <c r="I104" s="11"/>
      <c r="K104" s="8"/>
      <c r="L104" s="10" t="s">
        <v>243</v>
      </c>
      <c r="M104" s="9">
        <f>AVERAGE(S61:S64)</f>
        <v>-2.2187511093754338E-3</v>
      </c>
      <c r="N104" s="9">
        <f>STDEV(S61:S64)</f>
        <v>1.4374585079645801E-2</v>
      </c>
      <c r="O104" s="9"/>
      <c r="P104" s="10" t="s">
        <v>251</v>
      </c>
      <c r="Q104" s="9">
        <f>AVERAGE(S77:S80)</f>
        <v>8.4312542156272895E-3</v>
      </c>
      <c r="R104" s="9">
        <f>STDEV(S77:S80)</f>
        <v>4.1712520856260406E-2</v>
      </c>
      <c r="S104" s="11"/>
      <c r="U104" s="8"/>
      <c r="V104" s="9"/>
      <c r="W104" s="10" t="s">
        <v>243</v>
      </c>
      <c r="X104" s="9">
        <f>AVERAGE(AD61:AD64)</f>
        <v>-0.34879901060890073</v>
      </c>
      <c r="Y104" s="9">
        <f>STDEV(AD61:AD64)</f>
        <v>5.0130907925073048E-2</v>
      </c>
      <c r="Z104" s="9"/>
      <c r="AA104" s="10" t="s">
        <v>251</v>
      </c>
      <c r="AB104" s="9">
        <f>AVERAGE(AD77:AD80)</f>
        <v>-0.33720458366345246</v>
      </c>
      <c r="AC104" s="9">
        <f>STDEV(AD77:AD80)</f>
        <v>4.1699957640764299E-2</v>
      </c>
      <c r="AD104" s="11"/>
    </row>
    <row r="105" spans="1:33">
      <c r="A105" s="8"/>
      <c r="B105" s="10" t="s">
        <v>245</v>
      </c>
      <c r="C105" s="9">
        <f>AVERAGE(I65:I68)</f>
        <v>-4.1936680027545935E-2</v>
      </c>
      <c r="D105" s="9">
        <f>STDEV(I65:I68)</f>
        <v>3.9703318391513594E-2</v>
      </c>
      <c r="E105" s="9"/>
      <c r="F105" s="10" t="s">
        <v>252</v>
      </c>
      <c r="G105" s="9">
        <f>AVERAGE(I81:I84)</f>
        <v>-5.0324016033055051E-2</v>
      </c>
      <c r="H105" s="9">
        <f>STDEV(I81:I84)</f>
        <v>6.5539406961500263E-2</v>
      </c>
      <c r="I105" s="11"/>
      <c r="K105" s="8"/>
      <c r="L105" s="10" t="s">
        <v>245</v>
      </c>
      <c r="M105" s="9">
        <f>AVERAGE(S65:S68)</f>
        <v>3.8606269303134592E-2</v>
      </c>
      <c r="N105" s="9">
        <f>STDEV(S65:S68)</f>
        <v>5.2901280275573184E-2</v>
      </c>
      <c r="O105" s="9"/>
      <c r="P105" s="10" t="s">
        <v>252</v>
      </c>
      <c r="Q105" s="9">
        <f>AVERAGE(S81:S84)</f>
        <v>-1.2425006212502906E-2</v>
      </c>
      <c r="R105" s="9">
        <f>STDEV(S81:S84)</f>
        <v>3.6921156263558449E-2</v>
      </c>
      <c r="S105" s="11"/>
      <c r="U105" s="8"/>
      <c r="V105" s="9"/>
      <c r="W105" s="10" t="s">
        <v>245</v>
      </c>
      <c r="X105" s="9">
        <f>AVERAGE(AD65:AD68)</f>
        <v>-0.32126224661346114</v>
      </c>
      <c r="Y105" s="9">
        <f>STDEV(AD65:AD68)</f>
        <v>1.4145324068096559E-2</v>
      </c>
      <c r="Z105" s="9"/>
      <c r="AA105" s="10" t="s">
        <v>252</v>
      </c>
      <c r="AB105" s="9">
        <f>AVERAGE(AD81:AD84)</f>
        <v>-0.23285474115441854</v>
      </c>
      <c r="AC105" s="9">
        <f>STDEV(AD81:AD84)</f>
        <v>0.16270876413646368</v>
      </c>
      <c r="AD105" s="11"/>
    </row>
    <row r="106" spans="1:33">
      <c r="A106" s="12"/>
      <c r="B106" s="6" t="s">
        <v>247</v>
      </c>
      <c r="C106" s="7">
        <f>AVERAGE(I69:I72)</f>
        <v>-4.0170925079017789E-2</v>
      </c>
      <c r="D106" s="7">
        <f>STDEV(I69:I72)</f>
        <v>3.4612850782958095E-2</v>
      </c>
      <c r="E106" s="7"/>
      <c r="F106" s="6" t="s">
        <v>253</v>
      </c>
      <c r="G106" s="7">
        <f>AVERAGE(I85:I88)</f>
        <v>-0.10638673564882672</v>
      </c>
      <c r="H106" s="7">
        <f>STDEV(I85:I88)</f>
        <v>1.1109297928873482E-2</v>
      </c>
      <c r="I106" s="13"/>
      <c r="K106" s="12"/>
      <c r="L106" s="6" t="s">
        <v>247</v>
      </c>
      <c r="M106" s="7">
        <f>AVERAGE(S69:S72)</f>
        <v>1.1093755546877908E-2</v>
      </c>
      <c r="N106" s="7">
        <f>STDEV(S69:S72)</f>
        <v>2.811663410619368E-2</v>
      </c>
      <c r="O106" s="7"/>
      <c r="P106" s="6" t="s">
        <v>253</v>
      </c>
      <c r="Q106" s="7">
        <f>AVERAGE(S85:S88)</f>
        <v>-1.1537505768752539E-2</v>
      </c>
      <c r="R106" s="7">
        <f>STDEV(S85:S88)</f>
        <v>4.3970848014356884E-2</v>
      </c>
      <c r="S106" s="13"/>
      <c r="U106" s="12"/>
      <c r="V106" s="7"/>
      <c r="W106" s="6" t="s">
        <v>247</v>
      </c>
      <c r="X106" s="7">
        <f>AVERAGE(AD69:AD72)</f>
        <v>-0.31739743763164507</v>
      </c>
      <c r="Y106" s="7">
        <f>STDEV(AD69:AD72)</f>
        <v>2.6700534769705863E-2</v>
      </c>
      <c r="Z106" s="7"/>
      <c r="AA106" s="6" t="s">
        <v>253</v>
      </c>
      <c r="AB106" s="7">
        <f>AVERAGE(AD85:AD88)</f>
        <v>-0.37875128021797511</v>
      </c>
      <c r="AC106" s="7">
        <f>STDEV(AD85:AD88)</f>
        <v>0.13773042710935848</v>
      </c>
      <c r="AD106" s="13"/>
    </row>
    <row r="108" spans="1:33">
      <c r="B108" s="71" t="s">
        <v>258</v>
      </c>
      <c r="C108" s="72"/>
      <c r="D108" s="72"/>
      <c r="E108" s="72"/>
      <c r="F108" s="72"/>
      <c r="G108" s="73"/>
      <c r="L108" s="71" t="s">
        <v>259</v>
      </c>
      <c r="M108" s="72"/>
      <c r="N108" s="72"/>
      <c r="O108" s="72"/>
      <c r="P108" s="72"/>
      <c r="Q108" s="73"/>
      <c r="U108" s="45" t="s">
        <v>260</v>
      </c>
      <c r="V108" s="46" t="s">
        <v>261</v>
      </c>
      <c r="AF108" s="51" t="s">
        <v>260</v>
      </c>
      <c r="AG108" s="46" t="s">
        <v>261</v>
      </c>
    </row>
    <row r="109" spans="1:33">
      <c r="B109" s="36"/>
      <c r="C109" s="40">
        <v>43417</v>
      </c>
      <c r="D109" s="41">
        <v>43418</v>
      </c>
      <c r="E109" s="42">
        <v>43419</v>
      </c>
      <c r="F109" s="61" t="s">
        <v>262</v>
      </c>
      <c r="G109" s="43" t="s">
        <v>263</v>
      </c>
      <c r="J109" s="34" t="s">
        <v>7</v>
      </c>
      <c r="L109" s="36"/>
      <c r="M109" s="40">
        <v>43048</v>
      </c>
      <c r="N109" s="41">
        <v>43056</v>
      </c>
      <c r="O109" s="42">
        <v>43059</v>
      </c>
      <c r="P109" s="61" t="s">
        <v>262</v>
      </c>
      <c r="Q109" s="43" t="s">
        <v>263</v>
      </c>
      <c r="U109" s="8">
        <v>11.67</v>
      </c>
      <c r="V109" s="36">
        <v>3.3532469136891896E-2</v>
      </c>
      <c r="AF109" s="52">
        <v>12.73</v>
      </c>
      <c r="AG109" s="49">
        <v>4.1181006940619147</v>
      </c>
    </row>
    <row r="110" spans="1:33">
      <c r="B110" s="37" t="s">
        <v>264</v>
      </c>
      <c r="C110" s="9">
        <f>C103</f>
        <v>-1.6774672011018423E-2</v>
      </c>
      <c r="D110" s="9">
        <f>M103</f>
        <v>5.8131279065639668E-2</v>
      </c>
      <c r="E110" s="9">
        <f>X103</f>
        <v>-0.2487970782044098</v>
      </c>
      <c r="F110" s="8">
        <f>AVERAGE(C110:E110)</f>
        <v>-6.9146823716596181E-2</v>
      </c>
      <c r="G110" s="11">
        <f>_xlfn.STDEV.P(C110:E110)/SQRT(3)</f>
        <v>7.5437075809101875E-2</v>
      </c>
      <c r="J110" s="1">
        <v>10</v>
      </c>
      <c r="L110" s="37" t="s">
        <v>264</v>
      </c>
      <c r="M110" s="9">
        <f>C50</f>
        <v>4.0398694540001756</v>
      </c>
      <c r="N110" s="9">
        <f>M50</f>
        <v>2.3796687333393236</v>
      </c>
      <c r="O110" s="9">
        <f>W50</f>
        <v>-0.33926585094549583</v>
      </c>
      <c r="P110" s="8">
        <f>AVERAGE(M110:O110)</f>
        <v>2.0267574454646682</v>
      </c>
      <c r="Q110" s="11">
        <f>_xlfn.STDEV.P(M110:O110)/SQRT(3)</f>
        <v>1.0421789447101699</v>
      </c>
      <c r="U110" s="8">
        <v>3.42</v>
      </c>
      <c r="V110" s="47">
        <v>5.735817089205111E-3</v>
      </c>
      <c r="AF110" s="53">
        <v>4.03</v>
      </c>
      <c r="AG110" s="11">
        <v>0.78219676104439761</v>
      </c>
    </row>
    <row r="111" spans="1:33">
      <c r="B111" s="38" t="s">
        <v>265</v>
      </c>
      <c r="C111" s="9">
        <f t="shared" ref="C111:C113" si="12">C104</f>
        <v>-4.4585312450338338E-2</v>
      </c>
      <c r="D111" s="9">
        <f t="shared" ref="D111:D112" si="13">M104</f>
        <v>-2.2187511093754338E-3</v>
      </c>
      <c r="E111" s="9">
        <f t="shared" ref="E111:E112" si="14">X104</f>
        <v>-0.34879901060890073</v>
      </c>
      <c r="F111" s="8">
        <f>AVERAGE(C111:E111)</f>
        <v>-0.13186769138953816</v>
      </c>
      <c r="G111" s="11">
        <f>_xlfn.STDEV.P(C111:E111)/SQRT(3)</f>
        <v>8.9123047678357006E-2</v>
      </c>
      <c r="J111" s="1">
        <v>3.1</v>
      </c>
      <c r="L111" s="38" t="s">
        <v>265</v>
      </c>
      <c r="M111" s="9">
        <f t="shared" ref="M111:M113" si="15">C51</f>
        <v>0.70124371526858909</v>
      </c>
      <c r="N111" s="9">
        <f t="shared" ref="N111:N113" si="16">M51</f>
        <v>0.1991793212927187</v>
      </c>
      <c r="O111" s="9">
        <f t="shared" ref="O111:O113" si="17">W51</f>
        <v>-0.69243604004449444</v>
      </c>
      <c r="P111" s="8">
        <f>AVERAGE(M111:O111)</f>
        <v>6.9328998838937769E-2</v>
      </c>
      <c r="Q111" s="11">
        <f t="shared" ref="Q111:Q117" si="18">_xlfn.STDEV.P(M111:O111)/SQRT(3)</f>
        <v>0.33274335948742406</v>
      </c>
      <c r="U111" s="8">
        <v>0.97</v>
      </c>
      <c r="V111" s="47">
        <v>8.3831172842229393E-3</v>
      </c>
      <c r="AF111" s="53">
        <v>1.27</v>
      </c>
      <c r="AG111" s="11">
        <v>0.72270573978186636</v>
      </c>
    </row>
    <row r="112" spans="1:33">
      <c r="B112" s="38" t="s">
        <v>266</v>
      </c>
      <c r="C112" s="9">
        <f t="shared" si="12"/>
        <v>-4.1936680027545935E-2</v>
      </c>
      <c r="D112" s="9">
        <f t="shared" si="13"/>
        <v>3.8606269303134592E-2</v>
      </c>
      <c r="E112" s="9">
        <f t="shared" si="14"/>
        <v>-0.32126224661346114</v>
      </c>
      <c r="F112" s="8">
        <f t="shared" ref="F112:F117" si="19">AVERAGE(C112:E112)</f>
        <v>-0.10819755244595748</v>
      </c>
      <c r="G112" s="11">
        <f t="shared" ref="G112:G117" si="20">_xlfn.STDEV.P(C112:E112)/SQRT(3)</f>
        <v>8.9030849331678347E-2</v>
      </c>
      <c r="J112" s="1">
        <v>1</v>
      </c>
      <c r="L112" s="38" t="s">
        <v>266</v>
      </c>
      <c r="M112" s="9">
        <f t="shared" si="15"/>
        <v>0.64170415453823759</v>
      </c>
      <c r="N112" s="9">
        <f t="shared" si="16"/>
        <v>-0.54811753077545156</v>
      </c>
      <c r="O112" s="9">
        <f t="shared" si="17"/>
        <v>-1.0233592880978877</v>
      </c>
      <c r="P112" s="8">
        <f t="shared" ref="P112:P113" si="21">AVERAGE(M112:O112)</f>
        <v>-0.3099242214450339</v>
      </c>
      <c r="Q112" s="11">
        <f t="shared" si="18"/>
        <v>0.40432690471892729</v>
      </c>
      <c r="U112" s="8">
        <v>0.41</v>
      </c>
      <c r="V112" s="47">
        <v>1.0147984080901354E-2</v>
      </c>
      <c r="AF112" s="53">
        <v>0.4</v>
      </c>
      <c r="AG112" s="11">
        <v>0.4935551393632262</v>
      </c>
    </row>
    <row r="113" spans="2:35">
      <c r="B113" s="38" t="s">
        <v>267</v>
      </c>
      <c r="C113" s="9">
        <f t="shared" si="12"/>
        <v>-4.0170925079017789E-2</v>
      </c>
      <c r="D113" s="9">
        <f>M106</f>
        <v>1.1093755546877908E-2</v>
      </c>
      <c r="E113" s="9">
        <f>X106</f>
        <v>-0.31739743763164507</v>
      </c>
      <c r="F113" s="8">
        <f t="shared" si="19"/>
        <v>-0.11549153572126165</v>
      </c>
      <c r="G113" s="11">
        <f t="shared" si="20"/>
        <v>8.3308678739042949E-2</v>
      </c>
      <c r="J113" s="1">
        <v>0.31</v>
      </c>
      <c r="L113" s="38" t="s">
        <v>267</v>
      </c>
      <c r="M113" s="9">
        <f t="shared" si="15"/>
        <v>0.41236658728058595</v>
      </c>
      <c r="N113" s="9">
        <f t="shared" si="16"/>
        <v>-0.19468655464701828</v>
      </c>
      <c r="O113" s="9">
        <f t="shared" si="17"/>
        <v>-0.99555061179087956</v>
      </c>
      <c r="P113" s="8">
        <f t="shared" si="21"/>
        <v>-0.25929019305243733</v>
      </c>
      <c r="Q113" s="11">
        <f t="shared" si="18"/>
        <v>0.33289569017994669</v>
      </c>
      <c r="U113" s="8">
        <v>0.15</v>
      </c>
      <c r="V113" s="47">
        <v>-2.6473001950177828E-2</v>
      </c>
      <c r="AF113" s="53">
        <v>0.13</v>
      </c>
      <c r="AG113" s="11">
        <v>0.4098270353641072</v>
      </c>
    </row>
    <row r="114" spans="2:35">
      <c r="B114" s="38" t="s">
        <v>268</v>
      </c>
      <c r="C114" s="9">
        <f>G103</f>
        <v>-7.6810340260978716E-2</v>
      </c>
      <c r="D114" s="9">
        <f>Q103</f>
        <v>-3.7275018637509094E-2</v>
      </c>
      <c r="E114" s="9">
        <f>AB103</f>
        <v>-0.34638350499526571</v>
      </c>
      <c r="F114" s="8">
        <f>AVERAGE(C114:E114)</f>
        <v>-0.15348962129791785</v>
      </c>
      <c r="G114" s="11">
        <f t="shared" si="20"/>
        <v>7.9298028824950809E-2</v>
      </c>
      <c r="J114" s="1">
        <v>0.1</v>
      </c>
      <c r="L114" s="38" t="s">
        <v>268</v>
      </c>
      <c r="M114" s="9">
        <f>G50</f>
        <v>0.32857016847490506</v>
      </c>
      <c r="N114" s="9">
        <f>Q50</f>
        <v>0.10632881061491001</v>
      </c>
      <c r="O114" s="9">
        <f>AA50</f>
        <v>-1.0622914349276982</v>
      </c>
      <c r="P114" s="8">
        <f>AVERAGE(M114:O114)</f>
        <v>-0.20913081861262772</v>
      </c>
      <c r="Q114" s="11">
        <f t="shared" si="18"/>
        <v>0.35221839285975737</v>
      </c>
      <c r="U114" s="8">
        <v>0.11</v>
      </c>
      <c r="V114" s="47">
        <v>-4.4121669916967303E-4</v>
      </c>
      <c r="AF114" s="53">
        <v>0.04</v>
      </c>
      <c r="AG114" s="11">
        <v>0.4428776027321803</v>
      </c>
    </row>
    <row r="115" spans="2:35">
      <c r="B115" s="38" t="s">
        <v>269</v>
      </c>
      <c r="C115" s="9">
        <f t="shared" ref="C115:C117" si="22">G104</f>
        <v>-5.0765454770187159E-2</v>
      </c>
      <c r="D115" s="9">
        <f>Q104</f>
        <v>8.4312542156272895E-3</v>
      </c>
      <c r="E115" s="9">
        <f>AB104</f>
        <v>-0.33720458366345246</v>
      </c>
      <c r="F115" s="8">
        <f>AVERAGE(C115:E115)</f>
        <v>-0.12651292807267078</v>
      </c>
      <c r="G115" s="11">
        <f t="shared" si="20"/>
        <v>8.7138832892467558E-2</v>
      </c>
      <c r="J115" s="1">
        <v>3.1E-2</v>
      </c>
      <c r="L115" s="38" t="s">
        <v>269</v>
      </c>
      <c r="M115" s="9">
        <f t="shared" ref="M115:M117" si="23">G51</f>
        <v>0.36164770221398945</v>
      </c>
      <c r="N115" s="9">
        <f t="shared" ref="N115:N117" si="24">Q51</f>
        <v>-0.31449366519902966</v>
      </c>
      <c r="O115" s="9">
        <f>AA51</f>
        <v>-1.1040044493882095</v>
      </c>
      <c r="P115" s="8">
        <f>AVERAGE(M115:O115)</f>
        <v>-0.35228347079108319</v>
      </c>
      <c r="Q115" s="11">
        <f t="shared" si="18"/>
        <v>0.3458018409529599</v>
      </c>
      <c r="U115" s="8">
        <v>0</v>
      </c>
      <c r="V115" s="47">
        <v>0</v>
      </c>
      <c r="AF115" s="53">
        <v>0</v>
      </c>
      <c r="AG115" s="11">
        <v>0</v>
      </c>
    </row>
    <row r="116" spans="2:35">
      <c r="B116" s="38" t="s">
        <v>237</v>
      </c>
      <c r="C116" s="9">
        <f t="shared" si="22"/>
        <v>-5.0324016033055051E-2</v>
      </c>
      <c r="D116" s="9">
        <f>Q105</f>
        <v>-1.2425006212502906E-2</v>
      </c>
      <c r="E116" s="9">
        <f t="shared" ref="E116:E117" si="25">AB105</f>
        <v>-0.23285474115441854</v>
      </c>
      <c r="F116" s="8">
        <f>AVERAGE(C116:E116)</f>
        <v>-9.8534587799992177E-2</v>
      </c>
      <c r="G116" s="11">
        <f t="shared" si="20"/>
        <v>5.5558800551431871E-2</v>
      </c>
      <c r="J116" s="1">
        <v>0</v>
      </c>
      <c r="L116" s="38" t="s">
        <v>237</v>
      </c>
      <c r="M116" s="9">
        <f t="shared" si="23"/>
        <v>-8.1591249889741729E-2</v>
      </c>
      <c r="N116" s="9">
        <f t="shared" si="24"/>
        <v>-9.584568844160915E-2</v>
      </c>
      <c r="O116" s="9">
        <f t="shared" ref="O116" si="26">AA52</f>
        <v>-0.53670745272525056</v>
      </c>
      <c r="P116" s="8">
        <f t="shared" ref="P116:P117" si="27">AVERAGE(M116:O116)</f>
        <v>-0.23804813035220049</v>
      </c>
      <c r="Q116" s="11">
        <f t="shared" si="18"/>
        <v>0.12197344008235231</v>
      </c>
      <c r="U116" s="8">
        <v>0</v>
      </c>
      <c r="V116" s="47">
        <v>-5.603452079454297E-2</v>
      </c>
      <c r="AF116" s="53">
        <v>0</v>
      </c>
      <c r="AG116" s="11">
        <v>-0.65880797620359133</v>
      </c>
    </row>
    <row r="117" spans="2:35">
      <c r="B117" s="39" t="s">
        <v>235</v>
      </c>
      <c r="C117" s="9">
        <f t="shared" si="22"/>
        <v>-0.10638673564882672</v>
      </c>
      <c r="D117" s="9">
        <f t="shared" ref="D117" si="28">Q106</f>
        <v>-1.1537505768752539E-2</v>
      </c>
      <c r="E117" s="9">
        <f t="shared" si="25"/>
        <v>-0.37875128021797511</v>
      </c>
      <c r="F117" s="12">
        <f t="shared" si="19"/>
        <v>-0.16555850721185147</v>
      </c>
      <c r="G117" s="13">
        <f t="shared" si="20"/>
        <v>8.9860957964996893E-2</v>
      </c>
      <c r="J117" s="35">
        <v>0</v>
      </c>
      <c r="L117" s="39" t="s">
        <v>235</v>
      </c>
      <c r="M117" s="9">
        <f t="shared" si="23"/>
        <v>-0.74093675575549089</v>
      </c>
      <c r="N117" s="9">
        <f t="shared" si="24"/>
        <v>-0.66492946356366245</v>
      </c>
      <c r="O117" s="9">
        <f>AA53</f>
        <v>-1.4488320355951065</v>
      </c>
      <c r="P117" s="12">
        <f t="shared" si="27"/>
        <v>-0.95156608497141992</v>
      </c>
      <c r="Q117" s="13">
        <f t="shared" si="18"/>
        <v>0.20379692853090717</v>
      </c>
      <c r="U117" s="8">
        <v>9.98</v>
      </c>
      <c r="V117" s="47">
        <v>7.0547519744431547E-2</v>
      </c>
      <c r="AF117" s="53">
        <v>10.78</v>
      </c>
      <c r="AG117" s="11">
        <v>2.4731440198689367</v>
      </c>
    </row>
    <row r="118" spans="2:35">
      <c r="U118" s="8">
        <v>3.59</v>
      </c>
      <c r="V118" s="47">
        <v>1.0204987132842231E-2</v>
      </c>
      <c r="AF118" s="53">
        <v>3.41</v>
      </c>
      <c r="AG118" s="11">
        <v>0.29474251174481592</v>
      </c>
    </row>
    <row r="119" spans="2:35">
      <c r="U119" s="8">
        <v>1.23</v>
      </c>
      <c r="V119" s="47">
        <v>5.1024935664211284E-2</v>
      </c>
      <c r="AF119" s="53">
        <v>1.08</v>
      </c>
      <c r="AG119" s="11">
        <v>-0.45183877434992065</v>
      </c>
    </row>
    <row r="120" spans="2:35">
      <c r="U120" s="8">
        <v>0.44</v>
      </c>
      <c r="V120" s="47">
        <v>2.3515839914810478E-2</v>
      </c>
      <c r="AF120" s="53">
        <v>0.34</v>
      </c>
      <c r="AG120" s="11">
        <v>-9.8746222208922887E-2</v>
      </c>
    </row>
    <row r="121" spans="2:35">
      <c r="U121" s="8">
        <v>0.24</v>
      </c>
      <c r="V121" s="47">
        <v>-2.4846925193007342E-2</v>
      </c>
      <c r="AF121" s="53">
        <v>0.11</v>
      </c>
      <c r="AG121" s="11">
        <v>0.20198090906370644</v>
      </c>
    </row>
    <row r="122" spans="2:35">
      <c r="I122" s="1"/>
      <c r="U122" s="8">
        <v>0.1</v>
      </c>
      <c r="V122" s="47">
        <v>2.0853669358416878E-2</v>
      </c>
      <c r="AF122" s="53">
        <v>0.03</v>
      </c>
      <c r="AG122" s="11">
        <v>-0.21843861276519336</v>
      </c>
    </row>
    <row r="123" spans="2:35">
      <c r="U123" s="8">
        <v>0</v>
      </c>
      <c r="V123" s="47">
        <v>0</v>
      </c>
      <c r="AF123" s="53">
        <v>0</v>
      </c>
      <c r="AG123" s="11">
        <v>0</v>
      </c>
    </row>
    <row r="124" spans="2:35">
      <c r="U124" s="8">
        <v>0</v>
      </c>
      <c r="V124" s="47">
        <v>8.8739018546469921E-4</v>
      </c>
      <c r="AF124" s="53">
        <v>0</v>
      </c>
      <c r="AG124" s="11">
        <v>-0.56853885514228419</v>
      </c>
    </row>
    <row r="125" spans="2:35">
      <c r="U125" s="8">
        <v>10.78</v>
      </c>
      <c r="V125" s="47">
        <v>-1.5905300802976689E-2</v>
      </c>
      <c r="X125" s="44" t="s">
        <v>270</v>
      </c>
      <c r="AF125" s="53">
        <v>10.78</v>
      </c>
      <c r="AG125" s="11">
        <v>0.19638757502835119</v>
      </c>
      <c r="AI125" s="44" t="s">
        <v>272</v>
      </c>
    </row>
    <row r="126" spans="2:35">
      <c r="U126" s="8">
        <v>3.64</v>
      </c>
      <c r="V126" s="47">
        <v>-0.11567491493073971</v>
      </c>
      <c r="X126" s="44" t="s">
        <v>271</v>
      </c>
      <c r="AF126" s="53">
        <v>3.41</v>
      </c>
      <c r="AG126" s="11">
        <v>-0.15489724227588328</v>
      </c>
      <c r="AI126" s="44" t="s">
        <v>271</v>
      </c>
    </row>
    <row r="127" spans="2:35">
      <c r="U127" s="8">
        <v>1.22</v>
      </c>
      <c r="V127" s="47">
        <v>-8.8202122634688934E-2</v>
      </c>
      <c r="AF127" s="53">
        <v>1.08</v>
      </c>
      <c r="AG127" s="11">
        <v>-0.48405388211213535</v>
      </c>
    </row>
    <row r="128" spans="2:35">
      <c r="U128" s="8">
        <v>0.41</v>
      </c>
      <c r="V128" s="47">
        <v>-8.4346292136997625E-2</v>
      </c>
      <c r="AF128" s="53">
        <v>0.34</v>
      </c>
      <c r="AG128" s="11">
        <v>-0.45639366027715605</v>
      </c>
    </row>
    <row r="129" spans="21:33">
      <c r="U129" s="8">
        <v>0.26</v>
      </c>
      <c r="V129" s="47">
        <v>-0.11326502086968263</v>
      </c>
      <c r="AF129" s="53">
        <v>0.11</v>
      </c>
      <c r="AG129" s="11">
        <v>-0.5227781926811057</v>
      </c>
    </row>
    <row r="130" spans="21:33">
      <c r="U130" s="8">
        <v>0.11</v>
      </c>
      <c r="V130" s="47">
        <v>-0.10410742343766562</v>
      </c>
      <c r="AF130" s="53">
        <v>0.03</v>
      </c>
      <c r="AG130" s="11">
        <v>-0.5642685254335742</v>
      </c>
    </row>
    <row r="131" spans="21:33">
      <c r="U131" s="8">
        <v>0</v>
      </c>
      <c r="V131" s="47">
        <v>0</v>
      </c>
      <c r="AF131" s="53">
        <v>0</v>
      </c>
      <c r="AG131" s="11">
        <v>0</v>
      </c>
    </row>
    <row r="132" spans="21:33">
      <c r="U132" s="12">
        <v>0</v>
      </c>
      <c r="V132" s="48">
        <v>-0.14555760128784723</v>
      </c>
      <c r="AF132" s="54">
        <v>0</v>
      </c>
      <c r="AG132" s="13">
        <v>-0.90725527618731561</v>
      </c>
    </row>
  </sheetData>
  <mergeCells count="8">
    <mergeCell ref="U55:AD55"/>
    <mergeCell ref="K2:S2"/>
    <mergeCell ref="U2:AC2"/>
    <mergeCell ref="B108:G108"/>
    <mergeCell ref="L108:Q108"/>
    <mergeCell ref="A2:I2"/>
    <mergeCell ref="A55:I55"/>
    <mergeCell ref="K55:S55"/>
  </mergeCells>
  <phoneticPr fontId="5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ACB4FC453AD54D9BE57DF3947A040C" ma:contentTypeVersion="12" ma:contentTypeDescription="Create a new document." ma:contentTypeScope="" ma:versionID="71a4567242171e0602043283e0fbeab0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a5eb1858-bedb-42e1-afd4-8f64edb069e1" xmlns:ns6="65cca9f4-d451-4062-97d5-face6e276256" targetNamespace="http://schemas.microsoft.com/office/2006/metadata/properties" ma:root="true" ma:fieldsID="365825835455a801fafc4a25a750e9a1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5eb1858-bedb-42e1-afd4-8f64edb069e1"/>
    <xsd:import namespace="65cca9f4-d451-4062-97d5-face6e276256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3e681997-4575-4871-9aaf-90ecafdb0448}" ma:internalName="TaxCatchAllLabel" ma:readOnly="true" ma:showField="CatchAllDataLabel" ma:web="65cca9f4-d451-4062-97d5-face6e276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3e681997-4575-4871-9aaf-90ecafdb0448}" ma:internalName="TaxCatchAll" ma:showField="CatchAllData" ma:web="65cca9f4-d451-4062-97d5-face6e276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b1858-bedb-42e1-afd4-8f64edb06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ca9f4-d451-4062-97d5-face6e276256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2020-03-17T18:08:32+00:00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9B461-1078-4BCA-BCDE-DA84F2C0AF94}"/>
</file>

<file path=customXml/itemProps2.xml><?xml version="1.0" encoding="utf-8"?>
<ds:datastoreItem xmlns:ds="http://schemas.openxmlformats.org/officeDocument/2006/customXml" ds:itemID="{9602C5B4-309A-46CA-AD7A-A9C8D9719357}"/>
</file>

<file path=customXml/itemProps3.xml><?xml version="1.0" encoding="utf-8"?>
<ds:datastoreItem xmlns:ds="http://schemas.openxmlformats.org/officeDocument/2006/customXml" ds:itemID="{FDFEDA6D-B263-4D63-A0DE-8BB373BB09BA}"/>
</file>

<file path=customXml/itemProps4.xml><?xml version="1.0" encoding="utf-8"?>
<ds:datastoreItem xmlns:ds="http://schemas.openxmlformats.org/officeDocument/2006/customXml" ds:itemID="{B2AD4C6C-ACFA-4D1D-9CE3-41D0A52D6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Jazzlyn</dc:creator>
  <cp:keywords/>
  <dc:description/>
  <cp:lastModifiedBy>Zander, Wyatt</cp:lastModifiedBy>
  <cp:revision/>
  <dcterms:created xsi:type="dcterms:W3CDTF">2020-03-17T17:59:07Z</dcterms:created>
  <dcterms:modified xsi:type="dcterms:W3CDTF">2021-11-01T14:16:12Z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0x01010084ACB4FC453AD54D9BE57DF3947A040C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3f09c3df709400db2417a7161762d62">
    <vt:lpwstr/>
  </property>
  <property fmtid="{D5CDD505-2E9C-101B-9397-08002B2CF9AE}" pid="6" name="EPA_x0020_Subject">
    <vt:lpwstr/>
  </property>
  <property fmtid="{D5CDD505-2E9C-101B-9397-08002B2CF9AE}" pid="7" name="EPA Subject">
    <vt:lpwstr/>
  </property>
</Properties>
</file>