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.sharepoint.com/sites/In-VitroExposureTeam/Shared Documents/Cell Culture Team/VOC pilot data analysis/1,3-Butadiene/"/>
    </mc:Choice>
  </mc:AlternateContent>
  <xr:revisionPtr revIDLastSave="808" documentId="8_{D289FA5C-04DF-425F-A21C-06A11B287D09}" xr6:coauthVersionLast="47" xr6:coauthVersionMax="47" xr10:uidLastSave="{22204B50-A5E3-4F67-AF73-563A393149AF}"/>
  <bookViews>
    <workbookView xWindow="-120" yWindow="-120" windowWidth="20730" windowHeight="11160" firstSheet="2" activeTab="2" xr2:uid="{8F3C527D-99C0-4B1C-9F75-5B509D2F7B52}"/>
  </bookViews>
  <sheets>
    <sheet name="Sheet1" sheetId="1" r:id="rId1"/>
    <sheet name="LDH Raw Data" sheetId="2" r:id="rId2"/>
    <sheet name="CTGlo Data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3" l="1"/>
  <c r="I29" i="3"/>
  <c r="AG23" i="3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D3" i="2"/>
  <c r="AB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T3" i="2"/>
  <c r="R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" i="2"/>
  <c r="R52" i="2" l="1"/>
  <c r="Q63" i="2" s="1"/>
  <c r="AI18" i="3"/>
  <c r="AI19" i="3"/>
  <c r="AI20" i="3"/>
  <c r="AI21" i="3"/>
  <c r="AI22" i="3"/>
  <c r="AI23" i="3"/>
  <c r="AI24" i="3"/>
  <c r="AI17" i="3"/>
  <c r="AH18" i="3"/>
  <c r="AH19" i="3"/>
  <c r="AH20" i="3"/>
  <c r="AH21" i="3"/>
  <c r="AH22" i="3"/>
  <c r="AH23" i="3"/>
  <c r="AH24" i="3"/>
  <c r="AH17" i="3"/>
  <c r="AG18" i="3"/>
  <c r="AG19" i="3"/>
  <c r="AG20" i="3"/>
  <c r="AG21" i="3"/>
  <c r="AG22" i="3"/>
  <c r="AG24" i="3"/>
  <c r="AG17" i="3"/>
  <c r="AJ5" i="3"/>
  <c r="AI6" i="3"/>
  <c r="AI7" i="3"/>
  <c r="AI8" i="3"/>
  <c r="AI9" i="3"/>
  <c r="AI10" i="3"/>
  <c r="AI11" i="3"/>
  <c r="AI12" i="3"/>
  <c r="AI5" i="3"/>
  <c r="AH6" i="3"/>
  <c r="AH7" i="3"/>
  <c r="AH8" i="3"/>
  <c r="AH9" i="3"/>
  <c r="AH10" i="3"/>
  <c r="AH11" i="3"/>
  <c r="AH12" i="3"/>
  <c r="AH5" i="3"/>
  <c r="AG6" i="3"/>
  <c r="AG7" i="3"/>
  <c r="AG8" i="3"/>
  <c r="AG9" i="3"/>
  <c r="AG10" i="3"/>
  <c r="AG11" i="3"/>
  <c r="AG12" i="3"/>
  <c r="AG5" i="3"/>
  <c r="AB34" i="3"/>
  <c r="AB35" i="3"/>
  <c r="AB36" i="3"/>
  <c r="AB37" i="3"/>
  <c r="AB38" i="3"/>
  <c r="AB39" i="3"/>
  <c r="AB40" i="3"/>
  <c r="AB33" i="3"/>
  <c r="AA34" i="3"/>
  <c r="AA35" i="3"/>
  <c r="AA36" i="3"/>
  <c r="AA37" i="3"/>
  <c r="AA38" i="3"/>
  <c r="AA39" i="3"/>
  <c r="AA40" i="3"/>
  <c r="AA33" i="3"/>
  <c r="Z34" i="3"/>
  <c r="Z35" i="3"/>
  <c r="Z36" i="3"/>
  <c r="Z37" i="3"/>
  <c r="Z38" i="3"/>
  <c r="Z39" i="3"/>
  <c r="Z40" i="3"/>
  <c r="Z33" i="3"/>
  <c r="Y34" i="3"/>
  <c r="Y35" i="3"/>
  <c r="Y36" i="3"/>
  <c r="Y37" i="3"/>
  <c r="Y38" i="3"/>
  <c r="Y39" i="3"/>
  <c r="Y40" i="3"/>
  <c r="Y33" i="3"/>
  <c r="R34" i="3"/>
  <c r="R35" i="3"/>
  <c r="R36" i="3"/>
  <c r="R37" i="3"/>
  <c r="R38" i="3"/>
  <c r="R39" i="3"/>
  <c r="R40" i="3"/>
  <c r="R33" i="3"/>
  <c r="Q34" i="3"/>
  <c r="Q35" i="3"/>
  <c r="Q36" i="3"/>
  <c r="Q37" i="3"/>
  <c r="Q38" i="3"/>
  <c r="Q39" i="3"/>
  <c r="Q40" i="3"/>
  <c r="Q33" i="3"/>
  <c r="P34" i="3"/>
  <c r="P35" i="3"/>
  <c r="P36" i="3"/>
  <c r="P37" i="3"/>
  <c r="P38" i="3"/>
  <c r="P39" i="3"/>
  <c r="P40" i="3"/>
  <c r="P33" i="3"/>
  <c r="O34" i="3"/>
  <c r="O35" i="3"/>
  <c r="O36" i="3"/>
  <c r="O37" i="3"/>
  <c r="O38" i="3"/>
  <c r="O39" i="3"/>
  <c r="O40" i="3"/>
  <c r="O33" i="3"/>
  <c r="H34" i="3"/>
  <c r="H35" i="3"/>
  <c r="H36" i="3"/>
  <c r="H37" i="3"/>
  <c r="H38" i="3"/>
  <c r="H40" i="3"/>
  <c r="H33" i="3"/>
  <c r="G34" i="3"/>
  <c r="G35" i="3"/>
  <c r="G36" i="3"/>
  <c r="G37" i="3"/>
  <c r="G38" i="3"/>
  <c r="G39" i="3"/>
  <c r="G40" i="3"/>
  <c r="G33" i="3"/>
  <c r="F34" i="3"/>
  <c r="F35" i="3"/>
  <c r="F36" i="3"/>
  <c r="F37" i="3"/>
  <c r="F38" i="3"/>
  <c r="F39" i="3"/>
  <c r="F40" i="3"/>
  <c r="F33" i="3"/>
  <c r="E34" i="3"/>
  <c r="E35" i="3"/>
  <c r="E36" i="3"/>
  <c r="E37" i="3"/>
  <c r="E38" i="3"/>
  <c r="E39" i="3"/>
  <c r="E40" i="3"/>
  <c r="E33" i="3"/>
  <c r="AD30" i="3" l="1"/>
  <c r="AD29" i="3"/>
  <c r="AD28" i="3"/>
  <c r="AD27" i="3"/>
  <c r="AD26" i="3"/>
  <c r="AD25" i="3"/>
  <c r="AD24" i="3"/>
  <c r="AD23" i="3"/>
  <c r="T24" i="3"/>
  <c r="T30" i="3"/>
  <c r="T29" i="3"/>
  <c r="T28" i="3"/>
  <c r="T27" i="3"/>
  <c r="T26" i="3"/>
  <c r="T25" i="3"/>
  <c r="T23" i="3"/>
  <c r="O23" i="3"/>
  <c r="O24" i="3"/>
  <c r="O25" i="3"/>
  <c r="O26" i="3"/>
  <c r="O27" i="3"/>
  <c r="O28" i="3"/>
  <c r="O29" i="3"/>
  <c r="O30" i="3"/>
  <c r="J30" i="3"/>
  <c r="J29" i="3"/>
  <c r="H39" i="3" s="1"/>
  <c r="J28" i="3"/>
  <c r="J27" i="3"/>
  <c r="J26" i="3"/>
  <c r="J25" i="3"/>
  <c r="J24" i="3"/>
  <c r="J23" i="3"/>
  <c r="AC30" i="3"/>
  <c r="AC29" i="3"/>
  <c r="AC28" i="3"/>
  <c r="AC27" i="3"/>
  <c r="AC26" i="3"/>
  <c r="AC25" i="3"/>
  <c r="AC24" i="3"/>
  <c r="AC23" i="3"/>
  <c r="S24" i="3"/>
  <c r="S23" i="3"/>
  <c r="S30" i="3"/>
  <c r="S29" i="3"/>
  <c r="S28" i="3"/>
  <c r="S27" i="3"/>
  <c r="S26" i="3"/>
  <c r="S25" i="3"/>
  <c r="I30" i="3"/>
  <c r="I28" i="3"/>
  <c r="I27" i="3"/>
  <c r="I26" i="3"/>
  <c r="I25" i="3"/>
  <c r="I24" i="3"/>
  <c r="I23" i="3"/>
  <c r="E23" i="3"/>
  <c r="E24" i="3"/>
  <c r="E25" i="3"/>
  <c r="E26" i="3"/>
  <c r="E27" i="3"/>
  <c r="E28" i="3"/>
  <c r="E29" i="3"/>
  <c r="E30" i="3"/>
  <c r="Y30" i="3"/>
  <c r="Y29" i="3"/>
  <c r="Y28" i="3"/>
  <c r="Y27" i="3"/>
  <c r="Y26" i="3"/>
  <c r="Y25" i="3"/>
  <c r="Y24" i="3"/>
  <c r="Y23" i="3"/>
  <c r="X30" i="3"/>
  <c r="X29" i="3"/>
  <c r="X28" i="3"/>
  <c r="X27" i="3"/>
  <c r="X26" i="3"/>
  <c r="X25" i="3"/>
  <c r="X24" i="3"/>
  <c r="X23" i="3"/>
  <c r="N24" i="3"/>
  <c r="N30" i="3"/>
  <c r="N29" i="3"/>
  <c r="N28" i="3"/>
  <c r="N27" i="3"/>
  <c r="N26" i="3"/>
  <c r="N25" i="3"/>
  <c r="N23" i="3"/>
  <c r="D30" i="3"/>
  <c r="D29" i="3"/>
  <c r="D28" i="3"/>
  <c r="D27" i="3"/>
  <c r="D26" i="3"/>
  <c r="D25" i="3"/>
  <c r="D24" i="3"/>
  <c r="D2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AA3" i="3"/>
  <c r="AB3" i="3" s="1"/>
  <c r="Y3" i="3"/>
  <c r="Z3" i="3" s="1"/>
  <c r="O3" i="3"/>
  <c r="P5" i="3" s="1"/>
  <c r="Q3" i="3"/>
  <c r="R4" i="3" s="1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P4" i="3"/>
  <c r="P6" i="3"/>
  <c r="P7" i="3"/>
  <c r="P8" i="3"/>
  <c r="P10" i="3"/>
  <c r="P11" i="3"/>
  <c r="P12" i="3"/>
  <c r="P14" i="3"/>
  <c r="P15" i="3"/>
  <c r="P16" i="3"/>
  <c r="P18" i="3"/>
  <c r="R3" i="3"/>
  <c r="P3" i="3"/>
  <c r="H4" i="3"/>
  <c r="H5" i="3"/>
  <c r="H6" i="3"/>
  <c r="H7" i="3"/>
  <c r="H8" i="3"/>
  <c r="H9" i="3"/>
  <c r="H10" i="3"/>
  <c r="H11" i="3"/>
  <c r="H12" i="3"/>
  <c r="H13" i="3"/>
  <c r="H14" i="3"/>
  <c r="H16" i="3"/>
  <c r="H17" i="3"/>
  <c r="H18" i="3"/>
  <c r="H3" i="3"/>
  <c r="G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3" i="3"/>
  <c r="E3" i="3"/>
  <c r="H53" i="2"/>
  <c r="G64" i="2" s="1"/>
  <c r="AA54" i="2"/>
  <c r="Z65" i="2" s="1"/>
  <c r="AA55" i="2"/>
  <c r="Z66" i="2" s="1"/>
  <c r="AA53" i="2"/>
  <c r="Z64" i="2" s="1"/>
  <c r="AA52" i="2"/>
  <c r="Z63" i="2" s="1"/>
  <c r="W53" i="2"/>
  <c r="Z60" i="2" s="1"/>
  <c r="W52" i="2"/>
  <c r="Z59" i="2" s="1"/>
  <c r="W55" i="2"/>
  <c r="Z62" i="2" s="1"/>
  <c r="W54" i="2"/>
  <c r="Z61" i="2" s="1"/>
  <c r="Q55" i="2"/>
  <c r="P66" i="2" s="1"/>
  <c r="Q54" i="2"/>
  <c r="P65" i="2" s="1"/>
  <c r="Q53" i="2"/>
  <c r="P64" i="2" s="1"/>
  <c r="Q52" i="2"/>
  <c r="P63" i="2" s="1"/>
  <c r="M53" i="2"/>
  <c r="P60" i="2" s="1"/>
  <c r="M52" i="2"/>
  <c r="P59" i="2" s="1"/>
  <c r="M55" i="2"/>
  <c r="P62" i="2" s="1"/>
  <c r="M54" i="2"/>
  <c r="P61" i="2" s="1"/>
  <c r="G55" i="2"/>
  <c r="F66" i="2" s="1"/>
  <c r="G54" i="2"/>
  <c r="F65" i="2" s="1"/>
  <c r="G53" i="2"/>
  <c r="F64" i="2" s="1"/>
  <c r="G52" i="2"/>
  <c r="F63" i="2" s="1"/>
  <c r="C55" i="2"/>
  <c r="F62" i="2" s="1"/>
  <c r="C54" i="2"/>
  <c r="F61" i="2" s="1"/>
  <c r="C53" i="2"/>
  <c r="F60" i="2" s="1"/>
  <c r="C52" i="2"/>
  <c r="F59" i="2" s="1"/>
  <c r="AB46" i="2"/>
  <c r="Y65" i="2" s="1"/>
  <c r="AB44" i="2"/>
  <c r="Y63" i="2" s="1"/>
  <c r="AB47" i="2"/>
  <c r="Y66" i="2" s="1"/>
  <c r="AB45" i="2"/>
  <c r="Y64" i="2" s="1"/>
  <c r="X44" i="2"/>
  <c r="Y59" i="2" s="1"/>
  <c r="X47" i="2"/>
  <c r="Y62" i="2" s="1"/>
  <c r="X46" i="2"/>
  <c r="Y61" i="2" s="1"/>
  <c r="X45" i="2"/>
  <c r="Y60" i="2" s="1"/>
  <c r="R46" i="2"/>
  <c r="O65" i="2" s="1"/>
  <c r="R44" i="2"/>
  <c r="O63" i="2" s="1"/>
  <c r="R47" i="2"/>
  <c r="O66" i="2" s="1"/>
  <c r="R45" i="2"/>
  <c r="O64" i="2" s="1"/>
  <c r="N45" i="2"/>
  <c r="O60" i="2" s="1"/>
  <c r="N44" i="2"/>
  <c r="O59" i="2" s="1"/>
  <c r="N47" i="2"/>
  <c r="O62" i="2" s="1"/>
  <c r="N46" i="2"/>
  <c r="O61" i="2" s="1"/>
  <c r="H47" i="2"/>
  <c r="E66" i="2" s="1"/>
  <c r="H46" i="2"/>
  <c r="E65" i="2" s="1"/>
  <c r="H45" i="2"/>
  <c r="E64" i="2" s="1"/>
  <c r="H44" i="2"/>
  <c r="E63" i="2" s="1"/>
  <c r="D47" i="2"/>
  <c r="E62" i="2" s="1"/>
  <c r="D46" i="2"/>
  <c r="E61" i="2" s="1"/>
  <c r="D45" i="2"/>
  <c r="E60" i="2" s="1"/>
  <c r="D44" i="2"/>
  <c r="E59" i="2" s="1"/>
  <c r="AA47" i="2"/>
  <c r="X66" i="2" s="1"/>
  <c r="AA46" i="2"/>
  <c r="X65" i="2" s="1"/>
  <c r="AA45" i="2"/>
  <c r="X64" i="2" s="1"/>
  <c r="AA44" i="2"/>
  <c r="X63" i="2" s="1"/>
  <c r="W44" i="2"/>
  <c r="X59" i="2" s="1"/>
  <c r="W45" i="2"/>
  <c r="X60" i="2" s="1"/>
  <c r="W47" i="2"/>
  <c r="X62" i="2" s="1"/>
  <c r="W46" i="2"/>
  <c r="X61" i="2" s="1"/>
  <c r="Q46" i="2"/>
  <c r="N65" i="2" s="1"/>
  <c r="Q47" i="2"/>
  <c r="N66" i="2" s="1"/>
  <c r="Q45" i="2"/>
  <c r="N64" i="2" s="1"/>
  <c r="Q44" i="2"/>
  <c r="N63" i="2" s="1"/>
  <c r="M47" i="2"/>
  <c r="N62" i="2" s="1"/>
  <c r="M46" i="2"/>
  <c r="N61" i="2" s="1"/>
  <c r="M45" i="2"/>
  <c r="N60" i="2" s="1"/>
  <c r="M44" i="2"/>
  <c r="N59" i="2" s="1"/>
  <c r="G47" i="2"/>
  <c r="D66" i="2" s="1"/>
  <c r="G46" i="2"/>
  <c r="D65" i="2" s="1"/>
  <c r="G45" i="2"/>
  <c r="D64" i="2" s="1"/>
  <c r="G44" i="2"/>
  <c r="D63" i="2" s="1"/>
  <c r="C47" i="2"/>
  <c r="D62" i="2" s="1"/>
  <c r="C46" i="2"/>
  <c r="D61" i="2" s="1"/>
  <c r="C45" i="2"/>
  <c r="D60" i="2" s="1"/>
  <c r="C44" i="2"/>
  <c r="D59" i="2" s="1"/>
  <c r="AF58" i="2" s="1"/>
  <c r="AC3" i="2"/>
  <c r="Z3" i="2"/>
  <c r="AA3" i="2"/>
  <c r="Q3" i="2"/>
  <c r="P3" i="2"/>
  <c r="S3" i="2"/>
  <c r="I3" i="2"/>
  <c r="P17" i="3" l="1"/>
  <c r="P13" i="3"/>
  <c r="P9" i="3"/>
  <c r="G3" i="2"/>
  <c r="F3" i="2"/>
  <c r="D54" i="2" l="1"/>
  <c r="G61" i="2" s="1"/>
  <c r="AK5" i="3" l="1"/>
  <c r="AM58" i="2"/>
  <c r="AJ24" i="3"/>
  <c r="AJ23" i="3"/>
  <c r="AK23" i="3"/>
  <c r="AJ22" i="3"/>
  <c r="AK22" i="3"/>
  <c r="AJ21" i="3"/>
  <c r="AK21" i="3"/>
  <c r="AJ20" i="3"/>
  <c r="AJ19" i="3"/>
  <c r="AK19" i="3"/>
  <c r="AJ18" i="3"/>
  <c r="AK18" i="3"/>
  <c r="AJ17" i="3"/>
  <c r="AK17" i="3"/>
  <c r="AJ12" i="3"/>
  <c r="AK12" i="3"/>
  <c r="AJ11" i="3"/>
  <c r="AK11" i="3"/>
  <c r="AJ10" i="3"/>
  <c r="AK10" i="3"/>
  <c r="AJ9" i="3"/>
  <c r="AK9" i="3"/>
  <c r="AJ8" i="3"/>
  <c r="AK8" i="3"/>
  <c r="AJ7" i="3"/>
  <c r="AK7" i="3"/>
  <c r="AJ6" i="3"/>
  <c r="AK6" i="3"/>
  <c r="AM59" i="2"/>
  <c r="AM60" i="2"/>
  <c r="AM61" i="2"/>
  <c r="AM62" i="2"/>
  <c r="AM63" i="2"/>
  <c r="AM64" i="2"/>
  <c r="AM65" i="2"/>
  <c r="AK20" i="3" l="1"/>
  <c r="AK24" i="3"/>
  <c r="AH77" i="2" l="1"/>
  <c r="AG77" i="2"/>
  <c r="AF77" i="2"/>
  <c r="AH76" i="2"/>
  <c r="AI76" i="2" s="1"/>
  <c r="AG76" i="2"/>
  <c r="AF76" i="2"/>
  <c r="AH75" i="2"/>
  <c r="AG75" i="2"/>
  <c r="AF75" i="2"/>
  <c r="AH74" i="2"/>
  <c r="AG74" i="2"/>
  <c r="AF74" i="2"/>
  <c r="AH73" i="2"/>
  <c r="AG73" i="2"/>
  <c r="AF73" i="2"/>
  <c r="AJ73" i="2" s="1"/>
  <c r="AH72" i="2"/>
  <c r="AI72" i="2" s="1"/>
  <c r="AG72" i="2"/>
  <c r="AF72" i="2"/>
  <c r="AH71" i="2"/>
  <c r="AG71" i="2"/>
  <c r="AF71" i="2"/>
  <c r="AH70" i="2"/>
  <c r="AG70" i="2"/>
  <c r="AF70" i="2"/>
  <c r="AI70" i="2" s="1"/>
  <c r="AH65" i="2"/>
  <c r="AG65" i="2"/>
  <c r="AF65" i="2"/>
  <c r="AH64" i="2"/>
  <c r="AG64" i="2"/>
  <c r="AF64" i="2"/>
  <c r="AH63" i="2"/>
  <c r="AG63" i="2"/>
  <c r="AF63" i="2"/>
  <c r="AH62" i="2"/>
  <c r="AG62" i="2"/>
  <c r="AF62" i="2"/>
  <c r="AH61" i="2"/>
  <c r="AG61" i="2"/>
  <c r="AF61" i="2"/>
  <c r="AH60" i="2"/>
  <c r="AG60" i="2"/>
  <c r="AF60" i="2"/>
  <c r="AH59" i="2"/>
  <c r="AG59" i="2"/>
  <c r="AF59" i="2"/>
  <c r="AJ59" i="2" s="1"/>
  <c r="AH58" i="2"/>
  <c r="AG58" i="2"/>
  <c r="AI64" i="2" l="1"/>
  <c r="AI74" i="2"/>
  <c r="AI62" i="2"/>
  <c r="AJ77" i="2"/>
  <c r="AI63" i="2"/>
  <c r="AI60" i="2"/>
  <c r="AI61" i="2"/>
  <c r="AI65" i="2"/>
  <c r="AJ72" i="2"/>
  <c r="AJ76" i="2"/>
  <c r="AJ60" i="2"/>
  <c r="AJ64" i="2"/>
  <c r="AJ63" i="2"/>
  <c r="AJ71" i="2"/>
  <c r="AJ75" i="2"/>
  <c r="AI59" i="2"/>
  <c r="AJ62" i="2"/>
  <c r="AJ70" i="2"/>
  <c r="AJ74" i="2"/>
  <c r="AJ65" i="2"/>
  <c r="AJ61" i="2"/>
  <c r="AI71" i="2"/>
  <c r="AI73" i="2"/>
  <c r="AI75" i="2"/>
  <c r="AI77" i="2"/>
  <c r="AI58" i="2"/>
  <c r="AJ58" i="2"/>
  <c r="AB55" i="2"/>
  <c r="AA66" i="2" s="1"/>
  <c r="X55" i="2"/>
  <c r="AA62" i="2" s="1"/>
  <c r="R55" i="2"/>
  <c r="Q66" i="2" s="1"/>
  <c r="N55" i="2"/>
  <c r="Q62" i="2" s="1"/>
  <c r="H55" i="2"/>
  <c r="G66" i="2" s="1"/>
  <c r="D55" i="2"/>
  <c r="G62" i="2" s="1"/>
  <c r="AB54" i="2"/>
  <c r="AA65" i="2" s="1"/>
  <c r="X54" i="2"/>
  <c r="AA61" i="2" s="1"/>
  <c r="R54" i="2"/>
  <c r="Q65" i="2" s="1"/>
  <c r="N54" i="2"/>
  <c r="Q61" i="2" s="1"/>
  <c r="H54" i="2"/>
  <c r="G65" i="2" s="1"/>
  <c r="AB53" i="2"/>
  <c r="AA64" i="2" s="1"/>
  <c r="X53" i="2"/>
  <c r="AA60" i="2" s="1"/>
  <c r="R53" i="2"/>
  <c r="Q64" i="2" s="1"/>
  <c r="N53" i="2"/>
  <c r="Q60" i="2" s="1"/>
  <c r="D53" i="2"/>
  <c r="G60" i="2" s="1"/>
  <c r="AB52" i="2"/>
  <c r="AA63" i="2" s="1"/>
  <c r="X52" i="2"/>
  <c r="AA59" i="2" s="1"/>
  <c r="N52" i="2"/>
  <c r="Q59" i="2" s="1"/>
  <c r="H52" i="2"/>
  <c r="G63" i="2" s="1"/>
  <c r="D52" i="2"/>
  <c r="G59" i="2" s="1"/>
</calcChain>
</file>

<file path=xl/sharedStrings.xml><?xml version="1.0" encoding="utf-8"?>
<sst xmlns="http://schemas.openxmlformats.org/spreadsheetml/2006/main" count="1071" uniqueCount="231">
  <si>
    <t>CRU</t>
  </si>
  <si>
    <t>Experiment_Date</t>
  </si>
  <si>
    <t>Cell_Type</t>
  </si>
  <si>
    <t>Storage_Plate_ID</t>
  </si>
  <si>
    <t>Storage_Plate_Well_ID</t>
  </si>
  <si>
    <t>Replicate_ID</t>
  </si>
  <si>
    <t>Sample_Type</t>
  </si>
  <si>
    <t>Target</t>
  </si>
  <si>
    <t>Actual Nozzle</t>
  </si>
  <si>
    <t>Theoretical Nozzle</t>
  </si>
  <si>
    <t>Units</t>
  </si>
  <si>
    <t>Preferred_Name</t>
  </si>
  <si>
    <t>DTXSID</t>
  </si>
  <si>
    <t>CASRN</t>
  </si>
  <si>
    <t>HTTr_Sample_ID</t>
  </si>
  <si>
    <t>Experiment_Name</t>
  </si>
  <si>
    <t>Viability: CTGlo % viabilty</t>
  </si>
  <si>
    <t xml:space="preserve">CTGlo Raw Luminescence </t>
  </si>
  <si>
    <t>Viability: LDH % cell death</t>
  </si>
  <si>
    <t> </t>
  </si>
  <si>
    <t>LDH percent viability</t>
  </si>
  <si>
    <t>LDH 490 nm Raw Data 1</t>
  </si>
  <si>
    <t>LDH 490 nm Raw Data 2</t>
  </si>
  <si>
    <t>LDH 680 nm Raw Data 1</t>
  </si>
  <si>
    <t>LDH 680 nm Raw Data2</t>
  </si>
  <si>
    <t>NA</t>
  </si>
  <si>
    <t>BEAS-2B</t>
  </si>
  <si>
    <t>TC00284742</t>
  </si>
  <si>
    <t>A06</t>
  </si>
  <si>
    <t>A1</t>
  </si>
  <si>
    <t>test sample</t>
  </si>
  <si>
    <t>ppm</t>
  </si>
  <si>
    <t>1,3-Butadiene</t>
  </si>
  <si>
    <t>DTXSID3020203</t>
  </si>
  <si>
    <t>106-99-0</t>
  </si>
  <si>
    <t>TC00284742_A06</t>
  </si>
  <si>
    <t>BEAS-2B_2017-05-10</t>
  </si>
  <si>
    <t>B06</t>
  </si>
  <si>
    <t>A2</t>
  </si>
  <si>
    <t>TC00284742_B06</t>
  </si>
  <si>
    <t>C06</t>
  </si>
  <si>
    <t>B1</t>
  </si>
  <si>
    <t>TC00284742_C06</t>
  </si>
  <si>
    <t>D06</t>
  </si>
  <si>
    <t>B2</t>
  </si>
  <si>
    <t>TC00284742_D06</t>
  </si>
  <si>
    <t>E06</t>
  </si>
  <si>
    <t>C1</t>
  </si>
  <si>
    <t>TC00284742_E06</t>
  </si>
  <si>
    <t>F06</t>
  </si>
  <si>
    <t>C2</t>
  </si>
  <si>
    <t>TC00284742_F06</t>
  </si>
  <si>
    <t>G06</t>
  </si>
  <si>
    <t>D1</t>
  </si>
  <si>
    <t>TC00284742_G06</t>
  </si>
  <si>
    <t>H06</t>
  </si>
  <si>
    <t>D2</t>
  </si>
  <si>
    <t>TC00284742_H06</t>
  </si>
  <si>
    <t>I06</t>
  </si>
  <si>
    <t>E1</t>
  </si>
  <si>
    <t>TC00284742_I06</t>
  </si>
  <si>
    <t>J06</t>
  </si>
  <si>
    <t>E2</t>
  </si>
  <si>
    <t>TC00284742_J06</t>
  </si>
  <si>
    <t>K06</t>
  </si>
  <si>
    <t>F1</t>
  </si>
  <si>
    <t>TC00284742_K06</t>
  </si>
  <si>
    <t>L06</t>
  </si>
  <si>
    <t>F2</t>
  </si>
  <si>
    <t>TC00284742_L06</t>
  </si>
  <si>
    <t>M06</t>
  </si>
  <si>
    <t>G1</t>
  </si>
  <si>
    <t>clean air control</t>
  </si>
  <si>
    <t>TC00284742_M06</t>
  </si>
  <si>
    <t>N06</t>
  </si>
  <si>
    <t>G2</t>
  </si>
  <si>
    <t>TC00284742_N06</t>
  </si>
  <si>
    <t>O06</t>
  </si>
  <si>
    <t>Inc1</t>
  </si>
  <si>
    <t>incubator control</t>
  </si>
  <si>
    <t>TC00284742_O06</t>
  </si>
  <si>
    <t>A07</t>
  </si>
  <si>
    <t>TC00284742_A07</t>
  </si>
  <si>
    <t>BEAS-2B_2017-05-11</t>
  </si>
  <si>
    <t>B07</t>
  </si>
  <si>
    <t>TC00284742_B07</t>
  </si>
  <si>
    <t>C07</t>
  </si>
  <si>
    <t>TC00284742_C07</t>
  </si>
  <si>
    <t>D07</t>
  </si>
  <si>
    <t>TC00284742_D07</t>
  </si>
  <si>
    <t>E07</t>
  </si>
  <si>
    <t>TC00284742_E07</t>
  </si>
  <si>
    <t>F07</t>
  </si>
  <si>
    <t>TC00284742_F07</t>
  </si>
  <si>
    <t>G07</t>
  </si>
  <si>
    <t>TC00284742_G07</t>
  </si>
  <si>
    <t>H07</t>
  </si>
  <si>
    <t>TC00284742_H07</t>
  </si>
  <si>
    <t>I07</t>
  </si>
  <si>
    <t>TC00284742_I07</t>
  </si>
  <si>
    <t>J07</t>
  </si>
  <si>
    <t>TC00284742_J07</t>
  </si>
  <si>
    <t>K07</t>
  </si>
  <si>
    <t>TC00284742_K07</t>
  </si>
  <si>
    <t>L07</t>
  </si>
  <si>
    <t>TC00284742_L07</t>
  </si>
  <si>
    <t>M07</t>
  </si>
  <si>
    <t>TC00284742_M07</t>
  </si>
  <si>
    <t>N07</t>
  </si>
  <si>
    <t>TC00284742_N07</t>
  </si>
  <si>
    <t>O07</t>
  </si>
  <si>
    <t>TC00284742_O07</t>
  </si>
  <si>
    <t>A08</t>
  </si>
  <si>
    <t>TC00284742_A08</t>
  </si>
  <si>
    <t>BEAS-2B_2017-05-12</t>
  </si>
  <si>
    <t>B08</t>
  </si>
  <si>
    <t>TC00284742_B08</t>
  </si>
  <si>
    <t>C08</t>
  </si>
  <si>
    <t>TC00284742_C08</t>
  </si>
  <si>
    <t>D08</t>
  </si>
  <si>
    <t>TC00284742_D08</t>
  </si>
  <si>
    <t>E08</t>
  </si>
  <si>
    <t>TC00284742_E08</t>
  </si>
  <si>
    <t>F08</t>
  </si>
  <si>
    <t>TC00284742_F08</t>
  </si>
  <si>
    <t>G08</t>
  </si>
  <si>
    <t>TC00284742_G08</t>
  </si>
  <si>
    <t>H08</t>
  </si>
  <si>
    <t>TC00284742_H08</t>
  </si>
  <si>
    <t>I08</t>
  </si>
  <si>
    <t>TC00284742_I08</t>
  </si>
  <si>
    <t>J08</t>
  </si>
  <si>
    <t>TC00284742_J08</t>
  </si>
  <si>
    <t>K08</t>
  </si>
  <si>
    <t>TC00284742_K08</t>
  </si>
  <si>
    <t>L08</t>
  </si>
  <si>
    <t>TC00284742_L08</t>
  </si>
  <si>
    <t>M08</t>
  </si>
  <si>
    <t>TC00284742_M08</t>
  </si>
  <si>
    <t>N08</t>
  </si>
  <si>
    <t>TC00284742_N08</t>
  </si>
  <si>
    <t>O08</t>
  </si>
  <si>
    <t>TC00284742_O08</t>
  </si>
  <si>
    <t>Average OD Value</t>
  </si>
  <si>
    <t>Corrected OD Value (Avg-Blank)</t>
  </si>
  <si>
    <t>0% Minimal LDH From Inc</t>
  </si>
  <si>
    <t>100% Maximal LDH</t>
  </si>
  <si>
    <t>% Cell Death from Inc</t>
  </si>
  <si>
    <t>0% Minimal LDH from Sham</t>
  </si>
  <si>
    <t>% Cell Death from Sham</t>
  </si>
  <si>
    <t>Chemical Sample A-1</t>
  </si>
  <si>
    <t>Chemical Sample A-2</t>
  </si>
  <si>
    <t>Chemical Sample A-3</t>
  </si>
  <si>
    <t>Chemical Sample A-4</t>
  </si>
  <si>
    <t>Chemical Sample B-1</t>
  </si>
  <si>
    <t>Chemical Sample B-2</t>
  </si>
  <si>
    <t>Chemical Sample B-3</t>
  </si>
  <si>
    <t>Chemical Sample B-4</t>
  </si>
  <si>
    <t>Chemical Sample C-1</t>
  </si>
  <si>
    <t>Chemical Sample C-2</t>
  </si>
  <si>
    <t>Chemical Sample C-3</t>
  </si>
  <si>
    <t>Chemical Sample C-4</t>
  </si>
  <si>
    <t>Chemical Sample D-1</t>
  </si>
  <si>
    <t>Chemical Sample D-2</t>
  </si>
  <si>
    <t>Chemical Sample D-3</t>
  </si>
  <si>
    <t>Chemical Sample D-4</t>
  </si>
  <si>
    <t>Chemical Sample E-1</t>
  </si>
  <si>
    <t>Chemical Sample E-2</t>
  </si>
  <si>
    <t>Chemical Sample E-3</t>
  </si>
  <si>
    <t>Chemical Sample E-4</t>
  </si>
  <si>
    <t>Chemical Sample F-1</t>
  </si>
  <si>
    <t>Chemical Sample F-2</t>
  </si>
  <si>
    <t>Chemical Sample F-3</t>
  </si>
  <si>
    <t>Chemical Sample F-4</t>
  </si>
  <si>
    <t>Sham Sample G-1</t>
  </si>
  <si>
    <t>Sham Sample G-2</t>
  </si>
  <si>
    <t>Sham Sample G-3</t>
  </si>
  <si>
    <t>Sham Sample G-4</t>
  </si>
  <si>
    <t>Inc. Control 1</t>
  </si>
  <si>
    <t>Inc. Control 2</t>
  </si>
  <si>
    <t>Inc. Control 3</t>
  </si>
  <si>
    <t>Inc. Control 4</t>
  </si>
  <si>
    <t>Lysed Control 1</t>
  </si>
  <si>
    <t>Lysed Control 2</t>
  </si>
  <si>
    <t>KGM Media Blank</t>
  </si>
  <si>
    <t>Positive Kit Control</t>
  </si>
  <si>
    <t>Positive Kit Control 2</t>
  </si>
  <si>
    <t xml:space="preserve"> Average % Cell Death from Inc</t>
  </si>
  <si>
    <t>Average</t>
  </si>
  <si>
    <t>Cytotoxicity</t>
  </si>
  <si>
    <t>Std Dev</t>
  </si>
  <si>
    <t>Chemical Sample A</t>
  </si>
  <si>
    <t>Chemical Sample E</t>
  </si>
  <si>
    <t>Chemical Sample B</t>
  </si>
  <si>
    <t>Chemical Sample F</t>
  </si>
  <si>
    <t>Chemical Sample C</t>
  </si>
  <si>
    <t>Sham Sample G</t>
  </si>
  <si>
    <t>Chemical Sample D</t>
  </si>
  <si>
    <t>Inc. Control</t>
  </si>
  <si>
    <t xml:space="preserve"> Average % Cell Death from Sham</t>
  </si>
  <si>
    <t>Graphing All Data points with Actual concentrations</t>
  </si>
  <si>
    <t>From Inc</t>
  </si>
  <si>
    <t>From Sham</t>
  </si>
  <si>
    <t>Actual Dose</t>
  </si>
  <si>
    <t>Combined Analysis from Inc</t>
  </si>
  <si>
    <t>Std Error</t>
  </si>
  <si>
    <t>Average Actual</t>
  </si>
  <si>
    <t>Target concentration</t>
  </si>
  <si>
    <t>Actual</t>
  </si>
  <si>
    <t>% from Inc</t>
  </si>
  <si>
    <t>% from Sham</t>
  </si>
  <si>
    <t>Dose A</t>
  </si>
  <si>
    <t>Dose B</t>
  </si>
  <si>
    <t>Dose C</t>
  </si>
  <si>
    <t>Dose D</t>
  </si>
  <si>
    <t>Dose E</t>
  </si>
  <si>
    <t>Dose F</t>
  </si>
  <si>
    <t>Sham</t>
  </si>
  <si>
    <t>Incubator</t>
  </si>
  <si>
    <t>Combined Analysis from Sham</t>
  </si>
  <si>
    <t>Average Value</t>
  </si>
  <si>
    <t>100% Maximal Viability from Inc</t>
  </si>
  <si>
    <t>% Viability from Inc</t>
  </si>
  <si>
    <t>100% Maximal Viability from Sham</t>
  </si>
  <si>
    <t>% Viability from Sham</t>
  </si>
  <si>
    <t>INC</t>
  </si>
  <si>
    <t>SHAM</t>
  </si>
  <si>
    <t>Viability</t>
  </si>
  <si>
    <t>Blank Corrected ATP Conc. (uM)</t>
  </si>
  <si>
    <t>Luminescence</t>
  </si>
  <si>
    <t>NOTE: No ATP standard curve was run for the dates 5/10-12/2017.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</si>
</sst>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B2B Target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% from Inc</c:v>
          </c:tx>
          <c:spPr>
            <a:ln w="25400">
              <a:noFill/>
            </a:ln>
          </c:spPr>
          <c:xVal>
            <c:numRef>
              <c:f>'LDH Raw Data'!$B$59:$B$66</c:f>
              <c:numCache>
                <c:formatCode>General</c:formatCode>
                <c:ptCount val="8"/>
                <c:pt idx="0">
                  <c:v>50</c:v>
                </c:pt>
                <c:pt idx="1">
                  <c:v>16</c:v>
                </c:pt>
                <c:pt idx="2">
                  <c:v>5</c:v>
                </c:pt>
                <c:pt idx="3">
                  <c:v>1.7</c:v>
                </c:pt>
                <c:pt idx="4">
                  <c:v>0.5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'LDH Raw Data'!$D$59:$D$66</c:f>
              <c:numCache>
                <c:formatCode>General</c:formatCode>
                <c:ptCount val="8"/>
                <c:pt idx="0">
                  <c:v>-0.51874006916534265</c:v>
                </c:pt>
                <c:pt idx="1">
                  <c:v>-0.82250677633423686</c:v>
                </c:pt>
                <c:pt idx="2">
                  <c:v>-0.73371343116179089</c:v>
                </c:pt>
                <c:pt idx="3">
                  <c:v>-0.70801009440134588</c:v>
                </c:pt>
                <c:pt idx="4">
                  <c:v>-0.62856341714178909</c:v>
                </c:pt>
                <c:pt idx="5">
                  <c:v>-0.76642676885690253</c:v>
                </c:pt>
                <c:pt idx="6">
                  <c:v>0.9627067950275725</c:v>
                </c:pt>
                <c:pt idx="7">
                  <c:v>-0.35751004766800643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524-4B47-92CC-7CC612AC2452}"/>
            </c:ext>
          </c:extLst>
        </c:ser>
        <c:ser>
          <c:idx val="3"/>
          <c:order val="1"/>
          <c:tx>
            <c:v>% from Sham</c:v>
          </c:tx>
          <c:spPr>
            <a:ln w="25400">
              <a:noFill/>
            </a:ln>
          </c:spPr>
          <c:xVal>
            <c:numRef>
              <c:f>'LDH Raw Data'!$B$59:$B$66</c:f>
              <c:numCache>
                <c:formatCode>General</c:formatCode>
                <c:ptCount val="8"/>
                <c:pt idx="0">
                  <c:v>50</c:v>
                </c:pt>
                <c:pt idx="1">
                  <c:v>16</c:v>
                </c:pt>
                <c:pt idx="2">
                  <c:v>5</c:v>
                </c:pt>
                <c:pt idx="3">
                  <c:v>1.7</c:v>
                </c:pt>
                <c:pt idx="4">
                  <c:v>0.5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'LDH Raw Data'!$F$59:$F$66</c:f>
              <c:numCache>
                <c:formatCode>General</c:formatCode>
                <c:ptCount val="8"/>
                <c:pt idx="0">
                  <c:v>-0.76360910709266361</c:v>
                </c:pt>
                <c:pt idx="1">
                  <c:v>-1.0681158062400451</c:v>
                </c:pt>
                <c:pt idx="2">
                  <c:v>-0.97910615572004134</c:v>
                </c:pt>
                <c:pt idx="3">
                  <c:v>-0.95334020425372423</c:v>
                </c:pt>
                <c:pt idx="4">
                  <c:v>-0.87369999063056303</c:v>
                </c:pt>
                <c:pt idx="5">
                  <c:v>-1.01189918485899</c:v>
                </c:pt>
                <c:pt idx="6">
                  <c:v>0.72144664105687262</c:v>
                </c:pt>
                <c:pt idx="7">
                  <c:v>-0.60198632062213064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524-4B47-92CC-7CC612AC2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770080"/>
        <c:axId val="680767456"/>
      </c:scatterChart>
      <c:valAx>
        <c:axId val="68077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767456"/>
        <c:crosses val="autoZero"/>
        <c:crossBetween val="midCat"/>
      </c:valAx>
      <c:valAx>
        <c:axId val="68076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770080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% from Inc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'LDH Raw Data'!$C$59:$C$66</c:f>
              <c:numCache>
                <c:formatCode>General</c:formatCode>
                <c:ptCount val="8"/>
                <c:pt idx="0">
                  <c:v>44.73</c:v>
                </c:pt>
                <c:pt idx="1">
                  <c:v>17.96</c:v>
                </c:pt>
                <c:pt idx="2">
                  <c:v>6.94</c:v>
                </c:pt>
                <c:pt idx="3">
                  <c:v>3.43</c:v>
                </c:pt>
                <c:pt idx="4">
                  <c:v>2.23</c:v>
                </c:pt>
                <c:pt idx="5">
                  <c:v>1.76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'LDH Raw Data'!$D$59:$D$66</c:f>
              <c:numCache>
                <c:formatCode>General</c:formatCode>
                <c:ptCount val="8"/>
                <c:pt idx="0">
                  <c:v>-0.51874006916534265</c:v>
                </c:pt>
                <c:pt idx="1">
                  <c:v>-0.82250677633423686</c:v>
                </c:pt>
                <c:pt idx="2">
                  <c:v>-0.73371343116179089</c:v>
                </c:pt>
                <c:pt idx="3">
                  <c:v>-0.70801009440134588</c:v>
                </c:pt>
                <c:pt idx="4">
                  <c:v>-0.62856341714178909</c:v>
                </c:pt>
                <c:pt idx="5">
                  <c:v>-0.76642676885690253</c:v>
                </c:pt>
                <c:pt idx="6">
                  <c:v>0.9627067950275725</c:v>
                </c:pt>
                <c:pt idx="7">
                  <c:v>-0.35751004766800643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E5-4EE5-AB8C-B3AA042CE11F}"/>
            </c:ext>
          </c:extLst>
        </c:ser>
        <c:ser>
          <c:idx val="1"/>
          <c:order val="1"/>
          <c:tx>
            <c:v>% from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'LDH Raw Data'!$C$59:$C$66</c:f>
              <c:numCache>
                <c:formatCode>General</c:formatCode>
                <c:ptCount val="8"/>
                <c:pt idx="0">
                  <c:v>44.73</c:v>
                </c:pt>
                <c:pt idx="1">
                  <c:v>17.96</c:v>
                </c:pt>
                <c:pt idx="2">
                  <c:v>6.94</c:v>
                </c:pt>
                <c:pt idx="3">
                  <c:v>3.43</c:v>
                </c:pt>
                <c:pt idx="4">
                  <c:v>2.23</c:v>
                </c:pt>
                <c:pt idx="5">
                  <c:v>1.76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'LDH Raw Data'!$F$59:$F$66</c:f>
              <c:numCache>
                <c:formatCode>General</c:formatCode>
                <c:ptCount val="8"/>
                <c:pt idx="0">
                  <c:v>-0.76360910709266361</c:v>
                </c:pt>
                <c:pt idx="1">
                  <c:v>-1.0681158062400451</c:v>
                </c:pt>
                <c:pt idx="2">
                  <c:v>-0.97910615572004134</c:v>
                </c:pt>
                <c:pt idx="3">
                  <c:v>-0.95334020425372423</c:v>
                </c:pt>
                <c:pt idx="4">
                  <c:v>-0.87369999063056303</c:v>
                </c:pt>
                <c:pt idx="5">
                  <c:v>-1.01189918485899</c:v>
                </c:pt>
                <c:pt idx="6">
                  <c:v>0.72144664105687262</c:v>
                </c:pt>
                <c:pt idx="7">
                  <c:v>-0.60198632062213064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E5-4EE5-AB8C-B3AA042C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329536"/>
        <c:axId val="485406680"/>
      </c:scatterChart>
      <c:valAx>
        <c:axId val="48232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406680"/>
        <c:crosses val="autoZero"/>
        <c:crossBetween val="midCat"/>
      </c:valAx>
      <c:valAx>
        <c:axId val="48540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32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'LDH Raw Data'!$AL$58:$AL$65</c:f>
              <c:numCache>
                <c:formatCode>General</c:formatCode>
                <c:ptCount val="8"/>
                <c:pt idx="0">
                  <c:v>50</c:v>
                </c:pt>
                <c:pt idx="1">
                  <c:v>16</c:v>
                </c:pt>
                <c:pt idx="2">
                  <c:v>5</c:v>
                </c:pt>
                <c:pt idx="3">
                  <c:v>1.7</c:v>
                </c:pt>
                <c:pt idx="4">
                  <c:v>0.5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'LDH Raw Data'!$AI$58:$AI$65</c:f>
              <c:numCache>
                <c:formatCode>General</c:formatCode>
                <c:ptCount val="8"/>
                <c:pt idx="0">
                  <c:v>14.42057714812435</c:v>
                </c:pt>
                <c:pt idx="1">
                  <c:v>0.29117210047035957</c:v>
                </c:pt>
                <c:pt idx="2">
                  <c:v>-0.17064992026516337</c:v>
                </c:pt>
                <c:pt idx="3">
                  <c:v>-0.55209763177853188</c:v>
                </c:pt>
                <c:pt idx="4">
                  <c:v>-8.8859319761797437E-2</c:v>
                </c:pt>
                <c:pt idx="5">
                  <c:v>-0.49882845413833188</c:v>
                </c:pt>
                <c:pt idx="6">
                  <c:v>0.1545587526781963</c:v>
                </c:pt>
                <c:pt idx="7">
                  <c:v>-0.43960857152311023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D4-4CF2-A85D-401E1EE9A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094184"/>
        <c:axId val="685094512"/>
      </c:scatterChart>
      <c:valAx>
        <c:axId val="685094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94512"/>
        <c:crosses val="autoZero"/>
        <c:crossBetween val="midCat"/>
      </c:valAx>
      <c:valAx>
        <c:axId val="68509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094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'LDH Raw Data'!$AL$58:$AL$65</c:f>
              <c:numCache>
                <c:formatCode>General</c:formatCode>
                <c:ptCount val="8"/>
                <c:pt idx="0">
                  <c:v>50</c:v>
                </c:pt>
                <c:pt idx="1">
                  <c:v>16</c:v>
                </c:pt>
                <c:pt idx="2">
                  <c:v>5</c:v>
                </c:pt>
                <c:pt idx="3">
                  <c:v>1.7</c:v>
                </c:pt>
                <c:pt idx="4">
                  <c:v>0.5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'LDH Raw Data'!$AI$70:$AI$77</c:f>
              <c:numCache>
                <c:formatCode>General</c:formatCode>
                <c:ptCount val="8"/>
                <c:pt idx="0">
                  <c:v>14.029874034178123</c:v>
                </c:pt>
                <c:pt idx="1">
                  <c:v>-0.35421516877391163</c:v>
                </c:pt>
                <c:pt idx="2">
                  <c:v>-0.82472662749721548</c:v>
                </c:pt>
                <c:pt idx="3">
                  <c:v>-1.2135849415568951</c:v>
                </c:pt>
                <c:pt idx="4">
                  <c:v>-0.7429442398045073</c:v>
                </c:pt>
                <c:pt idx="5">
                  <c:v>-1.1559083013689648</c:v>
                </c:pt>
                <c:pt idx="6">
                  <c:v>-0.498445899279716</c:v>
                </c:pt>
                <c:pt idx="7">
                  <c:v>-1.0963797415764249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11-41B0-94FF-D0FF2974D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1907000"/>
        <c:axId val="1321909496"/>
      </c:scatterChart>
      <c:valAx>
        <c:axId val="1321907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909496"/>
        <c:crosses val="autoZero"/>
        <c:crossBetween val="midCat"/>
      </c:valAx>
      <c:valAx>
        <c:axId val="132190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907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From Inc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'LDH Raw Data'!$BA$52:$BA$75</c:f>
              <c:numCache>
                <c:formatCode>General</c:formatCode>
                <c:ptCount val="24"/>
                <c:pt idx="0">
                  <c:v>44.73</c:v>
                </c:pt>
                <c:pt idx="1">
                  <c:v>17.96</c:v>
                </c:pt>
                <c:pt idx="2">
                  <c:v>6.94</c:v>
                </c:pt>
                <c:pt idx="3">
                  <c:v>3.43</c:v>
                </c:pt>
                <c:pt idx="4">
                  <c:v>2.23</c:v>
                </c:pt>
                <c:pt idx="5">
                  <c:v>1.76</c:v>
                </c:pt>
                <c:pt idx="6">
                  <c:v>0</c:v>
                </c:pt>
                <c:pt idx="7">
                  <c:v>0</c:v>
                </c:pt>
                <c:pt idx="8">
                  <c:v>45.09</c:v>
                </c:pt>
                <c:pt idx="9">
                  <c:v>16.89</c:v>
                </c:pt>
                <c:pt idx="10">
                  <c:v>6.15</c:v>
                </c:pt>
                <c:pt idx="11">
                  <c:v>1.47</c:v>
                </c:pt>
                <c:pt idx="12">
                  <c:v>0.43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46.77</c:v>
                </c:pt>
                <c:pt idx="17">
                  <c:v>16.22</c:v>
                </c:pt>
                <c:pt idx="18">
                  <c:v>6.66</c:v>
                </c:pt>
                <c:pt idx="19">
                  <c:v>1.65</c:v>
                </c:pt>
                <c:pt idx="20">
                  <c:v>0.62</c:v>
                </c:pt>
                <c:pt idx="21">
                  <c:v>0.17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'LDH Raw Data'!$AY$52:$AY$75</c:f>
              <c:numCache>
                <c:formatCode>General</c:formatCode>
                <c:ptCount val="24"/>
                <c:pt idx="0">
                  <c:v>-0.16066</c:v>
                </c:pt>
                <c:pt idx="1">
                  <c:v>-0.46333999999999997</c:v>
                </c:pt>
                <c:pt idx="2">
                  <c:v>-0.37486000000000003</c:v>
                </c:pt>
                <c:pt idx="3">
                  <c:v>-0.34925</c:v>
                </c:pt>
                <c:pt idx="4">
                  <c:v>-0.27009</c:v>
                </c:pt>
                <c:pt idx="5">
                  <c:v>-0.40745999999999999</c:v>
                </c:pt>
                <c:pt idx="6">
                  <c:v>1.3155140000000001</c:v>
                </c:pt>
                <c:pt idx="7">
                  <c:v>0</c:v>
                </c:pt>
                <c:pt idx="8">
                  <c:v>1.775069104</c:v>
                </c:pt>
                <c:pt idx="9">
                  <c:v>0.70603123899999998</c:v>
                </c:pt>
                <c:pt idx="10">
                  <c:v>0.64608518999999998</c:v>
                </c:pt>
                <c:pt idx="11">
                  <c:v>0.66939754200000001</c:v>
                </c:pt>
                <c:pt idx="12">
                  <c:v>0.78929000000000005</c:v>
                </c:pt>
                <c:pt idx="13">
                  <c:v>0.209811</c:v>
                </c:pt>
                <c:pt idx="14">
                  <c:v>2.6643E-2</c:v>
                </c:pt>
                <c:pt idx="15">
                  <c:v>1.21E-17</c:v>
                </c:pt>
                <c:pt idx="16">
                  <c:v>42.762790000000003</c:v>
                </c:pt>
                <c:pt idx="17">
                  <c:v>1.9389000000000001</c:v>
                </c:pt>
                <c:pt idx="18">
                  <c:v>0.53130599999999994</c:v>
                </c:pt>
                <c:pt idx="19">
                  <c:v>-0.65674999999999994</c:v>
                </c:pt>
                <c:pt idx="20">
                  <c:v>0.527617</c:v>
                </c:pt>
                <c:pt idx="21">
                  <c:v>2.0292999999999999E-2</c:v>
                </c:pt>
                <c:pt idx="22">
                  <c:v>0.433531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54-4E39-A4E9-6F9A3F352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598752"/>
        <c:axId val="970599080"/>
      </c:scatterChart>
      <c:valAx>
        <c:axId val="97059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599080"/>
        <c:crosses val="autoZero"/>
        <c:crossBetween val="midCat"/>
      </c:valAx>
      <c:valAx>
        <c:axId val="97059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59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From Sham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'LDH Raw Data'!$BA$52:$BA$75</c:f>
              <c:numCache>
                <c:formatCode>General</c:formatCode>
                <c:ptCount val="24"/>
                <c:pt idx="0">
                  <c:v>44.73</c:v>
                </c:pt>
                <c:pt idx="1">
                  <c:v>17.96</c:v>
                </c:pt>
                <c:pt idx="2">
                  <c:v>6.94</c:v>
                </c:pt>
                <c:pt idx="3">
                  <c:v>3.43</c:v>
                </c:pt>
                <c:pt idx="4">
                  <c:v>2.23</c:v>
                </c:pt>
                <c:pt idx="5">
                  <c:v>1.76</c:v>
                </c:pt>
                <c:pt idx="6">
                  <c:v>0</c:v>
                </c:pt>
                <c:pt idx="7">
                  <c:v>0</c:v>
                </c:pt>
                <c:pt idx="8">
                  <c:v>45.09</c:v>
                </c:pt>
                <c:pt idx="9">
                  <c:v>16.89</c:v>
                </c:pt>
                <c:pt idx="10">
                  <c:v>6.15</c:v>
                </c:pt>
                <c:pt idx="11">
                  <c:v>1.47</c:v>
                </c:pt>
                <c:pt idx="12">
                  <c:v>0.43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46.77</c:v>
                </c:pt>
                <c:pt idx="17">
                  <c:v>16.22</c:v>
                </c:pt>
                <c:pt idx="18">
                  <c:v>6.66</c:v>
                </c:pt>
                <c:pt idx="19">
                  <c:v>1.65</c:v>
                </c:pt>
                <c:pt idx="20">
                  <c:v>0.62</c:v>
                </c:pt>
                <c:pt idx="21">
                  <c:v>0.17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'LDH Raw Data'!$AZ$52:$AZ$75</c:f>
              <c:numCache>
                <c:formatCode>General</c:formatCode>
                <c:ptCount val="24"/>
                <c:pt idx="0">
                  <c:v>-1.4958475</c:v>
                </c:pt>
                <c:pt idx="1">
                  <c:v>-1.8025674999999999</c:v>
                </c:pt>
                <c:pt idx="2">
                  <c:v>-1.7129099999999999</c:v>
                </c:pt>
                <c:pt idx="3">
                  <c:v>-1.6869574999999999</c:v>
                </c:pt>
                <c:pt idx="4">
                  <c:v>-1.6067375000000002</c:v>
                </c:pt>
                <c:pt idx="5">
                  <c:v>-1.7459449999999999</c:v>
                </c:pt>
                <c:pt idx="6">
                  <c:v>-1.250000000008189E-6</c:v>
                </c:pt>
                <c:pt idx="7">
                  <c:v>-1.3330500000000001</c:v>
                </c:pt>
                <c:pt idx="8">
                  <c:v>1.7488924999999997</c:v>
                </c:pt>
                <c:pt idx="9">
                  <c:v>0.67956824999999998</c:v>
                </c:pt>
                <c:pt idx="10">
                  <c:v>0.61960775000000001</c:v>
                </c:pt>
                <c:pt idx="11">
                  <c:v>0.642926</c:v>
                </c:pt>
                <c:pt idx="12">
                  <c:v>0.76285024999999995</c:v>
                </c:pt>
                <c:pt idx="13">
                  <c:v>0.18321749999999998</c:v>
                </c:pt>
                <c:pt idx="14">
                  <c:v>-1.7500000000017502E-6</c:v>
                </c:pt>
                <c:pt idx="15">
                  <c:v>-2.6648750000000013E-2</c:v>
                </c:pt>
                <c:pt idx="16">
                  <c:v>42.513572499999995</c:v>
                </c:pt>
                <c:pt idx="17">
                  <c:v>1.5119232500000002</c:v>
                </c:pt>
                <c:pt idx="18">
                  <c:v>9.8199250000000043E-2</c:v>
                </c:pt>
                <c:pt idx="19">
                  <c:v>-1.095035</c:v>
                </c:pt>
                <c:pt idx="20">
                  <c:v>9.4495750000000017E-2</c:v>
                </c:pt>
                <c:pt idx="21">
                  <c:v>-0.41503650000000003</c:v>
                </c:pt>
                <c:pt idx="22">
                  <c:v>-1.4999999999876223E-6</c:v>
                </c:pt>
                <c:pt idx="23">
                  <c:v>-0.43541974999999999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CB-4F11-A5F3-E8D284353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226176"/>
        <c:axId val="488228800"/>
      </c:scatterChart>
      <c:valAx>
        <c:axId val="48822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28800"/>
        <c:crosses val="autoZero"/>
        <c:crossBetween val="midCat"/>
      </c:valAx>
      <c:valAx>
        <c:axId val="4882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2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Combined from Sham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'LDH Raw Data'!$AL$58:$AL$65</c:f>
              <c:numCache>
                <c:formatCode>General</c:formatCode>
                <c:ptCount val="8"/>
                <c:pt idx="0">
                  <c:v>50</c:v>
                </c:pt>
                <c:pt idx="1">
                  <c:v>16</c:v>
                </c:pt>
                <c:pt idx="2">
                  <c:v>5</c:v>
                </c:pt>
                <c:pt idx="3">
                  <c:v>1.7</c:v>
                </c:pt>
                <c:pt idx="4">
                  <c:v>0.5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'LDH Raw Data'!$AI$70:$AI$77</c:f>
              <c:numCache>
                <c:formatCode>General</c:formatCode>
                <c:ptCount val="8"/>
                <c:pt idx="0">
                  <c:v>14.029874034178123</c:v>
                </c:pt>
                <c:pt idx="1">
                  <c:v>-0.35421516877391163</c:v>
                </c:pt>
                <c:pt idx="2">
                  <c:v>-0.82472662749721548</c:v>
                </c:pt>
                <c:pt idx="3">
                  <c:v>-1.2135849415568951</c:v>
                </c:pt>
                <c:pt idx="4">
                  <c:v>-0.7429442398045073</c:v>
                </c:pt>
                <c:pt idx="5">
                  <c:v>-1.1559083013689648</c:v>
                </c:pt>
                <c:pt idx="6">
                  <c:v>-0.498445899279716</c:v>
                </c:pt>
                <c:pt idx="7">
                  <c:v>-1.0963797415764249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0C-4AB3-9440-6E8C21569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311648"/>
        <c:axId val="747299184"/>
      </c:scatterChart>
      <c:valAx>
        <c:axId val="747311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299184"/>
        <c:crosses val="autoZero"/>
        <c:crossBetween val="midCat"/>
      </c:valAx>
      <c:valAx>
        <c:axId val="74729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311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From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'CTGlo Data'!$AK$17:$AK$24</c:f>
                <c:numCache>
                  <c:formatCode>General</c:formatCode>
                  <c:ptCount val="8"/>
                  <c:pt idx="0">
                    <c:v>27.551603090068635</c:v>
                  </c:pt>
                  <c:pt idx="1">
                    <c:v>10.374084877256358</c:v>
                  </c:pt>
                  <c:pt idx="2">
                    <c:v>8.9895179209653016</c:v>
                  </c:pt>
                  <c:pt idx="3">
                    <c:v>4.5159754824300276</c:v>
                  </c:pt>
                  <c:pt idx="4">
                    <c:v>6.906298892417758</c:v>
                  </c:pt>
                  <c:pt idx="5">
                    <c:v>5.2303878857067545</c:v>
                  </c:pt>
                  <c:pt idx="6">
                    <c:v>0</c:v>
                  </c:pt>
                  <c:pt idx="7">
                    <c:v>5.1660852197029605</c:v>
                  </c:pt>
                </c:numCache>
              </c:numRef>
            </c:plus>
            <c:minus>
              <c:numRef>
                <c:f>'CTGlo Data'!$AK$17:$AK$24</c:f>
                <c:numCache>
                  <c:formatCode>General</c:formatCode>
                  <c:ptCount val="8"/>
                  <c:pt idx="0">
                    <c:v>27.551603090068635</c:v>
                  </c:pt>
                  <c:pt idx="1">
                    <c:v>10.374084877256358</c:v>
                  </c:pt>
                  <c:pt idx="2">
                    <c:v>8.9895179209653016</c:v>
                  </c:pt>
                  <c:pt idx="3">
                    <c:v>4.5159754824300276</c:v>
                  </c:pt>
                  <c:pt idx="4">
                    <c:v>6.906298892417758</c:v>
                  </c:pt>
                  <c:pt idx="5">
                    <c:v>5.2303878857067545</c:v>
                  </c:pt>
                  <c:pt idx="6">
                    <c:v>0</c:v>
                  </c:pt>
                  <c:pt idx="7">
                    <c:v>5.1660852197029605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'CTGlo Data'!$AM$5:$AM$12</c:f>
              <c:numCache>
                <c:formatCode>General</c:formatCode>
                <c:ptCount val="8"/>
                <c:pt idx="0">
                  <c:v>50</c:v>
                </c:pt>
                <c:pt idx="1">
                  <c:v>16</c:v>
                </c:pt>
                <c:pt idx="2">
                  <c:v>5</c:v>
                </c:pt>
                <c:pt idx="3">
                  <c:v>1.7</c:v>
                </c:pt>
                <c:pt idx="4">
                  <c:v>0.5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'CTGlo Data'!$AJ$17:$AJ$24</c:f>
              <c:numCache>
                <c:formatCode>General</c:formatCode>
                <c:ptCount val="8"/>
                <c:pt idx="0">
                  <c:v>71.43014288274513</c:v>
                </c:pt>
                <c:pt idx="1">
                  <c:v>98.643926994667254</c:v>
                </c:pt>
                <c:pt idx="2">
                  <c:v>103.88351337978042</c:v>
                </c:pt>
                <c:pt idx="3">
                  <c:v>103.88704880223928</c:v>
                </c:pt>
                <c:pt idx="4">
                  <c:v>105.00687358062301</c:v>
                </c:pt>
                <c:pt idx="5">
                  <c:v>102.28407950313311</c:v>
                </c:pt>
                <c:pt idx="6">
                  <c:v>100</c:v>
                </c:pt>
                <c:pt idx="7">
                  <c:v>109.53764138816781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52-413C-B38E-40E4596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671088"/>
        <c:axId val="829670760"/>
      </c:scatterChart>
      <c:valAx>
        <c:axId val="82967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670760"/>
        <c:crosses val="autoZero"/>
        <c:crossBetween val="midCat"/>
      </c:valAx>
      <c:valAx>
        <c:axId val="82967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671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 Points From Sham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'CTGlo Data'!$AX$5:$AX$28</c:f>
              <c:numCache>
                <c:formatCode>General</c:formatCode>
                <c:ptCount val="24"/>
                <c:pt idx="0">
                  <c:v>44.73</c:v>
                </c:pt>
                <c:pt idx="1">
                  <c:v>17.96</c:v>
                </c:pt>
                <c:pt idx="2">
                  <c:v>6.94</c:v>
                </c:pt>
                <c:pt idx="3">
                  <c:v>3.43</c:v>
                </c:pt>
                <c:pt idx="4">
                  <c:v>2.23</c:v>
                </c:pt>
                <c:pt idx="5">
                  <c:v>1.76</c:v>
                </c:pt>
                <c:pt idx="6">
                  <c:v>0</c:v>
                </c:pt>
                <c:pt idx="7">
                  <c:v>0</c:v>
                </c:pt>
                <c:pt idx="8">
                  <c:v>45.09</c:v>
                </c:pt>
                <c:pt idx="9">
                  <c:v>16.89</c:v>
                </c:pt>
                <c:pt idx="10">
                  <c:v>6.15</c:v>
                </c:pt>
                <c:pt idx="11">
                  <c:v>1.47</c:v>
                </c:pt>
                <c:pt idx="12">
                  <c:v>0.43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46.77</c:v>
                </c:pt>
                <c:pt idx="17">
                  <c:v>16.22</c:v>
                </c:pt>
                <c:pt idx="18">
                  <c:v>6.66</c:v>
                </c:pt>
                <c:pt idx="19">
                  <c:v>1.65</c:v>
                </c:pt>
                <c:pt idx="20">
                  <c:v>0.62</c:v>
                </c:pt>
                <c:pt idx="21">
                  <c:v>0.17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'CTGlo Data'!$AW$5:$AW$28</c:f>
              <c:numCache>
                <c:formatCode>General</c:formatCode>
                <c:ptCount val="24"/>
                <c:pt idx="0">
                  <c:v>125.62873135176672</c:v>
                </c:pt>
                <c:pt idx="1">
                  <c:v>121.33696635701847</c:v>
                </c:pt>
                <c:pt idx="2">
                  <c:v>125.81100774347851</c:v>
                </c:pt>
                <c:pt idx="3">
                  <c:v>112.7466727595975</c:v>
                </c:pt>
                <c:pt idx="4">
                  <c:v>121.63075702392157</c:v>
                </c:pt>
                <c:pt idx="5">
                  <c:v>115.03322693439188</c:v>
                </c:pt>
                <c:pt idx="6">
                  <c:v>100</c:v>
                </c:pt>
                <c:pt idx="7">
                  <c:v>119.49396845316855</c:v>
                </c:pt>
                <c:pt idx="8">
                  <c:v>79.15603355400745</c:v>
                </c:pt>
                <c:pt idx="9">
                  <c:v>97.200277607321667</c:v>
                </c:pt>
                <c:pt idx="10">
                  <c:v>91.176152356338974</c:v>
                </c:pt>
                <c:pt idx="11">
                  <c:v>105.19338997800472</c:v>
                </c:pt>
                <c:pt idx="12">
                  <c:v>99.409929871691631</c:v>
                </c:pt>
                <c:pt idx="13">
                  <c:v>97.005287832112487</c:v>
                </c:pt>
                <c:pt idx="14">
                  <c:v>100</c:v>
                </c:pt>
                <c:pt idx="15">
                  <c:v>111.32347281194888</c:v>
                </c:pt>
                <c:pt idx="16">
                  <c:v>9.5056637424612056</c:v>
                </c:pt>
                <c:pt idx="17">
                  <c:v>77.394537019661612</c:v>
                </c:pt>
                <c:pt idx="18">
                  <c:v>94.663380039523773</c:v>
                </c:pt>
                <c:pt idx="19">
                  <c:v>93.721083669115615</c:v>
                </c:pt>
                <c:pt idx="20">
                  <c:v>93.979933846255875</c:v>
                </c:pt>
                <c:pt idx="21">
                  <c:v>94.813723742894979</c:v>
                </c:pt>
                <c:pt idx="22">
                  <c:v>100</c:v>
                </c:pt>
                <c:pt idx="23">
                  <c:v>97.795482899386016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4E-4E8F-A925-85C794798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744208"/>
        <c:axId val="1003745848"/>
      </c:scatterChart>
      <c:valAx>
        <c:axId val="100374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745848"/>
        <c:crosses val="autoZero"/>
        <c:crossBetween val="midCat"/>
      </c:valAx>
      <c:valAx>
        <c:axId val="100374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744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107949</xdr:colOff>
      <xdr:row>67</xdr:row>
      <xdr:rowOff>63500</xdr:rowOff>
    </xdr:from>
    <xdr:to>
      <xdr:col>7</xdr:col>
      <xdr:colOff>95249</xdr:colOff>
      <xdr:row>81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5C866D-A3EF-49D1-A897-FE69BC5FAF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88900</xdr:colOff>
      <xdr:row>82</xdr:row>
      <xdr:rowOff>88900</xdr:rowOff>
    </xdr:from>
    <xdr:to>
      <xdr:col>7</xdr:col>
      <xdr:colOff>76200</xdr:colOff>
      <xdr:row>96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C4C5BE-2677-407E-A4A2-587BD3CBB6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304800</xdr:colOff>
      <xdr:row>54</xdr:row>
      <xdr:rowOff>12700</xdr:rowOff>
    </xdr:from>
    <xdr:to>
      <xdr:col>48</xdr:col>
      <xdr:colOff>0</xdr:colOff>
      <xdr:row>68</xdr:row>
      <xdr:rowOff>88900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E801186-DC49-4CA9-A893-4A97D7A709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123825</xdr:colOff>
      <xdr:row>69</xdr:row>
      <xdr:rowOff>0</xdr:rowOff>
    </xdr:from>
    <xdr:to>
      <xdr:col>45</xdr:col>
      <xdr:colOff>428625</xdr:colOff>
      <xdr:row>83</xdr:row>
      <xdr:rowOff>76200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DEC5DFB4-B9E7-4675-8F2B-780C7B30F7FC}"/>
            </a:ext>
            <a:ext uri="{147F2762-F138-4A5C-976F-8EAC2B608ADB}">
              <a16:predDERef xmlns:a16="http://schemas.microsoft.com/office/drawing/2014/main" pred="{DE801186-DC49-4CA9-A893-4A97D7A709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54</xdr:col>
      <xdr:colOff>6349</xdr:colOff>
      <xdr:row>50</xdr:row>
      <xdr:rowOff>63500</xdr:rowOff>
    </xdr:from>
    <xdr:to>
      <xdr:col>61</xdr:col>
      <xdr:colOff>311149</xdr:colOff>
      <xdr:row>64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DBF3A28-F630-4C4D-ABAD-727D049744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53</xdr:col>
      <xdr:colOff>590549</xdr:colOff>
      <xdr:row>65</xdr:row>
      <xdr:rowOff>88900</xdr:rowOff>
    </xdr:from>
    <xdr:to>
      <xdr:col>61</xdr:col>
      <xdr:colOff>285749</xdr:colOff>
      <xdr:row>79</xdr:row>
      <xdr:rowOff>165100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93E0235-CE22-4725-804E-23C1F30FCD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69849</xdr:colOff>
      <xdr:row>77</xdr:row>
      <xdr:rowOff>114300</xdr:rowOff>
    </xdr:from>
    <xdr:to>
      <xdr:col>37</xdr:col>
      <xdr:colOff>31749</xdr:colOff>
      <xdr:row>92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64C2680-B7DF-46BE-A50A-7F8AC1526D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523875</xdr:colOff>
      <xdr:row>12</xdr:row>
      <xdr:rowOff>147637</xdr:rowOff>
    </xdr:from>
    <xdr:to>
      <xdr:col>45</xdr:col>
      <xdr:colOff>219075</xdr:colOff>
      <xdr:row>27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855A96-CC94-4C4D-8B97-195081CB87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314325</xdr:colOff>
      <xdr:row>4</xdr:row>
      <xdr:rowOff>42862</xdr:rowOff>
    </xdr:from>
    <xdr:to>
      <xdr:col>58</xdr:col>
      <xdr:colOff>9525</xdr:colOff>
      <xdr:row>18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F75934-44B6-4F44-AFC4-D871B7C7B6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9A1C7-BFA4-415C-B538-8345C29EDFAF}">
  <dimension ref="A1:AB46"/>
  <sheetViews>
    <sheetView topLeftCell="A4" zoomScale="55" zoomScaleNormal="55" workbookViewId="0">
      <selection activeCell="I32" sqref="I32:I45"/>
    </sheetView>
  </sheetViews>
  <sheetFormatPr defaultRowHeight="15"/>
  <cols>
    <col min="2" max="2" width="13.7109375" customWidth="1"/>
    <col min="9" max="9" width="13.28515625" bestFit="1" customWidth="1"/>
    <col min="10" max="10" width="10" customWidth="1"/>
    <col min="16" max="16" width="19.140625" bestFit="1" customWidth="1"/>
    <col min="17" max="17" width="23.7109375" bestFit="1" customWidth="1"/>
    <col min="18" max="18" width="23.7109375" customWidth="1"/>
    <col min="20" max="20" width="15" bestFit="1" customWidth="1"/>
    <col min="21" max="21" width="24.140625" bestFit="1" customWidth="1"/>
  </cols>
  <sheetData>
    <row r="1" spans="1:28" ht="6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/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8"/>
      <c r="AB1" s="8"/>
    </row>
    <row r="2" spans="1:28" ht="15.75">
      <c r="A2" s="1" t="s">
        <v>25</v>
      </c>
      <c r="B2" s="2">
        <v>42865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">
        <v>50</v>
      </c>
      <c r="I2" s="4">
        <v>44.73</v>
      </c>
      <c r="J2" s="1">
        <v>50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>
        <v>102.2981874</v>
      </c>
      <c r="R2" s="1"/>
      <c r="T2" s="1">
        <v>-0.221192577</v>
      </c>
      <c r="U2" s="1"/>
      <c r="V2" s="3">
        <v>-0.52853384199999998</v>
      </c>
      <c r="W2">
        <v>4.53E-2</v>
      </c>
      <c r="X2">
        <v>4.5600000000000002E-2</v>
      </c>
      <c r="Y2">
        <v>3.5999999999999997E-2</v>
      </c>
      <c r="Z2">
        <v>3.5000000000000003E-2</v>
      </c>
    </row>
    <row r="3" spans="1:28" ht="15.75">
      <c r="A3" s="1" t="s">
        <v>25</v>
      </c>
      <c r="B3" s="2">
        <v>42865</v>
      </c>
      <c r="C3" s="1" t="s">
        <v>26</v>
      </c>
      <c r="D3" s="1" t="s">
        <v>27</v>
      </c>
      <c r="E3" s="1" t="s">
        <v>37</v>
      </c>
      <c r="F3" s="1" t="s">
        <v>38</v>
      </c>
      <c r="G3" s="1" t="s">
        <v>30</v>
      </c>
      <c r="H3" s="1">
        <v>50</v>
      </c>
      <c r="I3" s="4">
        <v>44.73</v>
      </c>
      <c r="J3" s="1">
        <v>50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39</v>
      </c>
      <c r="P3" s="1" t="s">
        <v>36</v>
      </c>
      <c r="Q3" s="1">
        <v>107.9697165</v>
      </c>
      <c r="R3" s="1"/>
      <c r="T3" s="1">
        <v>-9.0805373999999994E-2</v>
      </c>
      <c r="U3" s="1"/>
      <c r="V3" s="3">
        <v>0.19790914800000001</v>
      </c>
      <c r="W3">
        <v>5.0799999999999998E-2</v>
      </c>
      <c r="X3">
        <v>5.11E-2</v>
      </c>
      <c r="Y3">
        <v>3.4799999999999998E-2</v>
      </c>
      <c r="Z3">
        <v>3.9399999999999998E-2</v>
      </c>
    </row>
    <row r="4" spans="1:28" ht="15.75">
      <c r="A4" s="1" t="s">
        <v>25</v>
      </c>
      <c r="B4" s="2">
        <v>42865</v>
      </c>
      <c r="C4" s="1" t="s">
        <v>26</v>
      </c>
      <c r="D4" s="1" t="s">
        <v>27</v>
      </c>
      <c r="E4" s="1" t="s">
        <v>40</v>
      </c>
      <c r="F4" s="1" t="s">
        <v>41</v>
      </c>
      <c r="G4" s="1" t="s">
        <v>30</v>
      </c>
      <c r="H4" s="1">
        <v>16</v>
      </c>
      <c r="I4" s="4">
        <v>17.96</v>
      </c>
      <c r="J4" s="1">
        <v>16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42</v>
      </c>
      <c r="P4" s="1" t="s">
        <v>36</v>
      </c>
      <c r="Q4" s="1">
        <v>100.2021027</v>
      </c>
      <c r="R4" s="1"/>
      <c r="T4" s="1">
        <v>-0.19325246200000001</v>
      </c>
      <c r="U4" s="1"/>
      <c r="V4" s="3">
        <v>-0.38883326699999998</v>
      </c>
      <c r="W4">
        <v>4.9099999999999998E-2</v>
      </c>
      <c r="X4">
        <v>4.9000000000000002E-2</v>
      </c>
      <c r="Y4">
        <v>3.8699999999999998E-2</v>
      </c>
      <c r="Z4">
        <v>3.7999999999999999E-2</v>
      </c>
    </row>
    <row r="5" spans="1:28" ht="15.75">
      <c r="A5" s="1" t="s">
        <v>25</v>
      </c>
      <c r="B5" s="2">
        <v>42865</v>
      </c>
      <c r="C5" s="1" t="s">
        <v>26</v>
      </c>
      <c r="D5" s="1" t="s">
        <v>27</v>
      </c>
      <c r="E5" s="1" t="s">
        <v>43</v>
      </c>
      <c r="F5" s="1" t="s">
        <v>44</v>
      </c>
      <c r="G5" s="1" t="s">
        <v>30</v>
      </c>
      <c r="H5" s="1">
        <v>16</v>
      </c>
      <c r="I5" s="4">
        <v>17.96</v>
      </c>
      <c r="J5" s="1">
        <v>16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45</v>
      </c>
      <c r="P5" s="1" t="s">
        <v>36</v>
      </c>
      <c r="Q5" s="1">
        <v>102.8825683</v>
      </c>
      <c r="R5" s="1"/>
      <c r="T5" s="1">
        <v>-0.89175533799999995</v>
      </c>
      <c r="U5" s="1"/>
      <c r="V5" s="3">
        <v>-0.37951989600000002</v>
      </c>
      <c r="W5">
        <v>4.8800000000000003E-2</v>
      </c>
      <c r="X5">
        <v>4.6899999999999997E-2</v>
      </c>
      <c r="Y5">
        <v>3.7999999999999999E-2</v>
      </c>
      <c r="Z5">
        <v>3.6200000000000003E-2</v>
      </c>
    </row>
    <row r="6" spans="1:28" ht="15.75">
      <c r="A6" s="1" t="s">
        <v>25</v>
      </c>
      <c r="B6" s="2">
        <v>42865</v>
      </c>
      <c r="C6" s="1" t="s">
        <v>26</v>
      </c>
      <c r="D6" s="1" t="s">
        <v>27</v>
      </c>
      <c r="E6" s="1" t="s">
        <v>46</v>
      </c>
      <c r="F6" s="1" t="s">
        <v>47</v>
      </c>
      <c r="G6" s="1" t="s">
        <v>30</v>
      </c>
      <c r="H6" s="1">
        <v>5</v>
      </c>
      <c r="I6" s="4">
        <v>6.94</v>
      </c>
      <c r="J6" s="1">
        <v>5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48</v>
      </c>
      <c r="P6" s="1" t="s">
        <v>36</v>
      </c>
      <c r="Q6" s="1">
        <v>106.6062245</v>
      </c>
      <c r="R6" s="1"/>
      <c r="T6" s="1">
        <v>-0.21187920599999999</v>
      </c>
      <c r="U6" s="1"/>
      <c r="V6" s="3">
        <v>-0.83587510799999998</v>
      </c>
      <c r="W6">
        <v>4.82E-2</v>
      </c>
      <c r="X6">
        <v>4.5600000000000002E-2</v>
      </c>
      <c r="Y6">
        <v>4.2700000000000002E-2</v>
      </c>
      <c r="Z6">
        <v>3.4500000000000003E-2</v>
      </c>
    </row>
    <row r="7" spans="1:28" ht="15.75">
      <c r="A7" s="1" t="s">
        <v>25</v>
      </c>
      <c r="B7" s="2">
        <v>42865</v>
      </c>
      <c r="C7" s="1" t="s">
        <v>26</v>
      </c>
      <c r="D7" s="1" t="s">
        <v>27</v>
      </c>
      <c r="E7" s="1" t="s">
        <v>49</v>
      </c>
      <c r="F7" s="1" t="s">
        <v>50</v>
      </c>
      <c r="G7" s="1" t="s">
        <v>30</v>
      </c>
      <c r="H7" s="1">
        <v>5</v>
      </c>
      <c r="I7" s="4">
        <v>6.94</v>
      </c>
      <c r="J7" s="1">
        <v>5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51</v>
      </c>
      <c r="P7" s="1" t="s">
        <v>36</v>
      </c>
      <c r="Q7" s="1">
        <v>103.96675980000001</v>
      </c>
      <c r="R7" s="1"/>
      <c r="T7" s="1">
        <v>-0.165312347</v>
      </c>
      <c r="U7" s="1"/>
      <c r="V7" s="3">
        <v>-0.28638617900000002</v>
      </c>
      <c r="W7">
        <v>5.0900000000000001E-2</v>
      </c>
      <c r="X7">
        <v>4.5100000000000001E-2</v>
      </c>
      <c r="Y7">
        <v>3.8600000000000002E-2</v>
      </c>
      <c r="Z7">
        <v>3.49E-2</v>
      </c>
    </row>
    <row r="8" spans="1:28" ht="15.75">
      <c r="A8" s="1" t="s">
        <v>25</v>
      </c>
      <c r="B8" s="2">
        <v>42865</v>
      </c>
      <c r="C8" s="1" t="s">
        <v>26</v>
      </c>
      <c r="D8" s="1" t="s">
        <v>27</v>
      </c>
      <c r="E8" s="1" t="s">
        <v>52</v>
      </c>
      <c r="F8" s="1" t="s">
        <v>53</v>
      </c>
      <c r="G8" s="1" t="s">
        <v>30</v>
      </c>
      <c r="H8" s="1">
        <v>1.7</v>
      </c>
      <c r="I8" s="4">
        <v>3.43</v>
      </c>
      <c r="J8" s="1">
        <v>1.7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54</v>
      </c>
      <c r="P8" s="1" t="s">
        <v>36</v>
      </c>
      <c r="Q8" s="1">
        <v>91.858099050000007</v>
      </c>
      <c r="R8" s="1"/>
      <c r="T8" s="1">
        <v>-0.44471349700000001</v>
      </c>
      <c r="U8" s="1"/>
      <c r="V8" s="3">
        <v>-0.50059372700000004</v>
      </c>
      <c r="W8">
        <v>4.7500000000000001E-2</v>
      </c>
      <c r="X8">
        <v>4.6699999999999998E-2</v>
      </c>
      <c r="Y8">
        <v>3.6400000000000002E-2</v>
      </c>
      <c r="Z8">
        <v>3.7600000000000001E-2</v>
      </c>
    </row>
    <row r="9" spans="1:28" ht="15.75">
      <c r="A9" s="1" t="s">
        <v>25</v>
      </c>
      <c r="B9" s="2">
        <v>42865</v>
      </c>
      <c r="C9" s="1" t="s">
        <v>26</v>
      </c>
      <c r="D9" s="1" t="s">
        <v>27</v>
      </c>
      <c r="E9" s="1" t="s">
        <v>55</v>
      </c>
      <c r="F9" s="1" t="s">
        <v>56</v>
      </c>
      <c r="G9" s="1" t="s">
        <v>30</v>
      </c>
      <c r="H9" s="1">
        <v>1.7</v>
      </c>
      <c r="I9" s="4">
        <v>3.43</v>
      </c>
      <c r="J9" s="1">
        <v>1.7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57</v>
      </c>
      <c r="P9" s="1" t="s">
        <v>36</v>
      </c>
      <c r="Q9" s="1">
        <v>96.848785860000007</v>
      </c>
      <c r="R9" s="1"/>
      <c r="T9" s="1">
        <v>-0.202565834</v>
      </c>
      <c r="U9" s="1"/>
      <c r="V9" s="3">
        <v>-0.24913269199999999</v>
      </c>
      <c r="W9">
        <v>4.7199999999999999E-2</v>
      </c>
      <c r="X9">
        <v>4.9299999999999997E-2</v>
      </c>
      <c r="Y9">
        <v>3.56E-2</v>
      </c>
      <c r="Z9">
        <v>3.7999999999999999E-2</v>
      </c>
    </row>
    <row r="10" spans="1:28" ht="15.75">
      <c r="A10" s="1" t="s">
        <v>25</v>
      </c>
      <c r="B10" s="2">
        <v>42865</v>
      </c>
      <c r="C10" s="1" t="s">
        <v>26</v>
      </c>
      <c r="D10" s="1" t="s">
        <v>27</v>
      </c>
      <c r="E10" s="1" t="s">
        <v>58</v>
      </c>
      <c r="F10" s="1" t="s">
        <v>59</v>
      </c>
      <c r="G10" s="1" t="s">
        <v>30</v>
      </c>
      <c r="H10" s="1">
        <v>0.5</v>
      </c>
      <c r="I10" s="4">
        <v>2.23</v>
      </c>
      <c r="J10" s="1">
        <v>0.5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60</v>
      </c>
      <c r="P10" s="1" t="s">
        <v>36</v>
      </c>
      <c r="Q10" s="1">
        <v>99.902254380000002</v>
      </c>
      <c r="R10" s="1"/>
      <c r="T10" s="1">
        <v>-0.36089315199999999</v>
      </c>
      <c r="U10" s="1"/>
      <c r="V10" s="3">
        <v>-5.3551886999999999E-2</v>
      </c>
      <c r="W10">
        <v>4.8300000000000003E-2</v>
      </c>
      <c r="X10">
        <v>4.8399999999999999E-2</v>
      </c>
      <c r="Y10">
        <v>3.5799999999999998E-2</v>
      </c>
      <c r="Z10">
        <v>3.5900000000000001E-2</v>
      </c>
    </row>
    <row r="11" spans="1:28" ht="15.75">
      <c r="A11" s="1" t="s">
        <v>25</v>
      </c>
      <c r="B11" s="2">
        <v>42865</v>
      </c>
      <c r="C11" s="1" t="s">
        <v>26</v>
      </c>
      <c r="D11" s="1" t="s">
        <v>27</v>
      </c>
      <c r="E11" s="1" t="s">
        <v>61</v>
      </c>
      <c r="F11" s="1" t="s">
        <v>62</v>
      </c>
      <c r="G11" s="1" t="s">
        <v>30</v>
      </c>
      <c r="H11" s="1">
        <v>0.5</v>
      </c>
      <c r="I11" s="4">
        <v>2.23</v>
      </c>
      <c r="J11" s="1">
        <v>0.5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63</v>
      </c>
      <c r="P11" s="1" t="s">
        <v>36</v>
      </c>
      <c r="Q11" s="1">
        <v>103.6741413</v>
      </c>
      <c r="R11" s="1"/>
      <c r="T11" s="1">
        <v>-0.13737223200000001</v>
      </c>
      <c r="U11" s="1"/>
      <c r="V11" s="3">
        <v>-0.52853384199999998</v>
      </c>
      <c r="W11">
        <v>4.8899999999999999E-2</v>
      </c>
      <c r="X11">
        <v>4.5999999999999999E-2</v>
      </c>
      <c r="Y11">
        <v>4.0500000000000001E-2</v>
      </c>
      <c r="Z11">
        <v>3.4500000000000003E-2</v>
      </c>
    </row>
    <row r="12" spans="1:28" ht="15.75">
      <c r="A12" s="1" t="s">
        <v>25</v>
      </c>
      <c r="B12" s="2">
        <v>42865</v>
      </c>
      <c r="C12" s="1" t="s">
        <v>26</v>
      </c>
      <c r="D12" s="1" t="s">
        <v>27</v>
      </c>
      <c r="E12" s="1" t="s">
        <v>64</v>
      </c>
      <c r="F12" s="1" t="s">
        <v>65</v>
      </c>
      <c r="G12" s="1" t="s">
        <v>30</v>
      </c>
      <c r="H12" s="1">
        <v>0.16</v>
      </c>
      <c r="I12" s="4">
        <v>1.76</v>
      </c>
      <c r="J12" s="1">
        <v>0.16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66</v>
      </c>
      <c r="P12" s="1" t="s">
        <v>36</v>
      </c>
      <c r="Q12" s="1">
        <v>94.822336039999996</v>
      </c>
      <c r="R12" s="1"/>
      <c r="T12" s="1">
        <v>-0.50059372700000004</v>
      </c>
      <c r="U12" s="1"/>
      <c r="V12" s="3">
        <v>-0.128058861</v>
      </c>
      <c r="W12">
        <v>5.16E-2</v>
      </c>
      <c r="X12">
        <v>4.7300000000000002E-2</v>
      </c>
      <c r="Y12">
        <v>3.9600000000000003E-2</v>
      </c>
      <c r="Z12">
        <v>3.5099999999999999E-2</v>
      </c>
    </row>
    <row r="13" spans="1:28" ht="15.75">
      <c r="A13" s="1" t="s">
        <v>25</v>
      </c>
      <c r="B13" s="2">
        <v>42865</v>
      </c>
      <c r="C13" s="1" t="s">
        <v>26</v>
      </c>
      <c r="D13" s="1" t="s">
        <v>27</v>
      </c>
      <c r="E13" s="1" t="s">
        <v>67</v>
      </c>
      <c r="F13" s="1" t="s">
        <v>68</v>
      </c>
      <c r="G13" s="1" t="s">
        <v>30</v>
      </c>
      <c r="H13" s="1">
        <v>0.16</v>
      </c>
      <c r="I13" s="4">
        <v>1.76</v>
      </c>
      <c r="J13" s="1">
        <v>0.16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69</v>
      </c>
      <c r="P13" s="1" t="s">
        <v>36</v>
      </c>
      <c r="Q13" s="1">
        <v>97.71161094</v>
      </c>
      <c r="R13" s="1"/>
      <c r="T13" s="1">
        <v>-0.798621621</v>
      </c>
      <c r="U13" s="1"/>
      <c r="V13" s="3">
        <v>-0.202565834</v>
      </c>
      <c r="W13">
        <v>4.7300000000000002E-2</v>
      </c>
      <c r="X13">
        <v>4.8000000000000001E-2</v>
      </c>
      <c r="Y13">
        <v>3.61E-2</v>
      </c>
      <c r="Z13">
        <v>3.5799999999999998E-2</v>
      </c>
    </row>
    <row r="14" spans="1:28" ht="15.75">
      <c r="A14" s="1" t="s">
        <v>25</v>
      </c>
      <c r="B14" s="2">
        <v>42865</v>
      </c>
      <c r="C14" s="1" t="s">
        <v>26</v>
      </c>
      <c r="D14" s="1" t="s">
        <v>27</v>
      </c>
      <c r="E14" s="1" t="s">
        <v>70</v>
      </c>
      <c r="F14" s="1" t="s">
        <v>71</v>
      </c>
      <c r="G14" s="1" t="s">
        <v>72</v>
      </c>
      <c r="H14" s="1">
        <v>0</v>
      </c>
      <c r="I14" s="4">
        <v>0</v>
      </c>
      <c r="J14" s="1">
        <v>0</v>
      </c>
      <c r="K14" s="1" t="s">
        <v>31</v>
      </c>
      <c r="L14" s="1" t="s">
        <v>25</v>
      </c>
      <c r="M14" s="1" t="s">
        <v>25</v>
      </c>
      <c r="N14" s="1" t="s">
        <v>25</v>
      </c>
      <c r="O14" s="1" t="s">
        <v>73</v>
      </c>
      <c r="P14" s="1" t="s">
        <v>36</v>
      </c>
      <c r="Q14" s="1">
        <v>84.797202810000002</v>
      </c>
      <c r="R14" s="1"/>
      <c r="T14" s="1">
        <v>1.036112599</v>
      </c>
      <c r="U14" s="1"/>
      <c r="V14" s="3">
        <v>0.59838413000000001</v>
      </c>
      <c r="W14">
        <v>6.3799999999999996E-2</v>
      </c>
      <c r="X14">
        <v>3.6499999999999998E-2</v>
      </c>
      <c r="Y14">
        <v>3.5299999999999998E-2</v>
      </c>
      <c r="Z14">
        <v>3.3000000000000002E-2</v>
      </c>
    </row>
    <row r="15" spans="1:28" ht="15.75">
      <c r="A15" s="1" t="s">
        <v>25</v>
      </c>
      <c r="B15" s="2">
        <v>42865</v>
      </c>
      <c r="C15" s="1" t="s">
        <v>26</v>
      </c>
      <c r="D15" s="1" t="s">
        <v>27</v>
      </c>
      <c r="E15" s="1" t="s">
        <v>74</v>
      </c>
      <c r="F15" s="1" t="s">
        <v>75</v>
      </c>
      <c r="G15" s="1" t="s">
        <v>72</v>
      </c>
      <c r="H15" s="1">
        <v>0</v>
      </c>
      <c r="I15" s="4">
        <v>0</v>
      </c>
      <c r="J15" s="1">
        <v>0</v>
      </c>
      <c r="K15" s="1" t="s">
        <v>31</v>
      </c>
      <c r="L15" s="1" t="s">
        <v>25</v>
      </c>
      <c r="M15" s="1" t="s">
        <v>25</v>
      </c>
      <c r="N15" s="1" t="s">
        <v>25</v>
      </c>
      <c r="O15" s="1" t="s">
        <v>76</v>
      </c>
      <c r="P15" s="1" t="s">
        <v>36</v>
      </c>
      <c r="Q15" s="1">
        <v>82.575261749999996</v>
      </c>
      <c r="R15" s="1"/>
      <c r="T15" s="1">
        <v>1.8463759340000001</v>
      </c>
      <c r="U15" s="1"/>
      <c r="V15" s="3">
        <v>1.7811823330000001</v>
      </c>
      <c r="W15">
        <v>7.85E-2</v>
      </c>
      <c r="X15">
        <v>3.8699999999999998E-2</v>
      </c>
      <c r="Y15">
        <v>3.6999999999999998E-2</v>
      </c>
      <c r="Z15">
        <v>3.5499999999999997E-2</v>
      </c>
    </row>
    <row r="16" spans="1:28" ht="15.75">
      <c r="A16" s="1" t="s">
        <v>25</v>
      </c>
      <c r="B16" s="2">
        <v>42865</v>
      </c>
      <c r="C16" s="1" t="s">
        <v>26</v>
      </c>
      <c r="D16" s="1" t="s">
        <v>27</v>
      </c>
      <c r="E16" s="1" t="s">
        <v>77</v>
      </c>
      <c r="F16" s="1" t="s">
        <v>78</v>
      </c>
      <c r="G16" s="1" t="s">
        <v>79</v>
      </c>
      <c r="H16" s="1" t="s">
        <v>25</v>
      </c>
      <c r="I16" s="1"/>
      <c r="J16" s="1" t="s">
        <v>25</v>
      </c>
      <c r="K16" s="1" t="s">
        <v>25</v>
      </c>
      <c r="L16" s="1" t="s">
        <v>25</v>
      </c>
      <c r="M16" s="1" t="s">
        <v>25</v>
      </c>
      <c r="N16" s="1" t="s">
        <v>25</v>
      </c>
      <c r="O16" s="1" t="s">
        <v>80</v>
      </c>
      <c r="P16" s="1" t="s">
        <v>36</v>
      </c>
      <c r="Q16" s="1">
        <v>98.448674749999995</v>
      </c>
      <c r="R16" s="1">
        <v>101.55132519999999</v>
      </c>
      <c r="T16" s="1">
        <v>-0.239819321</v>
      </c>
      <c r="U16" s="1">
        <v>-0.13737223200000001</v>
      </c>
      <c r="V16" s="3">
        <v>0.356236467</v>
      </c>
      <c r="W16">
        <v>5.21E-2</v>
      </c>
      <c r="X16">
        <v>5.74E-2</v>
      </c>
      <c r="Y16">
        <v>3.7699999999999997E-2</v>
      </c>
      <c r="Z16">
        <v>4.24E-2</v>
      </c>
    </row>
    <row r="17" spans="1:26" ht="15.75">
      <c r="A17" s="1" t="s">
        <v>25</v>
      </c>
      <c r="B17" s="2">
        <v>42866</v>
      </c>
      <c r="C17" s="1" t="s">
        <v>26</v>
      </c>
      <c r="D17" s="1" t="s">
        <v>27</v>
      </c>
      <c r="E17" s="1" t="s">
        <v>81</v>
      </c>
      <c r="F17" s="1" t="s">
        <v>29</v>
      </c>
      <c r="G17" s="1" t="s">
        <v>30</v>
      </c>
      <c r="H17" s="1">
        <v>50</v>
      </c>
      <c r="I17" s="5">
        <v>45.09</v>
      </c>
      <c r="J17" s="1">
        <v>50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82</v>
      </c>
      <c r="P17" s="1" t="s">
        <v>83</v>
      </c>
      <c r="Q17" s="1">
        <v>67.928604649999997</v>
      </c>
      <c r="R17" s="1"/>
      <c r="T17" s="1">
        <v>1.515302894</v>
      </c>
      <c r="U17" s="1"/>
      <c r="V17" s="3">
        <v>1.9948712829999999</v>
      </c>
      <c r="W17">
        <v>6.08E-2</v>
      </c>
      <c r="X17">
        <v>5.3400000000000003E-2</v>
      </c>
      <c r="Y17">
        <v>4.4600000000000001E-2</v>
      </c>
      <c r="Z17">
        <v>3.49E-2</v>
      </c>
    </row>
    <row r="18" spans="1:26" ht="15.75">
      <c r="A18" s="1" t="s">
        <v>25</v>
      </c>
      <c r="B18" s="2">
        <v>42866</v>
      </c>
      <c r="C18" s="1" t="s">
        <v>26</v>
      </c>
      <c r="D18" s="1" t="s">
        <v>27</v>
      </c>
      <c r="E18" s="1" t="s">
        <v>84</v>
      </c>
      <c r="F18" s="1" t="s">
        <v>38</v>
      </c>
      <c r="G18" s="1" t="s">
        <v>30</v>
      </c>
      <c r="H18" s="1">
        <v>50</v>
      </c>
      <c r="I18" s="5">
        <v>45.09</v>
      </c>
      <c r="J18" s="1">
        <v>50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85</v>
      </c>
      <c r="P18" s="1" t="s">
        <v>83</v>
      </c>
      <c r="Q18" s="1">
        <v>74.280457920000003</v>
      </c>
      <c r="R18" s="1"/>
      <c r="T18" s="1">
        <v>1.302161388</v>
      </c>
      <c r="U18" s="1"/>
      <c r="V18" s="3">
        <v>2.2879408529999998</v>
      </c>
      <c r="W18">
        <v>5.91E-2</v>
      </c>
      <c r="X18">
        <v>5.16E-2</v>
      </c>
      <c r="Y18">
        <v>3.7699999999999997E-2</v>
      </c>
      <c r="Z18">
        <v>3.61E-2</v>
      </c>
    </row>
    <row r="19" spans="1:26" ht="15.75">
      <c r="A19" s="1" t="s">
        <v>25</v>
      </c>
      <c r="B19" s="2">
        <v>42866</v>
      </c>
      <c r="C19" s="1" t="s">
        <v>26</v>
      </c>
      <c r="D19" s="1" t="s">
        <v>27</v>
      </c>
      <c r="E19" s="1" t="s">
        <v>86</v>
      </c>
      <c r="F19" s="1" t="s">
        <v>41</v>
      </c>
      <c r="G19" s="1" t="s">
        <v>30</v>
      </c>
      <c r="H19" s="1">
        <v>16</v>
      </c>
      <c r="I19" s="5">
        <v>16.89</v>
      </c>
      <c r="J19" s="1">
        <v>16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87</v>
      </c>
      <c r="P19" s="1" t="s">
        <v>83</v>
      </c>
      <c r="Q19" s="1">
        <v>75.675180330000003</v>
      </c>
      <c r="R19" s="1"/>
      <c r="T19" s="1">
        <v>1.222233323</v>
      </c>
      <c r="U19" s="1"/>
      <c r="V19" s="3">
        <v>-6.9937056999999997E-2</v>
      </c>
      <c r="W19">
        <v>5.0299999999999997E-2</v>
      </c>
      <c r="X19">
        <v>4.5600000000000002E-2</v>
      </c>
      <c r="Y19">
        <v>4.0599999999999997E-2</v>
      </c>
      <c r="Z19">
        <v>3.61E-2</v>
      </c>
    </row>
    <row r="20" spans="1:26" ht="15.75">
      <c r="A20" s="1" t="s">
        <v>25</v>
      </c>
      <c r="B20" s="2">
        <v>42866</v>
      </c>
      <c r="C20" s="1" t="s">
        <v>26</v>
      </c>
      <c r="D20" s="1" t="s">
        <v>27</v>
      </c>
      <c r="E20" s="1" t="s">
        <v>88</v>
      </c>
      <c r="F20" s="1" t="s">
        <v>44</v>
      </c>
      <c r="G20" s="1" t="s">
        <v>30</v>
      </c>
      <c r="H20" s="1">
        <v>16</v>
      </c>
      <c r="I20" s="5">
        <v>16.89</v>
      </c>
      <c r="J20" s="1">
        <v>16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89</v>
      </c>
      <c r="P20" s="1" t="s">
        <v>83</v>
      </c>
      <c r="Q20" s="1">
        <v>98.951563070000006</v>
      </c>
      <c r="R20" s="1"/>
      <c r="T20" s="1">
        <v>1.1955906350000001</v>
      </c>
      <c r="U20" s="1"/>
      <c r="V20" s="3">
        <v>0.47623805200000002</v>
      </c>
      <c r="W20">
        <v>5.1700000000000003E-2</v>
      </c>
      <c r="X20">
        <v>4.9000000000000002E-2</v>
      </c>
      <c r="Y20">
        <v>4.0099999999999997E-2</v>
      </c>
      <c r="Z20">
        <v>3.73E-2</v>
      </c>
    </row>
    <row r="21" spans="1:26" ht="15.75">
      <c r="A21" s="1" t="s">
        <v>25</v>
      </c>
      <c r="B21" s="2">
        <v>42866</v>
      </c>
      <c r="C21" s="1" t="s">
        <v>26</v>
      </c>
      <c r="D21" s="1" t="s">
        <v>27</v>
      </c>
      <c r="E21" s="1" t="s">
        <v>90</v>
      </c>
      <c r="F21" s="1" t="s">
        <v>47</v>
      </c>
      <c r="G21" s="1" t="s">
        <v>30</v>
      </c>
      <c r="H21" s="1">
        <v>5</v>
      </c>
      <c r="I21" s="5">
        <v>6.15</v>
      </c>
      <c r="J21" s="1">
        <v>5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91</v>
      </c>
      <c r="P21" s="1" t="s">
        <v>83</v>
      </c>
      <c r="Q21" s="1">
        <v>85.249127000000001</v>
      </c>
      <c r="R21" s="1"/>
      <c r="T21" s="1">
        <v>0.52952342900000005</v>
      </c>
      <c r="U21" s="1"/>
      <c r="V21" s="3">
        <v>0.26309654599999999</v>
      </c>
      <c r="W21">
        <v>4.3900000000000002E-2</v>
      </c>
      <c r="X21">
        <v>4.5499999999999999E-2</v>
      </c>
      <c r="Y21">
        <v>3.39E-2</v>
      </c>
      <c r="Z21">
        <v>3.3799999999999997E-2</v>
      </c>
    </row>
    <row r="22" spans="1:26" ht="15.75">
      <c r="A22" s="1" t="s">
        <v>25</v>
      </c>
      <c r="B22" s="2">
        <v>42866</v>
      </c>
      <c r="C22" s="1" t="s">
        <v>26</v>
      </c>
      <c r="D22" s="1" t="s">
        <v>27</v>
      </c>
      <c r="E22" s="1" t="s">
        <v>92</v>
      </c>
      <c r="F22" s="1" t="s">
        <v>50</v>
      </c>
      <c r="G22" s="1" t="s">
        <v>30</v>
      </c>
      <c r="H22" s="1">
        <v>5</v>
      </c>
      <c r="I22" s="5">
        <v>6.15</v>
      </c>
      <c r="J22" s="1">
        <v>5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93</v>
      </c>
      <c r="P22" s="1" t="s">
        <v>83</v>
      </c>
      <c r="Q22" s="1">
        <v>78.554875969999998</v>
      </c>
      <c r="R22" s="1"/>
      <c r="T22" s="1">
        <v>0.88919972000000003</v>
      </c>
      <c r="U22" s="1"/>
      <c r="V22" s="3">
        <v>0.90252106399999998</v>
      </c>
      <c r="W22">
        <v>4.7500000000000001E-2</v>
      </c>
      <c r="X22">
        <v>5.0299999999999997E-2</v>
      </c>
      <c r="Y22">
        <v>3.5200000000000002E-2</v>
      </c>
      <c r="Z22">
        <v>3.61E-2</v>
      </c>
    </row>
    <row r="23" spans="1:26" ht="15.75">
      <c r="A23" s="1" t="s">
        <v>25</v>
      </c>
      <c r="B23" s="2">
        <v>42866</v>
      </c>
      <c r="C23" s="1" t="s">
        <v>26</v>
      </c>
      <c r="D23" s="1" t="s">
        <v>27</v>
      </c>
      <c r="E23" s="1" t="s">
        <v>94</v>
      </c>
      <c r="F23" s="1" t="s">
        <v>53</v>
      </c>
      <c r="G23" s="1" t="s">
        <v>30</v>
      </c>
      <c r="H23" s="1">
        <v>1.7</v>
      </c>
      <c r="I23" s="5">
        <v>1.47</v>
      </c>
      <c r="J23" s="1">
        <v>1.7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95</v>
      </c>
      <c r="P23" s="1" t="s">
        <v>83</v>
      </c>
      <c r="Q23" s="1">
        <v>91.598203310000002</v>
      </c>
      <c r="R23" s="1"/>
      <c r="T23" s="1">
        <v>0.449595364</v>
      </c>
      <c r="U23" s="1"/>
      <c r="V23" s="3">
        <v>0.55616611699999996</v>
      </c>
      <c r="W23">
        <v>5.0299999999999997E-2</v>
      </c>
      <c r="X23">
        <v>4.7500000000000001E-2</v>
      </c>
      <c r="Y23">
        <v>3.6799999999999999E-2</v>
      </c>
      <c r="Z23">
        <v>3.7100000000000001E-2</v>
      </c>
    </row>
    <row r="24" spans="1:26" ht="15.75">
      <c r="A24" s="1" t="s">
        <v>25</v>
      </c>
      <c r="B24" s="2">
        <v>42866</v>
      </c>
      <c r="C24" s="1" t="s">
        <v>26</v>
      </c>
      <c r="D24" s="1" t="s">
        <v>27</v>
      </c>
      <c r="E24" s="1" t="s">
        <v>96</v>
      </c>
      <c r="F24" s="1" t="s">
        <v>56</v>
      </c>
      <c r="G24" s="1" t="s">
        <v>30</v>
      </c>
      <c r="H24" s="1">
        <v>1.7</v>
      </c>
      <c r="I24" s="5">
        <v>1.47</v>
      </c>
      <c r="J24" s="1">
        <v>1.7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97</v>
      </c>
      <c r="P24" s="1" t="s">
        <v>83</v>
      </c>
      <c r="Q24" s="1">
        <v>97.388696429999996</v>
      </c>
      <c r="R24" s="1"/>
      <c r="T24" s="1">
        <v>0.83591434399999998</v>
      </c>
      <c r="U24" s="1"/>
      <c r="V24" s="3">
        <v>0.83591434399999998</v>
      </c>
      <c r="W24">
        <v>4.9599999999999998E-2</v>
      </c>
      <c r="X24">
        <v>5.0999999999999997E-2</v>
      </c>
      <c r="Y24">
        <v>3.6499999999999998E-2</v>
      </c>
      <c r="Z24">
        <v>3.8100000000000002E-2</v>
      </c>
    </row>
    <row r="25" spans="1:26" ht="15.75">
      <c r="A25" s="1" t="s">
        <v>25</v>
      </c>
      <c r="B25" s="2">
        <v>42866</v>
      </c>
      <c r="C25" s="1" t="s">
        <v>26</v>
      </c>
      <c r="D25" s="1" t="s">
        <v>27</v>
      </c>
      <c r="E25" s="1" t="s">
        <v>98</v>
      </c>
      <c r="F25" s="1" t="s">
        <v>59</v>
      </c>
      <c r="G25" s="1" t="s">
        <v>30</v>
      </c>
      <c r="H25" s="1">
        <v>0.5</v>
      </c>
      <c r="I25" s="5">
        <v>0.43</v>
      </c>
      <c r="J25" s="1">
        <v>0.5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99</v>
      </c>
      <c r="P25" s="1" t="s">
        <v>83</v>
      </c>
      <c r="Q25" s="1">
        <v>97.67388905</v>
      </c>
      <c r="R25" s="1"/>
      <c r="T25" s="1">
        <v>0.95580644100000001</v>
      </c>
      <c r="U25" s="1"/>
      <c r="V25" s="3">
        <v>1.155626603</v>
      </c>
      <c r="W25">
        <v>4.9000000000000002E-2</v>
      </c>
      <c r="X25">
        <v>4.8399999999999999E-2</v>
      </c>
      <c r="Y25">
        <v>3.5000000000000003E-2</v>
      </c>
      <c r="Z25">
        <v>3.4000000000000002E-2</v>
      </c>
    </row>
    <row r="26" spans="1:26" ht="15.75">
      <c r="A26" s="1" t="s">
        <v>25</v>
      </c>
      <c r="B26" s="2">
        <v>42866</v>
      </c>
      <c r="C26" s="1" t="s">
        <v>26</v>
      </c>
      <c r="D26" s="1" t="s">
        <v>27</v>
      </c>
      <c r="E26" s="1" t="s">
        <v>100</v>
      </c>
      <c r="F26" s="1" t="s">
        <v>62</v>
      </c>
      <c r="G26" s="1" t="s">
        <v>30</v>
      </c>
      <c r="H26" s="1">
        <v>0.5</v>
      </c>
      <c r="I26" s="5">
        <v>0.43</v>
      </c>
      <c r="J26" s="1">
        <v>0.5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101</v>
      </c>
      <c r="P26" s="1" t="s">
        <v>83</v>
      </c>
      <c r="Q26" s="1">
        <v>80.922641159999998</v>
      </c>
      <c r="R26" s="1"/>
      <c r="T26" s="1">
        <v>0.51620208499999998</v>
      </c>
      <c r="U26" s="1"/>
      <c r="V26" s="3">
        <v>0.52952342900000005</v>
      </c>
      <c r="W26">
        <v>4.82E-2</v>
      </c>
      <c r="X26">
        <v>4.82E-2</v>
      </c>
      <c r="Y26">
        <v>3.7900000000000003E-2</v>
      </c>
      <c r="Z26">
        <v>3.4799999999999998E-2</v>
      </c>
    </row>
    <row r="27" spans="1:26" ht="15.75">
      <c r="A27" s="1" t="s">
        <v>25</v>
      </c>
      <c r="B27" s="2">
        <v>42866</v>
      </c>
      <c r="C27" s="1" t="s">
        <v>26</v>
      </c>
      <c r="D27" s="1" t="s">
        <v>27</v>
      </c>
      <c r="E27" s="1" t="s">
        <v>102</v>
      </c>
      <c r="F27" s="1" t="s">
        <v>65</v>
      </c>
      <c r="G27" s="1" t="s">
        <v>30</v>
      </c>
      <c r="H27" s="1">
        <v>0.16</v>
      </c>
      <c r="I27" s="5">
        <v>0.1</v>
      </c>
      <c r="J27" s="1">
        <v>0.16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103</v>
      </c>
      <c r="P27" s="1" t="s">
        <v>83</v>
      </c>
      <c r="Q27" s="1">
        <v>93.934727820000006</v>
      </c>
      <c r="R27" s="1"/>
      <c r="T27" s="1">
        <v>0.62277283800000005</v>
      </c>
      <c r="U27" s="1"/>
      <c r="V27" s="3">
        <v>0.116561761</v>
      </c>
      <c r="W27">
        <v>4.7E-2</v>
      </c>
      <c r="X27">
        <v>4.5499999999999999E-2</v>
      </c>
      <c r="Y27">
        <v>3.7400000000000003E-2</v>
      </c>
      <c r="Z27">
        <v>3.4500000000000003E-2</v>
      </c>
    </row>
    <row r="28" spans="1:26" ht="15.75">
      <c r="A28" s="1" t="s">
        <v>25</v>
      </c>
      <c r="B28" s="2">
        <v>42866</v>
      </c>
      <c r="C28" s="1" t="s">
        <v>26</v>
      </c>
      <c r="D28" s="1" t="s">
        <v>27</v>
      </c>
      <c r="E28" s="1" t="s">
        <v>104</v>
      </c>
      <c r="F28" s="1" t="s">
        <v>68</v>
      </c>
      <c r="G28" s="1" t="s">
        <v>30</v>
      </c>
      <c r="H28" s="1">
        <v>0.16</v>
      </c>
      <c r="I28" s="5">
        <v>0.1</v>
      </c>
      <c r="J28" s="1">
        <v>0.16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105</v>
      </c>
      <c r="P28" s="1" t="s">
        <v>83</v>
      </c>
      <c r="Q28" s="1">
        <v>80.341703519999996</v>
      </c>
      <c r="R28" s="1"/>
      <c r="T28" s="1">
        <v>0.156525793</v>
      </c>
      <c r="U28" s="1"/>
      <c r="V28" s="3">
        <v>-5.6615712999999998E-2</v>
      </c>
      <c r="W28">
        <v>4.6800000000000001E-2</v>
      </c>
      <c r="X28">
        <v>4.5600000000000002E-2</v>
      </c>
      <c r="Y28">
        <v>3.78E-2</v>
      </c>
      <c r="Z28">
        <v>3.5299999999999998E-2</v>
      </c>
    </row>
    <row r="29" spans="1:26" ht="15.75">
      <c r="A29" s="1" t="s">
        <v>25</v>
      </c>
      <c r="B29" s="2">
        <v>42866</v>
      </c>
      <c r="C29" s="1" t="s">
        <v>26</v>
      </c>
      <c r="D29" s="1" t="s">
        <v>27</v>
      </c>
      <c r="E29" s="1" t="s">
        <v>106</v>
      </c>
      <c r="F29" s="1" t="s">
        <v>71</v>
      </c>
      <c r="G29" s="1" t="s">
        <v>72</v>
      </c>
      <c r="H29" s="1">
        <v>0</v>
      </c>
      <c r="I29" s="1">
        <v>0</v>
      </c>
      <c r="J29" s="1">
        <v>0</v>
      </c>
      <c r="K29" s="1" t="s">
        <v>31</v>
      </c>
      <c r="L29" s="1" t="s">
        <v>25</v>
      </c>
      <c r="M29" s="1" t="s">
        <v>25</v>
      </c>
      <c r="N29" s="1" t="s">
        <v>25</v>
      </c>
      <c r="O29" s="1" t="s">
        <v>107</v>
      </c>
      <c r="P29" s="1" t="s">
        <v>83</v>
      </c>
      <c r="Q29" s="1">
        <v>91.998083910000005</v>
      </c>
      <c r="R29" s="1"/>
      <c r="T29" s="1">
        <v>-0.45625603599999998</v>
      </c>
      <c r="U29" s="1"/>
      <c r="V29" s="3">
        <v>0.35634595499999999</v>
      </c>
      <c r="W29">
        <v>4.4600000000000001E-2</v>
      </c>
      <c r="X29">
        <v>4.6899999999999997E-2</v>
      </c>
      <c r="Y29">
        <v>3.3000000000000002E-2</v>
      </c>
      <c r="Z29">
        <v>3.61E-2</v>
      </c>
    </row>
    <row r="30" spans="1:26" ht="15.75">
      <c r="A30" s="1" t="s">
        <v>25</v>
      </c>
      <c r="B30" s="2">
        <v>42866</v>
      </c>
      <c r="C30" s="1" t="s">
        <v>26</v>
      </c>
      <c r="D30" s="1" t="s">
        <v>27</v>
      </c>
      <c r="E30" s="1" t="s">
        <v>108</v>
      </c>
      <c r="F30" s="1" t="s">
        <v>75</v>
      </c>
      <c r="G30" s="1" t="s">
        <v>72</v>
      </c>
      <c r="H30" s="1">
        <v>0</v>
      </c>
      <c r="I30" s="1">
        <v>0</v>
      </c>
      <c r="J30" s="1">
        <v>0</v>
      </c>
      <c r="K30" s="1" t="s">
        <v>31</v>
      </c>
      <c r="L30" s="1" t="s">
        <v>25</v>
      </c>
      <c r="M30" s="1" t="s">
        <v>25</v>
      </c>
      <c r="N30" s="1" t="s">
        <v>25</v>
      </c>
      <c r="O30" s="1" t="s">
        <v>109</v>
      </c>
      <c r="P30" s="1" t="s">
        <v>83</v>
      </c>
      <c r="Q30" s="1">
        <v>87.65854641</v>
      </c>
      <c r="R30" s="1"/>
      <c r="T30" s="1">
        <v>0.27641789100000003</v>
      </c>
      <c r="U30" s="1"/>
      <c r="V30" s="3">
        <v>-6.9937056999999997E-2</v>
      </c>
      <c r="W30">
        <v>4.3900000000000002E-2</v>
      </c>
      <c r="X30">
        <v>4.5699999999999998E-2</v>
      </c>
      <c r="Y30">
        <v>3.4000000000000002E-2</v>
      </c>
      <c r="Z30">
        <v>3.6400000000000002E-2</v>
      </c>
    </row>
    <row r="31" spans="1:26" ht="15.75">
      <c r="A31" s="1" t="s">
        <v>25</v>
      </c>
      <c r="B31" s="2">
        <v>42866</v>
      </c>
      <c r="C31" s="1" t="s">
        <v>26</v>
      </c>
      <c r="D31" s="1" t="s">
        <v>27</v>
      </c>
      <c r="E31" s="1" t="s">
        <v>110</v>
      </c>
      <c r="F31" s="1" t="s">
        <v>78</v>
      </c>
      <c r="G31" s="1" t="s">
        <v>79</v>
      </c>
      <c r="H31" s="1" t="s">
        <v>25</v>
      </c>
      <c r="I31" s="1"/>
      <c r="J31" s="1" t="s">
        <v>25</v>
      </c>
      <c r="K31" s="1" t="s">
        <v>25</v>
      </c>
      <c r="L31" s="1" t="s">
        <v>25</v>
      </c>
      <c r="M31" s="1" t="s">
        <v>25</v>
      </c>
      <c r="N31" s="1" t="s">
        <v>25</v>
      </c>
      <c r="O31" s="1" t="s">
        <v>111</v>
      </c>
      <c r="P31" s="1" t="s">
        <v>83</v>
      </c>
      <c r="Q31" s="1">
        <v>105.2512097</v>
      </c>
      <c r="R31" s="1">
        <v>94.748790290000002</v>
      </c>
      <c r="T31" s="1">
        <v>-0.28307856300000001</v>
      </c>
      <c r="U31" s="1">
        <v>2.3312352000000001E-2</v>
      </c>
      <c r="V31" s="3">
        <v>0.50288074100000002</v>
      </c>
      <c r="W31">
        <v>4.6600000000000003E-2</v>
      </c>
      <c r="X31">
        <v>4.7199999999999999E-2</v>
      </c>
      <c r="Y31">
        <v>3.4700000000000002E-2</v>
      </c>
      <c r="Z31">
        <v>3.56E-2</v>
      </c>
    </row>
    <row r="32" spans="1:26" ht="15.75">
      <c r="A32" s="1" t="s">
        <v>25</v>
      </c>
      <c r="B32" s="2">
        <v>42867</v>
      </c>
      <c r="C32" s="1" t="s">
        <v>26</v>
      </c>
      <c r="D32" s="1" t="s">
        <v>27</v>
      </c>
      <c r="E32" s="1" t="s">
        <v>112</v>
      </c>
      <c r="F32" s="1" t="s">
        <v>29</v>
      </c>
      <c r="G32" s="1" t="s">
        <v>30</v>
      </c>
      <c r="H32" s="1">
        <v>50</v>
      </c>
      <c r="I32" s="5">
        <v>46.77</v>
      </c>
      <c r="J32" s="1">
        <v>50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113</v>
      </c>
      <c r="P32" s="1" t="s">
        <v>114</v>
      </c>
      <c r="Q32" s="1">
        <v>6.0387761419999997</v>
      </c>
      <c r="R32" s="1"/>
      <c r="T32" s="1">
        <v>51.953658269999998</v>
      </c>
      <c r="U32" s="1"/>
      <c r="V32" s="3">
        <v>51.18621555</v>
      </c>
      <c r="W32">
        <v>0.44109999999999999</v>
      </c>
      <c r="X32">
        <v>0.4415</v>
      </c>
      <c r="Y32">
        <v>8.0299999999999996E-2</v>
      </c>
      <c r="Z32">
        <v>7.9000000000000001E-2</v>
      </c>
    </row>
    <row r="33" spans="1:26" ht="15.75">
      <c r="A33" s="1" t="s">
        <v>25</v>
      </c>
      <c r="B33" s="2">
        <v>42867</v>
      </c>
      <c r="C33" s="1" t="s">
        <v>26</v>
      </c>
      <c r="D33" s="1" t="s">
        <v>27</v>
      </c>
      <c r="E33" s="1" t="s">
        <v>115</v>
      </c>
      <c r="F33" s="1" t="s">
        <v>38</v>
      </c>
      <c r="G33" s="1" t="s">
        <v>30</v>
      </c>
      <c r="H33" s="1">
        <v>50</v>
      </c>
      <c r="I33" s="5">
        <v>46.77</v>
      </c>
      <c r="J33" s="1">
        <v>50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116</v>
      </c>
      <c r="P33" s="1" t="s">
        <v>114</v>
      </c>
      <c r="Q33" s="1">
        <v>13.401106889999999</v>
      </c>
      <c r="R33" s="1"/>
      <c r="T33" s="1">
        <v>29.660923149999999</v>
      </c>
      <c r="U33" s="1"/>
      <c r="V33" s="3">
        <v>38.250378189999999</v>
      </c>
      <c r="W33">
        <v>0.34150000000000003</v>
      </c>
      <c r="X33">
        <v>0.34200000000000003</v>
      </c>
      <c r="Y33">
        <v>6.6699999999999995E-2</v>
      </c>
      <c r="Z33">
        <v>6.88E-2</v>
      </c>
    </row>
    <row r="34" spans="1:26" ht="15.75">
      <c r="A34" s="1" t="s">
        <v>25</v>
      </c>
      <c r="B34" s="2">
        <v>42867</v>
      </c>
      <c r="C34" s="1" t="s">
        <v>26</v>
      </c>
      <c r="D34" s="1" t="s">
        <v>27</v>
      </c>
      <c r="E34" s="1" t="s">
        <v>117</v>
      </c>
      <c r="F34" s="1" t="s">
        <v>41</v>
      </c>
      <c r="G34" s="1" t="s">
        <v>30</v>
      </c>
      <c r="H34" s="1">
        <v>16</v>
      </c>
      <c r="I34" s="5">
        <v>16.22</v>
      </c>
      <c r="J34" s="1">
        <v>16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118</v>
      </c>
      <c r="P34" s="1" t="s">
        <v>114</v>
      </c>
      <c r="Q34" s="1">
        <v>81.012026379999995</v>
      </c>
      <c r="R34" s="1"/>
      <c r="T34" s="1">
        <v>1.752573516</v>
      </c>
      <c r="U34" s="1"/>
      <c r="V34" s="3">
        <v>1.531195809</v>
      </c>
      <c r="W34">
        <v>6.5699999999999995E-2</v>
      </c>
      <c r="X34">
        <v>6.4299999999999996E-2</v>
      </c>
      <c r="Y34">
        <v>0.04</v>
      </c>
      <c r="Z34">
        <v>3.9600000000000003E-2</v>
      </c>
    </row>
    <row r="35" spans="1:26" ht="15.75">
      <c r="A35" s="1" t="s">
        <v>25</v>
      </c>
      <c r="B35" s="2">
        <v>42867</v>
      </c>
      <c r="C35" s="1" t="s">
        <v>26</v>
      </c>
      <c r="D35" s="1" t="s">
        <v>27</v>
      </c>
      <c r="E35" s="1" t="s">
        <v>119</v>
      </c>
      <c r="F35" s="1" t="s">
        <v>44</v>
      </c>
      <c r="G35" s="1" t="s">
        <v>30</v>
      </c>
      <c r="H35" s="1">
        <v>16</v>
      </c>
      <c r="I35" s="5">
        <v>16.22</v>
      </c>
      <c r="J35" s="1">
        <v>16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120</v>
      </c>
      <c r="P35" s="1" t="s">
        <v>114</v>
      </c>
      <c r="Q35" s="1">
        <v>77.266320890000003</v>
      </c>
      <c r="R35" s="1"/>
      <c r="T35" s="1">
        <v>2.2174667010000002</v>
      </c>
      <c r="U35" s="1"/>
      <c r="V35" s="3">
        <v>2.2543629859999998</v>
      </c>
      <c r="W35">
        <v>6.9099999999999995E-2</v>
      </c>
      <c r="X35">
        <v>6.9400000000000003E-2</v>
      </c>
      <c r="Y35">
        <v>3.9E-2</v>
      </c>
      <c r="Z35">
        <v>3.9300000000000002E-2</v>
      </c>
    </row>
    <row r="36" spans="1:26" ht="15.75">
      <c r="A36" s="1" t="s">
        <v>25</v>
      </c>
      <c r="B36" s="2">
        <v>42867</v>
      </c>
      <c r="C36" s="1" t="s">
        <v>26</v>
      </c>
      <c r="D36" s="1" t="s">
        <v>27</v>
      </c>
      <c r="E36" s="1" t="s">
        <v>121</v>
      </c>
      <c r="F36" s="1" t="s">
        <v>47</v>
      </c>
      <c r="G36" s="1" t="s">
        <v>30</v>
      </c>
      <c r="H36" s="1">
        <v>5</v>
      </c>
      <c r="I36" s="5">
        <v>6.66</v>
      </c>
      <c r="J36" s="1">
        <v>5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122</v>
      </c>
      <c r="P36" s="1" t="s">
        <v>114</v>
      </c>
      <c r="Q36" s="1">
        <v>95.168683380000004</v>
      </c>
      <c r="R36" s="1"/>
      <c r="T36" s="1">
        <v>1.878020883</v>
      </c>
      <c r="U36" s="1"/>
      <c r="V36" s="3">
        <v>-0.129136996</v>
      </c>
      <c r="W36">
        <v>5.0200000000000002E-2</v>
      </c>
      <c r="X36">
        <v>5.1400000000000001E-2</v>
      </c>
      <c r="Y36">
        <v>3.7100000000000001E-2</v>
      </c>
      <c r="Z36">
        <v>3.6600000000000001E-2</v>
      </c>
    </row>
    <row r="37" spans="1:26" ht="15.75">
      <c r="A37" s="1" t="s">
        <v>25</v>
      </c>
      <c r="B37" s="2">
        <v>42867</v>
      </c>
      <c r="C37" s="1" t="s">
        <v>26</v>
      </c>
      <c r="D37" s="1" t="s">
        <v>27</v>
      </c>
      <c r="E37" s="1" t="s">
        <v>123</v>
      </c>
      <c r="F37" s="1" t="s">
        <v>50</v>
      </c>
      <c r="G37" s="1" t="s">
        <v>30</v>
      </c>
      <c r="H37" s="1">
        <v>5</v>
      </c>
      <c r="I37" s="5">
        <v>6.66</v>
      </c>
      <c r="J37" s="1">
        <v>5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124</v>
      </c>
      <c r="P37" s="1" t="s">
        <v>114</v>
      </c>
      <c r="Q37" s="1">
        <v>98.425902440000002</v>
      </c>
      <c r="R37" s="1"/>
      <c r="T37" s="1">
        <v>0.75637383300000005</v>
      </c>
      <c r="U37" s="1"/>
      <c r="V37" s="3">
        <v>-0.38003173099999998</v>
      </c>
      <c r="W37">
        <v>5.0299999999999997E-2</v>
      </c>
      <c r="X37">
        <v>4.8599999999999997E-2</v>
      </c>
      <c r="Y37">
        <v>3.5299999999999998E-2</v>
      </c>
      <c r="Z37">
        <v>3.9100000000000003E-2</v>
      </c>
    </row>
    <row r="38" spans="1:26" ht="15.75">
      <c r="A38" s="1" t="s">
        <v>25</v>
      </c>
      <c r="B38" s="2">
        <v>42867</v>
      </c>
      <c r="C38" s="1" t="s">
        <v>26</v>
      </c>
      <c r="D38" s="1" t="s">
        <v>27</v>
      </c>
      <c r="E38" s="1" t="s">
        <v>125</v>
      </c>
      <c r="F38" s="1" t="s">
        <v>53</v>
      </c>
      <c r="G38" s="1" t="s">
        <v>30</v>
      </c>
      <c r="H38" s="1">
        <v>1.7</v>
      </c>
      <c r="I38" s="5">
        <v>1.65</v>
      </c>
      <c r="J38" s="1">
        <v>1.7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126</v>
      </c>
      <c r="P38" s="1" t="s">
        <v>114</v>
      </c>
      <c r="Q38" s="1">
        <v>96.216046129999995</v>
      </c>
      <c r="R38" s="1"/>
      <c r="T38" s="1">
        <v>-0.65306423599999996</v>
      </c>
      <c r="U38" s="1"/>
      <c r="V38" s="3">
        <v>-1.0810611370000001</v>
      </c>
      <c r="W38">
        <v>5.5300000000000002E-2</v>
      </c>
      <c r="X38">
        <v>0.2505</v>
      </c>
      <c r="Y38">
        <v>3.7199999999999997E-2</v>
      </c>
      <c r="Z38">
        <v>0.25359999999999999</v>
      </c>
    </row>
    <row r="39" spans="1:26" ht="15.75">
      <c r="A39" s="1" t="s">
        <v>25</v>
      </c>
      <c r="B39" s="2">
        <v>42867</v>
      </c>
      <c r="C39" s="1" t="s">
        <v>26</v>
      </c>
      <c r="D39" s="1" t="s">
        <v>27</v>
      </c>
      <c r="E39" s="1" t="s">
        <v>127</v>
      </c>
      <c r="F39" s="1" t="s">
        <v>56</v>
      </c>
      <c r="G39" s="1" t="s">
        <v>30</v>
      </c>
      <c r="H39" s="1">
        <v>1.7</v>
      </c>
      <c r="I39" s="5">
        <v>1.65</v>
      </c>
      <c r="J39" s="1">
        <v>1.7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128</v>
      </c>
      <c r="P39" s="1" t="s">
        <v>114</v>
      </c>
      <c r="Q39" s="1">
        <v>95.451464250000001</v>
      </c>
      <c r="R39" s="1"/>
      <c r="T39" s="1">
        <v>-0.35051470299999998</v>
      </c>
      <c r="U39" s="1"/>
      <c r="V39" s="3">
        <v>-0.54237538299999999</v>
      </c>
      <c r="W39">
        <v>4.8500000000000001E-2</v>
      </c>
      <c r="X39">
        <v>4.7800000000000002E-2</v>
      </c>
      <c r="Y39">
        <v>3.7600000000000001E-2</v>
      </c>
      <c r="Z39">
        <v>3.6400000000000002E-2</v>
      </c>
    </row>
    <row r="40" spans="1:26" ht="15.75">
      <c r="A40" s="1" t="s">
        <v>25</v>
      </c>
      <c r="B40" s="2">
        <v>42867</v>
      </c>
      <c r="C40" s="1" t="s">
        <v>26</v>
      </c>
      <c r="D40" s="1" t="s">
        <v>27</v>
      </c>
      <c r="E40" s="1" t="s">
        <v>129</v>
      </c>
      <c r="F40" s="1" t="s">
        <v>59</v>
      </c>
      <c r="G40" s="1" t="s">
        <v>30</v>
      </c>
      <c r="H40" s="1">
        <v>0.5</v>
      </c>
      <c r="I40" s="5">
        <v>0.62</v>
      </c>
      <c r="J40" s="1">
        <v>0.5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130</v>
      </c>
      <c r="P40" s="1" t="s">
        <v>114</v>
      </c>
      <c r="Q40" s="1">
        <v>92.211087340000006</v>
      </c>
      <c r="R40" s="1"/>
      <c r="T40" s="1">
        <v>-0.66782275000000002</v>
      </c>
      <c r="U40" s="1"/>
      <c r="V40" s="3">
        <v>1.516437295</v>
      </c>
      <c r="W40">
        <v>6.13E-2</v>
      </c>
      <c r="X40">
        <v>6.0900000000000003E-2</v>
      </c>
      <c r="Y40">
        <v>3.5900000000000001E-2</v>
      </c>
      <c r="Z40">
        <v>3.61E-2</v>
      </c>
    </row>
    <row r="41" spans="1:26" ht="15.75">
      <c r="A41" s="1" t="s">
        <v>25</v>
      </c>
      <c r="B41" s="2">
        <v>42867</v>
      </c>
      <c r="C41" s="1" t="s">
        <v>26</v>
      </c>
      <c r="D41" s="1" t="s">
        <v>27</v>
      </c>
      <c r="E41" s="1" t="s">
        <v>131</v>
      </c>
      <c r="F41" s="1" t="s">
        <v>62</v>
      </c>
      <c r="G41" s="1" t="s">
        <v>30</v>
      </c>
      <c r="H41" s="1">
        <v>0.5</v>
      </c>
      <c r="I41" s="5">
        <v>0.62</v>
      </c>
      <c r="J41" s="1">
        <v>0.5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132</v>
      </c>
      <c r="P41" s="1" t="s">
        <v>114</v>
      </c>
      <c r="Q41" s="1">
        <v>99.985793459999996</v>
      </c>
      <c r="R41" s="1"/>
      <c r="T41" s="1">
        <v>-0.36527321699999998</v>
      </c>
      <c r="U41" s="1"/>
      <c r="V41" s="3">
        <v>1.6271261480000001</v>
      </c>
      <c r="W41">
        <v>6.4899999999999999E-2</v>
      </c>
      <c r="X41">
        <v>7.0300000000000001E-2</v>
      </c>
      <c r="Y41">
        <v>3.9600000000000003E-2</v>
      </c>
      <c r="Z41">
        <v>4.3900000000000002E-2</v>
      </c>
    </row>
    <row r="42" spans="1:26" ht="15.75">
      <c r="A42" s="1" t="s">
        <v>25</v>
      </c>
      <c r="B42" s="2">
        <v>42867</v>
      </c>
      <c r="C42" s="1" t="s">
        <v>26</v>
      </c>
      <c r="D42" s="1" t="s">
        <v>27</v>
      </c>
      <c r="E42" s="1" t="s">
        <v>133</v>
      </c>
      <c r="F42" s="1" t="s">
        <v>65</v>
      </c>
      <c r="G42" s="1" t="s">
        <v>30</v>
      </c>
      <c r="H42" s="1">
        <v>0.16</v>
      </c>
      <c r="I42" s="5">
        <v>0.17</v>
      </c>
      <c r="J42" s="1">
        <v>0.16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134</v>
      </c>
      <c r="P42" s="1" t="s">
        <v>114</v>
      </c>
      <c r="Q42" s="1">
        <v>94.74775837</v>
      </c>
      <c r="R42" s="1"/>
      <c r="T42" s="1">
        <v>-0.58665092399999996</v>
      </c>
      <c r="U42" s="1"/>
      <c r="V42" s="3">
        <v>0.20292956500000001</v>
      </c>
      <c r="W42">
        <v>5.7500000000000002E-2</v>
      </c>
      <c r="X42">
        <v>5.0299999999999997E-2</v>
      </c>
      <c r="Y42">
        <v>3.8600000000000002E-2</v>
      </c>
      <c r="Z42">
        <v>3.6799999999999999E-2</v>
      </c>
    </row>
    <row r="43" spans="1:26" ht="15.75">
      <c r="A43" s="1" t="s">
        <v>25</v>
      </c>
      <c r="B43" s="2">
        <v>42867</v>
      </c>
      <c r="C43" s="1" t="s">
        <v>26</v>
      </c>
      <c r="D43" s="1" t="s">
        <v>27</v>
      </c>
      <c r="E43" s="1" t="s">
        <v>135</v>
      </c>
      <c r="F43" s="1" t="s">
        <v>68</v>
      </c>
      <c r="G43" s="1" t="s">
        <v>30</v>
      </c>
      <c r="H43" s="1">
        <v>0.16</v>
      </c>
      <c r="I43" s="5">
        <v>0.17</v>
      </c>
      <c r="J43" s="1">
        <v>0.16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136</v>
      </c>
      <c r="P43" s="1" t="s">
        <v>114</v>
      </c>
      <c r="Q43" s="1">
        <v>99.154292990000002</v>
      </c>
      <c r="R43" s="1"/>
      <c r="T43" s="1">
        <v>1.05154411</v>
      </c>
      <c r="U43" s="1"/>
      <c r="V43" s="3">
        <v>-0.58665092399999996</v>
      </c>
      <c r="W43">
        <v>0.05</v>
      </c>
      <c r="X43">
        <v>4.6300000000000001E-2</v>
      </c>
      <c r="Y43">
        <v>3.8699999999999998E-2</v>
      </c>
      <c r="Z43">
        <v>3.5900000000000001E-2</v>
      </c>
    </row>
    <row r="44" spans="1:26" ht="15.75">
      <c r="A44" s="1" t="s">
        <v>25</v>
      </c>
      <c r="B44" s="2">
        <v>42867</v>
      </c>
      <c r="C44" s="1" t="s">
        <v>26</v>
      </c>
      <c r="D44" s="1" t="s">
        <v>27</v>
      </c>
      <c r="E44" s="1" t="s">
        <v>137</v>
      </c>
      <c r="F44" s="1" t="s">
        <v>71</v>
      </c>
      <c r="G44" s="1" t="s">
        <v>72</v>
      </c>
      <c r="H44" s="1">
        <v>0</v>
      </c>
      <c r="I44" s="6">
        <v>0</v>
      </c>
      <c r="J44" s="1">
        <v>0</v>
      </c>
      <c r="K44" s="1" t="s">
        <v>31</v>
      </c>
      <c r="L44" s="1" t="s">
        <v>25</v>
      </c>
      <c r="M44" s="1" t="s">
        <v>25</v>
      </c>
      <c r="N44" s="1" t="s">
        <v>25</v>
      </c>
      <c r="O44" s="1" t="s">
        <v>138</v>
      </c>
      <c r="P44" s="1" t="s">
        <v>114</v>
      </c>
      <c r="Q44" s="1">
        <v>102.1312382</v>
      </c>
      <c r="R44" s="1"/>
      <c r="T44" s="1">
        <v>-0.17341253700000001</v>
      </c>
      <c r="U44" s="1"/>
      <c r="V44" s="3">
        <v>2.2765007559999999</v>
      </c>
      <c r="W44">
        <v>5.0099999999999999E-2</v>
      </c>
      <c r="X44">
        <v>8.1900000000000001E-2</v>
      </c>
      <c r="Y44">
        <v>3.5700000000000003E-2</v>
      </c>
      <c r="Z44">
        <v>3.5799999999999998E-2</v>
      </c>
    </row>
    <row r="45" spans="1:26" ht="15.75">
      <c r="A45" s="1" t="s">
        <v>25</v>
      </c>
      <c r="B45" s="2">
        <v>42867</v>
      </c>
      <c r="C45" s="1" t="s">
        <v>26</v>
      </c>
      <c r="D45" s="1" t="s">
        <v>27</v>
      </c>
      <c r="E45" s="1" t="s">
        <v>139</v>
      </c>
      <c r="F45" s="1" t="s">
        <v>75</v>
      </c>
      <c r="G45" s="1" t="s">
        <v>72</v>
      </c>
      <c r="H45" s="1">
        <v>0</v>
      </c>
      <c r="I45" s="6">
        <v>0</v>
      </c>
      <c r="J45" s="1">
        <v>0</v>
      </c>
      <c r="K45" s="1" t="s">
        <v>31</v>
      </c>
      <c r="L45" s="1" t="s">
        <v>25</v>
      </c>
      <c r="M45" s="1" t="s">
        <v>25</v>
      </c>
      <c r="N45" s="1" t="s">
        <v>25</v>
      </c>
      <c r="O45" s="1" t="s">
        <v>140</v>
      </c>
      <c r="P45" s="1" t="s">
        <v>114</v>
      </c>
      <c r="Q45" s="1">
        <v>102.3771849</v>
      </c>
      <c r="R45" s="1"/>
      <c r="T45" s="1">
        <v>-0.14389551</v>
      </c>
      <c r="U45" s="1"/>
      <c r="V45" s="3">
        <v>-0.22506733600000001</v>
      </c>
      <c r="W45">
        <v>5.6399999999999999E-2</v>
      </c>
      <c r="X45">
        <v>4.8800000000000003E-2</v>
      </c>
      <c r="Y45">
        <v>4.0899999999999999E-2</v>
      </c>
      <c r="Z45">
        <v>3.7699999999999997E-2</v>
      </c>
    </row>
    <row r="46" spans="1:26">
      <c r="A46" s="1" t="s">
        <v>25</v>
      </c>
      <c r="B46" s="2">
        <v>42867</v>
      </c>
      <c r="C46" s="1" t="s">
        <v>26</v>
      </c>
      <c r="D46" s="1" t="s">
        <v>27</v>
      </c>
      <c r="E46" s="1" t="s">
        <v>141</v>
      </c>
      <c r="F46" s="1" t="s">
        <v>78</v>
      </c>
      <c r="G46" s="1" t="s">
        <v>79</v>
      </c>
      <c r="H46" s="1" t="s">
        <v>25</v>
      </c>
      <c r="I46" s="1"/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142</v>
      </c>
      <c r="P46" s="1" t="s">
        <v>114</v>
      </c>
      <c r="Q46" s="1">
        <v>97.777737070000001</v>
      </c>
      <c r="R46" s="1">
        <v>102.2222629</v>
      </c>
      <c r="T46" s="1">
        <v>-0.39479024499999998</v>
      </c>
      <c r="U46" s="1">
        <v>-0.46858281400000001</v>
      </c>
      <c r="V46" s="1">
        <v>0.45382430000000001</v>
      </c>
      <c r="W46">
        <v>5.5399999999999998E-2</v>
      </c>
      <c r="X46">
        <v>5.3699999999999998E-2</v>
      </c>
      <c r="Y46">
        <v>3.8300000000000001E-2</v>
      </c>
      <c r="Z46">
        <v>3.5000000000000003E-2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99689-4CB4-4905-963F-C9B1D3821068}">
  <dimension ref="A1:BA87"/>
  <sheetViews>
    <sheetView zoomScale="75" zoomScaleNormal="75" workbookViewId="0">
      <selection activeCell="L13" sqref="L13"/>
    </sheetView>
  </sheetViews>
  <sheetFormatPr defaultColWidth="9.140625" defaultRowHeight="15"/>
  <cols>
    <col min="1" max="1" width="9.28515625" bestFit="1" customWidth="1"/>
    <col min="2" max="2" width="11.28515625" bestFit="1" customWidth="1"/>
    <col min="3" max="4" width="9.28515625" bestFit="1" customWidth="1"/>
    <col min="7" max="7" width="11.28515625" bestFit="1" customWidth="1"/>
    <col min="8" max="8" width="9.28515625" bestFit="1" customWidth="1"/>
    <col min="10" max="10" width="10.5703125" bestFit="1" customWidth="1"/>
    <col min="13" max="14" width="9.28515625" bestFit="1" customWidth="1"/>
    <col min="17" max="17" width="11.28515625" bestFit="1" customWidth="1"/>
    <col min="18" max="18" width="9.28515625" bestFit="1" customWidth="1"/>
    <col min="32" max="34" width="10.85546875" bestFit="1" customWidth="1"/>
  </cols>
  <sheetData>
    <row r="1" spans="2:30">
      <c r="B1" s="20">
        <v>42865</v>
      </c>
      <c r="C1" s="21"/>
      <c r="D1" s="21"/>
      <c r="E1" s="21"/>
      <c r="F1" s="21"/>
      <c r="G1" s="21"/>
      <c r="H1" s="21"/>
      <c r="I1" s="21"/>
      <c r="J1" s="21"/>
      <c r="K1" s="11"/>
      <c r="L1" s="11"/>
      <c r="M1" s="20">
        <v>42866</v>
      </c>
      <c r="N1" s="21"/>
      <c r="O1" s="21"/>
      <c r="P1" s="21"/>
      <c r="Q1" s="21"/>
      <c r="R1" s="21"/>
      <c r="S1" s="21"/>
      <c r="T1" s="21"/>
      <c r="U1" s="11"/>
      <c r="V1" s="11"/>
      <c r="W1" s="20">
        <v>42867</v>
      </c>
      <c r="X1" s="21"/>
      <c r="Y1" s="21"/>
      <c r="Z1" s="21"/>
      <c r="AA1" s="21"/>
      <c r="AB1" s="21"/>
      <c r="AC1" s="21"/>
      <c r="AD1" s="21"/>
    </row>
    <row r="2" spans="2:30" ht="75">
      <c r="B2" s="11"/>
      <c r="C2" s="11"/>
      <c r="D2" s="9" t="s">
        <v>143</v>
      </c>
      <c r="E2" s="9" t="s">
        <v>144</v>
      </c>
      <c r="F2" s="9" t="s">
        <v>145</v>
      </c>
      <c r="G2" s="9" t="s">
        <v>146</v>
      </c>
      <c r="H2" s="9" t="s">
        <v>147</v>
      </c>
      <c r="I2" s="9" t="s">
        <v>148</v>
      </c>
      <c r="J2" s="9" t="s">
        <v>149</v>
      </c>
      <c r="K2" s="9"/>
      <c r="L2" s="11"/>
      <c r="M2" s="11"/>
      <c r="N2" s="9" t="s">
        <v>143</v>
      </c>
      <c r="O2" s="9" t="s">
        <v>144</v>
      </c>
      <c r="P2" s="9" t="s">
        <v>145</v>
      </c>
      <c r="Q2" s="9" t="s">
        <v>146</v>
      </c>
      <c r="R2" s="9" t="s">
        <v>147</v>
      </c>
      <c r="S2" s="9" t="s">
        <v>148</v>
      </c>
      <c r="T2" s="9" t="s">
        <v>149</v>
      </c>
      <c r="U2" s="9"/>
      <c r="V2" s="11"/>
      <c r="W2" s="11"/>
      <c r="X2" s="9" t="s">
        <v>143</v>
      </c>
      <c r="Y2" s="9" t="s">
        <v>144</v>
      </c>
      <c r="Z2" s="9" t="s">
        <v>145</v>
      </c>
      <c r="AA2" s="9" t="s">
        <v>146</v>
      </c>
      <c r="AB2" s="9" t="s">
        <v>147</v>
      </c>
      <c r="AC2" s="9" t="s">
        <v>148</v>
      </c>
      <c r="AD2" s="9" t="s">
        <v>149</v>
      </c>
    </row>
    <row r="3" spans="2:30">
      <c r="B3" s="11"/>
      <c r="C3" s="12" t="s">
        <v>150</v>
      </c>
      <c r="D3" s="11">
        <v>9.9500000000000005E-3</v>
      </c>
      <c r="E3" s="11">
        <v>2.65E-3</v>
      </c>
      <c r="F3" s="11">
        <f>AVERAGE(E31:E34)</f>
        <v>5.4875000000000002E-3</v>
      </c>
      <c r="G3" s="11">
        <f>AVERAGE(E35:E36)</f>
        <v>0.54235</v>
      </c>
      <c r="H3" s="11">
        <f>((E3-E$31)/(G$3-E$31))*100</f>
        <v>-0.88793345172446037</v>
      </c>
      <c r="I3" s="11">
        <f>AVERAGE(E27:E30)</f>
        <v>1.2549999999999999E-2</v>
      </c>
      <c r="J3" s="11">
        <f>((E3-E$27)/(G$3-E$27))*100</f>
        <v>-1.1337018645179424</v>
      </c>
      <c r="K3" s="11"/>
      <c r="L3" s="11"/>
      <c r="M3" s="10" t="s">
        <v>150</v>
      </c>
      <c r="N3" s="11">
        <v>1.7350000000000001E-2</v>
      </c>
      <c r="O3" s="11">
        <v>9.4000000000000004E-3</v>
      </c>
      <c r="P3" s="11">
        <f>AVERAGE(O31:O34)</f>
        <v>1.9125000000000001E-3</v>
      </c>
      <c r="Q3" s="11">
        <f>AVERAGE(O35:O36)</f>
        <v>0.37724999999999997</v>
      </c>
      <c r="R3" s="11">
        <f>((O3-O$31)/(Q$3-O$31))*100</f>
        <v>1.4995313964386132</v>
      </c>
      <c r="S3" s="11">
        <f>AVERAGE(O27:O30)</f>
        <v>2.0125E-3</v>
      </c>
      <c r="T3" s="11">
        <f>((O3-O$27)/(Q$3-O$27))*100</f>
        <v>1.644385026737968</v>
      </c>
      <c r="U3" s="11"/>
      <c r="V3" s="11"/>
      <c r="W3" s="10" t="s">
        <v>150</v>
      </c>
      <c r="X3" s="11">
        <v>0.36165000000000003</v>
      </c>
      <c r="Y3" s="11">
        <v>0.35285</v>
      </c>
      <c r="Z3" s="11">
        <f>AVERAGE(Y31:Y34)</f>
        <v>6.0249999999999991E-3</v>
      </c>
      <c r="AA3" s="11">
        <f>AVERAGE(Y35:Y36)</f>
        <v>0.68359999999999999</v>
      </c>
      <c r="AB3" s="11">
        <f>((Y3-Y$31)/(AA$3-Y$31))*100</f>
        <v>50.963676797627876</v>
      </c>
      <c r="AC3" s="11">
        <f>AVERAGE(Y27:Y30)</f>
        <v>8.9625E-3</v>
      </c>
      <c r="AD3" s="11">
        <f>((Y3-Y$27)/(AA$3-Y$27))*100</f>
        <v>50.049082534168988</v>
      </c>
    </row>
    <row r="4" spans="2:30">
      <c r="B4" s="11"/>
      <c r="C4" s="12" t="s">
        <v>151</v>
      </c>
      <c r="D4" s="11">
        <v>1.3849999999999999E-2</v>
      </c>
      <c r="E4" s="11">
        <v>6.5500000000000003E-3</v>
      </c>
      <c r="F4" s="11"/>
      <c r="G4" s="11"/>
      <c r="H4" s="11">
        <f t="shared" ref="H4:H36" si="0">((E4-E$31)/(G$3-E$31))*100</f>
        <v>-0.15889335451911396</v>
      </c>
      <c r="I4" s="11"/>
      <c r="J4" s="11">
        <f t="shared" ref="J4:J36" si="1">((E4-E$27)/(G$3-E$27))*100</f>
        <v>-0.40288578656422736</v>
      </c>
      <c r="K4" s="11"/>
      <c r="L4" s="11"/>
      <c r="M4" s="10" t="s">
        <v>151</v>
      </c>
      <c r="N4" s="11">
        <v>1.8450000000000001E-2</v>
      </c>
      <c r="O4" s="11">
        <v>1.0500000000000001E-2</v>
      </c>
      <c r="P4" s="11"/>
      <c r="Q4" s="11"/>
      <c r="R4" s="11">
        <f t="shared" ref="R4:R36" si="2">((O4-O$31)/(Q$3-O$31))*100</f>
        <v>1.7940822064533408</v>
      </c>
      <c r="S4" s="11"/>
      <c r="T4" s="11">
        <f t="shared" ref="T4:T36" si="3">((O4-O$27)/(Q$3-O$27))*100</f>
        <v>1.9385026737967919</v>
      </c>
      <c r="U4" s="11"/>
      <c r="V4" s="11"/>
      <c r="W4" s="10" t="s">
        <v>151</v>
      </c>
      <c r="X4" s="11">
        <v>0.27400000000000002</v>
      </c>
      <c r="Y4" s="11">
        <v>0.26519999999999999</v>
      </c>
      <c r="Z4" s="11"/>
      <c r="AA4" s="11"/>
      <c r="AB4" s="11">
        <f t="shared" ref="AB4:AB36" si="4">((Y4-Y$31)/(AA$3-Y$31))*100</f>
        <v>37.968865826538178</v>
      </c>
      <c r="AC4" s="11"/>
      <c r="AD4" s="11">
        <f t="shared" ref="AD4:AD36" si="5">((Y4-Y$27)/(AA$3-Y$27))*100</f>
        <v>36.811900626746201</v>
      </c>
    </row>
    <row r="5" spans="2:30">
      <c r="B5" s="11"/>
      <c r="C5" s="12" t="s">
        <v>152</v>
      </c>
      <c r="D5" s="11">
        <v>1.1599999999999999E-2</v>
      </c>
      <c r="E5" s="11">
        <v>4.3E-3</v>
      </c>
      <c r="F5" s="11"/>
      <c r="G5" s="11"/>
      <c r="H5" s="11">
        <f t="shared" si="0"/>
        <v>-0.57949341059912141</v>
      </c>
      <c r="I5" s="11"/>
      <c r="J5" s="11">
        <f t="shared" si="1"/>
        <v>-0.82451044692213993</v>
      </c>
      <c r="K5" s="11"/>
      <c r="L5" s="11"/>
      <c r="M5" s="10" t="s">
        <v>152</v>
      </c>
      <c r="N5" s="11">
        <v>1.555E-2</v>
      </c>
      <c r="O5" s="11">
        <v>7.6E-3</v>
      </c>
      <c r="P5" s="11"/>
      <c r="Q5" s="11"/>
      <c r="R5" s="11">
        <f t="shared" si="2"/>
        <v>1.0175391618690588</v>
      </c>
      <c r="S5" s="11"/>
      <c r="T5" s="11">
        <f t="shared" si="3"/>
        <v>1.1631016042780749</v>
      </c>
      <c r="U5" s="11"/>
      <c r="V5" s="11"/>
      <c r="W5" s="10" t="s">
        <v>152</v>
      </c>
      <c r="X5" s="11">
        <v>0.36685000000000001</v>
      </c>
      <c r="Y5" s="11">
        <v>0.35804999999999998</v>
      </c>
      <c r="Z5" s="11"/>
      <c r="AA5" s="11"/>
      <c r="AB5" s="11">
        <f t="shared" si="4"/>
        <v>51.734618235730167</v>
      </c>
      <c r="AC5" s="11"/>
      <c r="AD5" s="11">
        <f t="shared" si="5"/>
        <v>50.834403080872903</v>
      </c>
    </row>
    <row r="6" spans="2:30">
      <c r="B6" s="11"/>
      <c r="C6" s="12" t="s">
        <v>153</v>
      </c>
      <c r="D6" s="11">
        <v>1.23E-2</v>
      </c>
      <c r="E6" s="11">
        <v>5.0000000000000001E-3</v>
      </c>
      <c r="F6" s="11"/>
      <c r="G6" s="11"/>
      <c r="H6" s="11">
        <f t="shared" si="0"/>
        <v>-0.44864005981867466</v>
      </c>
      <c r="I6" s="11"/>
      <c r="J6" s="11">
        <f t="shared" si="1"/>
        <v>-0.69333833036634485</v>
      </c>
      <c r="K6" s="11"/>
      <c r="L6" s="11"/>
      <c r="M6" s="10" t="s">
        <v>153</v>
      </c>
      <c r="N6" s="11">
        <v>1.4749999999999999E-2</v>
      </c>
      <c r="O6" s="11">
        <v>6.7999999999999996E-3</v>
      </c>
      <c r="P6" s="11"/>
      <c r="Q6" s="11"/>
      <c r="R6" s="11">
        <f t="shared" si="2"/>
        <v>0.80332039094925689</v>
      </c>
      <c r="S6" s="11"/>
      <c r="T6" s="11">
        <f t="shared" si="3"/>
        <v>0.94919786096256675</v>
      </c>
      <c r="U6" s="11"/>
      <c r="V6" s="11"/>
      <c r="W6" s="10" t="s">
        <v>153</v>
      </c>
      <c r="X6" s="11">
        <v>0.21579999999999999</v>
      </c>
      <c r="Y6" s="11">
        <v>0.20699999999999999</v>
      </c>
      <c r="Z6" s="11"/>
      <c r="AA6" s="11"/>
      <c r="AB6" s="11">
        <f t="shared" si="4"/>
        <v>29.340252038547071</v>
      </c>
      <c r="AC6" s="11"/>
      <c r="AD6" s="11">
        <f t="shared" si="5"/>
        <v>28.022351430944646</v>
      </c>
    </row>
    <row r="7" spans="2:30">
      <c r="B7" s="11"/>
      <c r="C7" s="12" t="s">
        <v>154</v>
      </c>
      <c r="D7" s="11">
        <v>1.0699999999999999E-2</v>
      </c>
      <c r="E7" s="11">
        <v>3.3999999999999998E-3</v>
      </c>
      <c r="F7" s="11"/>
      <c r="G7" s="11"/>
      <c r="H7" s="11">
        <f t="shared" si="0"/>
        <v>-0.74773343303112438</v>
      </c>
      <c r="I7" s="11"/>
      <c r="J7" s="11">
        <f t="shared" si="1"/>
        <v>-0.99316031106530478</v>
      </c>
      <c r="K7" s="11"/>
      <c r="L7" s="11"/>
      <c r="M7" s="10" t="s">
        <v>154</v>
      </c>
      <c r="N7" s="11">
        <v>9.5999999999999992E-3</v>
      </c>
      <c r="O7" s="11">
        <v>1.65E-3</v>
      </c>
      <c r="P7" s="11"/>
      <c r="Q7" s="11"/>
      <c r="R7" s="11">
        <f t="shared" si="2"/>
        <v>-0.5757129468469675</v>
      </c>
      <c r="S7" s="11"/>
      <c r="T7" s="11">
        <f t="shared" si="3"/>
        <v>-0.42780748663101598</v>
      </c>
      <c r="U7" s="11"/>
      <c r="V7" s="11"/>
      <c r="W7" s="10" t="s">
        <v>154</v>
      </c>
      <c r="X7" s="11">
        <v>2.52E-2</v>
      </c>
      <c r="Y7" s="11">
        <v>1.6400000000000001E-2</v>
      </c>
      <c r="Z7" s="11"/>
      <c r="AA7" s="11"/>
      <c r="AB7" s="11">
        <f t="shared" si="4"/>
        <v>1.082283172720534</v>
      </c>
      <c r="AC7" s="11"/>
      <c r="AD7" s="11">
        <f t="shared" si="5"/>
        <v>-0.76266706939515194</v>
      </c>
    </row>
    <row r="8" spans="2:30">
      <c r="B8" s="11"/>
      <c r="C8" s="12" t="s">
        <v>155</v>
      </c>
      <c r="D8" s="11">
        <v>1.0749999999999999E-2</v>
      </c>
      <c r="E8" s="11">
        <v>3.4499999999999999E-3</v>
      </c>
      <c r="F8" s="11"/>
      <c r="G8" s="11"/>
      <c r="H8" s="11">
        <f t="shared" si="0"/>
        <v>-0.73838676511823531</v>
      </c>
      <c r="I8" s="11"/>
      <c r="J8" s="11">
        <f t="shared" si="1"/>
        <v>-0.98379087416846245</v>
      </c>
      <c r="K8" s="11"/>
      <c r="L8" s="11"/>
      <c r="M8" s="10" t="s">
        <v>155</v>
      </c>
      <c r="N8" s="11">
        <v>1.1650000000000001E-2</v>
      </c>
      <c r="O8" s="11">
        <v>3.7000000000000002E-3</v>
      </c>
      <c r="P8" s="11"/>
      <c r="Q8" s="11"/>
      <c r="R8" s="11">
        <f t="shared" si="2"/>
        <v>-2.6777346364975189E-2</v>
      </c>
      <c r="S8" s="11"/>
      <c r="T8" s="11">
        <f t="shared" si="3"/>
        <v>0.12032085561497334</v>
      </c>
      <c r="U8" s="11"/>
      <c r="V8" s="11"/>
      <c r="W8" s="10" t="s">
        <v>155</v>
      </c>
      <c r="X8" s="11">
        <v>3.0099999999999998E-2</v>
      </c>
      <c r="Y8" s="11">
        <v>2.1299999999999999E-2</v>
      </c>
      <c r="Z8" s="11"/>
      <c r="AA8" s="11"/>
      <c r="AB8" s="11">
        <f t="shared" si="4"/>
        <v>1.8087472201630836</v>
      </c>
      <c r="AC8" s="11"/>
      <c r="AD8" s="11">
        <f t="shared" si="5"/>
        <v>-2.2653477308767021E-2</v>
      </c>
    </row>
    <row r="9" spans="2:30">
      <c r="B9" s="11"/>
      <c r="C9" s="12" t="s">
        <v>156</v>
      </c>
      <c r="D9" s="11">
        <v>1.175E-2</v>
      </c>
      <c r="E9" s="11">
        <v>4.45E-3</v>
      </c>
      <c r="F9" s="11"/>
      <c r="G9" s="11"/>
      <c r="H9" s="11">
        <f t="shared" si="0"/>
        <v>-0.5514534068604543</v>
      </c>
      <c r="I9" s="11"/>
      <c r="J9" s="11">
        <f t="shared" si="1"/>
        <v>-0.79640213623161249</v>
      </c>
      <c r="K9" s="11"/>
      <c r="L9" s="11"/>
      <c r="M9" s="10" t="s">
        <v>156</v>
      </c>
      <c r="N9" s="11">
        <v>1.4449999999999999E-2</v>
      </c>
      <c r="O9" s="11">
        <v>6.4999999999999997E-3</v>
      </c>
      <c r="P9" s="11"/>
      <c r="Q9" s="11"/>
      <c r="R9" s="11">
        <f t="shared" si="2"/>
        <v>0.7229883518543313</v>
      </c>
      <c r="S9" s="11"/>
      <c r="T9" s="11">
        <f t="shared" si="3"/>
        <v>0.86898395721925137</v>
      </c>
      <c r="U9" s="11"/>
      <c r="V9" s="11"/>
      <c r="W9" s="10" t="s">
        <v>156</v>
      </c>
      <c r="X9" s="11">
        <v>2.6700000000000002E-2</v>
      </c>
      <c r="Y9" s="11">
        <v>1.7899999999999999E-2</v>
      </c>
      <c r="Z9" s="11"/>
      <c r="AA9" s="11"/>
      <c r="AB9" s="11">
        <f t="shared" si="4"/>
        <v>1.3046701260192735</v>
      </c>
      <c r="AC9" s="11"/>
      <c r="AD9" s="11">
        <f t="shared" si="5"/>
        <v>-0.53613229630748338</v>
      </c>
    </row>
    <row r="10" spans="2:30">
      <c r="B10" s="11"/>
      <c r="C10" s="12" t="s">
        <v>157</v>
      </c>
      <c r="D10" s="11">
        <v>8.0000000000000002E-3</v>
      </c>
      <c r="E10" s="11">
        <v>6.9999999999999999E-4</v>
      </c>
      <c r="F10" s="11"/>
      <c r="G10" s="11"/>
      <c r="H10" s="11">
        <f t="shared" si="0"/>
        <v>-1.2524535003271333</v>
      </c>
      <c r="I10" s="11"/>
      <c r="J10" s="11">
        <f t="shared" si="1"/>
        <v>-1.4991099034948001</v>
      </c>
      <c r="K10" s="11"/>
      <c r="L10" s="11"/>
      <c r="M10" s="10" t="s">
        <v>157</v>
      </c>
      <c r="N10" s="11">
        <v>1.435E-2</v>
      </c>
      <c r="O10" s="11">
        <v>6.4000000000000003E-3</v>
      </c>
      <c r="P10" s="11"/>
      <c r="Q10" s="11"/>
      <c r="R10" s="11">
        <f t="shared" si="2"/>
        <v>0.69621100548935611</v>
      </c>
      <c r="S10" s="11"/>
      <c r="T10" s="11">
        <f t="shared" si="3"/>
        <v>0.84224598930481309</v>
      </c>
      <c r="U10" s="11"/>
      <c r="V10" s="11"/>
      <c r="W10" s="10" t="s">
        <v>157</v>
      </c>
      <c r="X10" s="11">
        <v>2.9850000000000002E-2</v>
      </c>
      <c r="Y10" s="11">
        <v>2.1049999999999999E-2</v>
      </c>
      <c r="Z10" s="11"/>
      <c r="AA10" s="11"/>
      <c r="AB10" s="11">
        <f t="shared" si="4"/>
        <v>1.771682727946627</v>
      </c>
      <c r="AC10" s="11"/>
      <c r="AD10" s="11">
        <f t="shared" si="5"/>
        <v>-6.0409272823378546E-2</v>
      </c>
    </row>
    <row r="11" spans="2:30">
      <c r="B11" s="11"/>
      <c r="C11" s="12" t="s">
        <v>158</v>
      </c>
      <c r="D11" s="11">
        <v>8.3000000000000001E-3</v>
      </c>
      <c r="E11" s="11">
        <v>1E-3</v>
      </c>
      <c r="F11" s="11"/>
      <c r="G11" s="11"/>
      <c r="H11" s="11">
        <f t="shared" si="0"/>
        <v>-1.1963734928497991</v>
      </c>
      <c r="I11" s="11"/>
      <c r="J11" s="11">
        <f t="shared" si="1"/>
        <v>-1.442893282113745</v>
      </c>
      <c r="K11" s="11"/>
      <c r="L11" s="11"/>
      <c r="M11" s="10" t="s">
        <v>158</v>
      </c>
      <c r="N11" s="11">
        <v>1.085E-2</v>
      </c>
      <c r="O11" s="11">
        <v>2.8999999999999998E-3</v>
      </c>
      <c r="P11" s="11"/>
      <c r="Q11" s="11"/>
      <c r="R11" s="11">
        <f t="shared" si="2"/>
        <v>-0.24099611728477716</v>
      </c>
      <c r="S11" s="11"/>
      <c r="T11" s="11">
        <f t="shared" si="3"/>
        <v>-9.3582887700534773E-2</v>
      </c>
      <c r="U11" s="11"/>
      <c r="V11" s="11"/>
      <c r="W11" s="10" t="s">
        <v>158</v>
      </c>
      <c r="X11" s="11">
        <v>1.3950000000000001E-2</v>
      </c>
      <c r="Y11" s="11">
        <v>5.1500000000000001E-3</v>
      </c>
      <c r="Z11" s="11"/>
      <c r="AA11" s="11"/>
      <c r="AB11" s="11">
        <f t="shared" si="4"/>
        <v>-0.58561897702001486</v>
      </c>
      <c r="AC11" s="11"/>
      <c r="AD11" s="11">
        <f t="shared" si="5"/>
        <v>-2.4616778675526696</v>
      </c>
    </row>
    <row r="12" spans="2:30">
      <c r="B12" s="11"/>
      <c r="C12" s="12" t="s">
        <v>159</v>
      </c>
      <c r="D12" s="11">
        <v>1.125E-2</v>
      </c>
      <c r="E12" s="11">
        <v>3.9500000000000004E-3</v>
      </c>
      <c r="F12" s="11"/>
      <c r="G12" s="11"/>
      <c r="H12" s="11">
        <f t="shared" si="0"/>
        <v>-0.6449200859893448</v>
      </c>
      <c r="I12" s="11"/>
      <c r="J12" s="11">
        <f t="shared" si="1"/>
        <v>-0.89009650520003736</v>
      </c>
      <c r="K12" s="11"/>
      <c r="L12" s="11"/>
      <c r="M12" s="10" t="s">
        <v>159</v>
      </c>
      <c r="N12" s="11">
        <v>1.325E-2</v>
      </c>
      <c r="O12" s="11">
        <v>5.3E-3</v>
      </c>
      <c r="P12" s="11"/>
      <c r="Q12" s="11"/>
      <c r="R12" s="11">
        <f t="shared" si="2"/>
        <v>0.40166019547462856</v>
      </c>
      <c r="S12" s="11"/>
      <c r="T12" s="11">
        <f t="shared" si="3"/>
        <v>0.54812834224598939</v>
      </c>
      <c r="U12" s="11"/>
      <c r="V12" s="11"/>
      <c r="W12" s="10" t="s">
        <v>159</v>
      </c>
      <c r="X12" s="11">
        <v>1.225E-2</v>
      </c>
      <c r="Y12" s="11">
        <v>3.4499999999999999E-3</v>
      </c>
      <c r="Z12" s="11"/>
      <c r="AA12" s="11"/>
      <c r="AB12" s="11">
        <f t="shared" si="4"/>
        <v>-0.83765752409192007</v>
      </c>
      <c r="AC12" s="11"/>
      <c r="AD12" s="11">
        <f t="shared" si="5"/>
        <v>-2.7184172770520281</v>
      </c>
    </row>
    <row r="13" spans="2:30">
      <c r="B13" s="11"/>
      <c r="C13" s="12" t="s">
        <v>160</v>
      </c>
      <c r="D13" s="11">
        <v>1.1650000000000001E-2</v>
      </c>
      <c r="E13" s="11">
        <v>4.3499999999999997E-3</v>
      </c>
      <c r="F13" s="11"/>
      <c r="G13" s="11"/>
      <c r="H13" s="11">
        <f t="shared" si="0"/>
        <v>-0.57014674268623244</v>
      </c>
      <c r="I13" s="11"/>
      <c r="J13" s="11">
        <f t="shared" si="1"/>
        <v>-0.8151410100252976</v>
      </c>
      <c r="K13" s="11"/>
      <c r="L13" s="11"/>
      <c r="M13" s="10" t="s">
        <v>160</v>
      </c>
      <c r="N13" s="11">
        <v>1.1849999999999999E-2</v>
      </c>
      <c r="O13" s="11">
        <v>3.8999999999999998E-3</v>
      </c>
      <c r="P13" s="11"/>
      <c r="Q13" s="11"/>
      <c r="R13" s="11">
        <f t="shared" si="2"/>
        <v>2.6777346364975189E-2</v>
      </c>
      <c r="S13" s="11"/>
      <c r="T13" s="11">
        <f t="shared" si="3"/>
        <v>0.17379679144385027</v>
      </c>
      <c r="U13" s="11"/>
      <c r="V13" s="11"/>
      <c r="W13" s="10" t="s">
        <v>160</v>
      </c>
      <c r="X13" s="11">
        <v>2.7550000000000002E-2</v>
      </c>
      <c r="Y13" s="11">
        <v>1.8749999999999999E-2</v>
      </c>
      <c r="Z13" s="11"/>
      <c r="AA13" s="11"/>
      <c r="AB13" s="11">
        <f t="shared" si="4"/>
        <v>1.4306893995552259</v>
      </c>
      <c r="AC13" s="11"/>
      <c r="AD13" s="11">
        <f t="shared" si="5"/>
        <v>-0.40776259155780425</v>
      </c>
    </row>
    <row r="14" spans="2:30">
      <c r="B14" s="11"/>
      <c r="C14" s="12" t="s">
        <v>161</v>
      </c>
      <c r="D14" s="11">
        <v>1.1900000000000001E-2</v>
      </c>
      <c r="E14" s="11">
        <v>4.5999999999999999E-3</v>
      </c>
      <c r="F14" s="11"/>
      <c r="G14" s="11"/>
      <c r="H14" s="11">
        <f t="shared" si="0"/>
        <v>-0.52341340312178708</v>
      </c>
      <c r="I14" s="11"/>
      <c r="J14" s="11">
        <f t="shared" si="1"/>
        <v>-0.76829382554108494</v>
      </c>
      <c r="K14" s="11"/>
      <c r="L14" s="11"/>
      <c r="M14" s="10" t="s">
        <v>161</v>
      </c>
      <c r="N14" s="11">
        <v>1.32E-2</v>
      </c>
      <c r="O14" s="11">
        <v>5.2500000000000003E-3</v>
      </c>
      <c r="P14" s="11"/>
      <c r="Q14" s="11"/>
      <c r="R14" s="11">
        <f t="shared" si="2"/>
        <v>0.38827152229214096</v>
      </c>
      <c r="S14" s="11"/>
      <c r="T14" s="11">
        <f t="shared" si="3"/>
        <v>0.53475935828877019</v>
      </c>
      <c r="U14" s="11"/>
      <c r="V14" s="11"/>
      <c r="W14" s="10" t="s">
        <v>161</v>
      </c>
      <c r="X14" s="11">
        <v>1.9949999999999999E-2</v>
      </c>
      <c r="Y14" s="11">
        <v>1.115E-2</v>
      </c>
      <c r="Z14" s="11"/>
      <c r="AA14" s="11"/>
      <c r="AB14" s="11">
        <f t="shared" si="4"/>
        <v>0.30392883617494437</v>
      </c>
      <c r="AC14" s="11"/>
      <c r="AD14" s="11">
        <f t="shared" si="5"/>
        <v>-1.5555387752019934</v>
      </c>
    </row>
    <row r="15" spans="2:30">
      <c r="B15" s="11"/>
      <c r="C15" s="12" t="s">
        <v>162</v>
      </c>
      <c r="D15" s="11">
        <v>1.01E-2</v>
      </c>
      <c r="E15" s="11">
        <v>2.8E-3</v>
      </c>
      <c r="F15" s="11"/>
      <c r="G15" s="11"/>
      <c r="H15" s="11">
        <f t="shared" si="0"/>
        <v>-0.85989344798579304</v>
      </c>
      <c r="I15" s="11"/>
      <c r="J15" s="11">
        <f t="shared" si="1"/>
        <v>-1.1055935538274149</v>
      </c>
      <c r="K15" s="11"/>
      <c r="L15" s="11"/>
      <c r="M15" s="10" t="s">
        <v>162</v>
      </c>
      <c r="N15" s="11">
        <v>1.1950000000000001E-2</v>
      </c>
      <c r="O15" s="11">
        <v>4.0000000000000001E-3</v>
      </c>
      <c r="P15" s="11"/>
      <c r="Q15" s="11"/>
      <c r="R15" s="11">
        <f t="shared" si="2"/>
        <v>5.355469272995049E-2</v>
      </c>
      <c r="S15" s="11"/>
      <c r="T15" s="11">
        <f t="shared" si="3"/>
        <v>0.20053475935828882</v>
      </c>
      <c r="U15" s="11"/>
      <c r="V15" s="11"/>
      <c r="W15" s="10" t="s">
        <v>162</v>
      </c>
      <c r="X15" s="11">
        <v>7.4999999999999997E-3</v>
      </c>
      <c r="Y15" s="11">
        <v>-1.2999999999999999E-3</v>
      </c>
      <c r="Z15" s="11"/>
      <c r="AA15" s="11"/>
      <c r="AB15" s="11">
        <f t="shared" si="4"/>
        <v>-1.541882876204596</v>
      </c>
      <c r="AC15" s="11"/>
      <c r="AD15" s="11">
        <f t="shared" si="5"/>
        <v>-3.4357773918296455</v>
      </c>
    </row>
    <row r="16" spans="2:30">
      <c r="B16" s="11"/>
      <c r="C16" s="12" t="s">
        <v>163</v>
      </c>
      <c r="D16" s="11">
        <v>1.145E-2</v>
      </c>
      <c r="E16" s="11">
        <v>4.15E-3</v>
      </c>
      <c r="F16" s="11"/>
      <c r="G16" s="11"/>
      <c r="H16" s="11">
        <f t="shared" si="0"/>
        <v>-0.60753341433778862</v>
      </c>
      <c r="I16" s="11"/>
      <c r="J16" s="11">
        <f t="shared" si="1"/>
        <v>-0.85261875761266737</v>
      </c>
      <c r="K16" s="11"/>
      <c r="L16" s="11"/>
      <c r="M16" s="10" t="s">
        <v>163</v>
      </c>
      <c r="N16" s="11">
        <v>1.2999999999999999E-2</v>
      </c>
      <c r="O16" s="11">
        <v>5.0499999999999998E-3</v>
      </c>
      <c r="P16" s="11"/>
      <c r="Q16" s="11"/>
      <c r="R16" s="11">
        <f t="shared" si="2"/>
        <v>0.3347168295621904</v>
      </c>
      <c r="S16" s="11"/>
      <c r="T16" s="11">
        <f t="shared" si="3"/>
        <v>0.48128342245989297</v>
      </c>
      <c r="U16" s="11"/>
      <c r="V16" s="11"/>
      <c r="W16" s="10" t="s">
        <v>163</v>
      </c>
      <c r="X16" s="11">
        <v>1.115E-2</v>
      </c>
      <c r="Y16" s="11">
        <v>2.3500000000000001E-3</v>
      </c>
      <c r="Z16" s="11"/>
      <c r="AA16" s="11"/>
      <c r="AB16" s="11">
        <f t="shared" si="4"/>
        <v>-1.0007412898443293</v>
      </c>
      <c r="AC16" s="11"/>
      <c r="AD16" s="11">
        <f t="shared" si="5"/>
        <v>-2.8845427773163177</v>
      </c>
    </row>
    <row r="17" spans="2:30">
      <c r="B17" s="11"/>
      <c r="C17" s="12" t="s">
        <v>164</v>
      </c>
      <c r="D17" s="11">
        <v>1.04E-2</v>
      </c>
      <c r="E17" s="11">
        <v>3.0999999999999999E-3</v>
      </c>
      <c r="F17" s="11"/>
      <c r="G17" s="11"/>
      <c r="H17" s="11">
        <f t="shared" si="0"/>
        <v>-0.8038134405084586</v>
      </c>
      <c r="I17" s="11"/>
      <c r="J17" s="11">
        <f t="shared" si="1"/>
        <v>-1.0493769324463598</v>
      </c>
      <c r="K17" s="11"/>
      <c r="L17" s="11"/>
      <c r="M17" s="10" t="s">
        <v>164</v>
      </c>
      <c r="N17" s="11">
        <v>1.155E-2</v>
      </c>
      <c r="O17" s="11">
        <v>3.5999999999999999E-3</v>
      </c>
      <c r="P17" s="11"/>
      <c r="Q17" s="11"/>
      <c r="R17" s="11">
        <f t="shared" si="2"/>
        <v>-5.355469272995049E-2</v>
      </c>
      <c r="S17" s="11"/>
      <c r="T17" s="11">
        <f t="shared" si="3"/>
        <v>9.3582887700534773E-2</v>
      </c>
      <c r="U17" s="11"/>
      <c r="V17" s="11"/>
      <c r="W17" s="10" t="s">
        <v>164</v>
      </c>
      <c r="X17" s="11">
        <v>1.04E-2</v>
      </c>
      <c r="Y17" s="11">
        <v>1.6000000000000001E-3</v>
      </c>
      <c r="Z17" s="11"/>
      <c r="AA17" s="11"/>
      <c r="AB17" s="11">
        <f t="shared" si="4"/>
        <v>-1.1119347664936992</v>
      </c>
      <c r="AC17" s="11"/>
      <c r="AD17" s="11">
        <f t="shared" si="5"/>
        <v>-2.9978101638601524</v>
      </c>
    </row>
    <row r="18" spans="2:30">
      <c r="B18" s="11"/>
      <c r="C18" s="12" t="s">
        <v>165</v>
      </c>
      <c r="D18" s="11">
        <v>1.17E-2</v>
      </c>
      <c r="E18" s="11">
        <v>4.4000000000000003E-3</v>
      </c>
      <c r="F18" s="11"/>
      <c r="G18" s="11"/>
      <c r="H18" s="11">
        <f t="shared" si="0"/>
        <v>-0.56080007477334326</v>
      </c>
      <c r="I18" s="11"/>
      <c r="J18" s="11">
        <f t="shared" si="1"/>
        <v>-0.80577157312845482</v>
      </c>
      <c r="K18" s="11"/>
      <c r="L18" s="11"/>
      <c r="M18" s="10" t="s">
        <v>165</v>
      </c>
      <c r="N18" s="11">
        <v>1.2999999999999999E-2</v>
      </c>
      <c r="O18" s="11">
        <v>5.0499999999999998E-3</v>
      </c>
      <c r="P18" s="11"/>
      <c r="Q18" s="11"/>
      <c r="R18" s="11">
        <f t="shared" si="2"/>
        <v>0.3347168295621904</v>
      </c>
      <c r="S18" s="11"/>
      <c r="T18" s="11">
        <f t="shared" si="3"/>
        <v>0.48128342245989297</v>
      </c>
      <c r="U18" s="11"/>
      <c r="V18" s="11"/>
      <c r="W18" s="10" t="s">
        <v>165</v>
      </c>
      <c r="X18" s="11">
        <v>1.2449999999999999E-2</v>
      </c>
      <c r="Y18" s="11">
        <v>3.65E-3</v>
      </c>
      <c r="Z18" s="11"/>
      <c r="AA18" s="11"/>
      <c r="AB18" s="11">
        <f t="shared" si="4"/>
        <v>-0.80800593031875467</v>
      </c>
      <c r="AC18" s="11"/>
      <c r="AD18" s="11">
        <f t="shared" si="5"/>
        <v>-2.6882126406403382</v>
      </c>
    </row>
    <row r="19" spans="2:30">
      <c r="B19" s="11"/>
      <c r="C19" s="12" t="s">
        <v>166</v>
      </c>
      <c r="D19" s="11">
        <v>1.2500000000000001E-2</v>
      </c>
      <c r="E19" s="11">
        <v>5.1999999999999998E-3</v>
      </c>
      <c r="F19" s="11"/>
      <c r="G19" s="11"/>
      <c r="H19" s="11">
        <f t="shared" si="0"/>
        <v>-0.41125338816711848</v>
      </c>
      <c r="I19" s="11"/>
      <c r="J19" s="11">
        <f t="shared" si="1"/>
        <v>-0.65586058277897497</v>
      </c>
      <c r="K19" s="11"/>
      <c r="L19" s="11"/>
      <c r="M19" s="10" t="s">
        <v>166</v>
      </c>
      <c r="N19" s="11">
        <v>1.4200000000000001E-2</v>
      </c>
      <c r="O19" s="11">
        <v>6.2500000000000003E-3</v>
      </c>
      <c r="P19" s="11"/>
      <c r="Q19" s="11"/>
      <c r="R19" s="11">
        <f t="shared" si="2"/>
        <v>0.65604498594189331</v>
      </c>
      <c r="S19" s="11"/>
      <c r="T19" s="11">
        <f t="shared" si="3"/>
        <v>0.80213903743315518</v>
      </c>
      <c r="U19" s="11"/>
      <c r="V19" s="11"/>
      <c r="W19" s="10" t="s">
        <v>166</v>
      </c>
      <c r="X19" s="11">
        <v>2.5100000000000001E-2</v>
      </c>
      <c r="Y19" s="11">
        <v>1.6299999999999999E-2</v>
      </c>
      <c r="Z19" s="11"/>
      <c r="AA19" s="11"/>
      <c r="AB19" s="11">
        <f t="shared" si="4"/>
        <v>1.0674573758339507</v>
      </c>
      <c r="AC19" s="11"/>
      <c r="AD19" s="11">
        <f t="shared" si="5"/>
        <v>-0.77776938760099701</v>
      </c>
    </row>
    <row r="20" spans="2:30">
      <c r="B20" s="11"/>
      <c r="C20" s="12" t="s">
        <v>167</v>
      </c>
      <c r="D20" s="11">
        <v>9.9500000000000005E-3</v>
      </c>
      <c r="E20" s="11">
        <v>2.65E-3</v>
      </c>
      <c r="F20" s="11"/>
      <c r="G20" s="11"/>
      <c r="H20" s="11">
        <f t="shared" si="0"/>
        <v>-0.88793345172446037</v>
      </c>
      <c r="I20" s="11"/>
      <c r="J20" s="11">
        <f t="shared" si="1"/>
        <v>-1.1337018645179424</v>
      </c>
      <c r="K20" s="11"/>
      <c r="L20" s="11"/>
      <c r="M20" s="10" t="s">
        <v>167</v>
      </c>
      <c r="N20" s="11">
        <v>1.1849999999999999E-2</v>
      </c>
      <c r="O20" s="11">
        <v>3.8999999999999998E-3</v>
      </c>
      <c r="P20" s="11"/>
      <c r="Q20" s="11"/>
      <c r="R20" s="11">
        <f t="shared" si="2"/>
        <v>2.6777346364975189E-2</v>
      </c>
      <c r="S20" s="11"/>
      <c r="T20" s="11">
        <f t="shared" si="3"/>
        <v>0.17379679144385027</v>
      </c>
      <c r="U20" s="11"/>
      <c r="V20" s="11"/>
      <c r="W20" s="10" t="s">
        <v>167</v>
      </c>
      <c r="X20" s="11">
        <v>2.5850000000000001E-2</v>
      </c>
      <c r="Y20" s="11">
        <v>1.7049999999999999E-2</v>
      </c>
      <c r="Z20" s="11"/>
      <c r="AA20" s="11"/>
      <c r="AB20" s="11">
        <f t="shared" si="4"/>
        <v>1.1786508524833208</v>
      </c>
      <c r="AC20" s="11"/>
      <c r="AD20" s="11">
        <f t="shared" si="5"/>
        <v>-0.66450200105716239</v>
      </c>
    </row>
    <row r="21" spans="2:30">
      <c r="B21" s="11"/>
      <c r="C21" s="12" t="s">
        <v>168</v>
      </c>
      <c r="D21" s="11">
        <v>1.085E-2</v>
      </c>
      <c r="E21" s="11">
        <v>3.5500000000000002E-3</v>
      </c>
      <c r="F21" s="11"/>
      <c r="G21" s="11"/>
      <c r="H21" s="11">
        <f t="shared" si="0"/>
        <v>-0.71969342929245717</v>
      </c>
      <c r="I21" s="11"/>
      <c r="J21" s="11">
        <f t="shared" si="1"/>
        <v>-0.96505200037477734</v>
      </c>
      <c r="K21" s="11"/>
      <c r="L21" s="11"/>
      <c r="M21" s="10" t="s">
        <v>168</v>
      </c>
      <c r="N21" s="11">
        <v>1.345E-2</v>
      </c>
      <c r="O21" s="11">
        <v>5.4999999999999997E-3</v>
      </c>
      <c r="P21" s="11"/>
      <c r="Q21" s="11"/>
      <c r="R21" s="11">
        <f t="shared" si="2"/>
        <v>0.45521488820457884</v>
      </c>
      <c r="S21" s="11"/>
      <c r="T21" s="11">
        <f t="shared" si="3"/>
        <v>0.60160427807486627</v>
      </c>
      <c r="U21" s="11"/>
      <c r="V21" s="11"/>
      <c r="W21" s="10" t="s">
        <v>168</v>
      </c>
      <c r="X21" s="11">
        <v>1.03E-2</v>
      </c>
      <c r="Y21" s="11">
        <v>1.5E-3</v>
      </c>
      <c r="Z21" s="11"/>
      <c r="AA21" s="11"/>
      <c r="AB21" s="11">
        <f t="shared" si="4"/>
        <v>-1.1267605633802817</v>
      </c>
      <c r="AC21" s="11"/>
      <c r="AD21" s="11">
        <f t="shared" si="5"/>
        <v>-3.0129124820659969</v>
      </c>
    </row>
    <row r="22" spans="2:30">
      <c r="B22" s="11"/>
      <c r="C22" s="12" t="s">
        <v>169</v>
      </c>
      <c r="D22" s="11">
        <v>1.205E-2</v>
      </c>
      <c r="E22" s="11">
        <v>4.7499999999999999E-3</v>
      </c>
      <c r="F22" s="11"/>
      <c r="G22" s="11"/>
      <c r="H22" s="11">
        <f t="shared" si="0"/>
        <v>-0.49537339938311997</v>
      </c>
      <c r="I22" s="11"/>
      <c r="J22" s="11">
        <f t="shared" si="1"/>
        <v>-0.7401855148505575</v>
      </c>
      <c r="K22" s="11"/>
      <c r="L22" s="11"/>
      <c r="M22" s="10" t="s">
        <v>169</v>
      </c>
      <c r="N22" s="11">
        <v>1.18E-2</v>
      </c>
      <c r="O22" s="11">
        <v>3.8500000000000001E-3</v>
      </c>
      <c r="P22" s="11"/>
      <c r="Q22" s="11"/>
      <c r="R22" s="11">
        <f t="shared" si="2"/>
        <v>1.3388673182487652E-2</v>
      </c>
      <c r="S22" s="11"/>
      <c r="T22" s="11">
        <f t="shared" si="3"/>
        <v>0.16042780748663107</v>
      </c>
      <c r="U22" s="11"/>
      <c r="V22" s="11"/>
      <c r="W22" s="10" t="s">
        <v>169</v>
      </c>
      <c r="X22" s="11">
        <v>1.235E-2</v>
      </c>
      <c r="Y22" s="11">
        <v>3.5500000000000002E-3</v>
      </c>
      <c r="Z22" s="11"/>
      <c r="AA22" s="11"/>
      <c r="AB22" s="11">
        <f t="shared" si="4"/>
        <v>-0.82283172720533737</v>
      </c>
      <c r="AC22" s="11"/>
      <c r="AD22" s="11">
        <f t="shared" si="5"/>
        <v>-2.7033149588461827</v>
      </c>
    </row>
    <row r="23" spans="2:30">
      <c r="B23" s="11"/>
      <c r="C23" s="12" t="s">
        <v>170</v>
      </c>
      <c r="D23" s="11">
        <v>1.21E-2</v>
      </c>
      <c r="E23" s="11">
        <v>4.7999999999999996E-3</v>
      </c>
      <c r="F23" s="11"/>
      <c r="G23" s="11"/>
      <c r="H23" s="11">
        <f t="shared" si="0"/>
        <v>-0.48602673147023101</v>
      </c>
      <c r="I23" s="11"/>
      <c r="J23" s="11">
        <f t="shared" si="1"/>
        <v>-0.73081607795371506</v>
      </c>
      <c r="K23" s="11"/>
      <c r="L23" s="11"/>
      <c r="M23" s="10" t="s">
        <v>170</v>
      </c>
      <c r="N23" s="11">
        <v>1.03E-2</v>
      </c>
      <c r="O23" s="11">
        <v>2.3500000000000001E-3</v>
      </c>
      <c r="P23" s="11"/>
      <c r="Q23" s="11"/>
      <c r="R23" s="11">
        <f t="shared" si="2"/>
        <v>-0.3882715222921409</v>
      </c>
      <c r="S23" s="11"/>
      <c r="T23" s="11">
        <f t="shared" si="3"/>
        <v>-0.24064171122994646</v>
      </c>
      <c r="U23" s="11"/>
      <c r="V23" s="11"/>
      <c r="W23" s="10" t="s">
        <v>170</v>
      </c>
      <c r="X23" s="11">
        <v>1.6199999999999999E-2</v>
      </c>
      <c r="Y23" s="11">
        <v>7.4000000000000003E-3</v>
      </c>
      <c r="Z23" s="11"/>
      <c r="AA23" s="11"/>
      <c r="AB23" s="11">
        <f t="shared" si="4"/>
        <v>-0.25203854707190515</v>
      </c>
      <c r="AC23" s="11"/>
      <c r="AD23" s="11">
        <f t="shared" si="5"/>
        <v>-2.1218757079211659</v>
      </c>
    </row>
    <row r="24" spans="2:30">
      <c r="B24" s="11"/>
      <c r="C24" s="12" t="s">
        <v>171</v>
      </c>
      <c r="D24" s="11">
        <v>1.17E-2</v>
      </c>
      <c r="E24" s="11">
        <v>4.4000000000000003E-3</v>
      </c>
      <c r="F24" s="11"/>
      <c r="G24" s="11"/>
      <c r="H24" s="11">
        <f t="shared" si="0"/>
        <v>-0.56080007477334326</v>
      </c>
      <c r="I24" s="11"/>
      <c r="J24" s="11">
        <f t="shared" si="1"/>
        <v>-0.80577157312845482</v>
      </c>
      <c r="K24" s="11"/>
      <c r="L24" s="11"/>
      <c r="M24" s="10" t="s">
        <v>171</v>
      </c>
      <c r="N24" s="11">
        <v>9.6500000000000006E-3</v>
      </c>
      <c r="O24" s="11">
        <v>1.6999999999999999E-3</v>
      </c>
      <c r="P24" s="11"/>
      <c r="Q24" s="11"/>
      <c r="R24" s="11">
        <f t="shared" si="2"/>
        <v>-0.56232427366448001</v>
      </c>
      <c r="S24" s="11"/>
      <c r="T24" s="11">
        <f t="shared" si="3"/>
        <v>-0.41443850267379684</v>
      </c>
      <c r="U24" s="11"/>
      <c r="V24" s="11"/>
      <c r="W24" s="10" t="s">
        <v>171</v>
      </c>
      <c r="X24" s="11">
        <v>1.085E-2</v>
      </c>
      <c r="Y24" s="11">
        <v>2.0500000000000002E-3</v>
      </c>
      <c r="Z24" s="11"/>
      <c r="AA24" s="11"/>
      <c r="AB24" s="11">
        <f t="shared" si="4"/>
        <v>-1.0452186805040773</v>
      </c>
      <c r="AC24" s="11"/>
      <c r="AD24" s="11">
        <f t="shared" si="5"/>
        <v>-2.9298497319338517</v>
      </c>
    </row>
    <row r="25" spans="2:30">
      <c r="B25" s="11"/>
      <c r="C25" s="12" t="s">
        <v>172</v>
      </c>
      <c r="D25" s="11">
        <v>1.01E-2</v>
      </c>
      <c r="E25" s="11">
        <v>2.8E-3</v>
      </c>
      <c r="F25" s="11"/>
      <c r="G25" s="11"/>
      <c r="H25" s="11">
        <f t="shared" si="0"/>
        <v>-0.85989344798579304</v>
      </c>
      <c r="I25" s="11"/>
      <c r="J25" s="11">
        <f t="shared" si="1"/>
        <v>-1.1055935538274149</v>
      </c>
      <c r="K25" s="11"/>
      <c r="L25" s="11"/>
      <c r="M25" s="10" t="s">
        <v>172</v>
      </c>
      <c r="N25" s="11">
        <v>1.2200000000000001E-2</v>
      </c>
      <c r="O25" s="11">
        <v>4.2500000000000003E-3</v>
      </c>
      <c r="P25" s="11"/>
      <c r="Q25" s="11"/>
      <c r="R25" s="11">
        <f t="shared" si="2"/>
        <v>0.12049805864238865</v>
      </c>
      <c r="S25" s="11"/>
      <c r="T25" s="11">
        <f t="shared" si="3"/>
        <v>0.26737967914438515</v>
      </c>
      <c r="U25" s="11"/>
      <c r="V25" s="11"/>
      <c r="W25" s="10" t="s">
        <v>172</v>
      </c>
      <c r="X25" s="11">
        <v>1.085E-2</v>
      </c>
      <c r="Y25" s="11">
        <v>2.0500000000000002E-3</v>
      </c>
      <c r="Z25" s="11"/>
      <c r="AA25" s="11"/>
      <c r="AB25" s="11">
        <f t="shared" si="4"/>
        <v>-1.0452186805040773</v>
      </c>
      <c r="AC25" s="11"/>
      <c r="AD25" s="11">
        <f t="shared" si="5"/>
        <v>-2.9298497319338517</v>
      </c>
    </row>
    <row r="26" spans="2:30">
      <c r="B26" s="11"/>
      <c r="C26" s="12" t="s">
        <v>173</v>
      </c>
      <c r="D26" s="11">
        <v>8.5000000000000006E-3</v>
      </c>
      <c r="E26" s="11">
        <v>1.1999999999999999E-3</v>
      </c>
      <c r="F26" s="11"/>
      <c r="G26" s="11"/>
      <c r="H26" s="11">
        <f t="shared" si="0"/>
        <v>-1.1589868211982428</v>
      </c>
      <c r="I26" s="11"/>
      <c r="J26" s="11">
        <f t="shared" si="1"/>
        <v>-1.405415534526375</v>
      </c>
      <c r="K26" s="11"/>
      <c r="L26" s="11"/>
      <c r="M26" s="10" t="s">
        <v>173</v>
      </c>
      <c r="N26" s="11">
        <v>1.0449999999999999E-2</v>
      </c>
      <c r="O26" s="11">
        <v>2.5000000000000001E-3</v>
      </c>
      <c r="P26" s="11"/>
      <c r="Q26" s="11"/>
      <c r="R26" s="11">
        <f t="shared" si="2"/>
        <v>-0.34810550274467805</v>
      </c>
      <c r="S26" s="11"/>
      <c r="T26" s="11">
        <f t="shared" si="3"/>
        <v>-0.20053475935828871</v>
      </c>
      <c r="U26" s="11"/>
      <c r="V26" s="11"/>
      <c r="W26" s="10" t="s">
        <v>173</v>
      </c>
      <c r="X26" s="11">
        <v>2.1950000000000001E-2</v>
      </c>
      <c r="Y26" s="11">
        <v>1.315E-2</v>
      </c>
      <c r="Z26" s="11"/>
      <c r="AA26" s="11"/>
      <c r="AB26" s="11">
        <f t="shared" si="4"/>
        <v>0.60044477390659745</v>
      </c>
      <c r="AC26" s="11"/>
      <c r="AD26" s="11">
        <f t="shared" si="5"/>
        <v>-1.2534924110851016</v>
      </c>
    </row>
    <row r="27" spans="2:30">
      <c r="B27" s="11"/>
      <c r="C27" s="12" t="s">
        <v>174</v>
      </c>
      <c r="D27" s="11">
        <v>1.6E-2</v>
      </c>
      <c r="E27" s="11">
        <v>8.6999999999999994E-3</v>
      </c>
      <c r="F27" s="11"/>
      <c r="G27" s="11"/>
      <c r="H27" s="11">
        <f t="shared" si="0"/>
        <v>0.24301336573511523</v>
      </c>
      <c r="I27" s="11"/>
      <c r="J27" s="11">
        <f t="shared" si="1"/>
        <v>0</v>
      </c>
      <c r="K27" s="11"/>
      <c r="L27" s="11"/>
      <c r="M27" s="10" t="s">
        <v>174</v>
      </c>
      <c r="N27" s="11">
        <v>1.12E-2</v>
      </c>
      <c r="O27" s="11">
        <v>3.2499999999999999E-3</v>
      </c>
      <c r="P27" s="11"/>
      <c r="Q27" s="11"/>
      <c r="R27" s="11">
        <f t="shared" si="2"/>
        <v>-0.14727540500736383</v>
      </c>
      <c r="S27" s="11"/>
      <c r="T27" s="11">
        <f t="shared" si="3"/>
        <v>0</v>
      </c>
      <c r="U27" s="11"/>
      <c r="V27" s="11"/>
      <c r="W27" s="10" t="s">
        <v>174</v>
      </c>
      <c r="X27" s="11">
        <v>3.0249999999999999E-2</v>
      </c>
      <c r="Y27" s="11">
        <v>2.145E-2</v>
      </c>
      <c r="Z27" s="11"/>
      <c r="AA27" s="11"/>
      <c r="AB27" s="11">
        <f t="shared" si="4"/>
        <v>1.8309859154929577</v>
      </c>
      <c r="AC27" s="11"/>
      <c r="AD27" s="11">
        <f t="shared" si="5"/>
        <v>0</v>
      </c>
    </row>
    <row r="28" spans="2:30">
      <c r="B28" s="11"/>
      <c r="C28" s="12" t="s">
        <v>175</v>
      </c>
      <c r="D28" s="11">
        <v>2.2349999999999998E-2</v>
      </c>
      <c r="E28" s="11">
        <v>1.5049999999999999E-2</v>
      </c>
      <c r="F28" s="11"/>
      <c r="G28" s="11"/>
      <c r="H28" s="11">
        <f t="shared" si="0"/>
        <v>1.4300401906720253</v>
      </c>
      <c r="I28" s="11"/>
      <c r="J28" s="11">
        <f t="shared" si="1"/>
        <v>1.1899184858989975</v>
      </c>
      <c r="K28" s="11"/>
      <c r="L28" s="11"/>
      <c r="M28" s="10" t="s">
        <v>175</v>
      </c>
      <c r="N28" s="11">
        <v>9.5999999999999992E-3</v>
      </c>
      <c r="O28" s="11">
        <v>1.65E-3</v>
      </c>
      <c r="P28" s="11"/>
      <c r="Q28" s="11"/>
      <c r="R28" s="11">
        <f t="shared" si="2"/>
        <v>-0.5757129468469675</v>
      </c>
      <c r="S28" s="11"/>
      <c r="T28" s="11">
        <f t="shared" si="3"/>
        <v>-0.42780748663101598</v>
      </c>
      <c r="U28" s="11"/>
      <c r="V28" s="11"/>
      <c r="W28" s="10" t="s">
        <v>175</v>
      </c>
      <c r="X28" s="11">
        <v>1.3299999999999999E-2</v>
      </c>
      <c r="Y28" s="11">
        <v>4.4999999999999997E-3</v>
      </c>
      <c r="Z28" s="11"/>
      <c r="AA28" s="11"/>
      <c r="AB28" s="11">
        <f t="shared" si="4"/>
        <v>-0.68198665678280224</v>
      </c>
      <c r="AC28" s="11"/>
      <c r="AD28" s="11">
        <f t="shared" si="5"/>
        <v>-2.5598429358906589</v>
      </c>
    </row>
    <row r="29" spans="2:30">
      <c r="B29" s="11"/>
      <c r="C29" s="12" t="s">
        <v>176</v>
      </c>
      <c r="D29" s="11">
        <v>1.8350000000000002E-2</v>
      </c>
      <c r="E29" s="11">
        <v>1.1050000000000001E-2</v>
      </c>
      <c r="F29" s="11"/>
      <c r="G29" s="11"/>
      <c r="H29" s="11">
        <f t="shared" si="0"/>
        <v>0.68230675764090098</v>
      </c>
      <c r="I29" s="11"/>
      <c r="J29" s="11">
        <f t="shared" si="1"/>
        <v>0.44036353415159779</v>
      </c>
      <c r="K29" s="11"/>
      <c r="L29" s="11"/>
      <c r="M29" s="10" t="s">
        <v>176</v>
      </c>
      <c r="N29" s="11">
        <v>8.1499999999999993E-3</v>
      </c>
      <c r="O29" s="11">
        <v>2.0000000000000001E-4</v>
      </c>
      <c r="P29" s="11"/>
      <c r="Q29" s="11"/>
      <c r="R29" s="11">
        <f t="shared" si="2"/>
        <v>-0.96398446913910851</v>
      </c>
      <c r="S29" s="11"/>
      <c r="T29" s="11">
        <f t="shared" si="3"/>
        <v>-0.81550802139037426</v>
      </c>
      <c r="U29" s="11"/>
      <c r="V29" s="11"/>
      <c r="W29" s="10" t="s">
        <v>176</v>
      </c>
      <c r="X29" s="11">
        <v>1.3650000000000001E-2</v>
      </c>
      <c r="Y29" s="11">
        <v>4.8500000000000001E-3</v>
      </c>
      <c r="Z29" s="11"/>
      <c r="AA29" s="11"/>
      <c r="AB29" s="11">
        <f t="shared" si="4"/>
        <v>-0.63009636767976285</v>
      </c>
      <c r="AC29" s="11"/>
      <c r="AD29" s="11">
        <f t="shared" si="5"/>
        <v>-2.5069848221702031</v>
      </c>
    </row>
    <row r="30" spans="2:30">
      <c r="B30" s="11"/>
      <c r="C30" s="12" t="s">
        <v>177</v>
      </c>
      <c r="D30" s="11">
        <v>2.2700000000000001E-2</v>
      </c>
      <c r="E30" s="11">
        <v>1.54E-2</v>
      </c>
      <c r="F30" s="11"/>
      <c r="G30" s="11"/>
      <c r="H30" s="11">
        <f t="shared" si="0"/>
        <v>1.4954668660622488</v>
      </c>
      <c r="I30" s="11"/>
      <c r="J30" s="11">
        <f t="shared" si="1"/>
        <v>1.2555045441768953</v>
      </c>
      <c r="K30" s="11"/>
      <c r="L30" s="11"/>
      <c r="M30" s="10" t="s">
        <v>177</v>
      </c>
      <c r="N30" s="11">
        <v>1.09E-2</v>
      </c>
      <c r="O30" s="11">
        <v>2.9499999999999999E-3</v>
      </c>
      <c r="P30" s="11"/>
      <c r="Q30" s="11"/>
      <c r="R30" s="11">
        <f t="shared" si="2"/>
        <v>-0.22760744410228953</v>
      </c>
      <c r="S30" s="11"/>
      <c r="T30" s="11">
        <f t="shared" si="3"/>
        <v>-8.0213903743315482E-2</v>
      </c>
      <c r="U30" s="11"/>
      <c r="V30" s="11"/>
      <c r="W30" s="10" t="s">
        <v>177</v>
      </c>
      <c r="X30" s="11">
        <v>1.3849999999999999E-2</v>
      </c>
      <c r="Y30" s="11">
        <v>5.0499999999999998E-3</v>
      </c>
      <c r="Z30" s="11"/>
      <c r="AA30" s="11"/>
      <c r="AB30" s="11">
        <f t="shared" si="4"/>
        <v>-0.60044477390659756</v>
      </c>
      <c r="AC30" s="11"/>
      <c r="AD30" s="11">
        <f t="shared" si="5"/>
        <v>-2.4767801857585141</v>
      </c>
    </row>
    <row r="31" spans="2:30">
      <c r="B31" s="11"/>
      <c r="C31" s="12" t="s">
        <v>178</v>
      </c>
      <c r="D31" s="11">
        <v>1.47E-2</v>
      </c>
      <c r="E31" s="11">
        <v>7.4000000000000003E-3</v>
      </c>
      <c r="F31" s="11"/>
      <c r="G31" s="11"/>
      <c r="H31" s="11">
        <f t="shared" si="0"/>
        <v>0</v>
      </c>
      <c r="I31" s="11"/>
      <c r="J31" s="11">
        <f t="shared" si="1"/>
        <v>-0.24360535931790486</v>
      </c>
      <c r="K31" s="11"/>
      <c r="L31" s="11"/>
      <c r="M31" s="10" t="s">
        <v>178</v>
      </c>
      <c r="N31" s="11">
        <v>1.175E-2</v>
      </c>
      <c r="O31" s="11">
        <v>3.8E-3</v>
      </c>
      <c r="P31" s="11"/>
      <c r="Q31" s="11"/>
      <c r="R31" s="11">
        <f t="shared" si="2"/>
        <v>0</v>
      </c>
      <c r="S31" s="11"/>
      <c r="T31" s="11">
        <f t="shared" si="3"/>
        <v>0.1470588235294118</v>
      </c>
      <c r="U31" s="11"/>
      <c r="V31" s="11"/>
      <c r="W31" s="10" t="s">
        <v>178</v>
      </c>
      <c r="X31" s="11">
        <v>1.7899999999999999E-2</v>
      </c>
      <c r="Y31" s="11">
        <v>9.1000000000000004E-3</v>
      </c>
      <c r="Z31" s="11"/>
      <c r="AA31" s="11"/>
      <c r="AB31" s="11">
        <f t="shared" si="4"/>
        <v>0</v>
      </c>
      <c r="AC31" s="11"/>
      <c r="AD31" s="11">
        <f t="shared" si="5"/>
        <v>-1.8651362984218076</v>
      </c>
    </row>
    <row r="32" spans="2:30">
      <c r="B32" s="11"/>
      <c r="C32" s="12" t="s">
        <v>179</v>
      </c>
      <c r="D32" s="11">
        <v>1.29E-2</v>
      </c>
      <c r="E32" s="11">
        <v>5.5999999999999999E-3</v>
      </c>
      <c r="F32" s="11"/>
      <c r="G32" s="11"/>
      <c r="H32" s="11">
        <f t="shared" si="0"/>
        <v>-0.33648004486400601</v>
      </c>
      <c r="I32" s="11"/>
      <c r="J32" s="11">
        <f t="shared" si="1"/>
        <v>-0.58090508760423498</v>
      </c>
      <c r="K32" s="11"/>
      <c r="L32" s="11"/>
      <c r="M32" s="10" t="s">
        <v>179</v>
      </c>
      <c r="N32" s="11">
        <v>8.9499999999999996E-3</v>
      </c>
      <c r="O32" s="11">
        <v>1E-3</v>
      </c>
      <c r="P32" s="11"/>
      <c r="Q32" s="11"/>
      <c r="R32" s="11">
        <f t="shared" si="2"/>
        <v>-0.74976569821930661</v>
      </c>
      <c r="S32" s="11"/>
      <c r="T32" s="11">
        <f t="shared" si="3"/>
        <v>-0.60160427807486627</v>
      </c>
      <c r="U32" s="11"/>
      <c r="V32" s="11"/>
      <c r="W32" s="10" t="s">
        <v>179</v>
      </c>
      <c r="X32" s="11">
        <v>1.7600000000000001E-2</v>
      </c>
      <c r="Y32" s="11">
        <v>8.8000000000000005E-3</v>
      </c>
      <c r="Z32" s="11"/>
      <c r="AA32" s="11"/>
      <c r="AB32" s="11">
        <f t="shared" si="4"/>
        <v>-4.4477390659747949E-2</v>
      </c>
      <c r="AC32" s="11"/>
      <c r="AD32" s="11">
        <f t="shared" si="5"/>
        <v>-1.9104432530393414</v>
      </c>
    </row>
    <row r="33" spans="1:30">
      <c r="B33" s="11"/>
      <c r="C33" s="12" t="s">
        <v>180</v>
      </c>
      <c r="D33" s="11">
        <v>1.15E-2</v>
      </c>
      <c r="E33" s="11">
        <v>4.1999999999999997E-3</v>
      </c>
      <c r="F33" s="11"/>
      <c r="G33" s="11"/>
      <c r="H33" s="11">
        <f t="shared" si="0"/>
        <v>-0.59818674642489966</v>
      </c>
      <c r="I33" s="11"/>
      <c r="J33" s="11">
        <f t="shared" si="1"/>
        <v>-0.84324932071582503</v>
      </c>
      <c r="K33" s="11"/>
      <c r="L33" s="11"/>
      <c r="M33" s="10" t="s">
        <v>180</v>
      </c>
      <c r="N33" s="11">
        <v>8.8000000000000005E-3</v>
      </c>
      <c r="O33" s="11">
        <v>8.4999999999999995E-4</v>
      </c>
      <c r="P33" s="11"/>
      <c r="Q33" s="11"/>
      <c r="R33" s="11">
        <f t="shared" si="2"/>
        <v>-0.7899317177667694</v>
      </c>
      <c r="S33" s="11"/>
      <c r="T33" s="11">
        <f t="shared" si="3"/>
        <v>-0.64171122994652396</v>
      </c>
      <c r="U33" s="11"/>
      <c r="V33" s="11"/>
      <c r="W33" s="10" t="s">
        <v>180</v>
      </c>
      <c r="X33" s="11">
        <v>1.2149999999999999E-2</v>
      </c>
      <c r="Y33" s="11">
        <v>3.3500000000000001E-3</v>
      </c>
      <c r="Z33" s="11"/>
      <c r="AA33" s="11"/>
      <c r="AB33" s="11">
        <f t="shared" si="4"/>
        <v>-0.85248332097850255</v>
      </c>
      <c r="AC33" s="11"/>
      <c r="AD33" s="11">
        <f t="shared" si="5"/>
        <v>-2.7335195952578726</v>
      </c>
    </row>
    <row r="34" spans="1:30">
      <c r="B34" s="11"/>
      <c r="C34" s="12" t="s">
        <v>181</v>
      </c>
      <c r="D34" s="11">
        <v>1.205E-2</v>
      </c>
      <c r="E34" s="11">
        <v>4.7499999999999999E-3</v>
      </c>
      <c r="F34" s="11"/>
      <c r="G34" s="11"/>
      <c r="H34" s="11">
        <f t="shared" si="0"/>
        <v>-0.49537339938311997</v>
      </c>
      <c r="I34" s="11"/>
      <c r="J34" s="11">
        <f t="shared" si="1"/>
        <v>-0.7401855148505575</v>
      </c>
      <c r="K34" s="11"/>
      <c r="L34" s="11"/>
      <c r="M34" s="10" t="s">
        <v>181</v>
      </c>
      <c r="N34" s="11">
        <v>9.9500000000000005E-3</v>
      </c>
      <c r="O34" s="11">
        <v>2E-3</v>
      </c>
      <c r="P34" s="11"/>
      <c r="Q34" s="11"/>
      <c r="R34" s="11">
        <f t="shared" si="2"/>
        <v>-0.48199223456955426</v>
      </c>
      <c r="S34" s="11"/>
      <c r="T34" s="11">
        <f t="shared" si="3"/>
        <v>-0.33422459893048123</v>
      </c>
      <c r="U34" s="11"/>
      <c r="V34" s="11"/>
      <c r="W34" s="10" t="s">
        <v>181</v>
      </c>
      <c r="X34" s="11">
        <v>1.1650000000000001E-2</v>
      </c>
      <c r="Y34" s="11">
        <v>2.8500000000000001E-3</v>
      </c>
      <c r="Z34" s="11"/>
      <c r="AA34" s="11"/>
      <c r="AB34" s="11">
        <f t="shared" si="4"/>
        <v>-0.92661230541141593</v>
      </c>
      <c r="AC34" s="11"/>
      <c r="AD34" s="11">
        <f t="shared" si="5"/>
        <v>-2.8090311862870947</v>
      </c>
    </row>
    <row r="35" spans="1:30">
      <c r="B35" s="11"/>
      <c r="C35" s="12" t="s">
        <v>182</v>
      </c>
      <c r="D35" s="11">
        <v>0.54595000000000005</v>
      </c>
      <c r="E35" s="11">
        <v>0.53864999999999996</v>
      </c>
      <c r="F35" s="11"/>
      <c r="G35" s="11"/>
      <c r="H35" s="11">
        <f t="shared" si="0"/>
        <v>99.308346574446205</v>
      </c>
      <c r="I35" s="11"/>
      <c r="J35" s="11">
        <f t="shared" si="1"/>
        <v>99.306661669633641</v>
      </c>
      <c r="K35" s="11"/>
      <c r="L35" s="11"/>
      <c r="M35" s="10" t="s">
        <v>182</v>
      </c>
      <c r="N35" s="11">
        <v>0.38705000000000001</v>
      </c>
      <c r="O35" s="11">
        <v>0.37909999999999999</v>
      </c>
      <c r="P35" s="11"/>
      <c r="Q35" s="11"/>
      <c r="R35" s="11">
        <f t="shared" si="2"/>
        <v>100.49538090775205</v>
      </c>
      <c r="S35" s="11"/>
      <c r="T35" s="11">
        <f t="shared" si="3"/>
        <v>100.4946524064171</v>
      </c>
      <c r="U35" s="11"/>
      <c r="V35" s="11"/>
      <c r="W35" s="10" t="s">
        <v>182</v>
      </c>
      <c r="X35" s="11">
        <v>0.68774999999999997</v>
      </c>
      <c r="Y35" s="11">
        <v>0.67895000000000005</v>
      </c>
      <c r="Z35" s="11"/>
      <c r="AA35" s="11"/>
      <c r="AB35" s="11">
        <f t="shared" si="4"/>
        <v>99.310600444773925</v>
      </c>
      <c r="AC35" s="11"/>
      <c r="AD35" s="11">
        <f t="shared" si="5"/>
        <v>99.297742203428243</v>
      </c>
    </row>
    <row r="36" spans="1:30">
      <c r="B36" s="11"/>
      <c r="C36" s="12" t="s">
        <v>183</v>
      </c>
      <c r="D36" s="11">
        <v>0.55335000000000001</v>
      </c>
      <c r="E36" s="11">
        <v>0.54605000000000004</v>
      </c>
      <c r="F36" s="11"/>
      <c r="G36" s="11"/>
      <c r="H36" s="11">
        <f t="shared" si="0"/>
        <v>100.6916534255538</v>
      </c>
      <c r="I36" s="11"/>
      <c r="J36" s="11">
        <f t="shared" si="1"/>
        <v>100.69333833036636</v>
      </c>
      <c r="K36" s="11"/>
      <c r="L36" s="11"/>
      <c r="M36" s="10" t="s">
        <v>183</v>
      </c>
      <c r="N36" s="11">
        <v>0.38335000000000002</v>
      </c>
      <c r="O36" s="11">
        <v>0.37540000000000001</v>
      </c>
      <c r="P36" s="11"/>
      <c r="Q36" s="11"/>
      <c r="R36" s="11">
        <f t="shared" si="2"/>
        <v>99.504619092247964</v>
      </c>
      <c r="S36" s="11"/>
      <c r="T36" s="11">
        <f t="shared" si="3"/>
        <v>99.505347593582897</v>
      </c>
      <c r="U36" s="11"/>
      <c r="V36" s="11"/>
      <c r="W36" s="10" t="s">
        <v>183</v>
      </c>
      <c r="X36" s="11">
        <v>0.69704999999999995</v>
      </c>
      <c r="Y36" s="11">
        <v>0.68825000000000003</v>
      </c>
      <c r="Z36" s="11"/>
      <c r="AA36" s="11"/>
      <c r="AB36" s="11">
        <f t="shared" si="4"/>
        <v>100.68939955522609</v>
      </c>
      <c r="AC36" s="11"/>
      <c r="AD36" s="11">
        <f t="shared" si="5"/>
        <v>100.70225779657179</v>
      </c>
    </row>
    <row r="37" spans="1:30">
      <c r="B37" s="11"/>
      <c r="C37" s="12" t="s">
        <v>184</v>
      </c>
      <c r="D37" s="11">
        <v>7.3000000000000001E-3</v>
      </c>
      <c r="E37" s="11"/>
      <c r="F37" s="11"/>
      <c r="G37" s="11"/>
      <c r="H37" s="11"/>
      <c r="I37" s="11"/>
      <c r="J37" s="11"/>
      <c r="K37" s="11"/>
      <c r="L37" s="11"/>
      <c r="M37" s="10" t="s">
        <v>184</v>
      </c>
      <c r="N37" s="11">
        <v>7.9500000000000005E-3</v>
      </c>
      <c r="O37" s="11"/>
      <c r="P37" s="11"/>
      <c r="Q37" s="11"/>
      <c r="R37" s="11"/>
      <c r="S37" s="11"/>
      <c r="T37" s="11"/>
      <c r="U37" s="11"/>
      <c r="V37" s="11"/>
      <c r="W37" s="10" t="s">
        <v>184</v>
      </c>
      <c r="X37" s="11">
        <v>8.8000000000000005E-3</v>
      </c>
      <c r="Y37" s="11"/>
      <c r="Z37" s="11"/>
      <c r="AA37" s="11"/>
      <c r="AB37" s="11"/>
      <c r="AC37" s="11"/>
      <c r="AD37" s="11"/>
    </row>
    <row r="38" spans="1:30">
      <c r="B38" s="11"/>
      <c r="C38" s="12" t="s">
        <v>185</v>
      </c>
      <c r="D38" s="11">
        <v>0.1615</v>
      </c>
      <c r="E38" s="11"/>
      <c r="F38" s="11"/>
      <c r="G38" s="11"/>
      <c r="H38" s="11">
        <v>29.06005</v>
      </c>
      <c r="I38" s="11"/>
      <c r="J38" s="11"/>
      <c r="K38" s="11"/>
      <c r="L38" s="11"/>
      <c r="M38" s="10" t="s">
        <v>185</v>
      </c>
      <c r="N38" s="11">
        <v>0.15759999999999999</v>
      </c>
      <c r="O38" s="11"/>
      <c r="P38" s="11"/>
      <c r="Q38" s="11"/>
      <c r="R38" s="11">
        <v>41.479340000000001</v>
      </c>
      <c r="S38" s="11"/>
      <c r="T38" s="11"/>
      <c r="U38" s="11"/>
      <c r="V38" s="11"/>
      <c r="W38" s="10" t="s">
        <v>185</v>
      </c>
      <c r="X38" s="11">
        <v>1.1351</v>
      </c>
      <c r="Y38" s="11"/>
      <c r="Z38" s="11"/>
      <c r="AA38" s="11"/>
      <c r="AB38" s="11">
        <v>166.63470000000001</v>
      </c>
      <c r="AC38" s="11"/>
      <c r="AD38" s="11"/>
    </row>
    <row r="39" spans="1:30">
      <c r="B39" s="11"/>
      <c r="C39" s="12" t="s">
        <v>186</v>
      </c>
      <c r="D39" s="11">
        <v>0.96504999999999996</v>
      </c>
      <c r="E39" s="11"/>
      <c r="F39" s="11"/>
      <c r="G39" s="11"/>
      <c r="H39" s="11"/>
      <c r="I39" s="11"/>
      <c r="J39" s="11"/>
      <c r="K39" s="11"/>
      <c r="L39" s="11"/>
      <c r="M39" s="10" t="s">
        <v>186</v>
      </c>
      <c r="N39" s="11">
        <v>0.96419999999999995</v>
      </c>
      <c r="O39" s="11"/>
      <c r="P39" s="11"/>
      <c r="Q39" s="11"/>
      <c r="R39" s="11"/>
      <c r="S39" s="11"/>
      <c r="T39" s="11"/>
      <c r="U39" s="11"/>
      <c r="V39" s="11"/>
      <c r="W39" s="10" t="s">
        <v>186</v>
      </c>
      <c r="X39" s="11">
        <v>3.4499999999999999E-3</v>
      </c>
      <c r="Y39" s="11"/>
      <c r="Z39" s="11"/>
      <c r="AA39" s="11"/>
      <c r="AB39" s="11"/>
      <c r="AC39" s="11"/>
      <c r="AD39" s="11"/>
    </row>
    <row r="40" spans="1:30">
      <c r="B40" s="11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0"/>
      <c r="N40" s="11"/>
      <c r="O40" s="11"/>
      <c r="P40" s="11"/>
      <c r="Q40" s="11"/>
      <c r="R40" s="11"/>
      <c r="S40" s="11"/>
      <c r="T40" s="11"/>
      <c r="U40" s="11"/>
      <c r="V40" s="11"/>
      <c r="W40" s="10"/>
      <c r="X40" s="11"/>
      <c r="Y40" s="11"/>
      <c r="Z40" s="11"/>
      <c r="AA40" s="11"/>
      <c r="AB40" s="11"/>
      <c r="AC40" s="11"/>
      <c r="AD40" s="11"/>
    </row>
    <row r="41" spans="1:30">
      <c r="A41" s="13" t="s">
        <v>187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>
      <c r="B42" s="11"/>
      <c r="C42" s="10" t="s">
        <v>188</v>
      </c>
      <c r="D42" s="10"/>
      <c r="E42" s="10"/>
      <c r="F42" s="10"/>
      <c r="G42" s="10" t="s">
        <v>188</v>
      </c>
      <c r="H42" s="11"/>
      <c r="I42" s="11"/>
      <c r="J42" s="11"/>
      <c r="K42" s="11"/>
      <c r="L42" s="11"/>
      <c r="M42" s="10" t="s">
        <v>188</v>
      </c>
      <c r="N42" s="10"/>
      <c r="O42" s="10"/>
      <c r="P42" s="10"/>
      <c r="Q42" s="10" t="s">
        <v>188</v>
      </c>
      <c r="R42" s="10"/>
      <c r="S42" s="11"/>
      <c r="T42" s="11"/>
      <c r="U42" s="11"/>
      <c r="V42" s="11"/>
      <c r="W42" s="10" t="s">
        <v>188</v>
      </c>
      <c r="X42" s="10"/>
      <c r="Y42" s="10"/>
      <c r="Z42" s="10"/>
      <c r="AA42" s="10" t="s">
        <v>188</v>
      </c>
      <c r="AB42" s="10"/>
      <c r="AC42" s="11"/>
      <c r="AD42" s="11"/>
    </row>
    <row r="43" spans="1:30">
      <c r="B43" s="11"/>
      <c r="C43" s="10" t="s">
        <v>189</v>
      </c>
      <c r="D43" s="10" t="s">
        <v>190</v>
      </c>
      <c r="E43" s="10"/>
      <c r="F43" s="10"/>
      <c r="G43" s="10" t="s">
        <v>189</v>
      </c>
      <c r="H43" s="10" t="s">
        <v>190</v>
      </c>
      <c r="I43" s="11"/>
      <c r="J43" s="11"/>
      <c r="K43" s="11"/>
      <c r="L43" s="11"/>
      <c r="M43" s="10" t="s">
        <v>189</v>
      </c>
      <c r="N43" s="10" t="s">
        <v>190</v>
      </c>
      <c r="O43" s="10"/>
      <c r="P43" s="10"/>
      <c r="Q43" s="10" t="s">
        <v>189</v>
      </c>
      <c r="R43" s="10" t="s">
        <v>190</v>
      </c>
      <c r="S43" s="11"/>
      <c r="T43" s="11"/>
      <c r="U43" s="11"/>
      <c r="V43" s="11"/>
      <c r="W43" s="10" t="s">
        <v>189</v>
      </c>
      <c r="X43" s="10" t="s">
        <v>190</v>
      </c>
      <c r="Y43" s="10"/>
      <c r="Z43" s="10"/>
      <c r="AA43" s="10" t="s">
        <v>189</v>
      </c>
      <c r="AB43" s="10" t="s">
        <v>190</v>
      </c>
      <c r="AC43" s="11"/>
      <c r="AD43" s="11"/>
    </row>
    <row r="44" spans="1:30">
      <c r="B44" s="12" t="s">
        <v>191</v>
      </c>
      <c r="C44" s="11">
        <f>AVERAGE(H3:H6)</f>
        <v>-0.51874006916534265</v>
      </c>
      <c r="D44">
        <f>STDEV(H3:H6)</f>
        <v>0.30243367954693767</v>
      </c>
      <c r="E44" s="11"/>
      <c r="F44" s="12" t="s">
        <v>192</v>
      </c>
      <c r="G44" s="11">
        <f>AVERAGE(H19:H22)</f>
        <v>-0.62856341714178909</v>
      </c>
      <c r="H44">
        <f>STDEV(H19:H22)</f>
        <v>0.21644146512588827</v>
      </c>
      <c r="I44" s="11"/>
      <c r="J44" s="11"/>
      <c r="K44" s="11"/>
      <c r="L44" s="12" t="s">
        <v>191</v>
      </c>
      <c r="M44" s="11">
        <f>AVERAGE(R3:R6)</f>
        <v>1.2786182889275675</v>
      </c>
      <c r="N44">
        <f>STDEV(R3:R6)</f>
        <v>0.45039836210086959</v>
      </c>
      <c r="O44" s="11"/>
      <c r="P44" s="12" t="s">
        <v>192</v>
      </c>
      <c r="Q44" s="11">
        <f>AVERAGE(R19:R22)</f>
        <v>0.28785647342348375</v>
      </c>
      <c r="R44">
        <f>STDEV(R19:R22)</f>
        <v>0.3199304631235379</v>
      </c>
      <c r="S44" s="11"/>
      <c r="T44" s="11"/>
      <c r="U44" s="11"/>
      <c r="V44" s="12" t="s">
        <v>191</v>
      </c>
      <c r="W44" s="11">
        <f>AVERAGE(AB3:AB6)</f>
        <v>42.501853224610826</v>
      </c>
      <c r="X44">
        <f>STDEV(AB3:AB6)</f>
        <v>10.81082988586747</v>
      </c>
      <c r="Y44" s="11"/>
      <c r="Z44" s="12" t="s">
        <v>192</v>
      </c>
      <c r="AA44" s="11">
        <f>AVERAGE(AB19:AB22)</f>
        <v>7.4128984432913048E-2</v>
      </c>
      <c r="AB44">
        <f>STDEV(AB19:AB22)</f>
        <v>1.2183792614828537</v>
      </c>
      <c r="AC44" s="11"/>
      <c r="AD44" s="11"/>
    </row>
    <row r="45" spans="1:30">
      <c r="B45" s="12" t="s">
        <v>193</v>
      </c>
      <c r="C45" s="11">
        <f>AVERAGE(H7:H10)</f>
        <v>-0.82250677633423686</v>
      </c>
      <c r="D45">
        <f>STDEV(H7:H10)</f>
        <v>0.30055024190697305</v>
      </c>
      <c r="E45" s="11"/>
      <c r="F45" s="12" t="s">
        <v>194</v>
      </c>
      <c r="G45" s="11">
        <f>AVERAGE(H23:H26)</f>
        <v>-0.76642676885690253</v>
      </c>
      <c r="H45">
        <f>STDEV(H23:H26)</f>
        <v>0.30754183080669401</v>
      </c>
      <c r="I45" s="11"/>
      <c r="J45" s="11"/>
      <c r="K45" s="11"/>
      <c r="L45" s="12" t="s">
        <v>193</v>
      </c>
      <c r="M45" s="11">
        <f>AVERAGE(R7:R10)</f>
        <v>0.20417726603293618</v>
      </c>
      <c r="N45">
        <f>STDEV(R7:R10)</f>
        <v>0.62525486021524956</v>
      </c>
      <c r="O45" s="11"/>
      <c r="P45" s="12" t="s">
        <v>194</v>
      </c>
      <c r="Q45" s="11">
        <f>AVERAGE(R23:R26)</f>
        <v>-0.2945508100147276</v>
      </c>
      <c r="R45">
        <f>STDEV(R23:R26)</f>
        <v>0.29190173473946246</v>
      </c>
      <c r="S45" s="11"/>
      <c r="T45" s="11"/>
      <c r="U45" s="11"/>
      <c r="V45" s="12" t="s">
        <v>193</v>
      </c>
      <c r="W45" s="11">
        <f>AVERAGE(AB7:AB10)</f>
        <v>1.4918458117123794</v>
      </c>
      <c r="X45">
        <f>STDEV(AB7:AB10)</f>
        <v>0.35660972829232734</v>
      </c>
      <c r="Y45" s="11"/>
      <c r="Z45" s="12" t="s">
        <v>194</v>
      </c>
      <c r="AA45" s="11">
        <f>AVERAGE(AB23:AB26)</f>
        <v>-0.4355077835433655</v>
      </c>
      <c r="AB45">
        <f>STDEV(AB23:AB26)</f>
        <v>0.78535627112027118</v>
      </c>
      <c r="AC45" s="11"/>
      <c r="AD45" s="11"/>
    </row>
    <row r="46" spans="1:30">
      <c r="B46" s="12" t="s">
        <v>195</v>
      </c>
      <c r="C46" s="11">
        <f>AVERAGE(H11:H14)</f>
        <v>-0.73371343116179089</v>
      </c>
      <c r="D46">
        <f>STDEV(H11:H14)</f>
        <v>0.31247333443594355</v>
      </c>
      <c r="E46" s="11"/>
      <c r="F46" s="12" t="s">
        <v>196</v>
      </c>
      <c r="G46" s="11">
        <f>AVERAGE(H27:H30)</f>
        <v>0.9627067950275725</v>
      </c>
      <c r="H46">
        <f>STDEV(H27:H30)</f>
        <v>0.60520426554638895</v>
      </c>
      <c r="I46" s="11"/>
      <c r="J46" s="11"/>
      <c r="K46" s="11"/>
      <c r="L46" s="12" t="s">
        <v>195</v>
      </c>
      <c r="M46" s="11">
        <f>AVERAGE(R11:R14)</f>
        <v>0.14392823671174187</v>
      </c>
      <c r="N46">
        <f>STDEV(R11:R14)</f>
        <v>0.30984969107867799</v>
      </c>
      <c r="O46" s="11"/>
      <c r="P46" s="12" t="s">
        <v>196</v>
      </c>
      <c r="Q46" s="11">
        <f>AVERAGE(R27:R30)</f>
        <v>-0.47864506627393233</v>
      </c>
      <c r="R46">
        <f>STDEV(R27:R30)</f>
        <v>0.37318549880989915</v>
      </c>
      <c r="S46" s="11"/>
      <c r="T46" s="11"/>
      <c r="U46" s="11"/>
      <c r="V46" s="12" t="s">
        <v>195</v>
      </c>
      <c r="W46" s="11">
        <f>AVERAGE(AB11:AB14)</f>
        <v>7.7835433654558805E-2</v>
      </c>
      <c r="X46">
        <f>STDEV(AB11:AB14)</f>
        <v>1.0262603942540365</v>
      </c>
      <c r="Y46" s="11"/>
      <c r="Z46" s="12" t="s">
        <v>196</v>
      </c>
      <c r="AA46" s="11">
        <f>AVERAGE(AB27:AB30)</f>
        <v>-2.0385470719051252E-2</v>
      </c>
      <c r="AB46">
        <f>STDEV(AB27:AB30)</f>
        <v>1.2347075648606831</v>
      </c>
      <c r="AC46" s="11"/>
      <c r="AD46" s="11"/>
    </row>
    <row r="47" spans="1:30">
      <c r="B47" s="12" t="s">
        <v>197</v>
      </c>
      <c r="C47" s="11">
        <f>AVERAGE(H15:H18)</f>
        <v>-0.70801009440134588</v>
      </c>
      <c r="D47">
        <f>STDEV(H15:H18)</f>
        <v>0.14607439581351273</v>
      </c>
      <c r="E47" s="11"/>
      <c r="F47" s="12" t="s">
        <v>198</v>
      </c>
      <c r="G47" s="11">
        <f>AVERAGE(H31:H34)</f>
        <v>-0.35751004766800643</v>
      </c>
      <c r="H47">
        <f>STDEV(H31:H34)</f>
        <v>0.26152582553937692</v>
      </c>
      <c r="I47" s="11"/>
      <c r="J47" s="11"/>
      <c r="K47" s="11"/>
      <c r="L47" s="12" t="s">
        <v>197</v>
      </c>
      <c r="M47" s="11">
        <f>AVERAGE(R15:R18)</f>
        <v>0.1673584147810952</v>
      </c>
      <c r="N47">
        <f>STDEV(R15:R18)</f>
        <v>0.19813426947313889</v>
      </c>
      <c r="O47" s="11"/>
      <c r="P47" s="12" t="s">
        <v>198</v>
      </c>
      <c r="Q47" s="11">
        <f>AVERAGE(R31:R34)</f>
        <v>-0.50542241263890764</v>
      </c>
      <c r="R47">
        <f>STDEV(R31:R34)</f>
        <v>0.363616086165367</v>
      </c>
      <c r="S47" s="11"/>
      <c r="T47" s="11"/>
      <c r="U47" s="11"/>
      <c r="V47" s="12" t="s">
        <v>197</v>
      </c>
      <c r="W47" s="11">
        <f>AVERAGE(AB15:AB18)</f>
        <v>-1.1156412157153448</v>
      </c>
      <c r="X47">
        <f>STDEV(AB15:AB18)</f>
        <v>0.31066442382345216</v>
      </c>
      <c r="Y47" s="11"/>
      <c r="Z47" s="12" t="s">
        <v>198</v>
      </c>
      <c r="AA47" s="11">
        <f>AVERAGE(AB31:AB34)</f>
        <v>-0.45589325426241661</v>
      </c>
      <c r="AB47">
        <f>STDEV(AB31:AB34)</f>
        <v>0.50198332583144289</v>
      </c>
      <c r="AC47" s="11"/>
      <c r="AD47" s="11"/>
    </row>
    <row r="49" spans="1:53">
      <c r="A49" s="13" t="s">
        <v>199</v>
      </c>
      <c r="B49" s="12"/>
      <c r="F49" s="12"/>
      <c r="L49" s="12"/>
      <c r="M49" s="19"/>
      <c r="N49" s="19"/>
      <c r="P49" s="12"/>
      <c r="V49" s="12"/>
      <c r="Z49" s="12"/>
    </row>
    <row r="50" spans="1:53">
      <c r="C50" s="12" t="s">
        <v>188</v>
      </c>
      <c r="D50" s="12"/>
      <c r="E50" s="12"/>
      <c r="F50" s="12"/>
      <c r="G50" s="12" t="s">
        <v>188</v>
      </c>
      <c r="H50" s="12"/>
      <c r="M50" s="12" t="s">
        <v>188</v>
      </c>
      <c r="N50" s="12"/>
      <c r="O50" s="12"/>
      <c r="P50" s="12"/>
      <c r="Q50" s="12" t="s">
        <v>188</v>
      </c>
      <c r="R50" s="12"/>
      <c r="W50" s="12" t="s">
        <v>188</v>
      </c>
      <c r="X50" s="12"/>
      <c r="Y50" s="12"/>
      <c r="Z50" s="12"/>
      <c r="AA50" s="12" t="s">
        <v>188</v>
      </c>
      <c r="AB50" s="12"/>
      <c r="AX50" t="s">
        <v>200</v>
      </c>
    </row>
    <row r="51" spans="1:53">
      <c r="C51" s="12" t="s">
        <v>189</v>
      </c>
      <c r="D51" s="12" t="s">
        <v>190</v>
      </c>
      <c r="E51" s="12"/>
      <c r="F51" s="12"/>
      <c r="G51" s="12" t="s">
        <v>189</v>
      </c>
      <c r="H51" s="12" t="s">
        <v>190</v>
      </c>
      <c r="M51" s="12" t="s">
        <v>189</v>
      </c>
      <c r="N51" s="12" t="s">
        <v>190</v>
      </c>
      <c r="O51" s="12"/>
      <c r="P51" s="12"/>
      <c r="Q51" s="12" t="s">
        <v>189</v>
      </c>
      <c r="R51" s="12" t="s">
        <v>190</v>
      </c>
      <c r="W51" s="12" t="s">
        <v>189</v>
      </c>
      <c r="X51" s="12" t="s">
        <v>190</v>
      </c>
      <c r="Y51" s="12"/>
      <c r="Z51" s="12"/>
      <c r="AA51" s="12" t="s">
        <v>189</v>
      </c>
      <c r="AB51" s="12" t="s">
        <v>190</v>
      </c>
      <c r="AY51" t="s">
        <v>201</v>
      </c>
      <c r="AZ51" t="s">
        <v>202</v>
      </c>
      <c r="BA51" t="s">
        <v>203</v>
      </c>
    </row>
    <row r="52" spans="1:53">
      <c r="B52" s="12" t="s">
        <v>191</v>
      </c>
      <c r="C52" s="11">
        <f>AVERAGE(J3:J6)</f>
        <v>-0.76360910709266361</v>
      </c>
      <c r="D52">
        <f>STDEV(J3:J6)</f>
        <v>0.30317042419869655</v>
      </c>
      <c r="F52" s="12" t="s">
        <v>192</v>
      </c>
      <c r="G52" s="11">
        <f>AVERAGE(J19:J22)</f>
        <v>-0.87369999063056303</v>
      </c>
      <c r="H52">
        <f>STDEV(J19:J22)</f>
        <v>0.21696872813472154</v>
      </c>
      <c r="L52" s="12" t="s">
        <v>191</v>
      </c>
      <c r="M52" s="11">
        <f>AVERAGE(T3:T6)</f>
        <v>1.4237967914438503</v>
      </c>
      <c r="N52">
        <f>STDEV(T3:T6)</f>
        <v>0.44973601156836812</v>
      </c>
      <c r="P52" s="12" t="s">
        <v>192</v>
      </c>
      <c r="Q52" s="11">
        <f>AVERAGE(T19:T22)</f>
        <v>0.43449197860962568</v>
      </c>
      <c r="R52">
        <f>STDEV(T19:T22)</f>
        <v>0.31945997714835622</v>
      </c>
      <c r="V52" s="12" t="s">
        <v>191</v>
      </c>
      <c r="W52" s="11">
        <f>AVERAGE(AD3:AD6)</f>
        <v>41.429434418183185</v>
      </c>
      <c r="X52">
        <f>STDEV(AD3:AD6)</f>
        <v>11.012466598229436</v>
      </c>
      <c r="Z52" s="12" t="s">
        <v>192</v>
      </c>
      <c r="AA52" s="11">
        <f>AVERAGE(AD19:AD22)</f>
        <v>-1.7896247073925846</v>
      </c>
      <c r="AB52">
        <f>STDEV(AD19:AD22)</f>
        <v>1.241103695341214</v>
      </c>
      <c r="AY52">
        <v>-0.16066</v>
      </c>
      <c r="AZ52">
        <v>-1.4958475</v>
      </c>
      <c r="BA52" s="4">
        <v>44.73</v>
      </c>
    </row>
    <row r="53" spans="1:53">
      <c r="B53" s="12" t="s">
        <v>193</v>
      </c>
      <c r="C53" s="11">
        <f>AVERAGE(J7:J10)</f>
        <v>-1.0681158062400451</v>
      </c>
      <c r="D53">
        <f>STDEV(J7:J10)</f>
        <v>0.30128239840370097</v>
      </c>
      <c r="F53" s="12" t="s">
        <v>194</v>
      </c>
      <c r="G53" s="11">
        <f>AVERAGE(J23:J26)</f>
        <v>-1.01189918485899</v>
      </c>
      <c r="H53">
        <f>STDEV(J23:J26)</f>
        <v>0.30829101918868296</v>
      </c>
      <c r="L53" s="12" t="s">
        <v>193</v>
      </c>
      <c r="M53" s="11">
        <f>AVERAGE(T7:T10)</f>
        <v>0.35093582887700547</v>
      </c>
      <c r="N53">
        <f>STDEV(T7:T10)</f>
        <v>0.62433536777375653</v>
      </c>
      <c r="P53" s="12" t="s">
        <v>194</v>
      </c>
      <c r="Q53" s="11">
        <f>AVERAGE(T23:T26)</f>
        <v>-0.14705882352941171</v>
      </c>
      <c r="R53">
        <f>STDEV(T23:T26)</f>
        <v>0.29147246748249261</v>
      </c>
      <c r="V53" s="12" t="s">
        <v>193</v>
      </c>
      <c r="W53" s="11">
        <f>AVERAGE(AD7:AD10)</f>
        <v>-0.3454655289586952</v>
      </c>
      <c r="X53">
        <f>STDEV(AD7:AD10)</f>
        <v>0.36326098577841087</v>
      </c>
      <c r="Z53" s="12" t="s">
        <v>194</v>
      </c>
      <c r="AA53" s="11">
        <f>AVERAGE(AD23:AD26)</f>
        <v>-2.3087668957184926</v>
      </c>
      <c r="AB53">
        <f>STDEV(AD23:AD26)</f>
        <v>0.80000423600486714</v>
      </c>
      <c r="AY53">
        <v>-0.46333999999999997</v>
      </c>
      <c r="AZ53">
        <v>-1.8025674999999999</v>
      </c>
      <c r="BA53" s="4">
        <v>17.96</v>
      </c>
    </row>
    <row r="54" spans="1:53">
      <c r="B54" s="12" t="s">
        <v>195</v>
      </c>
      <c r="C54" s="11">
        <f>AVERAGE(J11:J14)</f>
        <v>-0.97910615572004134</v>
      </c>
      <c r="D54">
        <f>STDEV(J11:J14)</f>
        <v>0.31323453622506858</v>
      </c>
      <c r="F54" s="12" t="s">
        <v>196</v>
      </c>
      <c r="G54" s="11">
        <f>AVERAGE(J27:J30)</f>
        <v>0.72144664105687262</v>
      </c>
      <c r="H54">
        <f>STDEV(J27:J30)</f>
        <v>0.60667857557208049</v>
      </c>
      <c r="L54" s="12" t="s">
        <v>195</v>
      </c>
      <c r="M54" s="11">
        <f>AVERAGE(T11:T14)</f>
        <v>0.29077540106951877</v>
      </c>
      <c r="N54">
        <f>STDEV(T11:T14)</f>
        <v>0.30939402976826813</v>
      </c>
      <c r="P54" s="12" t="s">
        <v>196</v>
      </c>
      <c r="Q54" s="11">
        <f>AVERAGE(T27:T30)</f>
        <v>-0.33088235294117641</v>
      </c>
      <c r="R54">
        <f>STDEV(T27:T30)</f>
        <v>0.37263669660576687</v>
      </c>
      <c r="V54" s="12" t="s">
        <v>195</v>
      </c>
      <c r="W54" s="11">
        <f>AVERAGE(AD11:AD14)</f>
        <v>-1.7858491278411239</v>
      </c>
      <c r="X54">
        <f>STDEV(AD11:AD14)</f>
        <v>1.0454015493835955</v>
      </c>
      <c r="Z54" s="12" t="s">
        <v>196</v>
      </c>
      <c r="AA54" s="11">
        <f>AVERAGE(AD27:AD30)</f>
        <v>-1.885901985954844</v>
      </c>
      <c r="AB54">
        <f>STDEV(AD27:AD30)</f>
        <v>1.2577365438322599</v>
      </c>
      <c r="AY54">
        <v>-0.37486000000000003</v>
      </c>
      <c r="AZ54">
        <v>-1.7129099999999999</v>
      </c>
      <c r="BA54" s="4">
        <v>6.94</v>
      </c>
    </row>
    <row r="55" spans="1:53">
      <c r="B55" s="12" t="s">
        <v>197</v>
      </c>
      <c r="C55" s="11">
        <f>AVERAGE(J15:J18)</f>
        <v>-0.95334020425372423</v>
      </c>
      <c r="D55">
        <f>STDEV(J15:J18)</f>
        <v>0.14643024087030623</v>
      </c>
      <c r="F55" s="12" t="s">
        <v>198</v>
      </c>
      <c r="G55" s="11">
        <f>AVERAGE(J31:J34)</f>
        <v>-0.60198632062213064</v>
      </c>
      <c r="H55">
        <f>STDEV(J31:J34)</f>
        <v>0.26216291646639134</v>
      </c>
      <c r="L55" s="12" t="s">
        <v>197</v>
      </c>
      <c r="M55" s="11">
        <f>AVERAGE(T15:T18)</f>
        <v>0.31417112299465239</v>
      </c>
      <c r="N55">
        <f>STDEV(T15:T18)</f>
        <v>0.19784289554744303</v>
      </c>
      <c r="P55" s="12" t="s">
        <v>198</v>
      </c>
      <c r="Q55" s="11">
        <f>AVERAGE(T31:T34)</f>
        <v>-0.35762032085561496</v>
      </c>
      <c r="R55">
        <f>STDEV(T31:T34)</f>
        <v>0.36308135662688845</v>
      </c>
      <c r="V55" s="12" t="s">
        <v>197</v>
      </c>
      <c r="W55" s="11">
        <f>AVERAGE(AD15:AD18)</f>
        <v>-3.0015857434116135</v>
      </c>
      <c r="X55">
        <f>STDEV(AD15:AD18)</f>
        <v>0.31645873875846658</v>
      </c>
      <c r="Z55" s="12" t="s">
        <v>198</v>
      </c>
      <c r="AA55" s="11">
        <f>AVERAGE(AD31:AD34)</f>
        <v>-2.3295325832515292</v>
      </c>
      <c r="AB55">
        <f>STDEV(AD31:AD34)</f>
        <v>0.51134599905354905</v>
      </c>
      <c r="AY55">
        <v>-0.34925</v>
      </c>
      <c r="AZ55">
        <v>-1.6869574999999999</v>
      </c>
      <c r="BA55" s="4">
        <v>3.43</v>
      </c>
    </row>
    <row r="56" spans="1:53">
      <c r="B56" s="12"/>
      <c r="M56" s="12"/>
      <c r="AE56" t="s">
        <v>204</v>
      </c>
      <c r="AY56">
        <v>-0.27009</v>
      </c>
      <c r="AZ56">
        <v>-1.6067375000000002</v>
      </c>
      <c r="BA56" s="4">
        <v>2.23</v>
      </c>
    </row>
    <row r="57" spans="1:53">
      <c r="A57" s="4"/>
      <c r="C57" s="11"/>
      <c r="M57" s="5"/>
      <c r="AF57" s="17">
        <v>42865</v>
      </c>
      <c r="AG57" s="17">
        <v>42866</v>
      </c>
      <c r="AH57" s="17">
        <v>42867</v>
      </c>
      <c r="AI57" t="s">
        <v>188</v>
      </c>
      <c r="AJ57" t="s">
        <v>205</v>
      </c>
      <c r="AL57" t="s">
        <v>7</v>
      </c>
      <c r="AM57" t="s">
        <v>206</v>
      </c>
      <c r="AY57">
        <v>-0.40745999999999999</v>
      </c>
      <c r="AZ57">
        <v>-1.7459449999999999</v>
      </c>
      <c r="BA57" s="4">
        <v>1.76</v>
      </c>
    </row>
    <row r="58" spans="1:53">
      <c r="B58" s="4" t="s">
        <v>207</v>
      </c>
      <c r="C58" t="s">
        <v>208</v>
      </c>
      <c r="D58" s="11" t="s">
        <v>209</v>
      </c>
      <c r="E58" t="s">
        <v>190</v>
      </c>
      <c r="F58" t="s">
        <v>210</v>
      </c>
      <c r="G58" t="s">
        <v>190</v>
      </c>
      <c r="L58" s="4" t="s">
        <v>207</v>
      </c>
      <c r="M58" t="s">
        <v>208</v>
      </c>
      <c r="N58" s="11" t="s">
        <v>209</v>
      </c>
      <c r="O58" t="s">
        <v>190</v>
      </c>
      <c r="P58" t="s">
        <v>210</v>
      </c>
      <c r="Q58" t="s">
        <v>190</v>
      </c>
      <c r="V58" s="4" t="s">
        <v>207</v>
      </c>
      <c r="W58" t="s">
        <v>208</v>
      </c>
      <c r="X58" s="11" t="s">
        <v>209</v>
      </c>
      <c r="Y58" t="s">
        <v>190</v>
      </c>
      <c r="Z58" t="s">
        <v>210</v>
      </c>
      <c r="AA58" t="s">
        <v>190</v>
      </c>
      <c r="AE58" s="4" t="s">
        <v>211</v>
      </c>
      <c r="AF58">
        <f>D59</f>
        <v>-0.51874006916534265</v>
      </c>
      <c r="AG58">
        <f>N59</f>
        <v>1.2786182889275675</v>
      </c>
      <c r="AH58">
        <f>X59</f>
        <v>42.501853224610826</v>
      </c>
      <c r="AI58">
        <f>AVERAGE(AF58:AH58)</f>
        <v>14.42057714812435</v>
      </c>
      <c r="AJ58">
        <f>_xlfn.STDEV.P(AF58:AH58)/SQRT(3)</f>
        <v>11.471957827965069</v>
      </c>
      <c r="AL58" s="1">
        <v>50</v>
      </c>
      <c r="AM58">
        <f>AVERAGE(C59,M59,W59)</f>
        <v>45.53</v>
      </c>
      <c r="AY58">
        <v>1.3155140000000001</v>
      </c>
      <c r="AZ58">
        <v>-1.250000000008189E-6</v>
      </c>
      <c r="BA58" s="4">
        <v>0</v>
      </c>
    </row>
    <row r="59" spans="1:53">
      <c r="A59" s="1" t="s">
        <v>211</v>
      </c>
      <c r="B59" s="1">
        <v>50</v>
      </c>
      <c r="C59" s="1">
        <v>44.73</v>
      </c>
      <c r="D59" s="1">
        <f>C44</f>
        <v>-0.51874006916534265</v>
      </c>
      <c r="E59" s="1">
        <f>D44</f>
        <v>0.30243367954693767</v>
      </c>
      <c r="F59" s="1">
        <f>C52</f>
        <v>-0.76360910709266361</v>
      </c>
      <c r="G59" s="1">
        <f>D52</f>
        <v>0.30317042419869655</v>
      </c>
      <c r="H59" s="1"/>
      <c r="I59" s="1"/>
      <c r="J59" s="1"/>
      <c r="K59" s="1" t="s">
        <v>211</v>
      </c>
      <c r="L59" s="1">
        <v>50</v>
      </c>
      <c r="M59" s="1">
        <v>45.09</v>
      </c>
      <c r="N59" s="1">
        <f>M44</f>
        <v>1.2786182889275675</v>
      </c>
      <c r="O59" s="1">
        <f>N44</f>
        <v>0.45039836210086959</v>
      </c>
      <c r="P59" s="1">
        <f>M52</f>
        <v>1.4237967914438503</v>
      </c>
      <c r="Q59" s="1">
        <f>N52</f>
        <v>0.44973601156836812</v>
      </c>
      <c r="R59" s="1"/>
      <c r="S59" s="1"/>
      <c r="T59" s="1"/>
      <c r="U59" s="1" t="s">
        <v>211</v>
      </c>
      <c r="V59" s="1">
        <v>50</v>
      </c>
      <c r="W59" s="1">
        <v>46.77</v>
      </c>
      <c r="X59" s="11">
        <f>W44</f>
        <v>42.501853224610826</v>
      </c>
      <c r="Y59" s="11">
        <f>X44</f>
        <v>10.81082988586747</v>
      </c>
      <c r="Z59">
        <f>W52</f>
        <v>41.429434418183185</v>
      </c>
      <c r="AA59">
        <f>X52</f>
        <v>11.012466598229436</v>
      </c>
      <c r="AE59" s="4" t="s">
        <v>212</v>
      </c>
      <c r="AF59">
        <f t="shared" ref="AF59:AF65" si="6">D60</f>
        <v>-0.82250677633423686</v>
      </c>
      <c r="AG59">
        <f t="shared" ref="AG59:AG65" si="7">N60</f>
        <v>0.20417726603293618</v>
      </c>
      <c r="AH59">
        <f t="shared" ref="AH59:AH65" si="8">X60</f>
        <v>1.4918458117123794</v>
      </c>
      <c r="AI59">
        <f t="shared" ref="AI59:AI65" si="9">AVERAGE(AF59:AH59)</f>
        <v>0.29117210047035957</v>
      </c>
      <c r="AJ59">
        <f>_xlfn.STDEV.P(AF59:AH59)/SQRT(3)</f>
        <v>0.54665305905088646</v>
      </c>
      <c r="AL59" s="1">
        <v>16</v>
      </c>
      <c r="AM59">
        <f t="shared" ref="AM59:AM65" si="10">AVERAGE(C60,M60,W60)</f>
        <v>17.023333333333333</v>
      </c>
      <c r="AY59">
        <v>0</v>
      </c>
      <c r="AZ59">
        <v>-1.3330500000000001</v>
      </c>
      <c r="BA59" s="4">
        <v>0</v>
      </c>
    </row>
    <row r="60" spans="1:53">
      <c r="A60" s="1" t="s">
        <v>212</v>
      </c>
      <c r="B60" s="1">
        <v>16</v>
      </c>
      <c r="C60" s="1">
        <v>17.96</v>
      </c>
      <c r="D60" s="1">
        <f t="shared" ref="D60:E62" si="11">C45</f>
        <v>-0.82250677633423686</v>
      </c>
      <c r="E60" s="1">
        <f t="shared" si="11"/>
        <v>0.30055024190697305</v>
      </c>
      <c r="F60" s="1">
        <f t="shared" ref="F60:F62" si="12">C53</f>
        <v>-1.0681158062400451</v>
      </c>
      <c r="G60" s="1">
        <f t="shared" ref="G60:G61" si="13">D53</f>
        <v>0.30128239840370097</v>
      </c>
      <c r="H60" s="1"/>
      <c r="I60" s="1"/>
      <c r="J60" s="1"/>
      <c r="K60" s="1" t="s">
        <v>212</v>
      </c>
      <c r="L60" s="1">
        <v>16</v>
      </c>
      <c r="M60" s="1">
        <v>16.89</v>
      </c>
      <c r="N60" s="1">
        <f t="shared" ref="N60:O62" si="14">M45</f>
        <v>0.20417726603293618</v>
      </c>
      <c r="O60" s="1">
        <f t="shared" si="14"/>
        <v>0.62525486021524956</v>
      </c>
      <c r="P60" s="1">
        <f t="shared" ref="P60:P62" si="15">M53</f>
        <v>0.35093582887700547</v>
      </c>
      <c r="Q60" s="1">
        <f t="shared" ref="Q60:Q62" si="16">N53</f>
        <v>0.62433536777375653</v>
      </c>
      <c r="R60" s="1"/>
      <c r="S60" s="1"/>
      <c r="T60" s="1"/>
      <c r="U60" s="1" t="s">
        <v>212</v>
      </c>
      <c r="V60" s="1">
        <v>16</v>
      </c>
      <c r="W60" s="1">
        <v>16.22</v>
      </c>
      <c r="X60" s="11">
        <f t="shared" ref="X60:Y62" si="17">W45</f>
        <v>1.4918458117123794</v>
      </c>
      <c r="Y60" s="11">
        <f t="shared" si="17"/>
        <v>0.35660972829232734</v>
      </c>
      <c r="Z60">
        <f t="shared" ref="Z60:Z62" si="18">W53</f>
        <v>-0.3454655289586952</v>
      </c>
      <c r="AA60">
        <f t="shared" ref="AA60:AA62" si="19">X53</f>
        <v>0.36326098577841087</v>
      </c>
      <c r="AE60" s="4" t="s">
        <v>213</v>
      </c>
      <c r="AF60">
        <f t="shared" si="6"/>
        <v>-0.73371343116179089</v>
      </c>
      <c r="AG60">
        <f t="shared" si="7"/>
        <v>0.14392823671174187</v>
      </c>
      <c r="AH60">
        <f t="shared" si="8"/>
        <v>7.7835433654558805E-2</v>
      </c>
      <c r="AI60">
        <f t="shared" si="9"/>
        <v>-0.17064992026516337</v>
      </c>
      <c r="AJ60">
        <f t="shared" ref="AJ60:AJ65" si="20">_xlfn.STDEV.P(AF60:AH60)/SQRT(3)</f>
        <v>0.23039697752233174</v>
      </c>
      <c r="AL60" s="1">
        <v>5</v>
      </c>
      <c r="AM60">
        <f t="shared" si="10"/>
        <v>6.583333333333333</v>
      </c>
      <c r="AY60">
        <v>1.775069104</v>
      </c>
      <c r="AZ60">
        <v>1.7488924999999997</v>
      </c>
      <c r="BA60" s="5">
        <v>45.09</v>
      </c>
    </row>
    <row r="61" spans="1:53">
      <c r="A61" s="1" t="s">
        <v>213</v>
      </c>
      <c r="B61" s="1">
        <v>5</v>
      </c>
      <c r="C61" s="1">
        <v>6.94</v>
      </c>
      <c r="D61" s="1">
        <f t="shared" si="11"/>
        <v>-0.73371343116179089</v>
      </c>
      <c r="E61" s="1">
        <f t="shared" si="11"/>
        <v>0.31247333443594355</v>
      </c>
      <c r="F61" s="1">
        <f t="shared" si="12"/>
        <v>-0.97910615572004134</v>
      </c>
      <c r="G61" s="1">
        <f t="shared" si="13"/>
        <v>0.31323453622506858</v>
      </c>
      <c r="H61" s="1"/>
      <c r="I61" s="1"/>
      <c r="J61" s="1"/>
      <c r="K61" s="1" t="s">
        <v>213</v>
      </c>
      <c r="L61" s="1">
        <v>5</v>
      </c>
      <c r="M61" s="1">
        <v>6.15</v>
      </c>
      <c r="N61" s="1">
        <f t="shared" si="14"/>
        <v>0.14392823671174187</v>
      </c>
      <c r="O61" s="1">
        <f t="shared" si="14"/>
        <v>0.30984969107867799</v>
      </c>
      <c r="P61" s="1">
        <f t="shared" si="15"/>
        <v>0.29077540106951877</v>
      </c>
      <c r="Q61" s="1">
        <f t="shared" si="16"/>
        <v>0.30939402976826813</v>
      </c>
      <c r="R61" s="1"/>
      <c r="S61" s="1"/>
      <c r="T61" s="1"/>
      <c r="U61" s="1" t="s">
        <v>213</v>
      </c>
      <c r="V61" s="1">
        <v>5</v>
      </c>
      <c r="W61" s="1">
        <v>6.66</v>
      </c>
      <c r="X61" s="11">
        <f t="shared" si="17"/>
        <v>7.7835433654558805E-2</v>
      </c>
      <c r="Y61" s="11">
        <f t="shared" si="17"/>
        <v>1.0262603942540365</v>
      </c>
      <c r="Z61">
        <f t="shared" si="18"/>
        <v>-1.7858491278411239</v>
      </c>
      <c r="AA61">
        <f t="shared" si="19"/>
        <v>1.0454015493835955</v>
      </c>
      <c r="AE61" s="4" t="s">
        <v>214</v>
      </c>
      <c r="AF61">
        <f t="shared" si="6"/>
        <v>-0.70801009440134588</v>
      </c>
      <c r="AG61">
        <f t="shared" si="7"/>
        <v>0.1673584147810952</v>
      </c>
      <c r="AH61">
        <f t="shared" si="8"/>
        <v>-1.1156412157153448</v>
      </c>
      <c r="AI61">
        <f t="shared" si="9"/>
        <v>-0.55209763177853188</v>
      </c>
      <c r="AJ61">
        <f t="shared" si="20"/>
        <v>0.30903201379085238</v>
      </c>
      <c r="AL61" s="1">
        <v>1.7</v>
      </c>
      <c r="AM61">
        <f t="shared" si="10"/>
        <v>2.1833333333333336</v>
      </c>
      <c r="AY61">
        <v>0.70603123899999998</v>
      </c>
      <c r="AZ61">
        <v>0.67956824999999998</v>
      </c>
      <c r="BA61" s="5">
        <v>16.89</v>
      </c>
    </row>
    <row r="62" spans="1:53">
      <c r="A62" s="1" t="s">
        <v>214</v>
      </c>
      <c r="B62" s="1">
        <v>1.7</v>
      </c>
      <c r="C62" s="1">
        <v>3.43</v>
      </c>
      <c r="D62" s="1">
        <f t="shared" si="11"/>
        <v>-0.70801009440134588</v>
      </c>
      <c r="E62" s="1">
        <f t="shared" si="11"/>
        <v>0.14607439581351273</v>
      </c>
      <c r="F62" s="1">
        <f t="shared" si="12"/>
        <v>-0.95334020425372423</v>
      </c>
      <c r="G62" s="1">
        <f>D55</f>
        <v>0.14643024087030623</v>
      </c>
      <c r="H62" s="1"/>
      <c r="I62" s="1"/>
      <c r="J62" s="1"/>
      <c r="K62" s="1" t="s">
        <v>214</v>
      </c>
      <c r="L62" s="1">
        <v>1.7</v>
      </c>
      <c r="M62" s="1">
        <v>1.47</v>
      </c>
      <c r="N62" s="1">
        <f t="shared" si="14"/>
        <v>0.1673584147810952</v>
      </c>
      <c r="O62" s="1">
        <f t="shared" si="14"/>
        <v>0.19813426947313889</v>
      </c>
      <c r="P62" s="1">
        <f t="shared" si="15"/>
        <v>0.31417112299465239</v>
      </c>
      <c r="Q62" s="1">
        <f t="shared" si="16"/>
        <v>0.19784289554744303</v>
      </c>
      <c r="R62" s="1"/>
      <c r="S62" s="1"/>
      <c r="T62" s="1"/>
      <c r="U62" s="1" t="s">
        <v>214</v>
      </c>
      <c r="V62" s="1">
        <v>1.7</v>
      </c>
      <c r="W62" s="1">
        <v>1.65</v>
      </c>
      <c r="X62" s="11">
        <f t="shared" si="17"/>
        <v>-1.1156412157153448</v>
      </c>
      <c r="Y62" s="11">
        <f t="shared" si="17"/>
        <v>0.31066442382345216</v>
      </c>
      <c r="Z62">
        <f t="shared" si="18"/>
        <v>-3.0015857434116135</v>
      </c>
      <c r="AA62">
        <f t="shared" si="19"/>
        <v>0.31645873875846658</v>
      </c>
      <c r="AE62" s="4" t="s">
        <v>215</v>
      </c>
      <c r="AF62">
        <f t="shared" si="6"/>
        <v>-0.62856341714178909</v>
      </c>
      <c r="AG62">
        <f t="shared" si="7"/>
        <v>0.28785647342348375</v>
      </c>
      <c r="AH62">
        <f t="shared" si="8"/>
        <v>7.4128984432913048E-2</v>
      </c>
      <c r="AI62">
        <f t="shared" si="9"/>
        <v>-8.8859319761797437E-2</v>
      </c>
      <c r="AJ62">
        <f t="shared" si="20"/>
        <v>0.22601880179121642</v>
      </c>
      <c r="AL62" s="1">
        <v>0.5</v>
      </c>
      <c r="AM62">
        <f t="shared" si="10"/>
        <v>1.0933333333333335</v>
      </c>
      <c r="AY62">
        <v>0.64608518999999998</v>
      </c>
      <c r="AZ62">
        <v>0.61960775000000001</v>
      </c>
      <c r="BA62" s="5">
        <v>6.15</v>
      </c>
    </row>
    <row r="63" spans="1:53">
      <c r="A63" s="1" t="s">
        <v>215</v>
      </c>
      <c r="B63" s="1">
        <v>0.5</v>
      </c>
      <c r="C63" s="1">
        <v>2.23</v>
      </c>
      <c r="D63" s="1">
        <f>G44</f>
        <v>-0.62856341714178909</v>
      </c>
      <c r="E63" s="1">
        <f>H44</f>
        <v>0.21644146512588827</v>
      </c>
      <c r="F63" s="1">
        <f>G52</f>
        <v>-0.87369999063056303</v>
      </c>
      <c r="G63" s="1">
        <f>H52</f>
        <v>0.21696872813472154</v>
      </c>
      <c r="H63" s="1"/>
      <c r="I63" s="1"/>
      <c r="J63" s="1"/>
      <c r="K63" s="1" t="s">
        <v>215</v>
      </c>
      <c r="L63" s="1">
        <v>0.5</v>
      </c>
      <c r="M63" s="1">
        <v>0.43</v>
      </c>
      <c r="N63" s="1">
        <f>Q44</f>
        <v>0.28785647342348375</v>
      </c>
      <c r="O63" s="1">
        <f>R44</f>
        <v>0.3199304631235379</v>
      </c>
      <c r="P63" s="1">
        <f>Q52</f>
        <v>0.43449197860962568</v>
      </c>
      <c r="Q63" s="1">
        <f>R52</f>
        <v>0.31945997714835622</v>
      </c>
      <c r="R63" s="1"/>
      <c r="S63" s="1"/>
      <c r="T63" s="1"/>
      <c r="U63" s="1" t="s">
        <v>215</v>
      </c>
      <c r="V63" s="1">
        <v>0.5</v>
      </c>
      <c r="W63" s="1">
        <v>0.62</v>
      </c>
      <c r="X63">
        <f>AA44</f>
        <v>7.4128984432913048E-2</v>
      </c>
      <c r="Y63">
        <f>AB44</f>
        <v>1.2183792614828537</v>
      </c>
      <c r="Z63">
        <f>AA52</f>
        <v>-1.7896247073925846</v>
      </c>
      <c r="AA63">
        <f>AB52</f>
        <v>1.241103695341214</v>
      </c>
      <c r="AE63" s="4" t="s">
        <v>216</v>
      </c>
      <c r="AF63">
        <f t="shared" si="6"/>
        <v>-0.76642676885690253</v>
      </c>
      <c r="AG63">
        <f t="shared" si="7"/>
        <v>-0.2945508100147276</v>
      </c>
      <c r="AH63">
        <f t="shared" si="8"/>
        <v>-0.4355077835433655</v>
      </c>
      <c r="AI63">
        <f t="shared" si="9"/>
        <v>-0.49882845413833188</v>
      </c>
      <c r="AJ63">
        <f t="shared" si="20"/>
        <v>0.11418684554200595</v>
      </c>
      <c r="AL63" s="1">
        <v>0.16</v>
      </c>
      <c r="AM63">
        <f t="shared" si="10"/>
        <v>0.67666666666666675</v>
      </c>
      <c r="AY63">
        <v>0.66939754200000001</v>
      </c>
      <c r="AZ63">
        <v>0.642926</v>
      </c>
      <c r="BA63" s="5">
        <v>1.47</v>
      </c>
    </row>
    <row r="64" spans="1:53">
      <c r="A64" s="1" t="s">
        <v>216</v>
      </c>
      <c r="B64" s="1">
        <v>0.16</v>
      </c>
      <c r="C64" s="1">
        <v>1.76</v>
      </c>
      <c r="D64" s="1">
        <f t="shared" ref="D64:D66" si="21">G45</f>
        <v>-0.76642676885690253</v>
      </c>
      <c r="E64" s="1">
        <f t="shared" ref="E64:E66" si="22">H45</f>
        <v>0.30754183080669401</v>
      </c>
      <c r="F64" s="1">
        <f t="shared" ref="F64:G66" si="23">G53</f>
        <v>-1.01189918485899</v>
      </c>
      <c r="G64" s="1">
        <f t="shared" si="23"/>
        <v>0.30829101918868296</v>
      </c>
      <c r="H64" s="1"/>
      <c r="I64" s="1"/>
      <c r="J64" s="1"/>
      <c r="K64" s="1" t="s">
        <v>216</v>
      </c>
      <c r="L64" s="1">
        <v>0.16</v>
      </c>
      <c r="M64" s="1">
        <v>0.1</v>
      </c>
      <c r="N64" s="1">
        <f t="shared" ref="N64:N66" si="24">Q45</f>
        <v>-0.2945508100147276</v>
      </c>
      <c r="O64" s="1">
        <f t="shared" ref="O64:O66" si="25">R45</f>
        <v>0.29190173473946246</v>
      </c>
      <c r="P64" s="1">
        <f t="shared" ref="P64:Q66" si="26">Q53</f>
        <v>-0.14705882352941171</v>
      </c>
      <c r="Q64" s="1">
        <f t="shared" si="26"/>
        <v>0.29147246748249261</v>
      </c>
      <c r="R64" s="1"/>
      <c r="S64" s="1"/>
      <c r="T64" s="1"/>
      <c r="U64" s="1" t="s">
        <v>216</v>
      </c>
      <c r="V64" s="1">
        <v>0.16</v>
      </c>
      <c r="W64" s="1">
        <v>0.17</v>
      </c>
      <c r="X64">
        <f t="shared" ref="X64:X66" si="27">AA45</f>
        <v>-0.4355077835433655</v>
      </c>
      <c r="Y64">
        <f t="shared" ref="Y64:Y66" si="28">AB45</f>
        <v>0.78535627112027118</v>
      </c>
      <c r="Z64">
        <f t="shared" ref="Z64:AA66" si="29">AA53</f>
        <v>-2.3087668957184926</v>
      </c>
      <c r="AA64">
        <f t="shared" si="29"/>
        <v>0.80000423600486714</v>
      </c>
      <c r="AE64" s="4" t="s">
        <v>217</v>
      </c>
      <c r="AF64">
        <f t="shared" si="6"/>
        <v>0.9627067950275725</v>
      </c>
      <c r="AG64">
        <f t="shared" si="7"/>
        <v>-0.47864506627393233</v>
      </c>
      <c r="AH64">
        <f t="shared" si="8"/>
        <v>-2.0385470719051252E-2</v>
      </c>
      <c r="AI64">
        <f t="shared" si="9"/>
        <v>0.1545587526781963</v>
      </c>
      <c r="AJ64">
        <f t="shared" si="20"/>
        <v>0.34715603536110307</v>
      </c>
      <c r="AL64" s="1">
        <v>0</v>
      </c>
      <c r="AM64">
        <f t="shared" si="10"/>
        <v>0</v>
      </c>
      <c r="AY64">
        <v>0.78929000000000005</v>
      </c>
      <c r="AZ64">
        <v>0.76285024999999995</v>
      </c>
      <c r="BA64" s="5">
        <v>0.43</v>
      </c>
    </row>
    <row r="65" spans="1:53">
      <c r="A65" s="1" t="s">
        <v>217</v>
      </c>
      <c r="B65" s="1">
        <v>0</v>
      </c>
      <c r="C65" s="1">
        <v>0</v>
      </c>
      <c r="D65" s="1">
        <f t="shared" si="21"/>
        <v>0.9627067950275725</v>
      </c>
      <c r="E65" s="1">
        <f t="shared" si="22"/>
        <v>0.60520426554638895</v>
      </c>
      <c r="F65" s="1">
        <f t="shared" si="23"/>
        <v>0.72144664105687262</v>
      </c>
      <c r="G65" s="1">
        <f t="shared" si="23"/>
        <v>0.60667857557208049</v>
      </c>
      <c r="H65" s="1"/>
      <c r="I65" s="1"/>
      <c r="J65" s="1"/>
      <c r="K65" s="1" t="s">
        <v>217</v>
      </c>
      <c r="L65" s="1">
        <v>0</v>
      </c>
      <c r="M65" s="1">
        <v>0</v>
      </c>
      <c r="N65" s="1">
        <f t="shared" si="24"/>
        <v>-0.47864506627393233</v>
      </c>
      <c r="O65" s="1">
        <f t="shared" si="25"/>
        <v>0.37318549880989915</v>
      </c>
      <c r="P65" s="1">
        <f t="shared" si="26"/>
        <v>-0.33088235294117641</v>
      </c>
      <c r="Q65" s="1">
        <f t="shared" si="26"/>
        <v>0.37263669660576687</v>
      </c>
      <c r="R65" s="1"/>
      <c r="S65" s="1"/>
      <c r="T65" s="1"/>
      <c r="U65" s="1" t="s">
        <v>217</v>
      </c>
      <c r="V65" s="1">
        <v>0</v>
      </c>
      <c r="W65" s="1">
        <v>0</v>
      </c>
      <c r="X65">
        <f t="shared" si="27"/>
        <v>-2.0385470719051252E-2</v>
      </c>
      <c r="Y65">
        <f t="shared" si="28"/>
        <v>1.2347075648606831</v>
      </c>
      <c r="Z65">
        <f t="shared" si="29"/>
        <v>-1.885901985954844</v>
      </c>
      <c r="AA65">
        <f t="shared" si="29"/>
        <v>1.2577365438322599</v>
      </c>
      <c r="AE65" s="4" t="s">
        <v>218</v>
      </c>
      <c r="AF65">
        <f t="shared" si="6"/>
        <v>-0.35751004766800643</v>
      </c>
      <c r="AG65">
        <f t="shared" si="7"/>
        <v>-0.50542241263890764</v>
      </c>
      <c r="AH65">
        <f t="shared" si="8"/>
        <v>-0.45589325426241661</v>
      </c>
      <c r="AI65">
        <f t="shared" si="9"/>
        <v>-0.43960857152311023</v>
      </c>
      <c r="AJ65">
        <f t="shared" si="20"/>
        <v>3.5491501633054978E-2</v>
      </c>
      <c r="AL65" s="1">
        <v>0</v>
      </c>
      <c r="AM65">
        <f t="shared" si="10"/>
        <v>0</v>
      </c>
      <c r="AY65">
        <v>0.209811</v>
      </c>
      <c r="AZ65">
        <v>0.18321749999999998</v>
      </c>
      <c r="BA65" s="5">
        <v>0.1</v>
      </c>
    </row>
    <row r="66" spans="1:53">
      <c r="A66" s="1" t="s">
        <v>218</v>
      </c>
      <c r="B66" s="1">
        <v>0</v>
      </c>
      <c r="C66" s="1">
        <v>0</v>
      </c>
      <c r="D66" s="1">
        <f t="shared" si="21"/>
        <v>-0.35751004766800643</v>
      </c>
      <c r="E66" s="1">
        <f t="shared" si="22"/>
        <v>0.26152582553937692</v>
      </c>
      <c r="F66" s="1">
        <f t="shared" si="23"/>
        <v>-0.60198632062213064</v>
      </c>
      <c r="G66" s="1">
        <f t="shared" si="23"/>
        <v>0.26216291646639134</v>
      </c>
      <c r="H66" s="1"/>
      <c r="I66" s="1"/>
      <c r="J66" s="1"/>
      <c r="K66" s="1" t="s">
        <v>218</v>
      </c>
      <c r="L66" s="1">
        <v>0</v>
      </c>
      <c r="M66" s="1">
        <v>0</v>
      </c>
      <c r="N66" s="1">
        <f t="shared" si="24"/>
        <v>-0.50542241263890764</v>
      </c>
      <c r="O66" s="1">
        <f t="shared" si="25"/>
        <v>0.363616086165367</v>
      </c>
      <c r="P66" s="1">
        <f t="shared" si="26"/>
        <v>-0.35762032085561496</v>
      </c>
      <c r="Q66" s="1">
        <f t="shared" si="26"/>
        <v>0.36308135662688845</v>
      </c>
      <c r="R66" s="1"/>
      <c r="S66" s="1"/>
      <c r="T66" s="1"/>
      <c r="U66" s="1" t="s">
        <v>218</v>
      </c>
      <c r="V66" s="1">
        <v>0</v>
      </c>
      <c r="W66" s="1">
        <v>0</v>
      </c>
      <c r="X66">
        <f t="shared" si="27"/>
        <v>-0.45589325426241661</v>
      </c>
      <c r="Y66">
        <f t="shared" si="28"/>
        <v>0.50198332583144289</v>
      </c>
      <c r="Z66">
        <f t="shared" si="29"/>
        <v>-2.3295325832515292</v>
      </c>
      <c r="AA66">
        <f t="shared" si="29"/>
        <v>0.51134599905354905</v>
      </c>
      <c r="AY66">
        <v>2.6643E-2</v>
      </c>
      <c r="AZ66">
        <v>-1.7500000000017502E-6</v>
      </c>
      <c r="BA66" s="5">
        <v>0</v>
      </c>
    </row>
    <row r="67" spans="1:53">
      <c r="B67" s="1"/>
      <c r="C67" s="4"/>
      <c r="M67" s="5"/>
      <c r="W67" s="5"/>
      <c r="AY67">
        <v>1.21E-17</v>
      </c>
      <c r="AZ67">
        <v>-2.6648750000000013E-2</v>
      </c>
      <c r="BA67" s="5">
        <v>0</v>
      </c>
    </row>
    <row r="68" spans="1:53">
      <c r="A68" s="4"/>
      <c r="B68" s="1"/>
      <c r="C68" s="4"/>
      <c r="M68" s="5"/>
      <c r="W68" s="5"/>
      <c r="AE68" s="4" t="s">
        <v>219</v>
      </c>
      <c r="AY68">
        <v>42.762790000000003</v>
      </c>
      <c r="AZ68">
        <v>42.513572499999995</v>
      </c>
      <c r="BA68" s="5">
        <v>46.77</v>
      </c>
    </row>
    <row r="69" spans="1:53">
      <c r="B69" s="1"/>
      <c r="C69" s="4"/>
      <c r="M69" s="5"/>
      <c r="W69" s="5"/>
      <c r="AF69" s="17">
        <v>42865</v>
      </c>
      <c r="AG69" s="17">
        <v>42866</v>
      </c>
      <c r="AH69" s="17">
        <v>42867</v>
      </c>
      <c r="AI69" t="s">
        <v>188</v>
      </c>
      <c r="AJ69" t="s">
        <v>205</v>
      </c>
      <c r="AY69">
        <v>1.9389000000000001</v>
      </c>
      <c r="AZ69">
        <v>1.5119232500000002</v>
      </c>
      <c r="BA69" s="5">
        <v>16.22</v>
      </c>
    </row>
    <row r="70" spans="1:53">
      <c r="B70" s="1"/>
      <c r="C70" s="4"/>
      <c r="M70" s="5"/>
      <c r="W70" s="5"/>
      <c r="AE70" s="4" t="s">
        <v>211</v>
      </c>
      <c r="AF70">
        <f>F59</f>
        <v>-0.76360910709266361</v>
      </c>
      <c r="AG70">
        <f>P59</f>
        <v>1.4237967914438503</v>
      </c>
      <c r="AH70">
        <f>Z59</f>
        <v>41.429434418183185</v>
      </c>
      <c r="AI70">
        <f>AVERAGE(AF70:AH70)</f>
        <v>14.029874034178123</v>
      </c>
      <c r="AJ70">
        <f>_xlfn.STDEV.P(AF70:AH70)/SQRT(3)</f>
        <v>11.197699347721118</v>
      </c>
      <c r="AY70">
        <v>0.53130599999999994</v>
      </c>
      <c r="AZ70">
        <v>9.8199250000000043E-2</v>
      </c>
      <c r="BA70" s="5">
        <v>6.66</v>
      </c>
    </row>
    <row r="71" spans="1:53">
      <c r="A71" s="1"/>
      <c r="B71" s="1"/>
      <c r="C71" s="4"/>
      <c r="M71" s="1"/>
      <c r="W71" s="6"/>
      <c r="AE71" s="4" t="s">
        <v>212</v>
      </c>
      <c r="AF71">
        <f t="shared" ref="AF71:AF77" si="30">F60</f>
        <v>-1.0681158062400451</v>
      </c>
      <c r="AG71">
        <f t="shared" ref="AG71:AG77" si="31">P60</f>
        <v>0.35093582887700547</v>
      </c>
      <c r="AH71">
        <f t="shared" ref="AH71:AH77" si="32">Z60</f>
        <v>-0.3454655289586952</v>
      </c>
      <c r="AI71">
        <f t="shared" ref="AI71:AI77" si="33">AVERAGE(AF71:AH71)</f>
        <v>-0.35421516877391163</v>
      </c>
      <c r="AJ71">
        <f t="shared" ref="AJ71:AJ77" si="34">_xlfn.STDEV.P(AF71:AH71)/SQRT(3)</f>
        <v>0.33449275126833328</v>
      </c>
      <c r="AY71">
        <v>-0.65674999999999994</v>
      </c>
      <c r="AZ71">
        <v>-1.095035</v>
      </c>
      <c r="BA71" s="5">
        <v>1.65</v>
      </c>
    </row>
    <row r="72" spans="1:53">
      <c r="C72" s="4"/>
      <c r="M72" s="1"/>
      <c r="W72" s="6"/>
      <c r="AE72" s="4" t="s">
        <v>213</v>
      </c>
      <c r="AF72">
        <f t="shared" si="30"/>
        <v>-0.97910615572004134</v>
      </c>
      <c r="AG72">
        <f t="shared" si="31"/>
        <v>0.29077540106951877</v>
      </c>
      <c r="AH72">
        <f t="shared" si="32"/>
        <v>-1.7858491278411239</v>
      </c>
      <c r="AI72">
        <f t="shared" si="33"/>
        <v>-0.82472662749721548</v>
      </c>
      <c r="AJ72">
        <f t="shared" si="34"/>
        <v>0.49350608181979411</v>
      </c>
      <c r="AY72">
        <v>0.527617</v>
      </c>
      <c r="AZ72">
        <v>9.4495750000000017E-2</v>
      </c>
      <c r="BA72" s="5">
        <v>0.62</v>
      </c>
    </row>
    <row r="73" spans="1:53">
      <c r="L73" s="1"/>
      <c r="AE73" s="4" t="s">
        <v>214</v>
      </c>
      <c r="AF73">
        <f t="shared" si="30"/>
        <v>-0.95334020425372423</v>
      </c>
      <c r="AG73">
        <f t="shared" si="31"/>
        <v>0.31417112299465239</v>
      </c>
      <c r="AH73">
        <f t="shared" si="32"/>
        <v>-3.0015857434116135</v>
      </c>
      <c r="AI73">
        <f t="shared" si="33"/>
        <v>-1.2135849415568951</v>
      </c>
      <c r="AJ73">
        <f t="shared" si="34"/>
        <v>0.78871997449461995</v>
      </c>
      <c r="AY73">
        <v>2.0292999999999999E-2</v>
      </c>
      <c r="AZ73">
        <v>-0.41503650000000003</v>
      </c>
      <c r="BA73" s="5">
        <v>0.17</v>
      </c>
    </row>
    <row r="74" spans="1:53">
      <c r="AE74" s="4" t="s">
        <v>215</v>
      </c>
      <c r="AF74">
        <f t="shared" si="30"/>
        <v>-0.87369999063056303</v>
      </c>
      <c r="AG74">
        <f t="shared" si="31"/>
        <v>0.43449197860962568</v>
      </c>
      <c r="AH74">
        <f t="shared" si="32"/>
        <v>-1.7896247073925846</v>
      </c>
      <c r="AI74">
        <f t="shared" si="33"/>
        <v>-0.7429442398045073</v>
      </c>
      <c r="AJ74">
        <f t="shared" si="34"/>
        <v>0.52694013111736326</v>
      </c>
      <c r="AY74">
        <v>0.433531</v>
      </c>
      <c r="AZ74">
        <v>-1.4999999999876223E-6</v>
      </c>
      <c r="BA74" s="5">
        <v>0</v>
      </c>
    </row>
    <row r="75" spans="1:53">
      <c r="AE75" s="4" t="s">
        <v>216</v>
      </c>
      <c r="AF75">
        <f t="shared" si="30"/>
        <v>-1.01189918485899</v>
      </c>
      <c r="AG75">
        <f t="shared" si="31"/>
        <v>-0.14705882352941171</v>
      </c>
      <c r="AH75">
        <f t="shared" si="32"/>
        <v>-2.3087668957184926</v>
      </c>
      <c r="AI75">
        <f t="shared" si="33"/>
        <v>-1.1559083013689648</v>
      </c>
      <c r="AJ75">
        <f t="shared" si="34"/>
        <v>0.51290012382103434</v>
      </c>
      <c r="AY75">
        <v>0</v>
      </c>
      <c r="AZ75">
        <v>-0.43541974999999999</v>
      </c>
      <c r="BA75" s="5">
        <v>0</v>
      </c>
    </row>
    <row r="76" spans="1:53">
      <c r="AE76" s="4" t="s">
        <v>217</v>
      </c>
      <c r="AF76">
        <f t="shared" si="30"/>
        <v>0.72144664105687262</v>
      </c>
      <c r="AG76">
        <f t="shared" si="31"/>
        <v>-0.33088235294117641</v>
      </c>
      <c r="AH76">
        <f t="shared" si="32"/>
        <v>-1.885901985954844</v>
      </c>
      <c r="AI76">
        <f t="shared" si="33"/>
        <v>-0.498445899279716</v>
      </c>
      <c r="AJ76">
        <f t="shared" si="34"/>
        <v>0.61835352567948665</v>
      </c>
    </row>
    <row r="77" spans="1:53">
      <c r="AE77" s="4" t="s">
        <v>218</v>
      </c>
      <c r="AF77">
        <f t="shared" si="30"/>
        <v>-0.60198632062213064</v>
      </c>
      <c r="AG77">
        <f t="shared" si="31"/>
        <v>-0.35762032085561496</v>
      </c>
      <c r="AH77">
        <f t="shared" si="32"/>
        <v>-2.3295325832515292</v>
      </c>
      <c r="AI77">
        <f t="shared" si="33"/>
        <v>-1.0963797415764249</v>
      </c>
      <c r="AJ77">
        <f t="shared" si="34"/>
        <v>0.50671669350809845</v>
      </c>
    </row>
    <row r="80" spans="1:53">
      <c r="A80" s="4"/>
      <c r="C80" s="11"/>
    </row>
    <row r="81" spans="1:3">
      <c r="A81" s="4"/>
      <c r="C81" s="11"/>
    </row>
    <row r="82" spans="1:3">
      <c r="A82" s="4"/>
      <c r="C82" s="11"/>
    </row>
    <row r="83" spans="1:3">
      <c r="A83" s="4"/>
      <c r="C83" s="11"/>
    </row>
    <row r="84" spans="1:3">
      <c r="A84" s="4"/>
      <c r="C84" s="11"/>
    </row>
    <row r="85" spans="1:3">
      <c r="A85" s="4"/>
      <c r="C85" s="11"/>
    </row>
    <row r="86" spans="1:3">
      <c r="A86" s="4"/>
      <c r="C86" s="11"/>
    </row>
    <row r="87" spans="1:3">
      <c r="A87" s="4"/>
      <c r="C87" s="11"/>
    </row>
  </sheetData>
  <mergeCells count="3">
    <mergeCell ref="B1:J1"/>
    <mergeCell ref="M1:T1"/>
    <mergeCell ref="W1:A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8DE62-38EE-4F2D-BCCD-71D3C7C20A6C}">
  <dimension ref="A1:AX49"/>
  <sheetViews>
    <sheetView tabSelected="1" zoomScale="70" zoomScaleNormal="70" workbookViewId="0">
      <selection activeCell="H15" sqref="H15"/>
    </sheetView>
  </sheetViews>
  <sheetFormatPr defaultRowHeight="15"/>
  <cols>
    <col min="33" max="33" width="10.7109375" customWidth="1"/>
    <col min="34" max="34" width="12.28515625" customWidth="1"/>
    <col min="35" max="35" width="13.140625" customWidth="1"/>
  </cols>
  <sheetData>
    <row r="1" spans="3:50">
      <c r="C1" s="22">
        <v>42865</v>
      </c>
      <c r="D1" s="23"/>
      <c r="E1" s="23"/>
      <c r="F1" s="23"/>
      <c r="G1" s="23"/>
      <c r="H1" s="23"/>
      <c r="I1" s="23"/>
      <c r="J1" s="23"/>
      <c r="M1" s="22">
        <v>42866</v>
      </c>
      <c r="N1" s="23"/>
      <c r="O1" s="23"/>
      <c r="P1" s="23"/>
      <c r="Q1" s="23"/>
      <c r="R1" s="23"/>
      <c r="S1" s="23"/>
      <c r="T1" s="23"/>
      <c r="W1" s="22">
        <v>42867</v>
      </c>
      <c r="X1" s="23"/>
      <c r="Y1" s="23"/>
      <c r="Z1" s="23"/>
      <c r="AA1" s="23"/>
      <c r="AB1" s="23"/>
      <c r="AC1" s="23"/>
      <c r="AD1" s="23"/>
    </row>
    <row r="2" spans="3:50" ht="75">
      <c r="D2" s="14" t="s">
        <v>220</v>
      </c>
      <c r="E2" s="15" t="s">
        <v>221</v>
      </c>
      <c r="F2" s="15" t="s">
        <v>222</v>
      </c>
      <c r="G2" s="15" t="s">
        <v>223</v>
      </c>
      <c r="H2" s="15" t="s">
        <v>224</v>
      </c>
      <c r="N2" s="14" t="s">
        <v>220</v>
      </c>
      <c r="O2" s="15" t="s">
        <v>221</v>
      </c>
      <c r="P2" s="15" t="s">
        <v>222</v>
      </c>
      <c r="Q2" s="15" t="s">
        <v>223</v>
      </c>
      <c r="R2" s="15" t="s">
        <v>224</v>
      </c>
      <c r="X2" s="14" t="s">
        <v>220</v>
      </c>
      <c r="Y2" s="15" t="s">
        <v>221</v>
      </c>
      <c r="Z2" s="15" t="s">
        <v>222</v>
      </c>
      <c r="AA2" s="15" t="s">
        <v>223</v>
      </c>
      <c r="AB2" s="15" t="s">
        <v>224</v>
      </c>
    </row>
    <row r="3" spans="3:50">
      <c r="C3" s="12" t="s">
        <v>152</v>
      </c>
      <c r="D3" s="19">
        <v>1075356.5</v>
      </c>
      <c r="E3" s="19">
        <f>AVERAGE(D17:D18)</f>
        <v>1051198</v>
      </c>
      <c r="F3" s="19">
        <f>(D3/E$3)*100</f>
        <v>102.298187401422</v>
      </c>
      <c r="G3" s="19">
        <f>AVERAGE(D15:D16)</f>
        <v>879708</v>
      </c>
      <c r="H3">
        <f>(D3/G$3)*100</f>
        <v>122.24016378161843</v>
      </c>
      <c r="M3" s="12" t="s">
        <v>152</v>
      </c>
      <c r="N3" s="19">
        <v>489232</v>
      </c>
      <c r="O3" s="19">
        <f>AVERAGE(N17:N18)</f>
        <v>720215</v>
      </c>
      <c r="P3" s="19">
        <f>(N3/O$3)*100</f>
        <v>67.928604652777295</v>
      </c>
      <c r="Q3" s="19">
        <f>AVERAGE(N15:N16)</f>
        <v>646957</v>
      </c>
      <c r="R3">
        <f>(N3/Q$3)*100</f>
        <v>75.620481732170759</v>
      </c>
      <c r="W3" s="12" t="s">
        <v>152</v>
      </c>
      <c r="X3" s="19">
        <v>93940.5</v>
      </c>
      <c r="Y3" s="19">
        <f>AVERAGE(X17:X18)</f>
        <v>1555621.5</v>
      </c>
      <c r="Z3" s="19">
        <f>(X3/Y$3)*100</f>
        <v>6.0387761418828418</v>
      </c>
      <c r="AA3" s="19">
        <f>AVERAGE(X15:X16)</f>
        <v>1590688.5</v>
      </c>
      <c r="AB3">
        <f>(X3/AA$3)*100</f>
        <v>5.9056502891672382</v>
      </c>
      <c r="AF3" t="s">
        <v>204</v>
      </c>
      <c r="AU3" t="s">
        <v>200</v>
      </c>
    </row>
    <row r="4" spans="3:50">
      <c r="C4" s="12" t="s">
        <v>153</v>
      </c>
      <c r="D4" s="19">
        <v>1134975.5</v>
      </c>
      <c r="F4" s="19">
        <f t="shared" ref="F4:F18" si="0">(D4/E$3)*100</f>
        <v>107.96971645684256</v>
      </c>
      <c r="H4">
        <f t="shared" ref="H4:H18" si="1">(D4/G$3)*100</f>
        <v>129.017298921915</v>
      </c>
      <c r="M4" s="12" t="s">
        <v>153</v>
      </c>
      <c r="N4" s="19">
        <v>534979</v>
      </c>
      <c r="P4" s="19">
        <f t="shared" ref="P4:P18" si="2">(N4/O$3)*100</f>
        <v>74.280457918815912</v>
      </c>
      <c r="R4">
        <f t="shared" ref="R4:R18" si="3">(N4/Q$3)*100</f>
        <v>82.691585375844141</v>
      </c>
      <c r="W4" s="12" t="s">
        <v>153</v>
      </c>
      <c r="X4" s="19">
        <v>208470.5</v>
      </c>
      <c r="Z4" s="19">
        <f t="shared" ref="Z4:Z18" si="4">(X4/Y$3)*100</f>
        <v>13.401106888790107</v>
      </c>
      <c r="AB4">
        <f t="shared" ref="AB4:AB18" si="5">(X4/AA$3)*100</f>
        <v>13.105677195755172</v>
      </c>
      <c r="AG4" s="17">
        <v>42865</v>
      </c>
      <c r="AH4" s="17">
        <v>42866</v>
      </c>
      <c r="AI4" s="17">
        <v>42867</v>
      </c>
      <c r="AJ4" t="s">
        <v>188</v>
      </c>
      <c r="AK4" t="s">
        <v>205</v>
      </c>
      <c r="AM4" t="s">
        <v>7</v>
      </c>
      <c r="AN4" t="s">
        <v>206</v>
      </c>
      <c r="AV4" t="s">
        <v>201</v>
      </c>
      <c r="AW4" t="s">
        <v>202</v>
      </c>
      <c r="AX4" t="s">
        <v>203</v>
      </c>
    </row>
    <row r="5" spans="3:50">
      <c r="C5" s="12" t="s">
        <v>156</v>
      </c>
      <c r="D5" s="19">
        <v>1053322.5</v>
      </c>
      <c r="F5" s="19">
        <f t="shared" si="0"/>
        <v>100.20210274372667</v>
      </c>
      <c r="H5">
        <f t="shared" si="1"/>
        <v>119.7354690420003</v>
      </c>
      <c r="M5" s="12" t="s">
        <v>156</v>
      </c>
      <c r="N5" s="19">
        <v>545024</v>
      </c>
      <c r="P5" s="19">
        <f t="shared" si="2"/>
        <v>75.675180328096474</v>
      </c>
      <c r="R5">
        <f t="shared" si="3"/>
        <v>84.244238797941748</v>
      </c>
      <c r="W5" s="12" t="s">
        <v>156</v>
      </c>
      <c r="X5" s="19">
        <v>1260240.5</v>
      </c>
      <c r="Z5" s="19">
        <f t="shared" si="4"/>
        <v>81.012026383024406</v>
      </c>
      <c r="AB5">
        <f t="shared" si="5"/>
        <v>79.226102407856729</v>
      </c>
      <c r="AF5" s="4" t="s">
        <v>211</v>
      </c>
      <c r="AG5" s="19">
        <f>D23</f>
        <v>105.13395192913228</v>
      </c>
      <c r="AH5" s="19">
        <f>N23</f>
        <v>71.104531285796611</v>
      </c>
      <c r="AI5" s="19">
        <f>X23</f>
        <v>9.7199415153364743</v>
      </c>
      <c r="AJ5">
        <f>AVERAGE(AG5:AI5)</f>
        <v>61.986141576755124</v>
      </c>
      <c r="AK5">
        <f>_xlfn.STDEV.P(AG5:AI5)/SQRT(3)</f>
        <v>22.79530711438187</v>
      </c>
      <c r="AM5" s="1">
        <v>50</v>
      </c>
      <c r="AN5">
        <v>45.53</v>
      </c>
      <c r="AV5" s="19">
        <v>105.13395192913228</v>
      </c>
      <c r="AW5">
        <v>125.62873135176672</v>
      </c>
      <c r="AX5" s="4">
        <v>44.73</v>
      </c>
    </row>
    <row r="6" spans="3:50">
      <c r="C6" s="12" t="s">
        <v>157</v>
      </c>
      <c r="D6" s="19">
        <v>1081499.5</v>
      </c>
      <c r="F6" s="19">
        <f t="shared" si="0"/>
        <v>102.88256826972655</v>
      </c>
      <c r="H6">
        <f t="shared" si="1"/>
        <v>122.93846367203662</v>
      </c>
      <c r="M6" s="12" t="s">
        <v>157</v>
      </c>
      <c r="N6" s="19">
        <v>712664</v>
      </c>
      <c r="P6" s="19">
        <f t="shared" si="2"/>
        <v>98.951563074915128</v>
      </c>
      <c r="R6">
        <f t="shared" si="3"/>
        <v>110.15631641670159</v>
      </c>
      <c r="W6" s="12" t="s">
        <v>157</v>
      </c>
      <c r="X6" s="19">
        <v>1201971.5</v>
      </c>
      <c r="Z6" s="19">
        <f t="shared" si="4"/>
        <v>77.266320888468059</v>
      </c>
      <c r="AB6">
        <f t="shared" si="5"/>
        <v>75.562971631466496</v>
      </c>
      <c r="AF6" s="4" t="s">
        <v>212</v>
      </c>
      <c r="AG6" s="19">
        <f t="shared" ref="AG6:AG12" si="6">D24</f>
        <v>101.5423355067266</v>
      </c>
      <c r="AH6" s="19">
        <f t="shared" ref="AH6:AH12" si="7">N24</f>
        <v>87.313371701505801</v>
      </c>
      <c r="AI6" s="19">
        <f t="shared" ref="AI6:AI12" si="8">X24</f>
        <v>79.139173635746232</v>
      </c>
      <c r="AJ6">
        <f t="shared" ref="AJ6:AJ12" si="9">AVERAGE(AG6:AI6)</f>
        <v>89.331626947992888</v>
      </c>
      <c r="AK6">
        <f>_xlfn.STDEV.P(AG6:AI6)/SQRT(3)</f>
        <v>5.3443725571715115</v>
      </c>
      <c r="AM6" s="1">
        <v>16</v>
      </c>
      <c r="AN6">
        <v>17.023333333333333</v>
      </c>
      <c r="AV6" s="19">
        <v>101.5423355067266</v>
      </c>
      <c r="AW6">
        <v>121.33696635701847</v>
      </c>
      <c r="AX6" s="4">
        <v>17.96</v>
      </c>
    </row>
    <row r="7" spans="3:50">
      <c r="C7" s="12" t="s">
        <v>160</v>
      </c>
      <c r="D7" s="19">
        <v>1120642.5</v>
      </c>
      <c r="F7" s="19">
        <f t="shared" si="0"/>
        <v>106.60622451716992</v>
      </c>
      <c r="H7">
        <f t="shared" si="1"/>
        <v>127.38800829366109</v>
      </c>
      <c r="M7" s="12" t="s">
        <v>160</v>
      </c>
      <c r="N7" s="19">
        <v>613977</v>
      </c>
      <c r="P7" s="19">
        <f t="shared" si="2"/>
        <v>85.249126996799561</v>
      </c>
      <c r="R7">
        <f t="shared" si="3"/>
        <v>94.902288714705918</v>
      </c>
      <c r="W7" s="12" t="s">
        <v>160</v>
      </c>
      <c r="X7" s="19">
        <v>1480464.5</v>
      </c>
      <c r="Z7" s="19">
        <f t="shared" si="4"/>
        <v>95.168683384743659</v>
      </c>
      <c r="AB7">
        <f t="shared" si="5"/>
        <v>93.070673485097814</v>
      </c>
      <c r="AF7" s="4" t="s">
        <v>213</v>
      </c>
      <c r="AG7" s="19">
        <f t="shared" si="6"/>
        <v>105.28649217369136</v>
      </c>
      <c r="AH7" s="19">
        <f t="shared" si="7"/>
        <v>81.902001485667469</v>
      </c>
      <c r="AI7" s="19">
        <f t="shared" si="8"/>
        <v>96.797292914761073</v>
      </c>
      <c r="AJ7">
        <f t="shared" si="9"/>
        <v>94.661928858039957</v>
      </c>
      <c r="AK7">
        <f t="shared" ref="AK7:AK12" si="10">_xlfn.STDEV.P(AG7:AI7)/SQRT(3)</f>
        <v>5.5802914285829646</v>
      </c>
      <c r="AM7" s="1">
        <v>5</v>
      </c>
      <c r="AN7">
        <v>6.583333333333333</v>
      </c>
      <c r="AV7" s="19">
        <v>105.28649217369136</v>
      </c>
      <c r="AW7">
        <v>125.81100774347851</v>
      </c>
      <c r="AX7" s="4">
        <v>6.94</v>
      </c>
    </row>
    <row r="8" spans="3:50">
      <c r="C8" s="12" t="s">
        <v>161</v>
      </c>
      <c r="D8" s="19">
        <v>1092896.5</v>
      </c>
      <c r="F8" s="19">
        <f t="shared" si="0"/>
        <v>103.96675983021278</v>
      </c>
      <c r="H8">
        <f t="shared" si="1"/>
        <v>124.23400719329595</v>
      </c>
      <c r="M8" s="12" t="s">
        <v>161</v>
      </c>
      <c r="N8" s="19">
        <v>565764</v>
      </c>
      <c r="P8" s="19">
        <f t="shared" si="2"/>
        <v>78.554875974535378</v>
      </c>
      <c r="R8">
        <f t="shared" si="3"/>
        <v>87.450015997972045</v>
      </c>
      <c r="W8" s="12" t="s">
        <v>161</v>
      </c>
      <c r="X8" s="19">
        <v>1531134.5</v>
      </c>
      <c r="Z8" s="19">
        <f t="shared" si="4"/>
        <v>98.425902444778501</v>
      </c>
      <c r="AB8">
        <f t="shared" si="5"/>
        <v>96.256086593949732</v>
      </c>
      <c r="AF8" s="4" t="s">
        <v>214</v>
      </c>
      <c r="AG8" s="19">
        <f t="shared" si="6"/>
        <v>94.353442453277111</v>
      </c>
      <c r="AH8" s="19">
        <f t="shared" si="7"/>
        <v>94.493449872607499</v>
      </c>
      <c r="AI8" s="19">
        <f t="shared" si="8"/>
        <v>95.833755190449608</v>
      </c>
      <c r="AJ8">
        <f t="shared" si="9"/>
        <v>94.893549172111406</v>
      </c>
      <c r="AK8">
        <f t="shared" si="10"/>
        <v>0.38525346261517535</v>
      </c>
      <c r="AM8" s="1">
        <v>1.7</v>
      </c>
      <c r="AN8">
        <v>2.1833333333333336</v>
      </c>
      <c r="AV8" s="19">
        <v>94.353442453277111</v>
      </c>
      <c r="AW8">
        <v>112.7466727595975</v>
      </c>
      <c r="AX8" s="4">
        <v>3.43</v>
      </c>
    </row>
    <row r="9" spans="3:50">
      <c r="C9" s="12" t="s">
        <v>164</v>
      </c>
      <c r="D9" s="19">
        <v>965610.5</v>
      </c>
      <c r="F9" s="19">
        <f t="shared" si="0"/>
        <v>91.858099045089503</v>
      </c>
      <c r="H9">
        <f t="shared" si="1"/>
        <v>109.76488789461958</v>
      </c>
      <c r="M9" s="12" t="s">
        <v>164</v>
      </c>
      <c r="N9" s="19">
        <v>659704</v>
      </c>
      <c r="P9" s="19">
        <f t="shared" si="2"/>
        <v>91.598203314288099</v>
      </c>
      <c r="R9">
        <f t="shared" si="3"/>
        <v>101.97030096281514</v>
      </c>
      <c r="W9" s="12" t="s">
        <v>164</v>
      </c>
      <c r="X9" s="19">
        <v>1496757.5</v>
      </c>
      <c r="Z9" s="19">
        <f t="shared" si="4"/>
        <v>96.216046126901688</v>
      </c>
      <c r="AB9">
        <f t="shared" si="5"/>
        <v>94.094946936499511</v>
      </c>
      <c r="AF9" s="4" t="s">
        <v>215</v>
      </c>
      <c r="AG9" s="19">
        <f t="shared" si="6"/>
        <v>101.78819784664736</v>
      </c>
      <c r="AH9" s="19">
        <f t="shared" si="7"/>
        <v>89.298265101393326</v>
      </c>
      <c r="AI9" s="19">
        <f t="shared" si="8"/>
        <v>96.09844039825883</v>
      </c>
      <c r="AJ9">
        <f t="shared" si="9"/>
        <v>95.728301115433169</v>
      </c>
      <c r="AK9">
        <f t="shared" si="10"/>
        <v>2.9477809850710974</v>
      </c>
      <c r="AM9" s="1">
        <v>0.5</v>
      </c>
      <c r="AN9">
        <v>1.0933333333333335</v>
      </c>
      <c r="AV9" s="19">
        <v>101.78819784664736</v>
      </c>
      <c r="AW9">
        <v>121.63075702392157</v>
      </c>
      <c r="AX9" s="4">
        <v>2.23</v>
      </c>
    </row>
    <row r="10" spans="3:50">
      <c r="C10" s="12" t="s">
        <v>165</v>
      </c>
      <c r="D10" s="19">
        <v>1018072.5</v>
      </c>
      <c r="F10" s="19">
        <f t="shared" si="0"/>
        <v>96.848785861464719</v>
      </c>
      <c r="H10">
        <f t="shared" si="1"/>
        <v>115.72845762457543</v>
      </c>
      <c r="M10" s="12" t="s">
        <v>165</v>
      </c>
      <c r="N10" s="19">
        <v>701408</v>
      </c>
      <c r="P10" s="19">
        <f t="shared" si="2"/>
        <v>97.388696430926885</v>
      </c>
      <c r="R10">
        <f t="shared" si="3"/>
        <v>108.41647899319429</v>
      </c>
      <c r="W10" s="12" t="s">
        <v>165</v>
      </c>
      <c r="X10" s="19">
        <v>1484863.5</v>
      </c>
      <c r="Z10" s="19">
        <f t="shared" si="4"/>
        <v>95.451464253997514</v>
      </c>
      <c r="AB10">
        <f t="shared" si="5"/>
        <v>93.347220401731704</v>
      </c>
      <c r="AF10" s="4" t="s">
        <v>216</v>
      </c>
      <c r="AG10" s="19">
        <f t="shared" si="6"/>
        <v>96.26697349119766</v>
      </c>
      <c r="AH10" s="19">
        <f t="shared" si="7"/>
        <v>87.138215671709133</v>
      </c>
      <c r="AI10" s="19">
        <f t="shared" si="8"/>
        <v>96.951025683304067</v>
      </c>
      <c r="AJ10">
        <f t="shared" si="9"/>
        <v>93.452071615403611</v>
      </c>
      <c r="AK10">
        <f t="shared" si="10"/>
        <v>2.582658600429498</v>
      </c>
      <c r="AM10" s="1">
        <v>0.16</v>
      </c>
      <c r="AN10">
        <v>0.67666666666666675</v>
      </c>
      <c r="AV10" s="19">
        <v>96.26697349119766</v>
      </c>
      <c r="AW10">
        <v>115.03322693439188</v>
      </c>
      <c r="AX10" s="4">
        <v>1.76</v>
      </c>
    </row>
    <row r="11" spans="3:50">
      <c r="C11" s="12" t="s">
        <v>168</v>
      </c>
      <c r="D11" s="19">
        <v>1050170.5</v>
      </c>
      <c r="F11" s="19">
        <f t="shared" si="0"/>
        <v>99.90225438024045</v>
      </c>
      <c r="H11">
        <f t="shared" si="1"/>
        <v>119.37716833312872</v>
      </c>
      <c r="M11" s="12" t="s">
        <v>168</v>
      </c>
      <c r="N11" s="19">
        <v>703462</v>
      </c>
      <c r="P11" s="19">
        <f t="shared" si="2"/>
        <v>97.67388904702068</v>
      </c>
      <c r="R11">
        <f t="shared" si="3"/>
        <v>108.73396531763318</v>
      </c>
      <c r="W11" s="12" t="s">
        <v>168</v>
      </c>
      <c r="X11" s="19">
        <v>1434455.5</v>
      </c>
      <c r="Z11" s="19">
        <f t="shared" si="4"/>
        <v>92.211087337118954</v>
      </c>
      <c r="AB11">
        <f t="shared" si="5"/>
        <v>90.178278148110081</v>
      </c>
      <c r="AF11" s="4" t="s">
        <v>217</v>
      </c>
      <c r="AG11" s="19">
        <f t="shared" si="6"/>
        <v>83.686232279741773</v>
      </c>
      <c r="AH11" s="19">
        <f t="shared" si="7"/>
        <v>89.828315155890948</v>
      </c>
      <c r="AI11" s="19">
        <f t="shared" si="8"/>
        <v>102.25421158038765</v>
      </c>
      <c r="AJ11">
        <f t="shared" si="9"/>
        <v>91.922919672006785</v>
      </c>
      <c r="AK11">
        <f t="shared" si="10"/>
        <v>4.4592722347561775</v>
      </c>
      <c r="AM11" s="1">
        <v>0</v>
      </c>
      <c r="AN11">
        <v>0</v>
      </c>
      <c r="AV11" s="19">
        <v>83.686232279741773</v>
      </c>
      <c r="AW11">
        <v>100</v>
      </c>
      <c r="AX11" s="4">
        <v>0</v>
      </c>
    </row>
    <row r="12" spans="3:50">
      <c r="C12" s="12" t="s">
        <v>169</v>
      </c>
      <c r="D12" s="19">
        <v>1089820.5</v>
      </c>
      <c r="F12" s="19">
        <f t="shared" si="0"/>
        <v>103.67414131305426</v>
      </c>
      <c r="H12">
        <f t="shared" si="1"/>
        <v>123.88434571471443</v>
      </c>
      <c r="M12" s="12" t="s">
        <v>169</v>
      </c>
      <c r="N12" s="19">
        <v>582817</v>
      </c>
      <c r="P12" s="19">
        <f t="shared" si="2"/>
        <v>80.922641155765987</v>
      </c>
      <c r="R12">
        <f t="shared" si="3"/>
        <v>90.085894425750084</v>
      </c>
      <c r="W12" s="12" t="s">
        <v>169</v>
      </c>
      <c r="X12" s="19">
        <v>1555400.5</v>
      </c>
      <c r="Z12" s="19">
        <f t="shared" si="4"/>
        <v>99.985793459398707</v>
      </c>
      <c r="AB12">
        <f t="shared" si="5"/>
        <v>97.781589544401683</v>
      </c>
      <c r="AF12" s="4" t="s">
        <v>218</v>
      </c>
      <c r="AG12" s="19">
        <f t="shared" si="6"/>
        <v>100</v>
      </c>
      <c r="AH12" s="19">
        <f t="shared" si="7"/>
        <v>100</v>
      </c>
      <c r="AI12" s="19">
        <f t="shared" si="8"/>
        <v>100</v>
      </c>
      <c r="AJ12">
        <f t="shared" si="9"/>
        <v>100</v>
      </c>
      <c r="AK12">
        <f t="shared" si="10"/>
        <v>0</v>
      </c>
      <c r="AM12" s="1">
        <v>0</v>
      </c>
      <c r="AN12">
        <v>0</v>
      </c>
      <c r="AV12" s="19">
        <v>100</v>
      </c>
      <c r="AW12">
        <v>119.49396845316855</v>
      </c>
      <c r="AX12" s="4">
        <v>0</v>
      </c>
    </row>
    <row r="13" spans="3:50">
      <c r="C13" s="12" t="s">
        <v>172</v>
      </c>
      <c r="D13" s="19">
        <v>996770.5</v>
      </c>
      <c r="F13" s="19">
        <f t="shared" si="0"/>
        <v>94.822336039452125</v>
      </c>
      <c r="H13">
        <f t="shared" si="1"/>
        <v>113.30697231354041</v>
      </c>
      <c r="M13" s="12" t="s">
        <v>172</v>
      </c>
      <c r="N13" s="19">
        <v>676532</v>
      </c>
      <c r="P13" s="19">
        <f t="shared" si="2"/>
        <v>93.934727824330238</v>
      </c>
      <c r="R13">
        <f t="shared" si="3"/>
        <v>104.57140119049643</v>
      </c>
      <c r="W13" s="12" t="s">
        <v>172</v>
      </c>
      <c r="X13" s="19">
        <v>1473916.5</v>
      </c>
      <c r="Z13" s="19">
        <f t="shared" si="4"/>
        <v>94.74775837181474</v>
      </c>
      <c r="AB13">
        <f t="shared" si="5"/>
        <v>92.659027836059664</v>
      </c>
      <c r="AV13" s="19">
        <v>71.104531285796611</v>
      </c>
      <c r="AW13">
        <v>79.15603355400745</v>
      </c>
      <c r="AX13" s="5">
        <v>45.09</v>
      </c>
    </row>
    <row r="14" spans="3:50">
      <c r="C14" s="12" t="s">
        <v>173</v>
      </c>
      <c r="D14" s="19">
        <v>1027142.5</v>
      </c>
      <c r="F14" s="19">
        <f t="shared" si="0"/>
        <v>97.711610942943196</v>
      </c>
      <c r="H14">
        <f t="shared" si="1"/>
        <v>116.75948155524334</v>
      </c>
      <c r="M14" s="12" t="s">
        <v>173</v>
      </c>
      <c r="N14" s="19">
        <v>578633</v>
      </c>
      <c r="P14" s="19">
        <f t="shared" si="2"/>
        <v>80.341703519088043</v>
      </c>
      <c r="R14">
        <f t="shared" si="3"/>
        <v>89.439174473728542</v>
      </c>
      <c r="W14" s="12" t="s">
        <v>173</v>
      </c>
      <c r="X14" s="19">
        <v>1542465.5</v>
      </c>
      <c r="Z14" s="19">
        <f t="shared" si="4"/>
        <v>99.154292994793408</v>
      </c>
      <c r="AB14">
        <f t="shared" si="5"/>
        <v>96.968419649730293</v>
      </c>
      <c r="AV14" s="19">
        <v>87.313371701505801</v>
      </c>
      <c r="AW14">
        <v>97.200277607321667</v>
      </c>
      <c r="AX14" s="5">
        <v>16.89</v>
      </c>
    </row>
    <row r="15" spans="3:50">
      <c r="C15" s="12" t="s">
        <v>176</v>
      </c>
      <c r="D15" s="19">
        <v>891386.5</v>
      </c>
      <c r="F15" s="19">
        <f t="shared" si="0"/>
        <v>84.797202810507628</v>
      </c>
      <c r="H15">
        <f>(D15/G$3)*100</f>
        <v>101.32754277555733</v>
      </c>
      <c r="M15" s="12" t="s">
        <v>176</v>
      </c>
      <c r="N15" s="19">
        <v>662584</v>
      </c>
      <c r="P15" s="19">
        <f t="shared" si="2"/>
        <v>91.998083905500437</v>
      </c>
      <c r="R15">
        <f t="shared" si="3"/>
        <v>102.41546192405369</v>
      </c>
      <c r="W15" s="12" t="s">
        <v>176</v>
      </c>
      <c r="X15" s="19">
        <v>1588775.5</v>
      </c>
      <c r="Z15" s="19">
        <f t="shared" si="4"/>
        <v>102.13123822215108</v>
      </c>
      <c r="AB15">
        <f t="shared" si="5"/>
        <v>99.879737610474962</v>
      </c>
      <c r="AF15" s="4" t="s">
        <v>219</v>
      </c>
      <c r="AV15" s="19">
        <v>81.902001485667469</v>
      </c>
      <c r="AW15">
        <v>91.176152356338974</v>
      </c>
      <c r="AX15" s="5">
        <v>6.15</v>
      </c>
    </row>
    <row r="16" spans="3:50">
      <c r="C16" s="12" t="s">
        <v>177</v>
      </c>
      <c r="D16" s="19">
        <v>868029.5</v>
      </c>
      <c r="F16" s="19">
        <f t="shared" si="0"/>
        <v>82.575261748975919</v>
      </c>
      <c r="H16">
        <f t="shared" si="1"/>
        <v>98.672457224442653</v>
      </c>
      <c r="M16" s="12" t="s">
        <v>177</v>
      </c>
      <c r="N16" s="19">
        <v>631330</v>
      </c>
      <c r="P16" s="19">
        <f t="shared" si="2"/>
        <v>87.658546406281459</v>
      </c>
      <c r="R16">
        <f t="shared" si="3"/>
        <v>97.584538075946313</v>
      </c>
      <c r="W16" s="12" t="s">
        <v>177</v>
      </c>
      <c r="X16" s="19">
        <v>1592601.5</v>
      </c>
      <c r="Z16" s="19">
        <f t="shared" si="4"/>
        <v>102.3771849386242</v>
      </c>
      <c r="AB16">
        <f t="shared" si="5"/>
        <v>100.12026238952505</v>
      </c>
      <c r="AG16" s="17">
        <v>42865</v>
      </c>
      <c r="AH16" s="17">
        <v>42866</v>
      </c>
      <c r="AI16" s="17">
        <v>42867</v>
      </c>
      <c r="AJ16" t="s">
        <v>188</v>
      </c>
      <c r="AK16" t="s">
        <v>205</v>
      </c>
      <c r="AV16" s="19">
        <v>94.493449872607499</v>
      </c>
      <c r="AW16">
        <v>105.19338997800472</v>
      </c>
      <c r="AX16" s="5">
        <v>1.47</v>
      </c>
    </row>
    <row r="17" spans="2:50">
      <c r="C17" s="12" t="s">
        <v>180</v>
      </c>
      <c r="D17" s="19">
        <v>1034890.5</v>
      </c>
      <c r="F17" s="19">
        <f t="shared" si="0"/>
        <v>98.448674750142217</v>
      </c>
      <c r="H17">
        <f t="shared" si="1"/>
        <v>117.64022834849746</v>
      </c>
      <c r="M17" s="12" t="s">
        <v>180</v>
      </c>
      <c r="N17" s="19">
        <v>758035</v>
      </c>
      <c r="P17" s="19">
        <f t="shared" si="2"/>
        <v>105.25120970821213</v>
      </c>
      <c r="R17">
        <f t="shared" si="3"/>
        <v>117.16930182376882</v>
      </c>
      <c r="W17" s="12" t="s">
        <v>180</v>
      </c>
      <c r="X17" s="19">
        <v>1521051.5</v>
      </c>
      <c r="Z17" s="19">
        <f t="shared" si="4"/>
        <v>97.777737065217991</v>
      </c>
      <c r="AB17">
        <f t="shared" si="5"/>
        <v>95.622210131021873</v>
      </c>
      <c r="AF17" s="4" t="s">
        <v>211</v>
      </c>
      <c r="AG17">
        <f>I23</f>
        <v>125.62873135176672</v>
      </c>
      <c r="AH17">
        <f>S23</f>
        <v>79.15603355400745</v>
      </c>
      <c r="AI17">
        <f>AC23</f>
        <v>9.5056637424612056</v>
      </c>
      <c r="AJ17">
        <f>AVERAGE(AG17:AI17)</f>
        <v>71.43014288274513</v>
      </c>
      <c r="AK17">
        <f>_xlfn.STDEV.P(AG17:AI17)/SQRT(3)</f>
        <v>27.551603090068635</v>
      </c>
      <c r="AV17" s="19">
        <v>89.298265101393326</v>
      </c>
      <c r="AW17">
        <v>99.409929871691631</v>
      </c>
      <c r="AX17" s="5">
        <v>0.43</v>
      </c>
    </row>
    <row r="18" spans="2:50">
      <c r="C18" s="12" t="s">
        <v>181</v>
      </c>
      <c r="D18" s="19">
        <v>1067505.5</v>
      </c>
      <c r="F18" s="19">
        <f t="shared" si="0"/>
        <v>101.55132524985777</v>
      </c>
      <c r="H18">
        <f t="shared" si="1"/>
        <v>121.34770855783965</v>
      </c>
      <c r="M18" s="12" t="s">
        <v>181</v>
      </c>
      <c r="N18" s="19">
        <v>682395</v>
      </c>
      <c r="P18" s="19">
        <f t="shared" si="2"/>
        <v>94.74879029178787</v>
      </c>
      <c r="R18">
        <f t="shared" si="3"/>
        <v>105.47764380012892</v>
      </c>
      <c r="W18" s="12" t="s">
        <v>181</v>
      </c>
      <c r="X18" s="19">
        <v>1590191.5</v>
      </c>
      <c r="Z18" s="19">
        <f t="shared" si="4"/>
        <v>102.22226293478201</v>
      </c>
      <c r="AB18">
        <f t="shared" si="5"/>
        <v>99.968755667750159</v>
      </c>
      <c r="AF18" s="4" t="s">
        <v>212</v>
      </c>
      <c r="AG18">
        <f t="shared" ref="AG18:AG24" si="11">I24</f>
        <v>121.33696635701847</v>
      </c>
      <c r="AH18">
        <f t="shared" ref="AH18:AH24" si="12">S24</f>
        <v>97.200277607321667</v>
      </c>
      <c r="AI18">
        <f t="shared" ref="AI18:AI24" si="13">AC24</f>
        <v>77.394537019661612</v>
      </c>
      <c r="AJ18">
        <f t="shared" ref="AJ18:AJ24" si="14">AVERAGE(AG18:AI18)</f>
        <v>98.643926994667254</v>
      </c>
      <c r="AK18">
        <f t="shared" ref="AK18:AK24" si="15">_xlfn.STDEV.P(AG18:AI18)/SQRT(3)</f>
        <v>10.374084877256358</v>
      </c>
      <c r="AV18" s="19">
        <v>87.138215671709133</v>
      </c>
      <c r="AW18">
        <v>97.005287832112487</v>
      </c>
      <c r="AX18" s="5">
        <v>0.1</v>
      </c>
    </row>
    <row r="19" spans="2:50">
      <c r="C19" s="12"/>
      <c r="D19" s="19"/>
      <c r="F19" s="19"/>
      <c r="M19" s="12"/>
      <c r="N19" s="19"/>
      <c r="P19" s="19"/>
      <c r="W19" s="12"/>
      <c r="X19" s="19"/>
      <c r="Z19" s="19"/>
      <c r="AF19" s="4" t="s">
        <v>213</v>
      </c>
      <c r="AG19">
        <f t="shared" si="11"/>
        <v>125.81100774347851</v>
      </c>
      <c r="AH19">
        <f t="shared" si="12"/>
        <v>91.176152356338974</v>
      </c>
      <c r="AI19">
        <f t="shared" si="13"/>
        <v>94.663380039523773</v>
      </c>
      <c r="AJ19">
        <f t="shared" si="14"/>
        <v>103.88351337978042</v>
      </c>
      <c r="AK19">
        <f t="shared" si="15"/>
        <v>8.9895179209653016</v>
      </c>
      <c r="AV19" s="19">
        <v>89.828315155890948</v>
      </c>
      <c r="AW19">
        <v>100</v>
      </c>
      <c r="AX19" s="5">
        <v>0</v>
      </c>
    </row>
    <row r="20" spans="2:50">
      <c r="B20" t="s">
        <v>225</v>
      </c>
      <c r="D20" s="19"/>
      <c r="F20" s="19"/>
      <c r="H20" t="s">
        <v>217</v>
      </c>
      <c r="M20" s="18" t="s">
        <v>225</v>
      </c>
      <c r="N20" s="19"/>
      <c r="P20" s="19"/>
      <c r="R20" t="s">
        <v>226</v>
      </c>
      <c r="W20" s="18" t="s">
        <v>225</v>
      </c>
      <c r="X20" s="19"/>
      <c r="Z20" s="19"/>
      <c r="AB20" t="s">
        <v>226</v>
      </c>
      <c r="AF20" s="4" t="s">
        <v>214</v>
      </c>
      <c r="AG20">
        <f t="shared" si="11"/>
        <v>112.7466727595975</v>
      </c>
      <c r="AH20">
        <f t="shared" si="12"/>
        <v>105.19338997800472</v>
      </c>
      <c r="AI20">
        <f t="shared" si="13"/>
        <v>93.721083669115615</v>
      </c>
      <c r="AJ20">
        <f t="shared" si="14"/>
        <v>103.88704880223928</v>
      </c>
      <c r="AK20">
        <f t="shared" si="15"/>
        <v>4.5159754824300276</v>
      </c>
      <c r="AV20" s="19">
        <v>100</v>
      </c>
      <c r="AW20">
        <v>111.32347281194888</v>
      </c>
      <c r="AX20" s="5">
        <v>0</v>
      </c>
    </row>
    <row r="21" spans="2:50">
      <c r="D21" s="16" t="s">
        <v>188</v>
      </c>
      <c r="F21" s="19"/>
      <c r="I21" s="16" t="s">
        <v>188</v>
      </c>
      <c r="N21" s="16" t="s">
        <v>188</v>
      </c>
      <c r="P21" s="19"/>
      <c r="S21" s="16" t="s">
        <v>188</v>
      </c>
      <c r="X21" s="16" t="s">
        <v>188</v>
      </c>
      <c r="Z21" s="19"/>
      <c r="AC21" s="16" t="s">
        <v>188</v>
      </c>
      <c r="AF21" s="4" t="s">
        <v>215</v>
      </c>
      <c r="AG21">
        <f t="shared" si="11"/>
        <v>121.63075702392157</v>
      </c>
      <c r="AH21">
        <f t="shared" si="12"/>
        <v>99.409929871691631</v>
      </c>
      <c r="AI21">
        <f t="shared" si="13"/>
        <v>93.979933846255875</v>
      </c>
      <c r="AJ21">
        <f t="shared" si="14"/>
        <v>105.00687358062301</v>
      </c>
      <c r="AK21">
        <f t="shared" si="15"/>
        <v>6.906298892417758</v>
      </c>
      <c r="AV21" s="19">
        <v>9.7199415153364743</v>
      </c>
      <c r="AW21">
        <v>9.5056637424612056</v>
      </c>
      <c r="AX21" s="5">
        <v>46.77</v>
      </c>
    </row>
    <row r="22" spans="2:50">
      <c r="D22" s="16" t="s">
        <v>227</v>
      </c>
      <c r="E22" s="16" t="s">
        <v>190</v>
      </c>
      <c r="F22" s="19"/>
      <c r="I22" s="16" t="s">
        <v>227</v>
      </c>
      <c r="J22" s="16" t="s">
        <v>190</v>
      </c>
      <c r="N22" s="16" t="s">
        <v>227</v>
      </c>
      <c r="O22" s="16" t="s">
        <v>190</v>
      </c>
      <c r="P22" s="19"/>
      <c r="S22" s="16" t="s">
        <v>227</v>
      </c>
      <c r="T22" s="16" t="s">
        <v>190</v>
      </c>
      <c r="X22" s="16" t="s">
        <v>227</v>
      </c>
      <c r="Y22" s="16" t="s">
        <v>190</v>
      </c>
      <c r="Z22" s="19"/>
      <c r="AC22" s="16" t="s">
        <v>227</v>
      </c>
      <c r="AD22" s="16" t="s">
        <v>190</v>
      </c>
      <c r="AF22" s="4" t="s">
        <v>216</v>
      </c>
      <c r="AG22">
        <f t="shared" si="11"/>
        <v>115.03322693439188</v>
      </c>
      <c r="AH22">
        <f t="shared" si="12"/>
        <v>97.005287832112487</v>
      </c>
      <c r="AI22">
        <f t="shared" si="13"/>
        <v>94.813723742894979</v>
      </c>
      <c r="AJ22">
        <f t="shared" si="14"/>
        <v>102.28407950313311</v>
      </c>
      <c r="AK22">
        <f t="shared" si="15"/>
        <v>5.2303878857067545</v>
      </c>
      <c r="AV22" s="19">
        <v>79.139173635746232</v>
      </c>
      <c r="AW22">
        <v>77.394537019661612</v>
      </c>
      <c r="AX22" s="5">
        <v>16.22</v>
      </c>
    </row>
    <row r="23" spans="2:50">
      <c r="C23" s="12" t="s">
        <v>191</v>
      </c>
      <c r="D23" s="19">
        <f>AVERAGE(F3:F4)</f>
        <v>105.13395192913228</v>
      </c>
      <c r="E23">
        <f>STDEV(F3:F4)</f>
        <v>4.0103766547844151</v>
      </c>
      <c r="F23" s="19"/>
      <c r="H23" s="12" t="s">
        <v>191</v>
      </c>
      <c r="I23" s="19">
        <f>AVERAGE(H3:H4)</f>
        <v>125.62873135176672</v>
      </c>
      <c r="J23">
        <f>STDEV(H3:H4)</f>
        <v>4.7921582147213453</v>
      </c>
      <c r="M23" s="12" t="s">
        <v>191</v>
      </c>
      <c r="N23" s="19">
        <f>AVERAGE(P3:P4)</f>
        <v>71.104531285796611</v>
      </c>
      <c r="O23">
        <f>STDEV(P3:P4)</f>
        <v>4.4914385175178255</v>
      </c>
      <c r="P23" s="19"/>
      <c r="R23" s="12" t="s">
        <v>191</v>
      </c>
      <c r="S23" s="19">
        <f>AVERAGE(R3:R4)</f>
        <v>79.15603355400745</v>
      </c>
      <c r="T23">
        <f>STDEV(R3:R4)</f>
        <v>5.0000253369143532</v>
      </c>
      <c r="W23" s="12" t="s">
        <v>191</v>
      </c>
      <c r="X23" s="19">
        <f>AVERAGE(Z3:Z4)</f>
        <v>9.7199415153364743</v>
      </c>
      <c r="Y23">
        <f>STDEV(Z3:Z4)</f>
        <v>5.2059539964763486</v>
      </c>
      <c r="Z23" s="19"/>
      <c r="AB23" s="12" t="s">
        <v>191</v>
      </c>
      <c r="AC23" s="19">
        <f>AVERAGE(AB3:AB4)</f>
        <v>9.5056637424612056</v>
      </c>
      <c r="AD23">
        <f>STDEV(AB3:AB4)</f>
        <v>5.0911878503739247</v>
      </c>
      <c r="AF23" s="4" t="s">
        <v>217</v>
      </c>
      <c r="AG23">
        <f>I29</f>
        <v>100</v>
      </c>
      <c r="AH23">
        <f t="shared" si="12"/>
        <v>100</v>
      </c>
      <c r="AI23">
        <f t="shared" si="13"/>
        <v>100</v>
      </c>
      <c r="AJ23">
        <f t="shared" si="14"/>
        <v>100</v>
      </c>
      <c r="AK23">
        <f t="shared" si="15"/>
        <v>0</v>
      </c>
      <c r="AV23" s="19">
        <v>96.797292914761073</v>
      </c>
      <c r="AW23">
        <v>94.663380039523773</v>
      </c>
      <c r="AX23" s="5">
        <v>6.66</v>
      </c>
    </row>
    <row r="24" spans="2:50">
      <c r="C24" s="12" t="s">
        <v>193</v>
      </c>
      <c r="D24" s="19">
        <f>AVERAGE(F5:F6)</f>
        <v>101.5423355067266</v>
      </c>
      <c r="E24">
        <f>STDEV(F5:F6)</f>
        <v>1.89537535017128</v>
      </c>
      <c r="F24" s="19"/>
      <c r="H24" s="12" t="s">
        <v>193</v>
      </c>
      <c r="I24" s="19">
        <f>AVERAGE(H5:H6)</f>
        <v>121.33696635701847</v>
      </c>
      <c r="J24">
        <f>STDEV(H5:H6)</f>
        <v>2.2648592230027753</v>
      </c>
      <c r="M24" s="12" t="s">
        <v>193</v>
      </c>
      <c r="N24" s="19">
        <f>AVERAGE(P5:P6)</f>
        <v>87.313371701505801</v>
      </c>
      <c r="O24">
        <f>STDEV(P5:P6)</f>
        <v>16.45888808176904</v>
      </c>
      <c r="P24" s="19"/>
      <c r="R24" s="12" t="s">
        <v>193</v>
      </c>
      <c r="S24" s="19">
        <f>AVERAGE(R5:R6)</f>
        <v>97.200277607321667</v>
      </c>
      <c r="T24">
        <f>STDEV(R5:R6)</f>
        <v>18.322605798857236</v>
      </c>
      <c r="W24" s="12" t="s">
        <v>193</v>
      </c>
      <c r="X24" s="19">
        <f>AVERAGE(Z5:Z6)</f>
        <v>79.139173635746232</v>
      </c>
      <c r="Y24">
        <f>STDEV(Z5:Z6)</f>
        <v>2.6486137555285034</v>
      </c>
      <c r="Z24" s="19"/>
      <c r="AB24" s="12" t="s">
        <v>193</v>
      </c>
      <c r="AC24" s="19">
        <f>AVERAGE(AB5:AB6)</f>
        <v>77.394537019661612</v>
      </c>
      <c r="AD24">
        <f>STDEV(AB5:AB6)</f>
        <v>2.5902246123586763</v>
      </c>
      <c r="AF24" s="4" t="s">
        <v>218</v>
      </c>
      <c r="AG24">
        <f t="shared" si="11"/>
        <v>119.49396845316855</v>
      </c>
      <c r="AH24">
        <f t="shared" si="12"/>
        <v>111.32347281194888</v>
      </c>
      <c r="AI24">
        <f t="shared" si="13"/>
        <v>97.795482899386016</v>
      </c>
      <c r="AJ24">
        <f t="shared" si="14"/>
        <v>109.53764138816781</v>
      </c>
      <c r="AK24">
        <f t="shared" si="15"/>
        <v>5.1660852197029605</v>
      </c>
      <c r="AV24" s="19">
        <v>95.833755190449608</v>
      </c>
      <c r="AW24">
        <v>93.721083669115615</v>
      </c>
      <c r="AX24" s="5">
        <v>1.65</v>
      </c>
    </row>
    <row r="25" spans="2:50">
      <c r="C25" s="12" t="s">
        <v>195</v>
      </c>
      <c r="D25" s="19">
        <f>AVERAGE(F7:F8)</f>
        <v>105.28649217369136</v>
      </c>
      <c r="E25">
        <f>STDEV(F7:F8)</f>
        <v>1.8663833788498216</v>
      </c>
      <c r="F25" s="19"/>
      <c r="H25" s="12" t="s">
        <v>195</v>
      </c>
      <c r="I25" s="19">
        <f>AVERAGE(H7:H8)</f>
        <v>125.81100774347851</v>
      </c>
      <c r="J25">
        <f>STDEV(H7:H8)</f>
        <v>2.2302155659380203</v>
      </c>
      <c r="M25" s="12" t="s">
        <v>195</v>
      </c>
      <c r="N25" s="19">
        <f>AVERAGE(P7:P8)</f>
        <v>81.902001485667469</v>
      </c>
      <c r="O25">
        <f>STDEV(P7:P8)</f>
        <v>4.7335502928079816</v>
      </c>
      <c r="P25" s="19"/>
      <c r="R25" s="12" t="s">
        <v>195</v>
      </c>
      <c r="S25" s="19">
        <f>AVERAGE(R7:R8)</f>
        <v>91.176152356338974</v>
      </c>
      <c r="T25">
        <f>STDEV(R7:R8)</f>
        <v>5.2695525732540167</v>
      </c>
      <c r="W25" s="12" t="s">
        <v>195</v>
      </c>
      <c r="X25" s="19">
        <f>AVERAGE(Z7:Z8)</f>
        <v>96.797292914761073</v>
      </c>
      <c r="Y25">
        <f>STDEV(Z7:Z8)</f>
        <v>2.3032016851607091</v>
      </c>
      <c r="Z25" s="19"/>
      <c r="AB25" s="12" t="s">
        <v>195</v>
      </c>
      <c r="AC25" s="19">
        <f>AVERAGE(AB7:AB8)</f>
        <v>94.663380039523773</v>
      </c>
      <c r="AD25">
        <f>STDEV(AB7:AB8)</f>
        <v>2.2524272101497136</v>
      </c>
      <c r="AV25" s="19">
        <v>96.09844039825883</v>
      </c>
      <c r="AW25">
        <v>93.979933846255875</v>
      </c>
      <c r="AX25" s="5">
        <v>0.62</v>
      </c>
    </row>
    <row r="26" spans="2:50">
      <c r="C26" s="12" t="s">
        <v>197</v>
      </c>
      <c r="D26" s="19">
        <f>AVERAGE(F9:F10)</f>
        <v>94.353442453277111</v>
      </c>
      <c r="E26">
        <f>STDEV(F9:F10)</f>
        <v>3.5289484906372177</v>
      </c>
      <c r="F26" s="19"/>
      <c r="H26" s="12" t="s">
        <v>197</v>
      </c>
      <c r="I26" s="19">
        <f>AVERAGE(H9:H10)</f>
        <v>112.7466727595975</v>
      </c>
      <c r="J26">
        <f>STDEV(H9:H10)</f>
        <v>4.2168805961306095</v>
      </c>
      <c r="M26" s="12" t="s">
        <v>197</v>
      </c>
      <c r="N26" s="19">
        <f>AVERAGE(P9:P10)</f>
        <v>94.493449872607499</v>
      </c>
      <c r="O26">
        <f>STDEV(P9:P10)</f>
        <v>4.0944969491893115</v>
      </c>
      <c r="P26" s="19"/>
      <c r="R26" s="12" t="s">
        <v>197</v>
      </c>
      <c r="S26" s="19">
        <f>AVERAGE(R9:R10)</f>
        <v>105.19338997800472</v>
      </c>
      <c r="T26">
        <f>STDEV(R9:R10)</f>
        <v>4.5581361980168351</v>
      </c>
      <c r="W26" s="12" t="s">
        <v>197</v>
      </c>
      <c r="X26" s="19">
        <f>AVERAGE(Z9:Z10)</f>
        <v>95.833755190449608</v>
      </c>
      <c r="Y26">
        <f>STDEV(Z9:Z10)</f>
        <v>0.54064102710285222</v>
      </c>
      <c r="Z26" s="19"/>
      <c r="AB26" s="12" t="s">
        <v>197</v>
      </c>
      <c r="AC26" s="19">
        <f>AVERAGE(AB9:AB10)</f>
        <v>93.721083669115615</v>
      </c>
      <c r="AD26">
        <f>STDEV(AB9:AB10)</f>
        <v>0.52872250320743519</v>
      </c>
      <c r="AV26" s="19">
        <v>96.951025683304067</v>
      </c>
      <c r="AW26">
        <v>94.813723742894979</v>
      </c>
      <c r="AX26" s="5">
        <v>0.17</v>
      </c>
    </row>
    <row r="27" spans="2:50">
      <c r="C27" s="12" t="s">
        <v>192</v>
      </c>
      <c r="D27" s="19">
        <f>AVERAGE(F11:F12)</f>
        <v>101.78819784664736</v>
      </c>
      <c r="E27">
        <f>STDEV(F11:F12)</f>
        <v>2.6671268280615754</v>
      </c>
      <c r="F27" s="19"/>
      <c r="H27" s="12" t="s">
        <v>192</v>
      </c>
      <c r="I27" s="19">
        <f>AVERAGE(H11:H12)</f>
        <v>121.63075702392157</v>
      </c>
      <c r="J27">
        <f>STDEV(H11:H12)</f>
        <v>3.1870556905298799</v>
      </c>
      <c r="M27" s="12" t="s">
        <v>192</v>
      </c>
      <c r="N27" s="19">
        <f>AVERAGE(P11:P12)</f>
        <v>89.298265101393326</v>
      </c>
      <c r="O27">
        <f>STDEV(P11:P12)</f>
        <v>11.844920977243047</v>
      </c>
      <c r="P27" s="19"/>
      <c r="R27" s="12" t="s">
        <v>192</v>
      </c>
      <c r="S27" s="19">
        <f>AVERAGE(R11:R12)</f>
        <v>99.409929871691631</v>
      </c>
      <c r="T27">
        <f>STDEV(R11:R12)</f>
        <v>13.186177383698006</v>
      </c>
      <c r="W27" s="12" t="s">
        <v>192</v>
      </c>
      <c r="X27" s="19">
        <f>AVERAGE(Z11:Z12)</f>
        <v>96.09844039825883</v>
      </c>
      <c r="Y27">
        <f>STDEV(Z11:Z12)</f>
        <v>5.4975474207965807</v>
      </c>
      <c r="Z27" s="19"/>
      <c r="AB27" s="12" t="s">
        <v>192</v>
      </c>
      <c r="AC27" s="19">
        <f>AVERAGE(AB11:AB12)</f>
        <v>93.979933846255875</v>
      </c>
      <c r="AD27">
        <f>STDEV(AB11:AB12)</f>
        <v>5.3763530477907491</v>
      </c>
      <c r="AV27" s="19">
        <v>102.25421158038765</v>
      </c>
      <c r="AW27">
        <v>100</v>
      </c>
      <c r="AX27" s="5">
        <v>0</v>
      </c>
    </row>
    <row r="28" spans="2:50">
      <c r="C28" s="12" t="s">
        <v>194</v>
      </c>
      <c r="D28" s="19">
        <f>AVERAGE(F13:F14)</f>
        <v>96.26697349119766</v>
      </c>
      <c r="E28">
        <f>STDEV(F13:F14)</f>
        <v>2.0430258769706438</v>
      </c>
      <c r="F28" s="19"/>
      <c r="H28" s="12" t="s">
        <v>194</v>
      </c>
      <c r="I28" s="19">
        <f>AVERAGE(H13:H14)</f>
        <v>115.03322693439188</v>
      </c>
      <c r="J28">
        <f>STDEV(H13:H14)</f>
        <v>2.4412926969173649</v>
      </c>
      <c r="M28" s="12" t="s">
        <v>194</v>
      </c>
      <c r="N28" s="19">
        <f>AVERAGE(P13:P14)</f>
        <v>87.138215671709133</v>
      </c>
      <c r="O28">
        <f>STDEV(P13:P14)</f>
        <v>9.6117196630703159</v>
      </c>
      <c r="P28" s="19"/>
      <c r="R28" s="12" t="s">
        <v>194</v>
      </c>
      <c r="S28" s="19">
        <f>AVERAGE(R13:R14)</f>
        <v>97.005287832112487</v>
      </c>
      <c r="T28">
        <f>STDEV(R13:R14)</f>
        <v>10.700100125878821</v>
      </c>
      <c r="W28" s="12" t="s">
        <v>194</v>
      </c>
      <c r="X28" s="19">
        <f>AVERAGE(Z13:Z14)</f>
        <v>96.951025683304067</v>
      </c>
      <c r="Y28">
        <f>STDEV(Z13:Z14)</f>
        <v>3.1158905134415229</v>
      </c>
      <c r="Z28" s="19"/>
      <c r="AB28" s="12" t="s">
        <v>194</v>
      </c>
      <c r="AC28" s="19">
        <f>AVERAGE(AB13:AB14)</f>
        <v>94.813723742894979</v>
      </c>
      <c r="AD28">
        <f>STDEV(AB13:AB14)</f>
        <v>3.0472001742362966</v>
      </c>
      <c r="AV28" s="19">
        <v>100</v>
      </c>
      <c r="AW28">
        <v>97.795482899386016</v>
      </c>
      <c r="AX28" s="5">
        <v>0</v>
      </c>
    </row>
    <row r="29" spans="2:50">
      <c r="C29" s="12" t="s">
        <v>196</v>
      </c>
      <c r="D29" s="19">
        <f>AVERAGE(F15:F16)</f>
        <v>83.686232279741773</v>
      </c>
      <c r="E29">
        <f>STDEV(F15:F16)</f>
        <v>1.5711495920059071</v>
      </c>
      <c r="F29" s="19"/>
      <c r="H29" s="12" t="s">
        <v>196</v>
      </c>
      <c r="I29" s="19">
        <f>AVERAGE(H15:H16)</f>
        <v>100</v>
      </c>
      <c r="J29">
        <f>STDEV(H15:H16)</f>
        <v>1.8774289978236125</v>
      </c>
      <c r="M29" s="12" t="s">
        <v>196</v>
      </c>
      <c r="N29" s="19">
        <f>AVERAGE(P15:P16)</f>
        <v>89.828315155890948</v>
      </c>
      <c r="O29">
        <f>STDEV(P15:P16)</f>
        <v>3.068516392911051</v>
      </c>
      <c r="P29" s="19"/>
      <c r="R29" s="12" t="s">
        <v>196</v>
      </c>
      <c r="S29" s="19">
        <f>AVERAGE(R15:R16)</f>
        <v>100</v>
      </c>
      <c r="T29">
        <f>STDEV(R15:R16)</f>
        <v>3.4159790123925355</v>
      </c>
      <c r="W29" s="12" t="s">
        <v>196</v>
      </c>
      <c r="X29" s="19">
        <f>AVERAGE(Z15:Z16)</f>
        <v>102.25421158038765</v>
      </c>
      <c r="Y29">
        <f>STDEV(Z15:Z16)</f>
        <v>0.17391059102870388</v>
      </c>
      <c r="Z29" s="19"/>
      <c r="AB29" s="12" t="s">
        <v>196</v>
      </c>
      <c r="AC29" s="19">
        <f>AVERAGE(AB15:AB16)</f>
        <v>100</v>
      </c>
      <c r="AD29">
        <f>STDEV(AB15:AB16)</f>
        <v>0.17007670230971528</v>
      </c>
    </row>
    <row r="30" spans="2:50">
      <c r="C30" s="12" t="s">
        <v>198</v>
      </c>
      <c r="D30" s="19">
        <f>AVERAGE(F17:F18)</f>
        <v>100</v>
      </c>
      <c r="E30">
        <f>STDEV(F17:F18)</f>
        <v>2.1939052080006967</v>
      </c>
      <c r="F30" s="19"/>
      <c r="H30" s="12" t="s">
        <v>198</v>
      </c>
      <c r="I30" s="19">
        <f>AVERAGE(H17:H18)</f>
        <v>119.49396845316855</v>
      </c>
      <c r="J30">
        <f>STDEV(H17:H18)</f>
        <v>2.6215843971407859</v>
      </c>
      <c r="M30" s="12" t="s">
        <v>198</v>
      </c>
      <c r="N30" s="19">
        <f>AVERAGE(P17:P18)</f>
        <v>100</v>
      </c>
      <c r="O30">
        <f>STDEV(P17:P18)</f>
        <v>7.4263319882188572</v>
      </c>
      <c r="P30" s="19"/>
      <c r="R30" s="12" t="s">
        <v>198</v>
      </c>
      <c r="S30" s="19">
        <f>AVERAGE(R17:R18)</f>
        <v>111.32347281194888</v>
      </c>
      <c r="T30">
        <f>STDEV(R17:R18)</f>
        <v>8.267250671829883</v>
      </c>
      <c r="W30" s="12" t="s">
        <v>198</v>
      </c>
      <c r="X30" s="19">
        <f>AVERAGE(Z17:Z18)</f>
        <v>100</v>
      </c>
      <c r="Y30">
        <f>STDEV(Z17:Z18)</f>
        <v>3.1427543815277539</v>
      </c>
      <c r="Z30" s="19"/>
      <c r="AB30" s="12" t="s">
        <v>198</v>
      </c>
      <c r="AC30" s="19">
        <f>AVERAGE(AB17:AB18)</f>
        <v>97.795482899386016</v>
      </c>
      <c r="AD30">
        <f>STDEV(AB17:AB18)</f>
        <v>3.0734718237566927</v>
      </c>
    </row>
    <row r="32" spans="2:50">
      <c r="C32" s="4" t="s">
        <v>207</v>
      </c>
      <c r="D32" t="s">
        <v>208</v>
      </c>
      <c r="E32" s="11" t="s">
        <v>209</v>
      </c>
      <c r="F32" t="s">
        <v>190</v>
      </c>
      <c r="G32" t="s">
        <v>210</v>
      </c>
      <c r="H32" t="s">
        <v>190</v>
      </c>
      <c r="M32" s="4" t="s">
        <v>207</v>
      </c>
      <c r="N32" t="s">
        <v>208</v>
      </c>
      <c r="O32" s="11" t="s">
        <v>209</v>
      </c>
      <c r="P32" t="s">
        <v>190</v>
      </c>
      <c r="Q32" t="s">
        <v>210</v>
      </c>
      <c r="R32" t="s">
        <v>190</v>
      </c>
      <c r="W32" s="4" t="s">
        <v>207</v>
      </c>
      <c r="X32" t="s">
        <v>208</v>
      </c>
      <c r="Y32" s="11" t="s">
        <v>209</v>
      </c>
      <c r="Z32" t="s">
        <v>190</v>
      </c>
      <c r="AA32" t="s">
        <v>210</v>
      </c>
      <c r="AB32" t="s">
        <v>190</v>
      </c>
    </row>
    <row r="33" spans="2:28">
      <c r="B33" s="4" t="s">
        <v>211</v>
      </c>
      <c r="C33" s="1">
        <v>50</v>
      </c>
      <c r="D33" s="4">
        <v>44.73</v>
      </c>
      <c r="E33" s="19">
        <f>D23</f>
        <v>105.13395192913228</v>
      </c>
      <c r="F33">
        <f>E23</f>
        <v>4.0103766547844151</v>
      </c>
      <c r="G33">
        <f>I23</f>
        <v>125.62873135176672</v>
      </c>
      <c r="H33">
        <f>J23</f>
        <v>4.7921582147213453</v>
      </c>
      <c r="L33" s="4" t="s">
        <v>211</v>
      </c>
      <c r="M33" s="1">
        <v>50</v>
      </c>
      <c r="N33" s="5">
        <v>45.09</v>
      </c>
      <c r="O33" s="19">
        <f>N23</f>
        <v>71.104531285796611</v>
      </c>
      <c r="P33">
        <f>O23</f>
        <v>4.4914385175178255</v>
      </c>
      <c r="Q33">
        <f>S23</f>
        <v>79.15603355400745</v>
      </c>
      <c r="R33">
        <f>T23</f>
        <v>5.0000253369143532</v>
      </c>
      <c r="V33" s="4" t="s">
        <v>211</v>
      </c>
      <c r="W33" s="1">
        <v>50</v>
      </c>
      <c r="X33" s="5">
        <v>46.77</v>
      </c>
      <c r="Y33" s="19">
        <f>X23</f>
        <v>9.7199415153364743</v>
      </c>
      <c r="Z33">
        <f>Y23</f>
        <v>5.2059539964763486</v>
      </c>
      <c r="AA33">
        <f>AC23</f>
        <v>9.5056637424612056</v>
      </c>
      <c r="AB33">
        <f>AD23</f>
        <v>5.0911878503739247</v>
      </c>
    </row>
    <row r="34" spans="2:28">
      <c r="B34" s="4" t="s">
        <v>212</v>
      </c>
      <c r="C34" s="1">
        <v>16</v>
      </c>
      <c r="D34" s="4">
        <v>17.96</v>
      </c>
      <c r="E34" s="19">
        <f t="shared" ref="E34:F40" si="16">D24</f>
        <v>101.5423355067266</v>
      </c>
      <c r="F34">
        <f t="shared" si="16"/>
        <v>1.89537535017128</v>
      </c>
      <c r="G34">
        <f t="shared" ref="G34:G40" si="17">I24</f>
        <v>121.33696635701847</v>
      </c>
      <c r="H34">
        <f t="shared" ref="H34:H40" si="18">J24</f>
        <v>2.2648592230027753</v>
      </c>
      <c r="L34" s="4" t="s">
        <v>212</v>
      </c>
      <c r="M34" s="1">
        <v>16</v>
      </c>
      <c r="N34" s="5">
        <v>16.89</v>
      </c>
      <c r="O34" s="19">
        <f t="shared" ref="O34:P40" si="19">N24</f>
        <v>87.313371701505801</v>
      </c>
      <c r="P34">
        <f t="shared" si="19"/>
        <v>16.45888808176904</v>
      </c>
      <c r="Q34">
        <f t="shared" ref="Q34:Q40" si="20">S24</f>
        <v>97.200277607321667</v>
      </c>
      <c r="R34">
        <f t="shared" ref="R34:R40" si="21">T24</f>
        <v>18.322605798857236</v>
      </c>
      <c r="V34" s="4" t="s">
        <v>212</v>
      </c>
      <c r="W34" s="1">
        <v>16</v>
      </c>
      <c r="X34" s="5">
        <v>16.22</v>
      </c>
      <c r="Y34" s="19">
        <f t="shared" ref="Y34:Z40" si="22">X24</f>
        <v>79.139173635746232</v>
      </c>
      <c r="Z34">
        <f t="shared" si="22"/>
        <v>2.6486137555285034</v>
      </c>
      <c r="AA34">
        <f t="shared" ref="AA34:AA40" si="23">AC24</f>
        <v>77.394537019661612</v>
      </c>
      <c r="AB34">
        <f t="shared" ref="AB34:AB40" si="24">AD24</f>
        <v>2.5902246123586763</v>
      </c>
    </row>
    <row r="35" spans="2:28">
      <c r="B35" s="4" t="s">
        <v>213</v>
      </c>
      <c r="C35" s="1">
        <v>5</v>
      </c>
      <c r="D35" s="4">
        <v>6.94</v>
      </c>
      <c r="E35" s="19">
        <f t="shared" si="16"/>
        <v>105.28649217369136</v>
      </c>
      <c r="F35">
        <f t="shared" si="16"/>
        <v>1.8663833788498216</v>
      </c>
      <c r="G35">
        <f t="shared" si="17"/>
        <v>125.81100774347851</v>
      </c>
      <c r="H35">
        <f t="shared" si="18"/>
        <v>2.2302155659380203</v>
      </c>
      <c r="L35" s="4" t="s">
        <v>213</v>
      </c>
      <c r="M35" s="1">
        <v>5</v>
      </c>
      <c r="N35" s="5">
        <v>6.15</v>
      </c>
      <c r="O35" s="19">
        <f t="shared" si="19"/>
        <v>81.902001485667469</v>
      </c>
      <c r="P35">
        <f t="shared" si="19"/>
        <v>4.7335502928079816</v>
      </c>
      <c r="Q35">
        <f t="shared" si="20"/>
        <v>91.176152356338974</v>
      </c>
      <c r="R35">
        <f t="shared" si="21"/>
        <v>5.2695525732540167</v>
      </c>
      <c r="V35" s="4" t="s">
        <v>213</v>
      </c>
      <c r="W35" s="1">
        <v>5</v>
      </c>
      <c r="X35" s="5">
        <v>6.66</v>
      </c>
      <c r="Y35" s="19">
        <f t="shared" si="22"/>
        <v>96.797292914761073</v>
      </c>
      <c r="Z35">
        <f t="shared" si="22"/>
        <v>2.3032016851607091</v>
      </c>
      <c r="AA35">
        <f t="shared" si="23"/>
        <v>94.663380039523773</v>
      </c>
      <c r="AB35">
        <f t="shared" si="24"/>
        <v>2.2524272101497136</v>
      </c>
    </row>
    <row r="36" spans="2:28">
      <c r="B36" s="4" t="s">
        <v>214</v>
      </c>
      <c r="C36" s="1">
        <v>1.7</v>
      </c>
      <c r="D36" s="4">
        <v>3.43</v>
      </c>
      <c r="E36" s="19">
        <f t="shared" si="16"/>
        <v>94.353442453277111</v>
      </c>
      <c r="F36">
        <f t="shared" si="16"/>
        <v>3.5289484906372177</v>
      </c>
      <c r="G36">
        <f t="shared" si="17"/>
        <v>112.7466727595975</v>
      </c>
      <c r="H36">
        <f t="shared" si="18"/>
        <v>4.2168805961306095</v>
      </c>
      <c r="L36" s="4" t="s">
        <v>214</v>
      </c>
      <c r="M36" s="1">
        <v>1.7</v>
      </c>
      <c r="N36" s="5">
        <v>1.47</v>
      </c>
      <c r="O36" s="19">
        <f t="shared" si="19"/>
        <v>94.493449872607499</v>
      </c>
      <c r="P36">
        <f t="shared" si="19"/>
        <v>4.0944969491893115</v>
      </c>
      <c r="Q36">
        <f t="shared" si="20"/>
        <v>105.19338997800472</v>
      </c>
      <c r="R36">
        <f t="shared" si="21"/>
        <v>4.5581361980168351</v>
      </c>
      <c r="V36" s="4" t="s">
        <v>214</v>
      </c>
      <c r="W36" s="1">
        <v>1.7</v>
      </c>
      <c r="X36" s="5">
        <v>1.65</v>
      </c>
      <c r="Y36" s="19">
        <f t="shared" si="22"/>
        <v>95.833755190449608</v>
      </c>
      <c r="Z36">
        <f t="shared" si="22"/>
        <v>0.54064102710285222</v>
      </c>
      <c r="AA36">
        <f t="shared" si="23"/>
        <v>93.721083669115615</v>
      </c>
      <c r="AB36">
        <f t="shared" si="24"/>
        <v>0.52872250320743519</v>
      </c>
    </row>
    <row r="37" spans="2:28">
      <c r="B37" s="4" t="s">
        <v>215</v>
      </c>
      <c r="C37" s="1">
        <v>0.5</v>
      </c>
      <c r="D37" s="4">
        <v>2.23</v>
      </c>
      <c r="E37" s="19">
        <f t="shared" si="16"/>
        <v>101.78819784664736</v>
      </c>
      <c r="F37">
        <f t="shared" si="16"/>
        <v>2.6671268280615754</v>
      </c>
      <c r="G37">
        <f t="shared" si="17"/>
        <v>121.63075702392157</v>
      </c>
      <c r="H37">
        <f t="shared" si="18"/>
        <v>3.1870556905298799</v>
      </c>
      <c r="L37" s="4" t="s">
        <v>215</v>
      </c>
      <c r="M37" s="1">
        <v>0.5</v>
      </c>
      <c r="N37" s="5">
        <v>0.43</v>
      </c>
      <c r="O37" s="19">
        <f t="shared" si="19"/>
        <v>89.298265101393326</v>
      </c>
      <c r="P37">
        <f t="shared" si="19"/>
        <v>11.844920977243047</v>
      </c>
      <c r="Q37">
        <f t="shared" si="20"/>
        <v>99.409929871691631</v>
      </c>
      <c r="R37">
        <f t="shared" si="21"/>
        <v>13.186177383698006</v>
      </c>
      <c r="V37" s="4" t="s">
        <v>215</v>
      </c>
      <c r="W37" s="1">
        <v>0.5</v>
      </c>
      <c r="X37" s="5">
        <v>0.62</v>
      </c>
      <c r="Y37" s="19">
        <f t="shared" si="22"/>
        <v>96.09844039825883</v>
      </c>
      <c r="Z37">
        <f t="shared" si="22"/>
        <v>5.4975474207965807</v>
      </c>
      <c r="AA37">
        <f t="shared" si="23"/>
        <v>93.979933846255875</v>
      </c>
      <c r="AB37">
        <f t="shared" si="24"/>
        <v>5.3763530477907491</v>
      </c>
    </row>
    <row r="38" spans="2:28">
      <c r="B38" s="4" t="s">
        <v>216</v>
      </c>
      <c r="C38" s="1">
        <v>0.16</v>
      </c>
      <c r="D38" s="4">
        <v>1.76</v>
      </c>
      <c r="E38" s="19">
        <f t="shared" si="16"/>
        <v>96.26697349119766</v>
      </c>
      <c r="F38">
        <f t="shared" si="16"/>
        <v>2.0430258769706438</v>
      </c>
      <c r="G38">
        <f t="shared" si="17"/>
        <v>115.03322693439188</v>
      </c>
      <c r="H38">
        <f t="shared" si="18"/>
        <v>2.4412926969173649</v>
      </c>
      <c r="L38" s="4" t="s">
        <v>216</v>
      </c>
      <c r="M38" s="1">
        <v>0.16</v>
      </c>
      <c r="N38" s="5">
        <v>0.1</v>
      </c>
      <c r="O38" s="19">
        <f t="shared" si="19"/>
        <v>87.138215671709133</v>
      </c>
      <c r="P38">
        <f t="shared" si="19"/>
        <v>9.6117196630703159</v>
      </c>
      <c r="Q38">
        <f t="shared" si="20"/>
        <v>97.005287832112487</v>
      </c>
      <c r="R38">
        <f t="shared" si="21"/>
        <v>10.700100125878821</v>
      </c>
      <c r="V38" s="4" t="s">
        <v>216</v>
      </c>
      <c r="W38" s="1">
        <v>0.16</v>
      </c>
      <c r="X38" s="5">
        <v>0.17</v>
      </c>
      <c r="Y38" s="19">
        <f t="shared" si="22"/>
        <v>96.951025683304067</v>
      </c>
      <c r="Z38">
        <f t="shared" si="22"/>
        <v>3.1158905134415229</v>
      </c>
      <c r="AA38">
        <f t="shared" si="23"/>
        <v>94.813723742894979</v>
      </c>
      <c r="AB38">
        <f t="shared" si="24"/>
        <v>3.0472001742362966</v>
      </c>
    </row>
    <row r="39" spans="2:28">
      <c r="B39" s="4" t="s">
        <v>217</v>
      </c>
      <c r="C39" s="1">
        <v>0</v>
      </c>
      <c r="D39" s="4">
        <v>0</v>
      </c>
      <c r="E39" s="19">
        <f t="shared" si="16"/>
        <v>83.686232279741773</v>
      </c>
      <c r="F39">
        <f t="shared" si="16"/>
        <v>1.5711495920059071</v>
      </c>
      <c r="G39">
        <f t="shared" si="17"/>
        <v>100</v>
      </c>
      <c r="H39">
        <f t="shared" si="18"/>
        <v>1.8774289978236125</v>
      </c>
      <c r="L39" s="4" t="s">
        <v>217</v>
      </c>
      <c r="M39" s="1">
        <v>0</v>
      </c>
      <c r="N39" s="5">
        <v>0</v>
      </c>
      <c r="O39" s="19">
        <f t="shared" si="19"/>
        <v>89.828315155890948</v>
      </c>
      <c r="P39">
        <f t="shared" si="19"/>
        <v>3.068516392911051</v>
      </c>
      <c r="Q39">
        <f t="shared" si="20"/>
        <v>100</v>
      </c>
      <c r="R39">
        <f t="shared" si="21"/>
        <v>3.4159790123925355</v>
      </c>
      <c r="V39" s="4" t="s">
        <v>217</v>
      </c>
      <c r="W39" s="1">
        <v>0</v>
      </c>
      <c r="X39" s="5">
        <v>0</v>
      </c>
      <c r="Y39" s="19">
        <f t="shared" si="22"/>
        <v>102.25421158038765</v>
      </c>
      <c r="Z39">
        <f t="shared" si="22"/>
        <v>0.17391059102870388</v>
      </c>
      <c r="AA39">
        <f t="shared" si="23"/>
        <v>100</v>
      </c>
      <c r="AB39">
        <f t="shared" si="24"/>
        <v>0.17007670230971528</v>
      </c>
    </row>
    <row r="40" spans="2:28">
      <c r="B40" s="4" t="s">
        <v>218</v>
      </c>
      <c r="C40" s="1">
        <v>0</v>
      </c>
      <c r="D40" s="4">
        <v>0</v>
      </c>
      <c r="E40" s="19">
        <f t="shared" si="16"/>
        <v>100</v>
      </c>
      <c r="F40">
        <f t="shared" si="16"/>
        <v>2.1939052080006967</v>
      </c>
      <c r="G40">
        <f t="shared" si="17"/>
        <v>119.49396845316855</v>
      </c>
      <c r="H40">
        <f t="shared" si="18"/>
        <v>2.6215843971407859</v>
      </c>
      <c r="L40" s="4" t="s">
        <v>218</v>
      </c>
      <c r="M40" s="1">
        <v>0</v>
      </c>
      <c r="N40" s="5">
        <v>0</v>
      </c>
      <c r="O40" s="19">
        <f t="shared" si="19"/>
        <v>100</v>
      </c>
      <c r="P40">
        <f t="shared" si="19"/>
        <v>7.4263319882188572</v>
      </c>
      <c r="Q40">
        <f t="shared" si="20"/>
        <v>111.32347281194888</v>
      </c>
      <c r="R40">
        <f t="shared" si="21"/>
        <v>8.267250671829883</v>
      </c>
      <c r="V40" s="4" t="s">
        <v>218</v>
      </c>
      <c r="W40" s="1">
        <v>0</v>
      </c>
      <c r="X40" s="5">
        <v>0</v>
      </c>
      <c r="Y40" s="19">
        <f t="shared" si="22"/>
        <v>100</v>
      </c>
      <c r="Z40">
        <f t="shared" si="22"/>
        <v>3.1427543815277539</v>
      </c>
      <c r="AA40">
        <f t="shared" si="23"/>
        <v>97.795482899386016</v>
      </c>
      <c r="AB40">
        <f t="shared" si="24"/>
        <v>3.0734718237566927</v>
      </c>
    </row>
    <row r="42" spans="2:28">
      <c r="B42" t="s">
        <v>228</v>
      </c>
      <c r="C42" t="s">
        <v>229</v>
      </c>
      <c r="L42" t="s">
        <v>228</v>
      </c>
      <c r="M42" t="s">
        <v>229</v>
      </c>
      <c r="V42" t="s">
        <v>228</v>
      </c>
      <c r="W42" t="s">
        <v>229</v>
      </c>
    </row>
    <row r="43" spans="2:28">
      <c r="B43">
        <v>3.125</v>
      </c>
      <c r="L43">
        <v>3.125</v>
      </c>
      <c r="V43">
        <v>3.125</v>
      </c>
    </row>
    <row r="44" spans="2:28">
      <c r="B44">
        <v>6.25</v>
      </c>
      <c r="L44">
        <v>6.25</v>
      </c>
      <c r="V44">
        <v>6.25</v>
      </c>
    </row>
    <row r="45" spans="2:28">
      <c r="B45">
        <v>12.5</v>
      </c>
      <c r="L45">
        <v>12.5</v>
      </c>
      <c r="V45">
        <v>12.5</v>
      </c>
    </row>
    <row r="46" spans="2:28">
      <c r="B46">
        <v>25</v>
      </c>
      <c r="L46">
        <v>25</v>
      </c>
      <c r="V46">
        <v>25</v>
      </c>
    </row>
    <row r="47" spans="2:28">
      <c r="B47">
        <v>50</v>
      </c>
      <c r="L47">
        <v>50</v>
      </c>
      <c r="V47">
        <v>50</v>
      </c>
    </row>
    <row r="49" spans="1:7">
      <c r="A49" s="24" t="s">
        <v>230</v>
      </c>
      <c r="B49" s="24"/>
      <c r="C49" s="24"/>
      <c r="D49" s="24"/>
      <c r="E49" s="24"/>
      <c r="F49" s="24"/>
      <c r="G49" s="24"/>
    </row>
  </sheetData>
  <mergeCells count="4">
    <mergeCell ref="C1:J1"/>
    <mergeCell ref="M1:T1"/>
    <mergeCell ref="W1:AD1"/>
    <mergeCell ref="A49:G4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2020-03-17T18:11:35+00:00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ACB4FC453AD54D9BE57DF3947A040C" ma:contentTypeVersion="12" ma:contentTypeDescription="Create a new document." ma:contentTypeScope="" ma:versionID="71a4567242171e0602043283e0fbeab0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a5eb1858-bedb-42e1-afd4-8f64edb069e1" xmlns:ns6="65cca9f4-d451-4062-97d5-face6e276256" targetNamespace="http://schemas.microsoft.com/office/2006/metadata/properties" ma:root="true" ma:fieldsID="365825835455a801fafc4a25a750e9a1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a5eb1858-bedb-42e1-afd4-8f64edb069e1"/>
    <xsd:import namespace="65cca9f4-d451-4062-97d5-face6e276256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3e681997-4575-4871-9aaf-90ecafdb0448}" ma:internalName="TaxCatchAllLabel" ma:readOnly="true" ma:showField="CatchAllDataLabel" ma:web="65cca9f4-d451-4062-97d5-face6e2762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3e681997-4575-4871-9aaf-90ecafdb0448}" ma:internalName="TaxCatchAll" ma:showField="CatchAllData" ma:web="65cca9f4-d451-4062-97d5-face6e2762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b1858-bedb-42e1-afd4-8f64edb06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3" nillable="true" ma:displayName="Tags" ma:internalName="MediaServiceAutoTags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ca9f4-d451-4062-97d5-face6e276256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71FAA494-7A9D-4CC6-98A6-9A2CEDD986CD}"/>
</file>

<file path=customXml/itemProps2.xml><?xml version="1.0" encoding="utf-8"?>
<ds:datastoreItem xmlns:ds="http://schemas.openxmlformats.org/officeDocument/2006/customXml" ds:itemID="{A9280F55-F3EB-400D-A639-194D2BF3826E}"/>
</file>

<file path=customXml/itemProps3.xml><?xml version="1.0" encoding="utf-8"?>
<ds:datastoreItem xmlns:ds="http://schemas.openxmlformats.org/officeDocument/2006/customXml" ds:itemID="{33101C23-5E44-4537-B202-95239E56A720}"/>
</file>

<file path=customXml/itemProps4.xml><?xml version="1.0" encoding="utf-8"?>
<ds:datastoreItem xmlns:ds="http://schemas.openxmlformats.org/officeDocument/2006/customXml" ds:itemID="{87234E8D-BFD3-4153-98C9-FB2B14357B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Zander, Wyatt</dc:creator>
  <cp:keywords/>
  <dc:description/>
  <cp:lastModifiedBy>Zander, Wyatt</cp:lastModifiedBy>
  <cp:revision/>
  <dcterms:created xsi:type="dcterms:W3CDTF">2020-03-17T16:46:26Z</dcterms:created>
  <dcterms:modified xsi:type="dcterms:W3CDTF">2021-11-01T14:18:52Z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0x01010084ACB4FC453AD54D9BE57DF3947A040C</vt:lpwstr>
  </property>
  <property fmtid="{D5CDD505-2E9C-101B-9397-08002B2CF9AE}" pid="3" name="TaxKeyword">
    <vt:lpwstr/>
  </property>
  <property fmtid="{D5CDD505-2E9C-101B-9397-08002B2CF9AE}" pid="4" name="Document Type">
    <vt:lpwstr/>
  </property>
  <property fmtid="{D5CDD505-2E9C-101B-9397-08002B2CF9AE}" pid="5" name="e3f09c3df709400db2417a7161762d62">
    <vt:lpwstr/>
  </property>
  <property fmtid="{D5CDD505-2E9C-101B-9397-08002B2CF9AE}" pid="6" name="EPA_x0020_Subject">
    <vt:lpwstr/>
  </property>
  <property fmtid="{D5CDD505-2E9C-101B-9397-08002B2CF9AE}" pid="7" name="EPA Subject">
    <vt:lpwstr/>
  </property>
</Properties>
</file>