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sepa-my.sharepoint.com/personal/wallace_rosie_epa_gov/Documents/Profile/Documents/bGraduate School Work/Biochar Metals Research/Manuscript Biocha_Metals/Science Hub/"/>
    </mc:Choice>
  </mc:AlternateContent>
  <xr:revisionPtr revIDLastSave="72" documentId="8_{E55340E0-2156-41C6-BE7D-F39343401FFA}" xr6:coauthVersionLast="45" xr6:coauthVersionMax="45" xr10:uidLastSave="{866DEC03-F156-4B06-B88F-81A2A6663B48}"/>
  <bookViews>
    <workbookView xWindow="28680" yWindow="1005" windowWidth="29040" windowHeight="15840" activeTab="4" xr2:uid="{8162332F-ACF3-4E42-B3C0-6E4AD46B15F3}"/>
  </bookViews>
  <sheets>
    <sheet name="Cover Letter" sheetId="2" r:id="rId1"/>
    <sheet name="Data" sheetId="3" r:id="rId2"/>
    <sheet name="QA Data" sheetId="4" r:id="rId3"/>
    <sheet name="Chloride Sys" sheetId="5" r:id="rId4"/>
    <sheet name="Nitrate Sys" sheetId="6" r:id="rId5"/>
    <sheet name="mgg for origin" sheetId="1" r:id="rId6"/>
  </sheets>
  <externalReferences>
    <externalReference r:id="rId7"/>
  </externalReferences>
  <definedNames>
    <definedName name="_xlnm.Print_Area" localSheetId="1">Data!$A$1:$BJ$48</definedName>
    <definedName name="_xlnm.Print_Area" localSheetId="2">'QA Data'!$A$1:$EB$51</definedName>
    <definedName name="_xlnm.Print_Titles" localSheetId="1">Data!$A:$F</definedName>
    <definedName name="_xlnm.Print_Titles" localSheetId="2">'QA Data'!$A:$F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6" i="6" l="1"/>
  <c r="K60" i="5"/>
  <c r="J39" i="5"/>
  <c r="L39" i="5"/>
  <c r="L40" i="5"/>
  <c r="L41" i="5"/>
  <c r="L42" i="5"/>
  <c r="L43" i="5"/>
  <c r="L44" i="5"/>
  <c r="L45" i="5"/>
  <c r="L46" i="5"/>
  <c r="L49" i="5"/>
  <c r="L50" i="5"/>
  <c r="E56" i="5"/>
  <c r="F56" i="5"/>
  <c r="G56" i="5"/>
  <c r="H56" i="5"/>
  <c r="I56" i="5"/>
  <c r="J56" i="5"/>
  <c r="E57" i="5"/>
  <c r="K56" i="5"/>
  <c r="F57" i="5"/>
  <c r="L56" i="5"/>
  <c r="G57" i="5"/>
  <c r="M56" i="5"/>
  <c r="H57" i="5"/>
  <c r="N56" i="5"/>
  <c r="I57" i="5"/>
  <c r="O56" i="5"/>
  <c r="J57" i="5"/>
  <c r="P56" i="5"/>
  <c r="E58" i="5"/>
  <c r="E59" i="5"/>
  <c r="K57" i="5"/>
  <c r="F58" i="5"/>
  <c r="F59" i="5"/>
  <c r="L57" i="5"/>
  <c r="G58" i="5"/>
  <c r="G59" i="5"/>
  <c r="M57" i="5"/>
  <c r="H58" i="5"/>
  <c r="H59" i="5"/>
  <c r="N57" i="5"/>
  <c r="I58" i="5"/>
  <c r="I59" i="5"/>
  <c r="O57" i="5"/>
  <c r="J58" i="5"/>
  <c r="J59" i="5"/>
  <c r="P57" i="5"/>
  <c r="E60" i="5"/>
  <c r="E61" i="5"/>
  <c r="K58" i="5"/>
  <c r="F60" i="5"/>
  <c r="F61" i="5"/>
  <c r="L58" i="5"/>
  <c r="G60" i="5"/>
  <c r="G61" i="5"/>
  <c r="M58" i="5"/>
  <c r="H60" i="5"/>
  <c r="H61" i="5"/>
  <c r="N58" i="5"/>
  <c r="I60" i="5"/>
  <c r="I61" i="5"/>
  <c r="O58" i="5"/>
  <c r="J60" i="5"/>
  <c r="J61" i="5"/>
  <c r="P58" i="5"/>
  <c r="E62" i="5"/>
  <c r="E63" i="5"/>
  <c r="K59" i="5"/>
  <c r="F62" i="5"/>
  <c r="F63" i="5"/>
  <c r="L59" i="5"/>
  <c r="G62" i="5"/>
  <c r="G63" i="5"/>
  <c r="M59" i="5"/>
  <c r="H62" i="5"/>
  <c r="H63" i="5"/>
  <c r="N59" i="5"/>
  <c r="I62" i="5"/>
  <c r="I63" i="5"/>
  <c r="O59" i="5"/>
  <c r="J62" i="5"/>
  <c r="J63" i="5"/>
  <c r="P59" i="5"/>
  <c r="L47" i="5"/>
  <c r="E64" i="5"/>
  <c r="L48" i="5"/>
  <c r="E65" i="5"/>
  <c r="F64" i="5"/>
  <c r="F65" i="5"/>
  <c r="L60" i="5"/>
  <c r="G64" i="5"/>
  <c r="G65" i="5"/>
  <c r="M60" i="5"/>
  <c r="H64" i="5"/>
  <c r="H65" i="5"/>
  <c r="N60" i="5"/>
  <c r="I64" i="5"/>
  <c r="I65" i="5"/>
  <c r="O60" i="5"/>
  <c r="J64" i="5"/>
  <c r="J65" i="5"/>
  <c r="P60" i="5"/>
  <c r="E66" i="5"/>
  <c r="E67" i="5"/>
  <c r="K61" i="5"/>
  <c r="F66" i="5"/>
  <c r="F67" i="5"/>
  <c r="L61" i="5"/>
  <c r="G66" i="5"/>
  <c r="G67" i="5"/>
  <c r="M61" i="5"/>
  <c r="H66" i="5"/>
  <c r="H67" i="5"/>
  <c r="N61" i="5"/>
  <c r="I66" i="5"/>
  <c r="I67" i="5"/>
  <c r="O61" i="5"/>
  <c r="J66" i="5"/>
  <c r="J67" i="5"/>
  <c r="P61" i="5"/>
  <c r="L51" i="5"/>
  <c r="E68" i="5"/>
  <c r="L52" i="5"/>
  <c r="E69" i="5"/>
  <c r="K62" i="5"/>
  <c r="F68" i="5"/>
  <c r="F69" i="5"/>
  <c r="L62" i="5"/>
  <c r="G68" i="5"/>
  <c r="G69" i="5"/>
  <c r="M62" i="5"/>
  <c r="H68" i="5"/>
  <c r="H69" i="5"/>
  <c r="N62" i="5"/>
  <c r="I68" i="5"/>
  <c r="I69" i="5"/>
  <c r="O62" i="5"/>
  <c r="J68" i="5"/>
  <c r="J69" i="5"/>
  <c r="P62" i="5"/>
  <c r="K66" i="5"/>
  <c r="L66" i="5"/>
  <c r="M66" i="5"/>
  <c r="N66" i="5"/>
  <c r="O66" i="5"/>
  <c r="P66" i="5"/>
  <c r="K67" i="5"/>
  <c r="L67" i="5"/>
  <c r="M67" i="5"/>
  <c r="N67" i="5"/>
  <c r="O67" i="5"/>
  <c r="P67" i="5"/>
  <c r="J48" i="6"/>
  <c r="P64" i="6"/>
  <c r="J49" i="6"/>
  <c r="P65" i="6"/>
  <c r="W59" i="6"/>
  <c r="J50" i="6"/>
  <c r="P66" i="6"/>
  <c r="J51" i="6"/>
  <c r="P67" i="6"/>
  <c r="W60" i="6"/>
  <c r="P91" i="6"/>
  <c r="O64" i="6"/>
  <c r="O65" i="6"/>
  <c r="V59" i="6"/>
  <c r="O66" i="6"/>
  <c r="O67" i="6"/>
  <c r="V60" i="6"/>
  <c r="O91" i="6"/>
  <c r="N64" i="6"/>
  <c r="N65" i="6"/>
  <c r="U59" i="6"/>
  <c r="N66" i="6"/>
  <c r="N67" i="6"/>
  <c r="U60" i="6"/>
  <c r="N91" i="6"/>
  <c r="M64" i="6"/>
  <c r="M65" i="6"/>
  <c r="T59" i="6"/>
  <c r="M66" i="6"/>
  <c r="M67" i="6"/>
  <c r="T60" i="6"/>
  <c r="M91" i="6"/>
  <c r="L64" i="6"/>
  <c r="L65" i="6"/>
  <c r="S59" i="6"/>
  <c r="L66" i="6"/>
  <c r="L67" i="6"/>
  <c r="S60" i="6"/>
  <c r="L91" i="6"/>
  <c r="K64" i="6"/>
  <c r="K65" i="6"/>
  <c r="R59" i="6"/>
  <c r="K66" i="6"/>
  <c r="K67" i="6"/>
  <c r="R60" i="6"/>
  <c r="K91" i="6"/>
  <c r="J46" i="6"/>
  <c r="P62" i="6"/>
  <c r="J47" i="6"/>
  <c r="P63" i="6"/>
  <c r="W58" i="6"/>
  <c r="P90" i="6"/>
  <c r="O62" i="6"/>
  <c r="O63" i="6"/>
  <c r="V58" i="6"/>
  <c r="O90" i="6"/>
  <c r="N62" i="6"/>
  <c r="N63" i="6"/>
  <c r="U58" i="6"/>
  <c r="N90" i="6"/>
  <c r="M62" i="6"/>
  <c r="M63" i="6"/>
  <c r="T58" i="6"/>
  <c r="M90" i="6"/>
  <c r="L62" i="6"/>
  <c r="L63" i="6"/>
  <c r="S58" i="6"/>
  <c r="L90" i="6"/>
  <c r="K62" i="6"/>
  <c r="K63" i="6"/>
  <c r="R58" i="6"/>
  <c r="K90" i="6"/>
  <c r="J44" i="6"/>
  <c r="P60" i="6"/>
  <c r="J45" i="6"/>
  <c r="P61" i="6"/>
  <c r="W57" i="6"/>
  <c r="P89" i="6"/>
  <c r="O60" i="6"/>
  <c r="O61" i="6"/>
  <c r="V57" i="6"/>
  <c r="O89" i="6"/>
  <c r="N60" i="6"/>
  <c r="N61" i="6"/>
  <c r="U57" i="6"/>
  <c r="N89" i="6"/>
  <c r="M60" i="6"/>
  <c r="M61" i="6"/>
  <c r="T57" i="6"/>
  <c r="M89" i="6"/>
  <c r="L60" i="6"/>
  <c r="L61" i="6"/>
  <c r="S57" i="6"/>
  <c r="L89" i="6"/>
  <c r="K60" i="6"/>
  <c r="K61" i="6"/>
  <c r="R57" i="6"/>
  <c r="K89" i="6"/>
  <c r="J42" i="6"/>
  <c r="P58" i="6"/>
  <c r="J43" i="6"/>
  <c r="P59" i="6"/>
  <c r="W56" i="6"/>
  <c r="P88" i="6"/>
  <c r="O58" i="6"/>
  <c r="O59" i="6"/>
  <c r="V56" i="6"/>
  <c r="O88" i="6"/>
  <c r="N58" i="6"/>
  <c r="N59" i="6"/>
  <c r="U56" i="6"/>
  <c r="N88" i="6"/>
  <c r="M58" i="6"/>
  <c r="M59" i="6"/>
  <c r="T56" i="6"/>
  <c r="M88" i="6"/>
  <c r="L58" i="6"/>
  <c r="L59" i="6"/>
  <c r="S56" i="6"/>
  <c r="L88" i="6"/>
  <c r="K58" i="6"/>
  <c r="K59" i="6"/>
  <c r="R56" i="6"/>
  <c r="K88" i="6"/>
  <c r="J40" i="6"/>
  <c r="P56" i="6"/>
  <c r="J41" i="6"/>
  <c r="P57" i="6"/>
  <c r="W55" i="6"/>
  <c r="P87" i="6"/>
  <c r="O56" i="6"/>
  <c r="O57" i="6"/>
  <c r="V55" i="6"/>
  <c r="O87" i="6"/>
  <c r="N56" i="6"/>
  <c r="N57" i="6"/>
  <c r="U55" i="6"/>
  <c r="N87" i="6"/>
  <c r="M56" i="6"/>
  <c r="M57" i="6"/>
  <c r="T55" i="6"/>
  <c r="M87" i="6"/>
  <c r="L56" i="6"/>
  <c r="L57" i="6"/>
  <c r="S55" i="6"/>
  <c r="L87" i="6"/>
  <c r="K56" i="6"/>
  <c r="K57" i="6"/>
  <c r="R55" i="6"/>
  <c r="K87" i="6"/>
  <c r="J38" i="6"/>
  <c r="P54" i="6"/>
  <c r="J39" i="6"/>
  <c r="P55" i="6"/>
  <c r="W54" i="6"/>
  <c r="P86" i="6"/>
  <c r="O54" i="6"/>
  <c r="O55" i="6"/>
  <c r="V54" i="6"/>
  <c r="O86" i="6"/>
  <c r="N54" i="6"/>
  <c r="N55" i="6"/>
  <c r="U54" i="6"/>
  <c r="N86" i="6"/>
  <c r="M54" i="6"/>
  <c r="M55" i="6"/>
  <c r="T54" i="6"/>
  <c r="M86" i="6"/>
  <c r="L54" i="6"/>
  <c r="L55" i="6"/>
  <c r="S54" i="6"/>
  <c r="L86" i="6"/>
  <c r="K54" i="6"/>
  <c r="K55" i="6"/>
  <c r="R54" i="6"/>
  <c r="K86" i="6"/>
  <c r="P75" i="6"/>
  <c r="H83" i="6"/>
  <c r="I83" i="6"/>
  <c r="P83" i="6"/>
  <c r="O75" i="6"/>
  <c r="O83" i="6"/>
  <c r="N75" i="6"/>
  <c r="N83" i="6"/>
  <c r="M75" i="6"/>
  <c r="M83" i="6"/>
  <c r="L75" i="6"/>
  <c r="L83" i="6"/>
  <c r="K75" i="6"/>
  <c r="K83" i="6"/>
  <c r="P74" i="6"/>
  <c r="H82" i="6"/>
  <c r="I82" i="6"/>
  <c r="P82" i="6"/>
  <c r="O74" i="6"/>
  <c r="O82" i="6"/>
  <c r="N74" i="6"/>
  <c r="N82" i="6"/>
  <c r="M74" i="6"/>
  <c r="M82" i="6"/>
  <c r="L74" i="6"/>
  <c r="L82" i="6"/>
  <c r="K74" i="6"/>
  <c r="K82" i="6"/>
  <c r="P73" i="6"/>
  <c r="H81" i="6"/>
  <c r="I81" i="6"/>
  <c r="P81" i="6"/>
  <c r="O73" i="6"/>
  <c r="O81" i="6"/>
  <c r="N73" i="6"/>
  <c r="N81" i="6"/>
  <c r="M73" i="6"/>
  <c r="M81" i="6"/>
  <c r="L73" i="6"/>
  <c r="L81" i="6"/>
  <c r="K73" i="6"/>
  <c r="K81" i="6"/>
  <c r="P72" i="6"/>
  <c r="H80" i="6"/>
  <c r="I80" i="6"/>
  <c r="P80" i="6"/>
  <c r="O72" i="6"/>
  <c r="O80" i="6"/>
  <c r="N72" i="6"/>
  <c r="N80" i="6"/>
  <c r="M72" i="6"/>
  <c r="M80" i="6"/>
  <c r="L72" i="6"/>
  <c r="L80" i="6"/>
  <c r="K72" i="6"/>
  <c r="K80" i="6"/>
  <c r="P71" i="6"/>
  <c r="H79" i="6"/>
  <c r="I79" i="6"/>
  <c r="P79" i="6"/>
  <c r="O71" i="6"/>
  <c r="O79" i="6"/>
  <c r="N71" i="6"/>
  <c r="N79" i="6"/>
  <c r="M71" i="6"/>
  <c r="M79" i="6"/>
  <c r="L71" i="6"/>
  <c r="L79" i="6"/>
  <c r="K71" i="6"/>
  <c r="K79" i="6"/>
  <c r="P70" i="6"/>
  <c r="H78" i="6"/>
  <c r="I78" i="6"/>
  <c r="P78" i="6"/>
  <c r="O70" i="6"/>
  <c r="O78" i="6"/>
  <c r="N70" i="6"/>
  <c r="N78" i="6"/>
  <c r="M70" i="6"/>
  <c r="M78" i="6"/>
  <c r="L70" i="6"/>
  <c r="L78" i="6"/>
  <c r="K70" i="6"/>
  <c r="K78" i="6"/>
  <c r="W68" i="6"/>
  <c r="V68" i="6"/>
  <c r="U68" i="6"/>
  <c r="T68" i="6"/>
  <c r="S68" i="6"/>
  <c r="R68" i="6"/>
  <c r="W67" i="6"/>
  <c r="V67" i="6"/>
  <c r="U67" i="6"/>
  <c r="T67" i="6"/>
  <c r="S67" i="6"/>
  <c r="R67" i="6"/>
  <c r="W66" i="6"/>
  <c r="V66" i="6"/>
  <c r="U66" i="6"/>
  <c r="T66" i="6"/>
  <c r="S66" i="6"/>
  <c r="W65" i="6"/>
  <c r="V65" i="6"/>
  <c r="U65" i="6"/>
  <c r="T65" i="6"/>
  <c r="S65" i="6"/>
  <c r="R65" i="6"/>
  <c r="W64" i="6"/>
  <c r="V64" i="6"/>
  <c r="U64" i="6"/>
  <c r="T64" i="6"/>
  <c r="S64" i="6"/>
  <c r="R64" i="6"/>
  <c r="W63" i="6"/>
  <c r="V63" i="6"/>
  <c r="U63" i="6"/>
  <c r="T63" i="6"/>
  <c r="S63" i="6"/>
  <c r="R63" i="6"/>
  <c r="W62" i="6"/>
  <c r="V62" i="6"/>
  <c r="U62" i="6"/>
  <c r="T62" i="6"/>
  <c r="S62" i="6"/>
  <c r="R62" i="6"/>
  <c r="J93" i="5"/>
  <c r="I93" i="5"/>
  <c r="H93" i="5"/>
  <c r="G93" i="5"/>
  <c r="F93" i="5"/>
  <c r="E93" i="5"/>
  <c r="B93" i="5"/>
  <c r="J92" i="5"/>
  <c r="I92" i="5"/>
  <c r="H92" i="5"/>
  <c r="G92" i="5"/>
  <c r="F92" i="5"/>
  <c r="E92" i="5"/>
  <c r="B92" i="5"/>
  <c r="J91" i="5"/>
  <c r="I91" i="5"/>
  <c r="H91" i="5"/>
  <c r="G91" i="5"/>
  <c r="F91" i="5"/>
  <c r="E91" i="5"/>
  <c r="B91" i="5"/>
  <c r="J90" i="5"/>
  <c r="I90" i="5"/>
  <c r="H90" i="5"/>
  <c r="G90" i="5"/>
  <c r="F90" i="5"/>
  <c r="E90" i="5"/>
  <c r="B90" i="5"/>
  <c r="J89" i="5"/>
  <c r="I89" i="5"/>
  <c r="H89" i="5"/>
  <c r="G89" i="5"/>
  <c r="F89" i="5"/>
  <c r="E89" i="5"/>
  <c r="B89" i="5"/>
  <c r="J88" i="5"/>
  <c r="I88" i="5"/>
  <c r="H88" i="5"/>
  <c r="G88" i="5"/>
  <c r="F88" i="5"/>
  <c r="E88" i="5"/>
  <c r="B88" i="5"/>
  <c r="J77" i="5"/>
  <c r="B85" i="5"/>
  <c r="C85" i="5"/>
  <c r="J85" i="5"/>
  <c r="I77" i="5"/>
  <c r="I85" i="5"/>
  <c r="H77" i="5"/>
  <c r="H85" i="5"/>
  <c r="G77" i="5"/>
  <c r="G85" i="5"/>
  <c r="F77" i="5"/>
  <c r="F85" i="5"/>
  <c r="E77" i="5"/>
  <c r="E85" i="5"/>
  <c r="J76" i="5"/>
  <c r="B84" i="5"/>
  <c r="C84" i="5"/>
  <c r="J84" i="5"/>
  <c r="I76" i="5"/>
  <c r="I84" i="5"/>
  <c r="H76" i="5"/>
  <c r="H84" i="5"/>
  <c r="G76" i="5"/>
  <c r="G84" i="5"/>
  <c r="F76" i="5"/>
  <c r="F84" i="5"/>
  <c r="E76" i="5"/>
  <c r="E84" i="5"/>
  <c r="J75" i="5"/>
  <c r="B83" i="5"/>
  <c r="C83" i="5"/>
  <c r="J83" i="5"/>
  <c r="I75" i="5"/>
  <c r="I83" i="5"/>
  <c r="H75" i="5"/>
  <c r="H83" i="5"/>
  <c r="G75" i="5"/>
  <c r="G83" i="5"/>
  <c r="F75" i="5"/>
  <c r="F83" i="5"/>
  <c r="E75" i="5"/>
  <c r="E83" i="5"/>
  <c r="J74" i="5"/>
  <c r="B82" i="5"/>
  <c r="C82" i="5"/>
  <c r="J82" i="5"/>
  <c r="I74" i="5"/>
  <c r="I82" i="5"/>
  <c r="H74" i="5"/>
  <c r="H82" i="5"/>
  <c r="G74" i="5"/>
  <c r="G82" i="5"/>
  <c r="F74" i="5"/>
  <c r="F82" i="5"/>
  <c r="E74" i="5"/>
  <c r="E82" i="5"/>
  <c r="J73" i="5"/>
  <c r="B81" i="5"/>
  <c r="C81" i="5"/>
  <c r="J81" i="5"/>
  <c r="I73" i="5"/>
  <c r="I81" i="5"/>
  <c r="H73" i="5"/>
  <c r="H81" i="5"/>
  <c r="G73" i="5"/>
  <c r="G81" i="5"/>
  <c r="F73" i="5"/>
  <c r="F81" i="5"/>
  <c r="E73" i="5"/>
  <c r="E81" i="5"/>
  <c r="J72" i="5"/>
  <c r="B80" i="5"/>
  <c r="C80" i="5"/>
  <c r="J80" i="5"/>
  <c r="I72" i="5"/>
  <c r="I80" i="5"/>
  <c r="H72" i="5"/>
  <c r="H80" i="5"/>
  <c r="G72" i="5"/>
  <c r="G80" i="5"/>
  <c r="F72" i="5"/>
  <c r="F80" i="5"/>
  <c r="E72" i="5"/>
  <c r="E80" i="5"/>
  <c r="P69" i="5"/>
  <c r="O69" i="5"/>
  <c r="N69" i="5"/>
  <c r="M69" i="5"/>
  <c r="L69" i="5"/>
  <c r="K69" i="5"/>
  <c r="P68" i="5"/>
  <c r="O68" i="5"/>
  <c r="N68" i="5"/>
  <c r="M68" i="5"/>
  <c r="L68" i="5"/>
  <c r="K68" i="5"/>
  <c r="P65" i="5"/>
  <c r="O65" i="5"/>
  <c r="N65" i="5"/>
  <c r="M65" i="5"/>
  <c r="L65" i="5"/>
  <c r="K65" i="5"/>
  <c r="P64" i="5"/>
  <c r="O64" i="5"/>
  <c r="N64" i="5"/>
  <c r="M64" i="5"/>
  <c r="L64" i="5"/>
  <c r="K64" i="5"/>
  <c r="I28" i="1"/>
  <c r="I43" i="1"/>
  <c r="I29" i="1"/>
  <c r="I44" i="1"/>
  <c r="O56" i="1"/>
  <c r="H28" i="1"/>
  <c r="H43" i="1"/>
  <c r="H29" i="1"/>
  <c r="H44" i="1"/>
  <c r="N56" i="1"/>
  <c r="D28" i="1"/>
  <c r="D43" i="1"/>
  <c r="D29" i="1"/>
  <c r="D44" i="1"/>
  <c r="J56" i="1"/>
  <c r="Y28" i="1"/>
  <c r="Y43" i="1"/>
  <c r="Y29" i="1"/>
  <c r="Y44" i="1"/>
  <c r="AE55" i="1"/>
  <c r="X28" i="1"/>
  <c r="X43" i="1"/>
  <c r="X29" i="1"/>
  <c r="X44" i="1"/>
  <c r="AD55" i="1"/>
  <c r="T28" i="1"/>
  <c r="T43" i="1"/>
  <c r="T29" i="1"/>
  <c r="T44" i="1"/>
  <c r="Z55" i="1"/>
  <c r="AE43" i="1"/>
  <c r="AD43" i="1"/>
  <c r="Z43" i="1"/>
  <c r="O43" i="1"/>
  <c r="N43" i="1"/>
  <c r="J43" i="1"/>
  <c r="AA12" i="1"/>
</calcChain>
</file>

<file path=xl/sharedStrings.xml><?xml version="1.0" encoding="utf-8"?>
<sst xmlns="http://schemas.openxmlformats.org/spreadsheetml/2006/main" count="2839" uniqueCount="374">
  <si>
    <t>CHLORIDE SYSTEM</t>
  </si>
  <si>
    <t>NITRATE SYSTEM</t>
  </si>
  <si>
    <t>Lab book Data</t>
  </si>
  <si>
    <t>Multiplied by dilution factor (mg/L in Supernatant)</t>
  </si>
  <si>
    <t>ID</t>
  </si>
  <si>
    <t>Volume Soln (ml)</t>
  </si>
  <si>
    <t>mass biochar (g)</t>
  </si>
  <si>
    <t>Cadmium</t>
  </si>
  <si>
    <t>Cobalt</t>
  </si>
  <si>
    <t>Copper</t>
  </si>
  <si>
    <t>Nickel</t>
  </si>
  <si>
    <t>Lead</t>
  </si>
  <si>
    <t>Zinc</t>
  </si>
  <si>
    <t>CB3</t>
  </si>
  <si>
    <t>NB3</t>
  </si>
  <si>
    <t>CB3b</t>
  </si>
  <si>
    <t>NB3b</t>
  </si>
  <si>
    <t>CB4</t>
  </si>
  <si>
    <t>NB4</t>
  </si>
  <si>
    <t>CB4b</t>
  </si>
  <si>
    <t>NB4b</t>
  </si>
  <si>
    <t>CB5</t>
  </si>
  <si>
    <t>NB5</t>
  </si>
  <si>
    <t>CB5b</t>
  </si>
  <si>
    <t>NB5b</t>
  </si>
  <si>
    <t>CB6</t>
  </si>
  <si>
    <t>NB6</t>
  </si>
  <si>
    <t>CB6b</t>
  </si>
  <si>
    <t>NB6b</t>
  </si>
  <si>
    <t>CB7</t>
  </si>
  <si>
    <t>NB7</t>
  </si>
  <si>
    <t>CB7b</t>
  </si>
  <si>
    <t>NB7b</t>
  </si>
  <si>
    <t>CB8</t>
  </si>
  <si>
    <t>NB8</t>
  </si>
  <si>
    <t>CB8b</t>
  </si>
  <si>
    <t>NB8b</t>
  </si>
  <si>
    <t>CBK</t>
  </si>
  <si>
    <t>NBK</t>
  </si>
  <si>
    <t>CBKb</t>
  </si>
  <si>
    <t>NBKb</t>
  </si>
  <si>
    <t>Metal Sorbed (mg/L)</t>
  </si>
  <si>
    <t>Mass Metal per Mass Biochar (mg Me /g Biochar)</t>
  </si>
  <si>
    <t>AVERAGE</t>
  </si>
  <si>
    <t>STDEV</t>
  </si>
  <si>
    <t>FOR ORIGIN</t>
  </si>
  <si>
    <t>DM-BC7</t>
  </si>
  <si>
    <t>stdev</t>
  </si>
  <si>
    <t>mg/g</t>
  </si>
  <si>
    <t>Chloride</t>
  </si>
  <si>
    <t>Nitrate</t>
  </si>
  <si>
    <t>Cd</t>
  </si>
  <si>
    <t>Pb</t>
  </si>
  <si>
    <t>Zn</t>
  </si>
  <si>
    <t>MEMORANDUM</t>
  </si>
  <si>
    <t>(LABORATORY DATA REPORT)</t>
  </si>
  <si>
    <t>EPA Metals Laboratory</t>
  </si>
  <si>
    <t>To:</t>
  </si>
  <si>
    <t>Chunming Su</t>
  </si>
  <si>
    <t>From:</t>
  </si>
  <si>
    <t>JB</t>
  </si>
  <si>
    <t>Rosie Wallace</t>
  </si>
  <si>
    <t>Lab:</t>
  </si>
  <si>
    <t>Metals</t>
  </si>
  <si>
    <t>QA Reviewer:</t>
  </si>
  <si>
    <t>Rick Wilkin</t>
  </si>
  <si>
    <t>Date:</t>
  </si>
  <si>
    <t>Technical Directive No.:</t>
  </si>
  <si>
    <t>EPA ME100</t>
  </si>
  <si>
    <t>Originator:</t>
  </si>
  <si>
    <t>Task No.:</t>
  </si>
  <si>
    <t>Copies:</t>
  </si>
  <si>
    <t>R. Wallace</t>
  </si>
  <si>
    <t>R. Wilkin</t>
  </si>
  <si>
    <t>D. Beak</t>
  </si>
  <si>
    <t>T. Lee/L. Costantino</t>
  </si>
  <si>
    <t>Sample Site/Project:</t>
  </si>
  <si>
    <t>Heavy Metal Remediation</t>
  </si>
  <si>
    <t>Date Collected:</t>
  </si>
  <si>
    <t>Sample Set No.:</t>
  </si>
  <si>
    <t>Date Received:</t>
  </si>
  <si>
    <t>Sample Matrix:</t>
  </si>
  <si>
    <t>Aqueous, acidified with HNO3</t>
  </si>
  <si>
    <t>Date Analyzed:</t>
  </si>
  <si>
    <t>Analysis Type:</t>
  </si>
  <si>
    <t>ICP-OES</t>
  </si>
  <si>
    <t>No. Samples Analyzed:</t>
  </si>
  <si>
    <t>Sample Preparation:</t>
  </si>
  <si>
    <t>Dilution</t>
  </si>
  <si>
    <t>Method(s) Used :</t>
  </si>
  <si>
    <t>NRMRL-GWERD-09-0  Standard Operating Procedure for Operation of the</t>
  </si>
  <si>
    <t>Perkin Elmer Optima 8300DV ICP-OES</t>
  </si>
  <si>
    <r>
      <rPr>
        <b/>
        <sz val="10"/>
        <rFont val="Arial"/>
        <family val="2"/>
      </rPr>
      <t>Comments:</t>
    </r>
    <r>
      <rPr>
        <sz val="10"/>
        <rFont val="Arial"/>
        <family val="2"/>
      </rPr>
      <t xml:space="preserve"> See QC notes listed on the Data Tab and QA Data Tab. The MDLs and QLs represent those determined in August 2017. New CCV concentrations are used; this change is not yet reflected in NRMRL-GWERD-09.</t>
    </r>
  </si>
  <si>
    <t>Results Report</t>
  </si>
  <si>
    <t>Laboratory:</t>
  </si>
  <si>
    <t xml:space="preserve">Metals </t>
  </si>
  <si>
    <t>Report Date:</t>
  </si>
  <si>
    <t>Technical Directive:</t>
  </si>
  <si>
    <t>Sample Results</t>
  </si>
  <si>
    <t>Analysts:</t>
  </si>
  <si>
    <t>Sample Lab ID</t>
  </si>
  <si>
    <t>Field Sample ID</t>
  </si>
  <si>
    <t>7378-4</t>
  </si>
  <si>
    <t>7378-1</t>
  </si>
  <si>
    <t>7378-2</t>
  </si>
  <si>
    <t>7378-3</t>
  </si>
  <si>
    <t>7378-6</t>
  </si>
  <si>
    <t>7378-8</t>
  </si>
  <si>
    <t>7378-5</t>
  </si>
  <si>
    <t>7378-9</t>
  </si>
  <si>
    <t>7378-10</t>
  </si>
  <si>
    <t>7378-12</t>
  </si>
  <si>
    <t>7378-13</t>
  </si>
  <si>
    <t>7378-14</t>
  </si>
  <si>
    <t>7378-15</t>
  </si>
  <si>
    <t>7378-7</t>
  </si>
  <si>
    <t>7378-16</t>
  </si>
  <si>
    <t>7378-17</t>
  </si>
  <si>
    <t>7378-18</t>
  </si>
  <si>
    <t>7378-19</t>
  </si>
  <si>
    <t>7378-20</t>
  </si>
  <si>
    <t>7378-11</t>
  </si>
  <si>
    <t>7378-21</t>
  </si>
  <si>
    <t>7378-22</t>
  </si>
  <si>
    <t>7378-24</t>
  </si>
  <si>
    <t>7378-26</t>
  </si>
  <si>
    <t>7378-27</t>
  </si>
  <si>
    <t>7378-28</t>
  </si>
  <si>
    <t>7378-23</t>
  </si>
  <si>
    <t>7378-25</t>
  </si>
  <si>
    <t>Method:</t>
  </si>
  <si>
    <t>EPA 200.7</t>
  </si>
  <si>
    <t>Date Collected</t>
  </si>
  <si>
    <t>Date Analyzed</t>
  </si>
  <si>
    <t>Analytes</t>
  </si>
  <si>
    <t>Unit</t>
  </si>
  <si>
    <t>MDL</t>
  </si>
  <si>
    <t>QL</t>
  </si>
  <si>
    <t>Data</t>
  </si>
  <si>
    <t>DF</t>
  </si>
  <si>
    <t xml:space="preserve">Names </t>
  </si>
  <si>
    <t>Codes</t>
  </si>
  <si>
    <t>Silver (Ag)</t>
  </si>
  <si>
    <t>7440-22-4</t>
  </si>
  <si>
    <t>mg/L</t>
  </si>
  <si>
    <t>&lt;0.1</t>
  </si>
  <si>
    <t>Aluminum (Al)</t>
  </si>
  <si>
    <t>7429-90-5</t>
  </si>
  <si>
    <t>&lt;0.5</t>
  </si>
  <si>
    <t>Arsenic (As)</t>
  </si>
  <si>
    <t>7440-38-2</t>
  </si>
  <si>
    <t>&lt;0.2</t>
  </si>
  <si>
    <t>Boron (B)</t>
  </si>
  <si>
    <t>7440-42-8</t>
  </si>
  <si>
    <t>Barium (Ba)</t>
  </si>
  <si>
    <t>7440-39-3</t>
  </si>
  <si>
    <t>0.015 (BQL)</t>
  </si>
  <si>
    <t>0.013 (BQL)</t>
  </si>
  <si>
    <t>0.018 (BQL)</t>
  </si>
  <si>
    <t>0.012 (BQL)</t>
  </si>
  <si>
    <t>0.011 (BQL)</t>
  </si>
  <si>
    <t>0.01 (BQL)</t>
  </si>
  <si>
    <t>Beryllium (Be)</t>
  </si>
  <si>
    <t>7440-41-7</t>
  </si>
  <si>
    <t>Calcium (Ca)</t>
  </si>
  <si>
    <t>7440-70-2</t>
  </si>
  <si>
    <t>Cadmium (Cd)</t>
  </si>
  <si>
    <t>7440-43-9</t>
  </si>
  <si>
    <t>Cobalt (Co)</t>
  </si>
  <si>
    <t>7440-48-4</t>
  </si>
  <si>
    <t>Chromium (Cr)</t>
  </si>
  <si>
    <t>7440-47-3</t>
  </si>
  <si>
    <t>0.005 (BQL)</t>
  </si>
  <si>
    <t>&lt;0.01</t>
  </si>
  <si>
    <t>0.006 (BQL)</t>
  </si>
  <si>
    <t>Copper (Cu)</t>
  </si>
  <si>
    <t>7440-50-8</t>
  </si>
  <si>
    <t>Iron (Fe)</t>
  </si>
  <si>
    <t>7439-89-6</t>
  </si>
  <si>
    <t>Potassium (K)</t>
  </si>
  <si>
    <t>7440-09-7</t>
  </si>
  <si>
    <t>&lt;1</t>
  </si>
  <si>
    <t>Lithium (Li)</t>
  </si>
  <si>
    <t>7439-93-2</t>
  </si>
  <si>
    <t>&lt;0.02</t>
  </si>
  <si>
    <t>Magnesium (Mg)</t>
  </si>
  <si>
    <t>7439-95-4</t>
  </si>
  <si>
    <t>0.244 (BQL)</t>
  </si>
  <si>
    <t>0.342 (BQL)</t>
  </si>
  <si>
    <t>0.311 (BQL)</t>
  </si>
  <si>
    <t>0.279 (BQL)</t>
  </si>
  <si>
    <t>0.216 (BQL)</t>
  </si>
  <si>
    <t>0.23 (BQL)</t>
  </si>
  <si>
    <t>0.223 (BQL)</t>
  </si>
  <si>
    <t>0.452 (BQL)</t>
  </si>
  <si>
    <t>0.364 (BQL)</t>
  </si>
  <si>
    <t>0.46 (BQL)</t>
  </si>
  <si>
    <t>0.351 (BQL)</t>
  </si>
  <si>
    <t>0.288 (BQL)</t>
  </si>
  <si>
    <t>0.284 (BQL)</t>
  </si>
  <si>
    <t>0.187 (BQL)</t>
  </si>
  <si>
    <t>0.256 (BQL)</t>
  </si>
  <si>
    <t>0.208 (BQL)</t>
  </si>
  <si>
    <t>0.189 (BQL)</t>
  </si>
  <si>
    <t>0.211 (BQL)</t>
  </si>
  <si>
    <t>0.233 (BQL)</t>
  </si>
  <si>
    <t>0.453 (BQL)</t>
  </si>
  <si>
    <t>0.496 (BQL)</t>
  </si>
  <si>
    <t>Manganese (Mn)</t>
  </si>
  <si>
    <t>7439-96-5</t>
  </si>
  <si>
    <t>0.062 (BQL)</t>
  </si>
  <si>
    <t>0.064 (BQL)</t>
  </si>
  <si>
    <t>0.06 (BQL)</t>
  </si>
  <si>
    <t>0.067 (BQL)</t>
  </si>
  <si>
    <t>0.063 (BQL)</t>
  </si>
  <si>
    <t>0.052 (BQL)</t>
  </si>
  <si>
    <t>0.058 (BQL)</t>
  </si>
  <si>
    <t>0.05 (BQL)</t>
  </si>
  <si>
    <t>0.057 (BQL)</t>
  </si>
  <si>
    <t>Molybdenum (Mo)</t>
  </si>
  <si>
    <t>7439-98-7</t>
  </si>
  <si>
    <t>&lt;0.05</t>
  </si>
  <si>
    <t>Sodium (Na)</t>
  </si>
  <si>
    <t>7440-23-5</t>
  </si>
  <si>
    <t>Nickel (Ni)</t>
  </si>
  <si>
    <t>7440-02-0</t>
  </si>
  <si>
    <t>Lead (Pb)</t>
  </si>
  <si>
    <t>7439-92-1</t>
  </si>
  <si>
    <t>Antimony (Sb)</t>
  </si>
  <si>
    <t>7440-36-0</t>
  </si>
  <si>
    <t>Selenium (Se)</t>
  </si>
  <si>
    <t>7782-49-2</t>
  </si>
  <si>
    <t>Silicon (Si)</t>
  </si>
  <si>
    <t>7440-21-3</t>
  </si>
  <si>
    <t>0.153 (BQL)</t>
  </si>
  <si>
    <t>0.124 (BQL)</t>
  </si>
  <si>
    <t>0.141 (BQL)</t>
  </si>
  <si>
    <t>0.102 (BQL)</t>
  </si>
  <si>
    <t>0.171 (BQL)</t>
  </si>
  <si>
    <t>0.152 (BQL)</t>
  </si>
  <si>
    <t>0.636 (BQL)</t>
  </si>
  <si>
    <t>0.473 (BQL)</t>
  </si>
  <si>
    <t>0.303 (BQL)</t>
  </si>
  <si>
    <t>0.131 (BQL)</t>
  </si>
  <si>
    <t>0.105 (BQL)</t>
  </si>
  <si>
    <t>0.28 (BQL)</t>
  </si>
  <si>
    <t>0.544 (BQL)</t>
  </si>
  <si>
    <t>0.43 (BQL)</t>
  </si>
  <si>
    <t>0.274 (BQL)</t>
  </si>
  <si>
    <t>Strontium (Sr)</t>
  </si>
  <si>
    <t>7440-24-6</t>
  </si>
  <si>
    <t>0.008 (BQL)</t>
  </si>
  <si>
    <t>0.007 (BQL)</t>
  </si>
  <si>
    <t>0.009 (BQL)</t>
  </si>
  <si>
    <t>Titanium (Ti)</t>
  </si>
  <si>
    <t>7440-32-6</t>
  </si>
  <si>
    <t>Thallium (Tl)</t>
  </si>
  <si>
    <t>7440-28-0</t>
  </si>
  <si>
    <t>Uranium (U)</t>
  </si>
  <si>
    <t>7440-61-1</t>
  </si>
  <si>
    <t>Vanadium (V)</t>
  </si>
  <si>
    <t>7440-62-2</t>
  </si>
  <si>
    <t>Zinc (Zn)</t>
  </si>
  <si>
    <t>7440-66-6</t>
  </si>
  <si>
    <r>
      <t xml:space="preserve">Comments: </t>
    </r>
    <r>
      <rPr>
        <sz val="10"/>
        <rFont val="Arial"/>
        <family val="2"/>
      </rPr>
      <t xml:space="preserve">  All ICV, Method Blanks, Interference Checks, Sample Duplicates, Serial Dilutions, and Low</t>
    </r>
  </si>
  <si>
    <t xml:space="preserve">Level QL Checks were within specified ranges. Some CCV and Matrix Spike Checks were outside of </t>
  </si>
  <si>
    <t>specified ranges. See Comments on QA Data Tab.</t>
  </si>
  <si>
    <r>
      <rPr>
        <b/>
        <sz val="10"/>
        <rFont val="Arial"/>
        <family val="2"/>
      </rPr>
      <t xml:space="preserve">Notes: </t>
    </r>
    <r>
      <rPr>
        <sz val="10"/>
        <rFont val="Arial"/>
        <family val="2"/>
      </rPr>
      <t xml:space="preserve"> If the parameter was detected above the quantitation limit (QL), then the numeric result is reported.  BQL denotes that the parameter was not detected at or above the quantitation limit; (BQL) denotes that the parameter was detected above the method detection limit (MDL) but below the QL and the estimated numeric result is reported; &lt;"QL value" denotes that the parameter was not detected at all.  All of the results are corrected with dilution factors (DF), if applicable.  Note that the applicable MDL is given only for the case where DF=1.</t>
    </r>
  </si>
  <si>
    <t>Quality Control Data Summary (1)</t>
  </si>
  <si>
    <t>QC Sample ID</t>
  </si>
  <si>
    <t>ICV</t>
  </si>
  <si>
    <t>CCV1</t>
  </si>
  <si>
    <t>CCV2</t>
  </si>
  <si>
    <t>CCV3</t>
  </si>
  <si>
    <t>CCV4</t>
  </si>
  <si>
    <t>CCV5</t>
  </si>
  <si>
    <t>CCV6</t>
  </si>
  <si>
    <t>CCV7</t>
  </si>
  <si>
    <t>ICB</t>
  </si>
  <si>
    <t>CCB1</t>
  </si>
  <si>
    <t>CCB2</t>
  </si>
  <si>
    <t>CCB3</t>
  </si>
  <si>
    <t>CCB4</t>
  </si>
  <si>
    <t>CCB5</t>
  </si>
  <si>
    <t>CCB6</t>
  </si>
  <si>
    <t>CCB7</t>
  </si>
  <si>
    <t>ICSA-initial</t>
  </si>
  <si>
    <t>ICSAB-initial</t>
  </si>
  <si>
    <t>ICSA-end</t>
  </si>
  <si>
    <t>ICSAB-end</t>
  </si>
  <si>
    <t>Serial Dilution 1</t>
  </si>
  <si>
    <t>Serial Dilution 2</t>
  </si>
  <si>
    <t>Serial Dilution 3</t>
  </si>
  <si>
    <t>Serial Dilution 4</t>
  </si>
  <si>
    <t>Matrix Spike 1</t>
  </si>
  <si>
    <t>Matrix Spike 2</t>
  </si>
  <si>
    <t>Matrix Spike 3</t>
  </si>
  <si>
    <t>Matrix Spike 4</t>
  </si>
  <si>
    <t>Matrix Spike 5</t>
  </si>
  <si>
    <t>Matrix Spike 6</t>
  </si>
  <si>
    <t>Matrix Spike Dup 1</t>
  </si>
  <si>
    <t>Matrix Spike Dup 2</t>
  </si>
  <si>
    <t>Matrix Spike Dup 3</t>
  </si>
  <si>
    <t>Matrix Spike Dup 4</t>
  </si>
  <si>
    <t>Lab Dup 1</t>
  </si>
  <si>
    <t>Lab Dup 2</t>
  </si>
  <si>
    <t>Lab Dup 3</t>
  </si>
  <si>
    <t>Lab Dup 4</t>
  </si>
  <si>
    <t>Lab Dup 5</t>
  </si>
  <si>
    <t>Lab Dup 6</t>
  </si>
  <si>
    <t>LLQLS</t>
  </si>
  <si>
    <t>Additional ID</t>
  </si>
  <si>
    <t>ISCA</t>
  </si>
  <si>
    <t>ISCAB</t>
  </si>
  <si>
    <t>7378-4 L</t>
  </si>
  <si>
    <t>7378-7 L</t>
  </si>
  <si>
    <t>7378-23 L</t>
  </si>
  <si>
    <t>7378-25 L</t>
  </si>
  <si>
    <t>7378-4 S</t>
  </si>
  <si>
    <t>7378-5 S</t>
  </si>
  <si>
    <t>7378-7 S</t>
  </si>
  <si>
    <t>7378-11 S</t>
  </si>
  <si>
    <t>7378-23 S</t>
  </si>
  <si>
    <t>7378-25 S</t>
  </si>
  <si>
    <t>7378-4 SD</t>
  </si>
  <si>
    <t>7378-7 SD</t>
  </si>
  <si>
    <t>7378-23 SD</t>
  </si>
  <si>
    <t>7378-25 SD</t>
  </si>
  <si>
    <t>7378-4 D</t>
  </si>
  <si>
    <t>7378-5 D</t>
  </si>
  <si>
    <t>7378-7 D</t>
  </si>
  <si>
    <t>7378-11 D</t>
  </si>
  <si>
    <t>7378-23 D</t>
  </si>
  <si>
    <t>7378-25 D</t>
  </si>
  <si>
    <t>Date Prepared</t>
  </si>
  <si>
    <t>True Values</t>
  </si>
  <si>
    <t>% Rec.</t>
  </si>
  <si>
    <t>Pass/ Fail</t>
  </si>
  <si>
    <t>Initial Result</t>
  </si>
  <si>
    <t>Dilution Result</t>
  </si>
  <si>
    <t>RPD</t>
  </si>
  <si>
    <t>Spike</t>
  </si>
  <si>
    <t>Orignial Data</t>
  </si>
  <si>
    <t>Dup Data</t>
  </si>
  <si>
    <t>Pass</t>
  </si>
  <si>
    <t>-----</t>
  </si>
  <si>
    <t>NC</t>
  </si>
  <si>
    <r>
      <t xml:space="preserve">Comments: </t>
    </r>
    <r>
      <rPr>
        <sz val="10"/>
        <rFont val="Arial"/>
        <family val="2"/>
      </rPr>
      <t>All QC results for the ICV, Method Blanks, Interference Checks, Sample Duplicates, Serial Dilutions,</t>
    </r>
  </si>
  <si>
    <t xml:space="preserve">and Low Level QL Checks met criteria established in EPA Method 200.7.  </t>
  </si>
  <si>
    <t xml:space="preserve">One CCV check for B was outside of control by &lt;2%. Matrix Spike failures were encountered for Cu, Ni, Co, Pb, </t>
  </si>
  <si>
    <t>Cd, and Zn; possible sample matrix issue. Matrix Spike data were not evaluated for Ag and Si.</t>
  </si>
  <si>
    <t>Raw Data</t>
  </si>
  <si>
    <t>Sample Data</t>
  </si>
  <si>
    <t xml:space="preserve">Dilution </t>
  </si>
  <si>
    <t>Metals Data</t>
  </si>
  <si>
    <t>Comments</t>
  </si>
  <si>
    <t xml:space="preserve">pH </t>
  </si>
  <si>
    <t>Volume sample (ml)</t>
  </si>
  <si>
    <t>Volume DI-water (ml)</t>
  </si>
  <si>
    <t>Volume nitric (ml)</t>
  </si>
  <si>
    <t>Dilution Factor</t>
  </si>
  <si>
    <t>StDev</t>
  </si>
  <si>
    <t>Average Vol Soln</t>
  </si>
  <si>
    <t>Average mass biochar (g)</t>
  </si>
  <si>
    <t>Percent Removal</t>
  </si>
  <si>
    <t>StDev Chloride System</t>
  </si>
  <si>
    <t>StDEV Nitrate system</t>
  </si>
  <si>
    <t>B3</t>
  </si>
  <si>
    <t>B4</t>
  </si>
  <si>
    <t>B5</t>
  </si>
  <si>
    <t>B6</t>
  </si>
  <si>
    <t>B7</t>
  </si>
  <si>
    <t>B8</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</si>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</sst>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d/yy;@"/>
    <numFmt numFmtId="166" formatCode="mmmm\ d\,\ yyyy"/>
    <numFmt numFmtId="167" formatCode="0.000"/>
  </numFmts>
  <fonts count="15" x14ac:knownFonts="1">
    <font>
      <sz val="10"/>
      <color theme="1"/>
      <name val="Arial"/>
      <family val="2"/>
    </font>
    <font>
      <b/>
      <sz val="10"/>
      <color theme="1"/>
      <name val="Arial"/>
      <family val="2"/>
    </font>
    <font>
      <sz val="10"/>
      <name val="Arial"/>
      <family val="2"/>
    </font>
    <font>
      <b/>
      <u/>
      <sz val="12"/>
      <name val="Arial"/>
      <family val="2"/>
    </font>
    <font>
      <b/>
      <sz val="11"/>
      <name val="Arial"/>
      <family val="2"/>
    </font>
    <font>
      <b/>
      <sz val="12"/>
      <name val="Arial"/>
      <family val="2"/>
    </font>
    <font>
      <sz val="11"/>
      <name val="Arial"/>
      <family val="2"/>
    </font>
    <font>
      <b/>
      <sz val="10"/>
      <name val="Arial"/>
      <family val="2"/>
    </font>
    <font>
      <sz val="12"/>
      <name val="Arial"/>
      <family val="2"/>
    </font>
    <font>
      <b/>
      <sz val="18"/>
      <name val="Arial"/>
      <family val="2"/>
    </font>
    <font>
      <sz val="18"/>
      <name val="Arial"/>
      <family val="2"/>
    </font>
    <font>
      <b/>
      <sz val="14"/>
      <name val="Arial"/>
      <family val="2"/>
    </font>
    <font>
      <sz val="9"/>
      <name val="Arial"/>
      <family val="2"/>
    </font>
    <font>
      <sz val="11"/>
      <color theme="1"/>
      <name val="Arial"/>
      <family val="2"/>
    </font>
    <font>
      <sz val="11"/>
      <color indexed="8"/>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indexed="9"/>
        <bgColor indexed="64"/>
      </patternFill>
    </fill>
  </fills>
  <borders count="37">
    <border>
      <left/>
      <right/>
      <top/>
      <bottom/>
      <diagonal/>
    </border>
    <border>
      <left/>
      <right/>
      <top/>
      <bottom style="thin">
        <color auto="1"/>
      </bottom>
      <diagonal/>
    </border>
    <border>
      <left/>
      <right style="thin">
        <color indexed="64"/>
      </right>
      <top/>
      <bottom style="thin">
        <color indexed="64"/>
      </bottom>
      <diagonal/>
    </border>
    <border>
      <left style="thin">
        <color auto="1"/>
      </left>
      <right/>
      <top/>
      <bottom style="thin">
        <color auto="1"/>
      </bottom>
      <diagonal/>
    </border>
    <border>
      <left/>
      <right style="thin">
        <color indexed="64"/>
      </right>
      <top/>
      <bottom/>
      <diagonal/>
    </border>
    <border>
      <left/>
      <right/>
      <top/>
      <bottom style="medium">
        <color auto="1"/>
      </bottom>
      <diagonal/>
    </border>
    <border>
      <left/>
      <right style="thin">
        <color indexed="64"/>
      </right>
      <top/>
      <bottom style="medium">
        <color indexed="64"/>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style="medium">
        <color auto="1"/>
      </left>
      <right/>
      <top/>
      <bottom/>
      <diagonal/>
    </border>
    <border>
      <left style="thin">
        <color auto="1"/>
      </left>
      <right/>
      <top/>
      <bottom/>
      <diagonal/>
    </border>
    <border>
      <left style="thin">
        <color auto="1"/>
      </left>
      <right/>
      <top/>
      <bottom style="medium">
        <color indexed="64"/>
      </bottom>
      <diagonal/>
    </border>
    <border>
      <left/>
      <right style="thin">
        <color auto="1"/>
      </right>
      <top style="medium">
        <color auto="1"/>
      </top>
      <bottom style="thin">
        <color indexed="64"/>
      </bottom>
      <diagonal/>
    </border>
    <border>
      <left style="thin">
        <color auto="1"/>
      </left>
      <right/>
      <top style="thin">
        <color auto="1"/>
      </top>
      <bottom/>
      <diagonal/>
    </border>
    <border>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style="medium">
        <color auto="1"/>
      </left>
      <right style="medium">
        <color auto="1"/>
      </right>
      <top style="double">
        <color auto="1"/>
      </top>
      <bottom/>
      <diagonal/>
    </border>
    <border>
      <left/>
      <right/>
      <top style="medium">
        <color auto="1"/>
      </top>
      <bottom style="medium">
        <color auto="1"/>
      </bottom>
      <diagonal/>
    </border>
  </borders>
  <cellStyleXfs count="2">
    <xf numFmtId="0" fontId="0" fillId="0" borderId="0"/>
    <xf numFmtId="0" fontId="2" fillId="0" borderId="0">
      <alignment wrapText="1"/>
    </xf>
  </cellStyleXfs>
  <cellXfs count="232">
    <xf numFmtId="0" fontId="0" fillId="0" borderId="0" xfId="0"/>
    <xf numFmtId="0" fontId="1" fillId="2" borderId="0" xfId="0" applyFont="1" applyFill="1" applyAlignment="1">
      <alignment horizontal="center"/>
    </xf>
    <xf numFmtId="0" fontId="1" fillId="3" borderId="0" xfId="0" applyFont="1" applyFill="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0" fillId="4" borderId="0" xfId="0" applyFill="1"/>
    <xf numFmtId="0" fontId="0" fillId="5" borderId="1"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0" xfId="0" applyFill="1"/>
    <xf numFmtId="0" fontId="0" fillId="4" borderId="4" xfId="0" applyFill="1" applyBorder="1"/>
    <xf numFmtId="0" fontId="0" fillId="5" borderId="4" xfId="0" applyFill="1" applyBorder="1"/>
    <xf numFmtId="164" fontId="0" fillId="4" borderId="0" xfId="0" applyNumberFormat="1" applyFill="1"/>
    <xf numFmtId="164" fontId="0" fillId="5" borderId="0" xfId="0" applyNumberFormat="1" applyFill="1"/>
    <xf numFmtId="0" fontId="1" fillId="4" borderId="0" xfId="0" applyFont="1" applyFill="1"/>
    <xf numFmtId="164" fontId="1" fillId="4" borderId="0" xfId="0" applyNumberFormat="1" applyFont="1" applyFill="1"/>
    <xf numFmtId="0" fontId="1" fillId="5" borderId="4" xfId="0" applyFont="1" applyFill="1" applyBorder="1"/>
    <xf numFmtId="164" fontId="1" fillId="5" borderId="0" xfId="0" applyNumberFormat="1" applyFont="1" applyFill="1"/>
    <xf numFmtId="0" fontId="0" fillId="4" borderId="5" xfId="0" applyFill="1" applyBorder="1"/>
    <xf numFmtId="0" fontId="0" fillId="4" borderId="6" xfId="0" applyFill="1" applyBorder="1"/>
    <xf numFmtId="164" fontId="0" fillId="4" borderId="5" xfId="0" applyNumberFormat="1" applyFill="1" applyBorder="1"/>
    <xf numFmtId="0" fontId="0" fillId="5" borderId="5" xfId="0" applyFill="1" applyBorder="1"/>
    <xf numFmtId="0" fontId="0" fillId="5" borderId="6" xfId="0" applyFill="1" applyBorder="1"/>
    <xf numFmtId="164" fontId="0" fillId="5" borderId="5" xfId="0" applyNumberFormat="1" applyFill="1" applyBorder="1"/>
    <xf numFmtId="0" fontId="0" fillId="4" borderId="1" xfId="0" applyFill="1" applyBorder="1"/>
    <xf numFmtId="0" fontId="0" fillId="4" borderId="3" xfId="0" applyFill="1" applyBorder="1"/>
    <xf numFmtId="0" fontId="0" fillId="5" borderId="7" xfId="0" applyFill="1" applyBorder="1" applyAlignment="1">
      <alignment horizontal="center"/>
    </xf>
    <xf numFmtId="0" fontId="0" fillId="5" borderId="8" xfId="0" applyFill="1" applyBorder="1" applyAlignment="1">
      <alignment horizontal="center"/>
    </xf>
    <xf numFmtId="0" fontId="0" fillId="4" borderId="9" xfId="0" applyFill="1" applyBorder="1"/>
    <xf numFmtId="0" fontId="0" fillId="4" borderId="10" xfId="0" applyFill="1" applyBorder="1"/>
    <xf numFmtId="0" fontId="0" fillId="5" borderId="10" xfId="0" applyFill="1" applyBorder="1"/>
    <xf numFmtId="164" fontId="0" fillId="4" borderId="10" xfId="0" applyNumberFormat="1" applyFill="1" applyBorder="1"/>
    <xf numFmtId="0" fontId="1" fillId="5" borderId="0" xfId="0" applyFont="1" applyFill="1"/>
    <xf numFmtId="164" fontId="0" fillId="5" borderId="10" xfId="0" applyNumberFormat="1" applyFill="1" applyBorder="1"/>
    <xf numFmtId="0" fontId="0" fillId="4" borderId="11" xfId="0" applyFill="1" applyBorder="1"/>
    <xf numFmtId="0" fontId="0" fillId="5" borderId="11" xfId="0" applyFill="1" applyBorder="1"/>
    <xf numFmtId="0" fontId="0" fillId="5" borderId="3" xfId="0" applyFill="1" applyBorder="1"/>
    <xf numFmtId="0" fontId="0" fillId="5" borderId="1" xfId="0" applyFill="1" applyBorder="1"/>
    <xf numFmtId="0" fontId="0" fillId="4" borderId="8" xfId="0" applyFill="1" applyBorder="1"/>
    <xf numFmtId="0" fontId="0" fillId="4" borderId="12" xfId="0" applyFill="1" applyBorder="1"/>
    <xf numFmtId="0" fontId="0" fillId="4" borderId="7" xfId="0" applyFill="1" applyBorder="1" applyAlignment="1">
      <alignment horizontal="center"/>
    </xf>
    <xf numFmtId="0" fontId="0" fillId="4" borderId="8" xfId="0" applyFill="1" applyBorder="1" applyAlignment="1">
      <alignment horizontal="center"/>
    </xf>
    <xf numFmtId="0" fontId="0" fillId="5" borderId="13" xfId="0" applyFill="1" applyBorder="1" applyAlignment="1">
      <alignment horizontal="center"/>
    </xf>
    <xf numFmtId="0" fontId="0" fillId="5" borderId="14" xfId="0" applyFill="1" applyBorder="1" applyAlignment="1">
      <alignment horizontal="center"/>
    </xf>
    <xf numFmtId="0" fontId="0" fillId="4" borderId="13" xfId="0" applyFill="1" applyBorder="1"/>
    <xf numFmtId="0" fontId="0" fillId="6" borderId="5" xfId="0" applyFill="1" applyBorder="1" applyAlignment="1">
      <alignment horizontal="center"/>
    </xf>
    <xf numFmtId="0" fontId="1" fillId="6" borderId="15" xfId="0" applyFont="1" applyFill="1" applyBorder="1"/>
    <xf numFmtId="0" fontId="1" fillId="6" borderId="16" xfId="0" applyFont="1" applyFill="1" applyBorder="1"/>
    <xf numFmtId="0" fontId="1" fillId="6" borderId="17" xfId="0" applyFont="1" applyFill="1" applyBorder="1"/>
    <xf numFmtId="0" fontId="1" fillId="6" borderId="9" xfId="0" applyFont="1" applyFill="1" applyBorder="1"/>
    <xf numFmtId="0" fontId="1" fillId="6" borderId="0" xfId="0" applyFont="1" applyFill="1"/>
    <xf numFmtId="0" fontId="1" fillId="6" borderId="18" xfId="0" applyFont="1" applyFill="1" applyBorder="1"/>
    <xf numFmtId="164" fontId="0" fillId="6" borderId="0" xfId="0" applyNumberFormat="1" applyFill="1"/>
    <xf numFmtId="164" fontId="0" fillId="6" borderId="18" xfId="0" applyNumberFormat="1" applyFill="1" applyBorder="1"/>
    <xf numFmtId="0" fontId="1" fillId="6" borderId="19" xfId="0" applyFont="1" applyFill="1" applyBorder="1"/>
    <xf numFmtId="164" fontId="0" fillId="6" borderId="5" xfId="0" applyNumberFormat="1" applyFill="1" applyBorder="1"/>
    <xf numFmtId="164" fontId="0" fillId="6" borderId="20" xfId="0" applyNumberFormat="1" applyFill="1" applyBorder="1"/>
    <xf numFmtId="0" fontId="3" fillId="0" borderId="0" xfId="1" applyFont="1" applyAlignment="1"/>
    <xf numFmtId="0" fontId="4" fillId="0" borderId="0" xfId="1" applyFont="1" applyAlignment="1"/>
    <xf numFmtId="0" fontId="5" fillId="0" borderId="0" xfId="1" applyFont="1" applyAlignment="1"/>
    <xf numFmtId="0" fontId="0" fillId="0" borderId="0" xfId="0"/>
    <xf numFmtId="0" fontId="6" fillId="0" borderId="0" xfId="1" applyFont="1" applyAlignment="1"/>
    <xf numFmtId="0" fontId="4" fillId="0" borderId="0" xfId="1" applyFont="1" applyAlignment="1">
      <alignment horizontal="right"/>
    </xf>
    <xf numFmtId="0" fontId="6" fillId="0" borderId="0" xfId="1" applyFont="1" applyAlignment="1">
      <alignment horizontal="left"/>
    </xf>
    <xf numFmtId="0" fontId="2" fillId="0" borderId="0" xfId="1" applyAlignment="1"/>
    <xf numFmtId="165" fontId="6" fillId="0" borderId="0" xfId="1" applyNumberFormat="1" applyFont="1" applyAlignment="1">
      <alignment horizontal="left"/>
    </xf>
    <xf numFmtId="166" fontId="6" fillId="0" borderId="0" xfId="1" applyNumberFormat="1" applyFont="1" applyAlignment="1">
      <alignment horizontal="left"/>
    </xf>
    <xf numFmtId="0" fontId="6" fillId="0" borderId="0" xfId="1" applyFont="1" applyAlignment="1">
      <alignment horizontal="left" wrapText="1"/>
    </xf>
    <xf numFmtId="0" fontId="2" fillId="0" borderId="0" xfId="1">
      <alignment wrapText="1"/>
    </xf>
    <xf numFmtId="0" fontId="4" fillId="0" borderId="0" xfId="1" applyFont="1" applyAlignment="1">
      <alignment horizontal="right" vertical="top"/>
    </xf>
    <xf numFmtId="0" fontId="6" fillId="0" borderId="0" xfId="1" applyFont="1" applyAlignment="1">
      <alignment horizontal="left" wrapText="1"/>
    </xf>
    <xf numFmtId="0" fontId="2" fillId="0" borderId="0" xfId="1">
      <alignment wrapText="1"/>
    </xf>
    <xf numFmtId="0" fontId="2" fillId="0" borderId="0" xfId="1" applyAlignment="1">
      <alignment horizontal="left" wrapText="1"/>
    </xf>
    <xf numFmtId="14" fontId="6" fillId="0" borderId="0" xfId="1" applyNumberFormat="1" applyFont="1" applyAlignment="1">
      <alignment horizontal="left"/>
    </xf>
    <xf numFmtId="1" fontId="6" fillId="0" borderId="0" xfId="1" applyNumberFormat="1" applyFont="1" applyAlignment="1">
      <alignment horizontal="left"/>
    </xf>
    <xf numFmtId="0" fontId="6" fillId="0" borderId="0" xfId="1" applyFont="1" applyAlignment="1">
      <alignment horizontal="right"/>
    </xf>
    <xf numFmtId="0" fontId="6" fillId="0" borderId="0" xfId="0" applyFont="1" applyAlignment="1">
      <alignment horizontal="left" wrapText="1"/>
    </xf>
    <xf numFmtId="0" fontId="2" fillId="0" borderId="0" xfId="1" applyAlignment="1">
      <alignment horizontal="right"/>
    </xf>
    <xf numFmtId="0" fontId="2" fillId="0" borderId="0" xfId="1" applyAlignment="1">
      <alignment horizontal="left" vertical="top"/>
    </xf>
    <xf numFmtId="0" fontId="2" fillId="0" borderId="21" xfId="1" applyBorder="1" applyAlignment="1">
      <alignment horizontal="left" vertical="top" wrapText="1"/>
    </xf>
    <xf numFmtId="0" fontId="8" fillId="0" borderId="0" xfId="1" applyFont="1" applyAlignment="1"/>
    <xf numFmtId="0" fontId="9" fillId="0" borderId="0" xfId="0" applyFont="1" applyAlignment="1">
      <alignment vertical="center"/>
    </xf>
    <xf numFmtId="0" fontId="10" fillId="0" borderId="0" xfId="0" applyFont="1" applyAlignment="1">
      <alignment vertical="center"/>
    </xf>
    <xf numFmtId="0" fontId="4" fillId="0" borderId="0" xfId="0" applyFont="1"/>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0" xfId="0" applyFont="1" applyAlignment="1">
      <alignment horizontal="right"/>
    </xf>
    <xf numFmtId="165" fontId="5" fillId="0" borderId="22" xfId="0" applyNumberFormat="1" applyFont="1" applyBorder="1" applyAlignment="1">
      <alignment horizontal="center" vertical="center" wrapText="1"/>
    </xf>
    <xf numFmtId="165" fontId="0" fillId="0" borderId="23" xfId="0" applyNumberFormat="1" applyBorder="1" applyAlignment="1">
      <alignment horizontal="center" vertical="center" wrapText="1"/>
    </xf>
    <xf numFmtId="0" fontId="2" fillId="0" borderId="0" xfId="0" applyFont="1" applyAlignment="1">
      <alignment horizontal="right"/>
    </xf>
    <xf numFmtId="0" fontId="6" fillId="0" borderId="0" xfId="0" applyFont="1"/>
    <xf numFmtId="0" fontId="0" fillId="0" borderId="0" xfId="0" applyAlignment="1">
      <alignment horizont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1" fillId="0" borderId="0" xfId="0" applyFont="1" applyAlignment="1">
      <alignment horizontal="center" vertical="center"/>
    </xf>
    <xf numFmtId="0" fontId="12" fillId="0" borderId="0" xfId="0" applyFont="1"/>
    <xf numFmtId="0" fontId="4" fillId="0" borderId="21" xfId="0" applyFont="1" applyBorder="1" applyAlignment="1">
      <alignment vertical="center"/>
    </xf>
    <xf numFmtId="0" fontId="6" fillId="0" borderId="21" xfId="0" applyFont="1" applyBorder="1" applyAlignment="1">
      <alignment vertical="center"/>
    </xf>
    <xf numFmtId="0" fontId="6" fillId="0" borderId="21" xfId="0" applyFont="1" applyBorder="1" applyAlignment="1">
      <alignment horizontal="center" vertical="center" wrapText="1"/>
    </xf>
    <xf numFmtId="0" fontId="0" fillId="0" borderId="21" xfId="0" applyBorder="1" applyAlignment="1">
      <alignment horizontal="center" vertical="center" wrapText="1"/>
    </xf>
    <xf numFmtId="0" fontId="6" fillId="0" borderId="21" xfId="0" applyFont="1" applyBorder="1" applyAlignment="1">
      <alignment horizontal="center" vertical="center"/>
    </xf>
    <xf numFmtId="0" fontId="7" fillId="0" borderId="0" xfId="0" applyFont="1" applyAlignment="1">
      <alignment horizontal="left"/>
    </xf>
    <xf numFmtId="0" fontId="4" fillId="0" borderId="21" xfId="0" applyFont="1" applyBorder="1" applyAlignment="1">
      <alignment horizontal="left" vertical="center"/>
    </xf>
    <xf numFmtId="0" fontId="6" fillId="0" borderId="21" xfId="0" applyFont="1" applyBorder="1" applyAlignment="1">
      <alignment horizontal="center" vertical="center"/>
    </xf>
    <xf numFmtId="165" fontId="6" fillId="0" borderId="21" xfId="0" applyNumberFormat="1" applyFont="1" applyBorder="1" applyAlignment="1">
      <alignment horizontal="center" vertical="center"/>
    </xf>
    <xf numFmtId="0" fontId="6" fillId="0" borderId="0" xfId="0" applyFont="1" applyAlignment="1">
      <alignment horizontal="center"/>
    </xf>
    <xf numFmtId="0" fontId="4" fillId="0" borderId="21"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14" fontId="4" fillId="0" borderId="21"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xf numFmtId="49" fontId="6" fillId="0" borderId="21" xfId="0" applyNumberFormat="1" applyFont="1" applyBorder="1" applyAlignment="1">
      <alignment horizontal="center" vertical="center"/>
    </xf>
    <xf numFmtId="0" fontId="6" fillId="0" borderId="24" xfId="0" applyFont="1" applyBorder="1" applyAlignment="1">
      <alignment horizontal="center" vertical="center"/>
    </xf>
    <xf numFmtId="167" fontId="13" fillId="0" borderId="21" xfId="0" applyNumberFormat="1" applyFont="1" applyBorder="1" applyAlignment="1">
      <alignment horizontal="center" vertical="center"/>
    </xf>
    <xf numFmtId="2" fontId="6" fillId="0" borderId="21" xfId="0" applyNumberFormat="1" applyFont="1" applyBorder="1" applyAlignment="1">
      <alignment horizontal="center" vertical="center"/>
    </xf>
    <xf numFmtId="49" fontId="14" fillId="7" borderId="21" xfId="0" applyNumberFormat="1" applyFont="1" applyFill="1" applyBorder="1" applyAlignment="1">
      <alignment horizontal="center" vertical="center"/>
    </xf>
    <xf numFmtId="1" fontId="6" fillId="0" borderId="21" xfId="0" applyNumberFormat="1" applyFont="1" applyBorder="1" applyAlignment="1">
      <alignment horizontal="center" vertical="center"/>
    </xf>
    <xf numFmtId="167" fontId="6" fillId="0" borderId="21" xfId="0" applyNumberFormat="1" applyFont="1" applyBorder="1" applyAlignment="1">
      <alignment horizontal="center" vertical="center"/>
    </xf>
    <xf numFmtId="0" fontId="0" fillId="0" borderId="5" xfId="0" applyBorder="1"/>
    <xf numFmtId="0" fontId="7" fillId="0" borderId="9" xfId="0" applyFont="1" applyBorder="1" applyAlignment="1">
      <alignment vertical="center"/>
    </xf>
    <xf numFmtId="0" fontId="0" fillId="0" borderId="16" xfId="0" applyBorder="1"/>
    <xf numFmtId="0" fontId="0" fillId="0" borderId="17" xfId="0" applyBorder="1"/>
    <xf numFmtId="0" fontId="2" fillId="0" borderId="9" xfId="0" applyFont="1" applyBorder="1" applyAlignment="1">
      <alignment vertical="center"/>
    </xf>
    <xf numFmtId="0" fontId="0" fillId="0" borderId="18" xfId="0" applyBorder="1"/>
    <xf numFmtId="0" fontId="2" fillId="0" borderId="19" xfId="0" applyFont="1" applyBorder="1" applyAlignment="1">
      <alignment vertical="center" wrapText="1"/>
    </xf>
    <xf numFmtId="0" fontId="0" fillId="0" borderId="5" xfId="0" applyBorder="1"/>
    <xf numFmtId="0" fontId="0" fillId="0" borderId="20" xfId="0" applyBorder="1"/>
    <xf numFmtId="0" fontId="2" fillId="0" borderId="0" xfId="0" applyFont="1" applyAlignment="1">
      <alignment vertical="center" wrapText="1"/>
    </xf>
    <xf numFmtId="0" fontId="4" fillId="0" borderId="22" xfId="0" applyFont="1" applyBorder="1" applyAlignment="1">
      <alignment horizontal="center" vertical="center"/>
    </xf>
    <xf numFmtId="0" fontId="6" fillId="0" borderId="23" xfId="0" applyFont="1" applyBorder="1" applyAlignment="1">
      <alignment vertical="center"/>
    </xf>
    <xf numFmtId="0" fontId="6" fillId="0" borderId="0" xfId="0" applyFont="1"/>
    <xf numFmtId="0" fontId="6" fillId="0" borderId="0" xfId="0" applyFont="1" applyAlignment="1">
      <alignment horizontal="right"/>
    </xf>
    <xf numFmtId="0" fontId="6" fillId="0" borderId="0" xfId="0" applyFont="1" applyAlignment="1">
      <alignment horizontal="right" vertical="center"/>
    </xf>
    <xf numFmtId="0" fontId="6" fillId="0" borderId="0" xfId="0" applyFont="1" applyAlignment="1">
      <alignment horizontal="right"/>
    </xf>
    <xf numFmtId="0" fontId="4" fillId="0" borderId="0" xfId="0" applyFont="1" applyAlignment="1">
      <alignment horizontal="center" vertical="center"/>
    </xf>
    <xf numFmtId="0" fontId="4" fillId="0" borderId="0" xfId="0" applyFont="1" applyAlignment="1">
      <alignment horizontal="center"/>
    </xf>
    <xf numFmtId="0" fontId="4" fillId="0" borderId="22" xfId="0" quotePrefix="1" applyFont="1" applyBorder="1" applyAlignment="1">
      <alignment horizontal="center" vertical="center"/>
    </xf>
    <xf numFmtId="0" fontId="4" fillId="0" borderId="23"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165" fontId="6" fillId="0" borderId="24" xfId="0" applyNumberFormat="1" applyFont="1" applyBorder="1" applyAlignment="1">
      <alignment horizontal="center" vertical="center"/>
    </xf>
    <xf numFmtId="165" fontId="6" fillId="0" borderId="25" xfId="0" applyNumberFormat="1" applyFont="1" applyBorder="1" applyAlignment="1">
      <alignment horizontal="center" vertical="center"/>
    </xf>
    <xf numFmtId="165" fontId="6" fillId="0" borderId="26" xfId="0" applyNumberFormat="1" applyFont="1" applyBorder="1" applyAlignment="1">
      <alignment horizontal="center" vertical="center"/>
    </xf>
    <xf numFmtId="14" fontId="6" fillId="0" borderId="24" xfId="0" applyNumberFormat="1" applyFont="1" applyBorder="1" applyAlignment="1">
      <alignment horizontal="center" vertical="center"/>
    </xf>
    <xf numFmtId="14" fontId="6" fillId="0" borderId="21" xfId="0" applyNumberFormat="1" applyFont="1" applyBorder="1" applyAlignment="1">
      <alignment horizontal="center" vertical="center"/>
    </xf>
    <xf numFmtId="0" fontId="7" fillId="0" borderId="21" xfId="0" applyFont="1" applyBorder="1" applyAlignment="1">
      <alignment horizontal="center" vertical="center" wrapText="1"/>
    </xf>
    <xf numFmtId="0" fontId="4" fillId="0" borderId="27" xfId="0" applyFont="1" applyBorder="1" applyAlignment="1">
      <alignment horizontal="center" vertical="center"/>
    </xf>
    <xf numFmtId="0" fontId="4" fillId="0" borderId="2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21" xfId="0" applyFont="1" applyBorder="1" applyAlignment="1">
      <alignment wrapText="1"/>
    </xf>
    <xf numFmtId="0" fontId="4" fillId="0" borderId="28" xfId="0" applyFont="1" applyBorder="1" applyAlignment="1">
      <alignment horizontal="center" vertical="center"/>
    </xf>
    <xf numFmtId="0" fontId="4" fillId="0" borderId="28" xfId="0" applyFont="1" applyBorder="1" applyAlignment="1">
      <alignment horizontal="center" vertical="center" wrapText="1"/>
    </xf>
    <xf numFmtId="0" fontId="4" fillId="0" borderId="3" xfId="0" applyFont="1" applyBorder="1" applyAlignment="1">
      <alignment horizontal="center" vertical="center" wrapText="1"/>
    </xf>
    <xf numFmtId="0" fontId="6" fillId="0" borderId="21" xfId="0" applyFont="1" applyBorder="1" applyAlignment="1">
      <alignment wrapText="1"/>
    </xf>
    <xf numFmtId="164" fontId="6" fillId="0" borderId="21" xfId="0" applyNumberFormat="1" applyFont="1" applyBorder="1" applyAlignment="1">
      <alignment horizontal="center" vertical="center"/>
    </xf>
    <xf numFmtId="2" fontId="13" fillId="0" borderId="21" xfId="0" applyNumberFormat="1" applyFont="1" applyBorder="1" applyAlignment="1">
      <alignment horizontal="center"/>
    </xf>
    <xf numFmtId="2" fontId="6" fillId="0" borderId="24" xfId="0" applyNumberFormat="1" applyFont="1" applyBorder="1" applyAlignment="1">
      <alignment vertical="center"/>
    </xf>
    <xf numFmtId="0" fontId="6" fillId="0" borderId="24" xfId="0" applyFont="1" applyBorder="1" applyAlignment="1">
      <alignment vertical="center"/>
    </xf>
    <xf numFmtId="167" fontId="6" fillId="0" borderId="24" xfId="0" applyNumberFormat="1" applyFont="1" applyBorder="1" applyAlignment="1">
      <alignment vertical="center"/>
    </xf>
    <xf numFmtId="0" fontId="0" fillId="0" borderId="21" xfId="0" applyBorder="1" applyAlignment="1">
      <alignment horizontal="center" vertical="center"/>
    </xf>
    <xf numFmtId="0" fontId="7" fillId="0" borderId="15" xfId="0" applyFont="1" applyBorder="1"/>
    <xf numFmtId="0" fontId="6" fillId="0" borderId="16" xfId="0" applyFont="1" applyBorder="1"/>
    <xf numFmtId="0" fontId="6" fillId="0" borderId="17" xfId="0" applyFont="1" applyBorder="1"/>
    <xf numFmtId="0" fontId="2" fillId="0" borderId="9" xfId="0" applyFont="1" applyBorder="1"/>
    <xf numFmtId="0" fontId="6" fillId="0" borderId="18" xfId="0" applyFont="1" applyBorder="1"/>
    <xf numFmtId="0" fontId="6" fillId="0" borderId="19" xfId="0" applyFont="1" applyBorder="1" applyAlignment="1">
      <alignment vertical="center" wrapText="1"/>
    </xf>
    <xf numFmtId="0" fontId="6" fillId="0" borderId="5" xfId="0" applyFont="1" applyBorder="1" applyAlignment="1">
      <alignment vertical="center" wrapText="1"/>
    </xf>
    <xf numFmtId="0" fontId="6" fillId="0" borderId="20" xfId="0" applyFont="1" applyBorder="1" applyAlignment="1">
      <alignment vertical="center" wrapText="1"/>
    </xf>
    <xf numFmtId="0" fontId="6" fillId="0" borderId="24" xfId="0" applyFont="1" applyBorder="1" applyAlignment="1">
      <alignment vertical="center" wrapText="1"/>
    </xf>
    <xf numFmtId="0" fontId="0" fillId="0" borderId="0" xfId="0" applyAlignment="1">
      <alignment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0" fillId="0" borderId="29" xfId="0" applyBorder="1" applyAlignment="1">
      <alignment horizontal="center"/>
    </xf>
    <xf numFmtId="0" fontId="0" fillId="0" borderId="30"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xf numFmtId="0" fontId="0" fillId="0" borderId="33" xfId="0" applyBorder="1"/>
    <xf numFmtId="0" fontId="0" fillId="0" borderId="34" xfId="0" applyBorder="1"/>
    <xf numFmtId="0" fontId="0" fillId="0" borderId="35" xfId="0" applyBorder="1"/>
    <xf numFmtId="0" fontId="0" fillId="0" borderId="9" xfId="0" applyBorder="1"/>
    <xf numFmtId="1" fontId="0" fillId="0" borderId="0" xfId="0" applyNumberFormat="1"/>
    <xf numFmtId="2" fontId="0" fillId="0" borderId="0" xfId="0" applyNumberFormat="1"/>
    <xf numFmtId="0" fontId="0" fillId="0" borderId="22" xfId="0" applyBorder="1" applyAlignment="1">
      <alignment horizontal="center"/>
    </xf>
    <xf numFmtId="0" fontId="0" fillId="0" borderId="36" xfId="0" applyBorder="1" applyAlignment="1">
      <alignment horizontal="center"/>
    </xf>
    <xf numFmtId="0" fontId="0" fillId="0" borderId="23" xfId="0" applyBorder="1" applyAlignment="1">
      <alignment horizontal="center"/>
    </xf>
    <xf numFmtId="164" fontId="0" fillId="0" borderId="0" xfId="0" applyNumberFormat="1"/>
    <xf numFmtId="0" fontId="6" fillId="0" borderId="10" xfId="0" applyFont="1" applyBorder="1" applyAlignment="1">
      <alignment vertical="center" wrapText="1"/>
    </xf>
    <xf numFmtId="0" fontId="0" fillId="0" borderId="1" xfId="0" applyBorder="1" applyAlignment="1">
      <alignment horizontal="center"/>
    </xf>
    <xf numFmtId="0" fontId="6" fillId="5" borderId="21" xfId="0" applyFont="1" applyFill="1" applyBorder="1" applyAlignment="1">
      <alignment horizontal="center" vertical="center" wrapText="1"/>
    </xf>
    <xf numFmtId="0" fontId="0" fillId="5" borderId="21" xfId="0" applyFill="1" applyBorder="1" applyAlignment="1">
      <alignment horizontal="center" vertical="center" wrapText="1"/>
    </xf>
    <xf numFmtId="0" fontId="6" fillId="5" borderId="21" xfId="0" applyFont="1" applyFill="1" applyBorder="1" applyAlignment="1">
      <alignment horizontal="center" vertical="center"/>
    </xf>
    <xf numFmtId="165" fontId="6" fillId="5" borderId="21" xfId="0" applyNumberFormat="1" applyFont="1" applyFill="1" applyBorder="1" applyAlignment="1">
      <alignment horizontal="center" vertical="center"/>
    </xf>
    <xf numFmtId="0" fontId="4" fillId="5" borderId="21" xfId="0" applyFont="1" applyFill="1" applyBorder="1" applyAlignment="1">
      <alignment horizontal="center" vertical="center"/>
    </xf>
    <xf numFmtId="0" fontId="6" fillId="5" borderId="21" xfId="0" applyFont="1" applyFill="1" applyBorder="1"/>
    <xf numFmtId="0" fontId="6" fillId="5" borderId="21" xfId="0" applyFont="1" applyFill="1" applyBorder="1" applyAlignment="1">
      <alignment horizontal="center" vertical="center"/>
    </xf>
    <xf numFmtId="2" fontId="6" fillId="5" borderId="21" xfId="0" applyNumberFormat="1" applyFont="1" applyFill="1" applyBorder="1" applyAlignment="1">
      <alignment horizontal="center" vertical="center"/>
    </xf>
    <xf numFmtId="167" fontId="6" fillId="5" borderId="21" xfId="0" applyNumberFormat="1" applyFont="1" applyFill="1" applyBorder="1" applyAlignment="1">
      <alignment horizontal="center" vertical="center"/>
    </xf>
    <xf numFmtId="0" fontId="6" fillId="4" borderId="21" xfId="0" applyFont="1" applyFill="1" applyBorder="1" applyAlignment="1">
      <alignment horizontal="center" vertical="center" wrapText="1"/>
    </xf>
    <xf numFmtId="0" fontId="0" fillId="4" borderId="21" xfId="0" applyFill="1" applyBorder="1" applyAlignment="1">
      <alignment horizontal="center" vertical="center" wrapText="1"/>
    </xf>
    <xf numFmtId="0" fontId="6" fillId="4" borderId="21" xfId="0" applyFont="1" applyFill="1" applyBorder="1" applyAlignment="1">
      <alignment horizontal="center" vertical="center"/>
    </xf>
    <xf numFmtId="165" fontId="6" fillId="4" borderId="21" xfId="0" applyNumberFormat="1" applyFont="1" applyFill="1" applyBorder="1" applyAlignment="1">
      <alignment horizontal="center" vertical="center"/>
    </xf>
    <xf numFmtId="0" fontId="4" fillId="4" borderId="21" xfId="0" applyFont="1" applyFill="1" applyBorder="1" applyAlignment="1">
      <alignment horizontal="center" vertical="center"/>
    </xf>
    <xf numFmtId="0" fontId="6" fillId="4" borderId="21" xfId="0" applyFont="1" applyFill="1" applyBorder="1"/>
    <xf numFmtId="0" fontId="6" fillId="4" borderId="21" xfId="0" applyFont="1" applyFill="1" applyBorder="1" applyAlignment="1">
      <alignment horizontal="center" vertical="center"/>
    </xf>
    <xf numFmtId="2" fontId="6" fillId="4" borderId="21" xfId="0" applyNumberFormat="1" applyFont="1" applyFill="1" applyBorder="1" applyAlignment="1">
      <alignment horizontal="center" vertical="center"/>
    </xf>
    <xf numFmtId="167" fontId="6" fillId="4" borderId="21" xfId="0" applyNumberFormat="1" applyFont="1" applyFill="1" applyBorder="1" applyAlignment="1">
      <alignment horizontal="center" vertical="center"/>
    </xf>
    <xf numFmtId="0" fontId="6" fillId="0" borderId="3" xfId="0" applyFont="1" applyBorder="1" applyAlignment="1">
      <alignment vertical="center" wrapText="1"/>
    </xf>
    <xf numFmtId="0" fontId="1" fillId="0" borderId="5" xfId="0" applyFont="1" applyBorder="1" applyAlignment="1">
      <alignment horizontal="center"/>
    </xf>
    <xf numFmtId="0" fontId="0" fillId="0" borderId="0" xfId="0" applyBorder="1"/>
    <xf numFmtId="0" fontId="0" fillId="0" borderId="0" xfId="0" applyBorder="1" applyAlignment="1">
      <alignment vertical="center" wrapText="1"/>
    </xf>
    <xf numFmtId="0" fontId="4" fillId="0" borderId="0" xfId="0" applyFont="1" applyBorder="1" applyAlignment="1">
      <alignment horizontal="center" vertical="center"/>
    </xf>
    <xf numFmtId="0" fontId="6" fillId="0" borderId="0" xfId="0" applyFont="1" applyBorder="1"/>
    <xf numFmtId="0" fontId="6" fillId="0" borderId="0" xfId="0" applyFont="1" applyBorder="1" applyAlignment="1">
      <alignment horizontal="center" vertical="center"/>
    </xf>
    <xf numFmtId="14" fontId="4" fillId="0" borderId="27" xfId="0" applyNumberFormat="1" applyFont="1" applyBorder="1" applyAlignment="1">
      <alignment horizontal="center" vertical="center"/>
    </xf>
    <xf numFmtId="14" fontId="4" fillId="0" borderId="28"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1" fillId="0" borderId="0" xfId="0" applyFont="1" applyBorder="1" applyAlignment="1"/>
    <xf numFmtId="0" fontId="6" fillId="0" borderId="0" xfId="0" applyFont="1" applyBorder="1" applyAlignment="1">
      <alignment vertical="center" wrapText="1"/>
    </xf>
    <xf numFmtId="2" fontId="6" fillId="0" borderId="0" xfId="0" applyNumberFormat="1" applyFont="1" applyBorder="1" applyAlignment="1">
      <alignment horizontal="center" vertical="center"/>
    </xf>
    <xf numFmtId="0" fontId="1" fillId="0" borderId="0" xfId="0" applyFont="1"/>
    <xf numFmtId="0" fontId="6" fillId="4" borderId="3" xfId="0" applyFont="1" applyFill="1" applyBorder="1" applyAlignment="1">
      <alignment vertical="center" wrapText="1"/>
    </xf>
    <xf numFmtId="0" fontId="4" fillId="4" borderId="21" xfId="0" applyFont="1" applyFill="1" applyBorder="1" applyAlignment="1">
      <alignment horizontal="center" vertical="center"/>
    </xf>
    <xf numFmtId="0" fontId="0" fillId="4" borderId="35" xfId="0" applyFill="1" applyBorder="1"/>
    <xf numFmtId="0" fontId="0" fillId="4" borderId="34" xfId="0" applyFill="1" applyBorder="1"/>
    <xf numFmtId="0" fontId="0" fillId="4" borderId="18" xfId="0" applyFill="1" applyBorder="1"/>
    <xf numFmtId="0" fontId="6" fillId="4" borderId="24" xfId="0" applyFont="1" applyFill="1" applyBorder="1" applyAlignment="1">
      <alignment vertical="center" wrapText="1"/>
    </xf>
    <xf numFmtId="0" fontId="6" fillId="5" borderId="24" xfId="0" applyFont="1" applyFill="1" applyBorder="1" applyAlignment="1">
      <alignment vertical="center" wrapText="1"/>
    </xf>
    <xf numFmtId="2" fontId="0" fillId="5" borderId="0" xfId="0" applyNumberFormat="1" applyFill="1"/>
  </cellXfs>
  <cellStyles count="2">
    <cellStyle name="Normal" xfId="0" builtinId="0"/>
    <cellStyle name="Normal_RE-3-161,4876,Cook,Texoma,9-3-02,GP1" xfId="1" xr:uid="{5D30CF58-A2C7-48A6-8BBE-5F6FAD8F10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Chloride System</a:t>
            </a:r>
          </a:p>
        </c:rich>
      </c:tx>
      <c:overlay val="0"/>
    </c:title>
    <c:autoTitleDeleted val="0"/>
    <c:plotArea>
      <c:layout>
        <c:manualLayout>
          <c:layoutTarget val="inner"/>
          <c:xMode val="edge"/>
          <c:yMode val="edge"/>
          <c:x val="0.134544256186727"/>
          <c:y val="0.15772858282966404"/>
          <c:w val="0.82871565000158098"/>
          <c:h val="0.70299029599995932"/>
        </c:manualLayout>
      </c:layout>
      <c:barChart>
        <c:barDir val="col"/>
        <c:grouping val="clustered"/>
        <c:varyColors val="0"/>
        <c:ser>
          <c:idx val="0"/>
          <c:order val="0"/>
          <c:tx>
            <c:v>Cd</c:v>
          </c:tx>
          <c:spPr>
            <a:pattFill prst="smGrid">
              <a:fgClr>
                <a:schemeClr val="tx1"/>
              </a:fgClr>
              <a:bgClr>
                <a:schemeClr val="bg1"/>
              </a:bgClr>
            </a:pattFill>
            <a:ln w="47625">
              <a:noFill/>
            </a:ln>
          </c:spPr>
          <c:invertIfNegative val="0"/>
          <c:cat>
            <c:numRef>
              <c:f>'[1]Chloride Sys'!$J$87:$J$92</c:f>
              <c:numCache>
                <c:formatCode>General</c:formatCode>
                <c:ptCount val="6"/>
                <c:pt idx="0">
                  <c:v>1.5</c:v>
                </c:pt>
                <c:pt idx="1">
                  <c:v>3.5</c:v>
                </c:pt>
                <c:pt idx="2">
                  <c:v>5.5</c:v>
                </c:pt>
                <c:pt idx="3">
                  <c:v>7.5</c:v>
                </c:pt>
                <c:pt idx="4">
                  <c:v>9.5</c:v>
                </c:pt>
                <c:pt idx="5">
                  <c:v>11.5</c:v>
                </c:pt>
              </c:numCache>
            </c:numRef>
          </c:cat>
          <c:val>
            <c:numRef>
              <c:f>'[1]Chloride Sys'!$M$87:$M$92</c:f>
              <c:numCache>
                <c:formatCode>0.0</c:formatCode>
                <c:ptCount val="6"/>
                <c:pt idx="0">
                  <c:v>4.6890808249445692</c:v>
                </c:pt>
                <c:pt idx="1">
                  <c:v>0.33640281710722864</c:v>
                </c:pt>
                <c:pt idx="2">
                  <c:v>1.2371075239412166</c:v>
                </c:pt>
                <c:pt idx="3">
                  <c:v>0.11838691979144667</c:v>
                </c:pt>
                <c:pt idx="4">
                  <c:v>5.7996164320236794</c:v>
                </c:pt>
                <c:pt idx="5">
                  <c:v>10.091785517919538</c:v>
                </c:pt>
              </c:numCache>
            </c:numRef>
          </c:val>
          <c:extLst>
            <c:ext xmlns:c16="http://schemas.microsoft.com/office/drawing/2014/chart" uri="{C3380CC4-5D6E-409C-BE32-E72D297353CC}">
              <c16:uniqueId val="{00000000-6089-44FC-B214-53F2E71E837F}"/>
            </c:ext>
          </c:extLst>
        </c:ser>
        <c:ser>
          <c:idx val="1"/>
          <c:order val="1"/>
          <c:tx>
            <c:v>Co</c:v>
          </c:tx>
          <c:spPr>
            <a:pattFill prst="pct20">
              <a:fgClr>
                <a:schemeClr val="tx1"/>
              </a:fgClr>
              <a:bgClr>
                <a:schemeClr val="bg1"/>
              </a:bgClr>
            </a:pattFill>
            <a:ln w="47625">
              <a:noFill/>
            </a:ln>
          </c:spPr>
          <c:invertIfNegative val="0"/>
          <c:errBars>
            <c:errBarType val="both"/>
            <c:errValType val="cust"/>
            <c:noEndCap val="0"/>
            <c:plus>
              <c:numRef>
                <c:f>'Nitrate Sys'!$Y$62:$Y$67</c:f>
                <c:numCache>
                  <c:formatCode>General</c:formatCode>
                  <c:ptCount val="6"/>
                  <c:pt idx="0">
                    <c:v>0.12243848901436749</c:v>
                  </c:pt>
                  <c:pt idx="1">
                    <c:v>0.39561616437500646</c:v>
                  </c:pt>
                  <c:pt idx="2">
                    <c:v>0.11672288544719578</c:v>
                  </c:pt>
                  <c:pt idx="3">
                    <c:v>0.59516447565961883</c:v>
                  </c:pt>
                  <c:pt idx="4">
                    <c:v>1.1274552409370209</c:v>
                  </c:pt>
                  <c:pt idx="5">
                    <c:v>0.27532035993559134</c:v>
                  </c:pt>
                </c:numCache>
              </c:numRef>
            </c:plus>
            <c:minus>
              <c:numRef>
                <c:f>'Nitrate Sys'!$Y$62:$Y$67</c:f>
                <c:numCache>
                  <c:formatCode>General</c:formatCode>
                  <c:ptCount val="6"/>
                  <c:pt idx="0">
                    <c:v>0.12243848901436749</c:v>
                  </c:pt>
                  <c:pt idx="1">
                    <c:v>0.39561616437500646</c:v>
                  </c:pt>
                  <c:pt idx="2">
                    <c:v>0.11672288544719578</c:v>
                  </c:pt>
                  <c:pt idx="3">
                    <c:v>0.59516447565961883</c:v>
                  </c:pt>
                  <c:pt idx="4">
                    <c:v>1.1274552409370209</c:v>
                  </c:pt>
                  <c:pt idx="5">
                    <c:v>0.27532035993559134</c:v>
                  </c:pt>
                </c:numCache>
              </c:numRef>
            </c:minus>
          </c:errBars>
          <c:cat>
            <c:numRef>
              <c:f>'[1]Chloride Sys'!$J$87:$J$92</c:f>
              <c:numCache>
                <c:formatCode>General</c:formatCode>
                <c:ptCount val="6"/>
                <c:pt idx="0">
                  <c:v>1.5</c:v>
                </c:pt>
                <c:pt idx="1">
                  <c:v>3.5</c:v>
                </c:pt>
                <c:pt idx="2">
                  <c:v>5.5</c:v>
                </c:pt>
                <c:pt idx="3">
                  <c:v>7.5</c:v>
                </c:pt>
                <c:pt idx="4">
                  <c:v>9.5</c:v>
                </c:pt>
                <c:pt idx="5">
                  <c:v>11.5</c:v>
                </c:pt>
              </c:numCache>
            </c:numRef>
          </c:cat>
          <c:val>
            <c:numRef>
              <c:f>'[1]Chloride Sys'!$N$87:$N$92</c:f>
              <c:numCache>
                <c:formatCode>0.0</c:formatCode>
                <c:ptCount val="6"/>
                <c:pt idx="0">
                  <c:v>2.1610903799100356</c:v>
                </c:pt>
                <c:pt idx="1">
                  <c:v>-0.87235213903511521</c:v>
                </c:pt>
                <c:pt idx="2">
                  <c:v>0.80128647158365096</c:v>
                </c:pt>
                <c:pt idx="3">
                  <c:v>-0.31317708844882386</c:v>
                </c:pt>
                <c:pt idx="4">
                  <c:v>4.0695826041203143</c:v>
                </c:pt>
                <c:pt idx="5">
                  <c:v>6.6986749429268633</c:v>
                </c:pt>
              </c:numCache>
            </c:numRef>
          </c:val>
          <c:extLst>
            <c:ext xmlns:c16="http://schemas.microsoft.com/office/drawing/2014/chart" uri="{C3380CC4-5D6E-409C-BE32-E72D297353CC}">
              <c16:uniqueId val="{00000001-6089-44FC-B214-53F2E71E837F}"/>
            </c:ext>
          </c:extLst>
        </c:ser>
        <c:ser>
          <c:idx val="2"/>
          <c:order val="2"/>
          <c:tx>
            <c:v>Cu</c:v>
          </c:tx>
          <c:spPr>
            <a:pattFill prst="pct75">
              <a:fgClr>
                <a:schemeClr val="tx1"/>
              </a:fgClr>
              <a:bgClr>
                <a:schemeClr val="bg1"/>
              </a:bgClr>
            </a:pattFill>
            <a:ln w="47625">
              <a:noFill/>
            </a:ln>
          </c:spPr>
          <c:invertIfNegative val="0"/>
          <c:errBars>
            <c:errBarType val="both"/>
            <c:errValType val="cust"/>
            <c:noEndCap val="0"/>
            <c:plus>
              <c:numRef>
                <c:f>'Nitrate Sys'!$Z$62:$Z$67</c:f>
                <c:numCache>
                  <c:formatCode>General</c:formatCode>
                  <c:ptCount val="6"/>
                  <c:pt idx="0">
                    <c:v>0.24454459489583869</c:v>
                  </c:pt>
                  <c:pt idx="1">
                    <c:v>1.3089474474976122</c:v>
                  </c:pt>
                  <c:pt idx="2">
                    <c:v>0.57093737223728169</c:v>
                  </c:pt>
                  <c:pt idx="3">
                    <c:v>1.5215120365710142</c:v>
                  </c:pt>
                  <c:pt idx="4">
                    <c:v>1.6072602868961319</c:v>
                  </c:pt>
                  <c:pt idx="5">
                    <c:v>1.1745380818668245</c:v>
                  </c:pt>
                </c:numCache>
              </c:numRef>
            </c:plus>
            <c:minus>
              <c:numRef>
                <c:f>'Nitrate Sys'!$Z$62:$Z$67</c:f>
                <c:numCache>
                  <c:formatCode>General</c:formatCode>
                  <c:ptCount val="6"/>
                  <c:pt idx="0">
                    <c:v>0.24454459489583869</c:v>
                  </c:pt>
                  <c:pt idx="1">
                    <c:v>1.3089474474976122</c:v>
                  </c:pt>
                  <c:pt idx="2">
                    <c:v>0.57093737223728169</c:v>
                  </c:pt>
                  <c:pt idx="3">
                    <c:v>1.5215120365710142</c:v>
                  </c:pt>
                  <c:pt idx="4">
                    <c:v>1.6072602868961319</c:v>
                  </c:pt>
                  <c:pt idx="5">
                    <c:v>1.1745380818668245</c:v>
                  </c:pt>
                </c:numCache>
              </c:numRef>
            </c:minus>
          </c:errBars>
          <c:cat>
            <c:numRef>
              <c:f>'[1]Chloride Sys'!$J$87:$J$92</c:f>
              <c:numCache>
                <c:formatCode>General</c:formatCode>
                <c:ptCount val="6"/>
                <c:pt idx="0">
                  <c:v>1.5</c:v>
                </c:pt>
                <c:pt idx="1">
                  <c:v>3.5</c:v>
                </c:pt>
                <c:pt idx="2">
                  <c:v>5.5</c:v>
                </c:pt>
                <c:pt idx="3">
                  <c:v>7.5</c:v>
                </c:pt>
                <c:pt idx="4">
                  <c:v>9.5</c:v>
                </c:pt>
                <c:pt idx="5">
                  <c:v>11.5</c:v>
                </c:pt>
              </c:numCache>
            </c:numRef>
          </c:cat>
          <c:val>
            <c:numRef>
              <c:f>'[1]Chloride Sys'!$O$87:$O$92</c:f>
              <c:numCache>
                <c:formatCode>0.0</c:formatCode>
                <c:ptCount val="6"/>
                <c:pt idx="0">
                  <c:v>45.612311766345414</c:v>
                </c:pt>
                <c:pt idx="1">
                  <c:v>40.926651901825139</c:v>
                </c:pt>
                <c:pt idx="2">
                  <c:v>39.085133235628042</c:v>
                </c:pt>
                <c:pt idx="3">
                  <c:v>12.095303263918545</c:v>
                </c:pt>
                <c:pt idx="4">
                  <c:v>32.339529755685007</c:v>
                </c:pt>
                <c:pt idx="5">
                  <c:v>37.853901825503137</c:v>
                </c:pt>
              </c:numCache>
            </c:numRef>
          </c:val>
          <c:extLst>
            <c:ext xmlns:c16="http://schemas.microsoft.com/office/drawing/2014/chart" uri="{C3380CC4-5D6E-409C-BE32-E72D297353CC}">
              <c16:uniqueId val="{00000002-6089-44FC-B214-53F2E71E837F}"/>
            </c:ext>
          </c:extLst>
        </c:ser>
        <c:ser>
          <c:idx val="3"/>
          <c:order val="3"/>
          <c:tx>
            <c:v>Ni</c:v>
          </c:tx>
          <c:spPr>
            <a:pattFill prst="ltHorz">
              <a:fgClr>
                <a:schemeClr val="tx1"/>
              </a:fgClr>
              <a:bgClr>
                <a:schemeClr val="bg1"/>
              </a:bgClr>
            </a:pattFill>
            <a:ln w="47625">
              <a:noFill/>
            </a:ln>
          </c:spPr>
          <c:invertIfNegative val="0"/>
          <c:errBars>
            <c:errBarType val="both"/>
            <c:errValType val="cust"/>
            <c:noEndCap val="0"/>
            <c:plus>
              <c:numRef>
                <c:f>'Nitrate Sys'!$AA$62:$AA$67</c:f>
                <c:numCache>
                  <c:formatCode>General</c:formatCode>
                  <c:ptCount val="6"/>
                  <c:pt idx="0">
                    <c:v>7.1961347267190945E-3</c:v>
                  </c:pt>
                  <c:pt idx="1">
                    <c:v>0.17484859576414635</c:v>
                  </c:pt>
                  <c:pt idx="2">
                    <c:v>0.33599805198786115</c:v>
                  </c:pt>
                  <c:pt idx="3">
                    <c:v>0.67667174398719609</c:v>
                  </c:pt>
                  <c:pt idx="4">
                    <c:v>0.98162151959862953</c:v>
                  </c:pt>
                  <c:pt idx="5">
                    <c:v>0.19192274941608645</c:v>
                  </c:pt>
                </c:numCache>
              </c:numRef>
            </c:plus>
            <c:minus>
              <c:numRef>
                <c:f>'Nitrate Sys'!$AA$62:$AA$67</c:f>
                <c:numCache>
                  <c:formatCode>General</c:formatCode>
                  <c:ptCount val="6"/>
                  <c:pt idx="0">
                    <c:v>7.1961347267190945E-3</c:v>
                  </c:pt>
                  <c:pt idx="1">
                    <c:v>0.17484859576414635</c:v>
                  </c:pt>
                  <c:pt idx="2">
                    <c:v>0.33599805198786115</c:v>
                  </c:pt>
                  <c:pt idx="3">
                    <c:v>0.67667174398719609</c:v>
                  </c:pt>
                  <c:pt idx="4">
                    <c:v>0.98162151959862953</c:v>
                  </c:pt>
                  <c:pt idx="5">
                    <c:v>0.19192274941608645</c:v>
                  </c:pt>
                </c:numCache>
              </c:numRef>
            </c:minus>
          </c:errBars>
          <c:cat>
            <c:numRef>
              <c:f>'[1]Chloride Sys'!$J$87:$J$92</c:f>
              <c:numCache>
                <c:formatCode>General</c:formatCode>
                <c:ptCount val="6"/>
                <c:pt idx="0">
                  <c:v>1.5</c:v>
                </c:pt>
                <c:pt idx="1">
                  <c:v>3.5</c:v>
                </c:pt>
                <c:pt idx="2">
                  <c:v>5.5</c:v>
                </c:pt>
                <c:pt idx="3">
                  <c:v>7.5</c:v>
                </c:pt>
                <c:pt idx="4">
                  <c:v>9.5</c:v>
                </c:pt>
                <c:pt idx="5">
                  <c:v>11.5</c:v>
                </c:pt>
              </c:numCache>
            </c:numRef>
          </c:cat>
          <c:val>
            <c:numRef>
              <c:f>'[1]Chloride Sys'!$P$87:$P$92</c:f>
              <c:numCache>
                <c:formatCode>0.0</c:formatCode>
                <c:ptCount val="6"/>
                <c:pt idx="0">
                  <c:v>3.0939916540633328</c:v>
                </c:pt>
                <c:pt idx="1">
                  <c:v>-0.35670902024682594</c:v>
                </c:pt>
                <c:pt idx="2">
                  <c:v>1.2004952029106897</c:v>
                </c:pt>
                <c:pt idx="3">
                  <c:v>-0.19402484579171819</c:v>
                </c:pt>
                <c:pt idx="4">
                  <c:v>4.2690452732743971</c:v>
                </c:pt>
                <c:pt idx="5">
                  <c:v>6.7241926017075233</c:v>
                </c:pt>
              </c:numCache>
            </c:numRef>
          </c:val>
          <c:extLst>
            <c:ext xmlns:c16="http://schemas.microsoft.com/office/drawing/2014/chart" uri="{C3380CC4-5D6E-409C-BE32-E72D297353CC}">
              <c16:uniqueId val="{00000003-6089-44FC-B214-53F2E71E837F}"/>
            </c:ext>
          </c:extLst>
        </c:ser>
        <c:ser>
          <c:idx val="4"/>
          <c:order val="4"/>
          <c:tx>
            <c:v>Pb</c:v>
          </c:tx>
          <c:spPr>
            <a:pattFill prst="wdDnDiag">
              <a:fgClr>
                <a:schemeClr val="tx1"/>
              </a:fgClr>
              <a:bgClr>
                <a:schemeClr val="bg1"/>
              </a:bgClr>
            </a:pattFill>
            <a:ln w="47625">
              <a:noFill/>
            </a:ln>
          </c:spPr>
          <c:invertIfNegative val="0"/>
          <c:errBars>
            <c:errBarType val="both"/>
            <c:errValType val="cust"/>
            <c:noEndCap val="0"/>
            <c:plus>
              <c:numRef>
                <c:f>'Nitrate Sys'!$AB$62:$AB$67</c:f>
                <c:numCache>
                  <c:formatCode>General</c:formatCode>
                  <c:ptCount val="6"/>
                  <c:pt idx="0">
                    <c:v>0.39809999006543251</c:v>
                  </c:pt>
                  <c:pt idx="1">
                    <c:v>2.8574893060459416</c:v>
                  </c:pt>
                  <c:pt idx="2">
                    <c:v>0.84657794082320237</c:v>
                  </c:pt>
                  <c:pt idx="3">
                    <c:v>6.0777689306477498</c:v>
                  </c:pt>
                  <c:pt idx="4">
                    <c:v>11.299762629544318</c:v>
                  </c:pt>
                  <c:pt idx="5">
                    <c:v>4.6785404890737823</c:v>
                  </c:pt>
                </c:numCache>
              </c:numRef>
            </c:plus>
            <c:minus>
              <c:numRef>
                <c:f>'Nitrate Sys'!$AB$62:$AB$67</c:f>
                <c:numCache>
                  <c:formatCode>General</c:formatCode>
                  <c:ptCount val="6"/>
                  <c:pt idx="0">
                    <c:v>0.39809999006543251</c:v>
                  </c:pt>
                  <c:pt idx="1">
                    <c:v>2.8574893060459416</c:v>
                  </c:pt>
                  <c:pt idx="2">
                    <c:v>0.84657794082320237</c:v>
                  </c:pt>
                  <c:pt idx="3">
                    <c:v>6.0777689306477498</c:v>
                  </c:pt>
                  <c:pt idx="4">
                    <c:v>11.299762629544318</c:v>
                  </c:pt>
                  <c:pt idx="5">
                    <c:v>4.6785404890737823</c:v>
                  </c:pt>
                </c:numCache>
              </c:numRef>
            </c:minus>
          </c:errBars>
          <c:cat>
            <c:numRef>
              <c:f>'[1]Chloride Sys'!$J$87:$J$92</c:f>
              <c:numCache>
                <c:formatCode>General</c:formatCode>
                <c:ptCount val="6"/>
                <c:pt idx="0">
                  <c:v>1.5</c:v>
                </c:pt>
                <c:pt idx="1">
                  <c:v>3.5</c:v>
                </c:pt>
                <c:pt idx="2">
                  <c:v>5.5</c:v>
                </c:pt>
                <c:pt idx="3">
                  <c:v>7.5</c:v>
                </c:pt>
                <c:pt idx="4">
                  <c:v>9.5</c:v>
                </c:pt>
                <c:pt idx="5">
                  <c:v>11.5</c:v>
                </c:pt>
              </c:numCache>
            </c:numRef>
          </c:cat>
          <c:val>
            <c:numRef>
              <c:f>'[1]Chloride Sys'!$Q$87:$Q$92</c:f>
              <c:numCache>
                <c:formatCode>0.0</c:formatCode>
                <c:ptCount val="6"/>
                <c:pt idx="0">
                  <c:v>58.728012507581099</c:v>
                </c:pt>
                <c:pt idx="1">
                  <c:v>59.931834952674976</c:v>
                </c:pt>
                <c:pt idx="2">
                  <c:v>57.203170958572471</c:v>
                </c:pt>
                <c:pt idx="3">
                  <c:v>23.703722620737832</c:v>
                </c:pt>
                <c:pt idx="4">
                  <c:v>58.465155833718264</c:v>
                </c:pt>
                <c:pt idx="5">
                  <c:v>57.300547682032246</c:v>
                </c:pt>
              </c:numCache>
            </c:numRef>
          </c:val>
          <c:extLst>
            <c:ext xmlns:c16="http://schemas.microsoft.com/office/drawing/2014/chart" uri="{C3380CC4-5D6E-409C-BE32-E72D297353CC}">
              <c16:uniqueId val="{00000004-6089-44FC-B214-53F2E71E837F}"/>
            </c:ext>
          </c:extLst>
        </c:ser>
        <c:ser>
          <c:idx val="5"/>
          <c:order val="5"/>
          <c:tx>
            <c:v>Zn</c:v>
          </c:tx>
          <c:spPr>
            <a:pattFill prst="openDmnd">
              <a:fgClr>
                <a:schemeClr val="tx1"/>
              </a:fgClr>
              <a:bgClr>
                <a:schemeClr val="bg1"/>
              </a:bgClr>
            </a:pattFill>
            <a:ln w="47625">
              <a:noFill/>
            </a:ln>
          </c:spPr>
          <c:invertIfNegative val="0"/>
          <c:errBars>
            <c:errBarType val="both"/>
            <c:errValType val="cust"/>
            <c:noEndCap val="0"/>
            <c:plus>
              <c:numRef>
                <c:f>'Nitrate Sys'!$AC$62:$AC$67</c:f>
                <c:numCache>
                  <c:formatCode>General</c:formatCode>
                  <c:ptCount val="6"/>
                  <c:pt idx="0">
                    <c:v>9.7231416303031892E-2</c:v>
                  </c:pt>
                  <c:pt idx="1">
                    <c:v>0.14971559637660903</c:v>
                  </c:pt>
                  <c:pt idx="2">
                    <c:v>0.18072062578200843</c:v>
                  </c:pt>
                  <c:pt idx="3">
                    <c:v>0.84358956321416656</c:v>
                  </c:pt>
                  <c:pt idx="4">
                    <c:v>0.99264962416837932</c:v>
                  </c:pt>
                  <c:pt idx="5">
                    <c:v>0.77712981249991842</c:v>
                  </c:pt>
                </c:numCache>
              </c:numRef>
            </c:plus>
            <c:minus>
              <c:numRef>
                <c:f>'Nitrate Sys'!$AC$62:$AC$67</c:f>
                <c:numCache>
                  <c:formatCode>General</c:formatCode>
                  <c:ptCount val="6"/>
                  <c:pt idx="0">
                    <c:v>9.7231416303031892E-2</c:v>
                  </c:pt>
                  <c:pt idx="1">
                    <c:v>0.14971559637660903</c:v>
                  </c:pt>
                  <c:pt idx="2">
                    <c:v>0.18072062578200843</c:v>
                  </c:pt>
                  <c:pt idx="3">
                    <c:v>0.84358956321416656</c:v>
                  </c:pt>
                  <c:pt idx="4">
                    <c:v>0.99264962416837932</c:v>
                  </c:pt>
                  <c:pt idx="5">
                    <c:v>0.77712981249991842</c:v>
                  </c:pt>
                </c:numCache>
              </c:numRef>
            </c:minus>
          </c:errBars>
          <c:cat>
            <c:numRef>
              <c:f>'[1]Chloride Sys'!$J$87:$J$92</c:f>
              <c:numCache>
                <c:formatCode>General</c:formatCode>
                <c:ptCount val="6"/>
                <c:pt idx="0">
                  <c:v>1.5</c:v>
                </c:pt>
                <c:pt idx="1">
                  <c:v>3.5</c:v>
                </c:pt>
                <c:pt idx="2">
                  <c:v>5.5</c:v>
                </c:pt>
                <c:pt idx="3">
                  <c:v>7.5</c:v>
                </c:pt>
                <c:pt idx="4">
                  <c:v>9.5</c:v>
                </c:pt>
                <c:pt idx="5">
                  <c:v>11.5</c:v>
                </c:pt>
              </c:numCache>
            </c:numRef>
          </c:cat>
          <c:val>
            <c:numRef>
              <c:f>'[1]Chloride Sys'!$R$87:$R$92</c:f>
              <c:numCache>
                <c:formatCode>0.0</c:formatCode>
                <c:ptCount val="6"/>
                <c:pt idx="0">
                  <c:v>3.7430543579296316</c:v>
                </c:pt>
                <c:pt idx="1">
                  <c:v>-3.7102803032884601E-2</c:v>
                </c:pt>
                <c:pt idx="2">
                  <c:v>1.0633398274696004</c:v>
                </c:pt>
                <c:pt idx="3">
                  <c:v>-0.38306544869997072</c:v>
                </c:pt>
                <c:pt idx="4">
                  <c:v>6.5394702622332375</c:v>
                </c:pt>
                <c:pt idx="5">
                  <c:v>10.887654091244837</c:v>
                </c:pt>
              </c:numCache>
            </c:numRef>
          </c:val>
          <c:extLst>
            <c:ext xmlns:c16="http://schemas.microsoft.com/office/drawing/2014/chart" uri="{C3380CC4-5D6E-409C-BE32-E72D297353CC}">
              <c16:uniqueId val="{00000005-6089-44FC-B214-53F2E71E837F}"/>
            </c:ext>
          </c:extLst>
        </c:ser>
        <c:dLbls>
          <c:showLegendKey val="0"/>
          <c:showVal val="0"/>
          <c:showCatName val="0"/>
          <c:showSerName val="0"/>
          <c:showPercent val="0"/>
          <c:showBubbleSize val="0"/>
        </c:dLbls>
        <c:gapWidth val="150"/>
        <c:axId val="-2140909656"/>
        <c:axId val="-2134005880"/>
      </c:barChart>
      <c:catAx>
        <c:axId val="-2140909656"/>
        <c:scaling>
          <c:orientation val="minMax"/>
        </c:scaling>
        <c:delete val="0"/>
        <c:axPos val="b"/>
        <c:numFmt formatCode="General" sourceLinked="1"/>
        <c:majorTickMark val="in"/>
        <c:minorTickMark val="none"/>
        <c:tickLblPos val="none"/>
        <c:crossAx val="-2134005880"/>
        <c:crosses val="autoZero"/>
        <c:auto val="1"/>
        <c:lblAlgn val="ctr"/>
        <c:lblOffset val="100"/>
        <c:noMultiLvlLbl val="0"/>
      </c:catAx>
      <c:valAx>
        <c:axId val="-2134005880"/>
        <c:scaling>
          <c:orientation val="minMax"/>
          <c:max val="100"/>
          <c:min val="-10"/>
        </c:scaling>
        <c:delete val="0"/>
        <c:axPos val="l"/>
        <c:title>
          <c:tx>
            <c:rich>
              <a:bodyPr rot="-5400000" vert="horz"/>
              <a:lstStyle/>
              <a:p>
                <a:pPr>
                  <a:defRPr/>
                </a:pPr>
                <a:r>
                  <a:rPr lang="en-US"/>
                  <a:t>Percent Removal</a:t>
                </a:r>
              </a:p>
            </c:rich>
          </c:tx>
          <c:overlay val="0"/>
        </c:title>
        <c:numFmt formatCode="0.0" sourceLinked="1"/>
        <c:majorTickMark val="in"/>
        <c:minorTickMark val="none"/>
        <c:tickLblPos val="nextTo"/>
        <c:crossAx val="-2140909656"/>
        <c:crosses val="autoZero"/>
        <c:crossBetween val="between"/>
      </c:valAx>
      <c:spPr>
        <a:ln>
          <a:solidFill>
            <a:schemeClr val="bg1">
              <a:lumMod val="75000"/>
            </a:schemeClr>
          </a:solidFill>
        </a:ln>
      </c:spPr>
    </c:plotArea>
    <c:legend>
      <c:legendPos val="r"/>
      <c:layout>
        <c:manualLayout>
          <c:xMode val="edge"/>
          <c:yMode val="edge"/>
          <c:x val="0.22730152088481617"/>
          <c:y val="0.17153561098600575"/>
          <c:w val="0.56730934838935221"/>
          <c:h val="6.1517971970740597E-2"/>
        </c:manualLayout>
      </c:layout>
      <c:overlay val="0"/>
    </c:legend>
    <c:plotVisOnly val="1"/>
    <c:dispBlanksAs val="gap"/>
    <c:showDLblsOverMax val="0"/>
  </c:chart>
  <c:spPr>
    <a:ln>
      <a:noFill/>
    </a:ln>
  </c:spPr>
  <c:txPr>
    <a:bodyPr/>
    <a:lstStyle/>
    <a:p>
      <a:pPr>
        <a:defRPr sz="1200"/>
      </a:pPr>
      <a:endParaRPr lang="en-US"/>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34544256186727"/>
          <c:y val="0.1370700934816976"/>
          <c:w val="0.82871565000158098"/>
          <c:h val="0.72364878534792576"/>
        </c:manualLayout>
      </c:layout>
      <c:barChart>
        <c:barDir val="col"/>
        <c:grouping val="clustered"/>
        <c:varyColors val="0"/>
        <c:ser>
          <c:idx val="0"/>
          <c:order val="0"/>
          <c:tx>
            <c:v>Cd</c:v>
          </c:tx>
          <c:spPr>
            <a:pattFill prst="smGrid">
              <a:fgClr>
                <a:schemeClr val="tx1"/>
              </a:fgClr>
              <a:bgClr>
                <a:schemeClr val="bg1"/>
              </a:bgClr>
            </a:pattFill>
            <a:ln w="47625">
              <a:noFill/>
            </a:ln>
          </c:spPr>
          <c:invertIfNegative val="0"/>
          <c:cat>
            <c:numRef>
              <c:f>'[1]Chloride Sys'!$J$87:$J$92</c:f>
              <c:numCache>
                <c:formatCode>General</c:formatCode>
                <c:ptCount val="6"/>
                <c:pt idx="0">
                  <c:v>1.5</c:v>
                </c:pt>
                <c:pt idx="1">
                  <c:v>3.5</c:v>
                </c:pt>
                <c:pt idx="2">
                  <c:v>5.5</c:v>
                </c:pt>
                <c:pt idx="3">
                  <c:v>7.5</c:v>
                </c:pt>
                <c:pt idx="4">
                  <c:v>9.5</c:v>
                </c:pt>
                <c:pt idx="5">
                  <c:v>11.5</c:v>
                </c:pt>
              </c:numCache>
            </c:numRef>
          </c:cat>
          <c:val>
            <c:numRef>
              <c:f>'[1]Chloride Sys'!$M$87:$M$92</c:f>
              <c:numCache>
                <c:formatCode>0.0</c:formatCode>
                <c:ptCount val="6"/>
                <c:pt idx="0">
                  <c:v>4.6890808249445692</c:v>
                </c:pt>
                <c:pt idx="1">
                  <c:v>0.33640281710722864</c:v>
                </c:pt>
                <c:pt idx="2">
                  <c:v>1.2371075239412166</c:v>
                </c:pt>
                <c:pt idx="3">
                  <c:v>0.11838691979144667</c:v>
                </c:pt>
                <c:pt idx="4">
                  <c:v>5.7996164320236794</c:v>
                </c:pt>
                <c:pt idx="5">
                  <c:v>10.091785517919538</c:v>
                </c:pt>
              </c:numCache>
            </c:numRef>
          </c:val>
          <c:extLst>
            <c:ext xmlns:c16="http://schemas.microsoft.com/office/drawing/2014/chart" uri="{C3380CC4-5D6E-409C-BE32-E72D297353CC}">
              <c16:uniqueId val="{00000000-DC7B-4590-B6D6-88D70D869B68}"/>
            </c:ext>
          </c:extLst>
        </c:ser>
        <c:ser>
          <c:idx val="1"/>
          <c:order val="1"/>
          <c:tx>
            <c:v>Co</c:v>
          </c:tx>
          <c:spPr>
            <a:pattFill prst="pct20">
              <a:fgClr>
                <a:schemeClr val="tx1"/>
              </a:fgClr>
              <a:bgClr>
                <a:schemeClr val="bg1"/>
              </a:bgClr>
            </a:pattFill>
            <a:ln w="47625">
              <a:noFill/>
            </a:ln>
          </c:spPr>
          <c:invertIfNegative val="0"/>
          <c:errBars>
            <c:errBarType val="both"/>
            <c:errValType val="cust"/>
            <c:noEndCap val="0"/>
            <c:plus>
              <c:numRef>
                <c:f>'Nitrate Sys'!$Y$62:$Y$67</c:f>
                <c:numCache>
                  <c:formatCode>General</c:formatCode>
                  <c:ptCount val="6"/>
                  <c:pt idx="0">
                    <c:v>0.12243848901436749</c:v>
                  </c:pt>
                  <c:pt idx="1">
                    <c:v>0.39561616437500646</c:v>
                  </c:pt>
                  <c:pt idx="2">
                    <c:v>0.11672288544719578</c:v>
                  </c:pt>
                  <c:pt idx="3">
                    <c:v>0.59516447565961883</c:v>
                  </c:pt>
                  <c:pt idx="4">
                    <c:v>1.1274552409370209</c:v>
                  </c:pt>
                  <c:pt idx="5">
                    <c:v>0.27532035993559134</c:v>
                  </c:pt>
                </c:numCache>
              </c:numRef>
            </c:plus>
            <c:minus>
              <c:numRef>
                <c:f>'Nitrate Sys'!$Y$62:$Y$67</c:f>
                <c:numCache>
                  <c:formatCode>General</c:formatCode>
                  <c:ptCount val="6"/>
                  <c:pt idx="0">
                    <c:v>0.12243848901436749</c:v>
                  </c:pt>
                  <c:pt idx="1">
                    <c:v>0.39561616437500646</c:v>
                  </c:pt>
                  <c:pt idx="2">
                    <c:v>0.11672288544719578</c:v>
                  </c:pt>
                  <c:pt idx="3">
                    <c:v>0.59516447565961883</c:v>
                  </c:pt>
                  <c:pt idx="4">
                    <c:v>1.1274552409370209</c:v>
                  </c:pt>
                  <c:pt idx="5">
                    <c:v>0.27532035993559134</c:v>
                  </c:pt>
                </c:numCache>
              </c:numRef>
            </c:minus>
          </c:errBars>
          <c:cat>
            <c:numRef>
              <c:f>'[1]Chloride Sys'!$J$87:$J$92</c:f>
              <c:numCache>
                <c:formatCode>General</c:formatCode>
                <c:ptCount val="6"/>
                <c:pt idx="0">
                  <c:v>1.5</c:v>
                </c:pt>
                <c:pt idx="1">
                  <c:v>3.5</c:v>
                </c:pt>
                <c:pt idx="2">
                  <c:v>5.5</c:v>
                </c:pt>
                <c:pt idx="3">
                  <c:v>7.5</c:v>
                </c:pt>
                <c:pt idx="4">
                  <c:v>9.5</c:v>
                </c:pt>
                <c:pt idx="5">
                  <c:v>11.5</c:v>
                </c:pt>
              </c:numCache>
            </c:numRef>
          </c:cat>
          <c:val>
            <c:numRef>
              <c:f>'[1]Chloride Sys'!$N$87:$N$92</c:f>
              <c:numCache>
                <c:formatCode>0.0</c:formatCode>
                <c:ptCount val="6"/>
                <c:pt idx="0">
                  <c:v>2.1610903799100356</c:v>
                </c:pt>
                <c:pt idx="1">
                  <c:v>-0.87235213903511521</c:v>
                </c:pt>
                <c:pt idx="2">
                  <c:v>0.80128647158365096</c:v>
                </c:pt>
                <c:pt idx="3">
                  <c:v>-0.31317708844882386</c:v>
                </c:pt>
                <c:pt idx="4">
                  <c:v>4.0695826041203143</c:v>
                </c:pt>
                <c:pt idx="5">
                  <c:v>6.6986749429268633</c:v>
                </c:pt>
              </c:numCache>
            </c:numRef>
          </c:val>
          <c:extLst>
            <c:ext xmlns:c16="http://schemas.microsoft.com/office/drawing/2014/chart" uri="{C3380CC4-5D6E-409C-BE32-E72D297353CC}">
              <c16:uniqueId val="{00000001-DC7B-4590-B6D6-88D70D869B68}"/>
            </c:ext>
          </c:extLst>
        </c:ser>
        <c:ser>
          <c:idx val="2"/>
          <c:order val="2"/>
          <c:tx>
            <c:v>Cu</c:v>
          </c:tx>
          <c:spPr>
            <a:pattFill prst="pct75">
              <a:fgClr>
                <a:schemeClr val="tx1"/>
              </a:fgClr>
              <a:bgClr>
                <a:schemeClr val="bg1"/>
              </a:bgClr>
            </a:pattFill>
            <a:ln w="47625">
              <a:noFill/>
            </a:ln>
          </c:spPr>
          <c:invertIfNegative val="0"/>
          <c:errBars>
            <c:errBarType val="both"/>
            <c:errValType val="cust"/>
            <c:noEndCap val="0"/>
            <c:plus>
              <c:numRef>
                <c:f>'Nitrate Sys'!$Z$62:$Z$67</c:f>
                <c:numCache>
                  <c:formatCode>General</c:formatCode>
                  <c:ptCount val="6"/>
                  <c:pt idx="0">
                    <c:v>0.24454459489583869</c:v>
                  </c:pt>
                  <c:pt idx="1">
                    <c:v>1.3089474474976122</c:v>
                  </c:pt>
                  <c:pt idx="2">
                    <c:v>0.57093737223728169</c:v>
                  </c:pt>
                  <c:pt idx="3">
                    <c:v>1.5215120365710142</c:v>
                  </c:pt>
                  <c:pt idx="4">
                    <c:v>1.6072602868961319</c:v>
                  </c:pt>
                  <c:pt idx="5">
                    <c:v>1.1745380818668245</c:v>
                  </c:pt>
                </c:numCache>
              </c:numRef>
            </c:plus>
            <c:minus>
              <c:numRef>
                <c:f>'Nitrate Sys'!$Z$62:$Z$67</c:f>
                <c:numCache>
                  <c:formatCode>General</c:formatCode>
                  <c:ptCount val="6"/>
                  <c:pt idx="0">
                    <c:v>0.24454459489583869</c:v>
                  </c:pt>
                  <c:pt idx="1">
                    <c:v>1.3089474474976122</c:v>
                  </c:pt>
                  <c:pt idx="2">
                    <c:v>0.57093737223728169</c:v>
                  </c:pt>
                  <c:pt idx="3">
                    <c:v>1.5215120365710142</c:v>
                  </c:pt>
                  <c:pt idx="4">
                    <c:v>1.6072602868961319</c:v>
                  </c:pt>
                  <c:pt idx="5">
                    <c:v>1.1745380818668245</c:v>
                  </c:pt>
                </c:numCache>
              </c:numRef>
            </c:minus>
          </c:errBars>
          <c:cat>
            <c:numRef>
              <c:f>'[1]Chloride Sys'!$J$87:$J$92</c:f>
              <c:numCache>
                <c:formatCode>General</c:formatCode>
                <c:ptCount val="6"/>
                <c:pt idx="0">
                  <c:v>1.5</c:v>
                </c:pt>
                <c:pt idx="1">
                  <c:v>3.5</c:v>
                </c:pt>
                <c:pt idx="2">
                  <c:v>5.5</c:v>
                </c:pt>
                <c:pt idx="3">
                  <c:v>7.5</c:v>
                </c:pt>
                <c:pt idx="4">
                  <c:v>9.5</c:v>
                </c:pt>
                <c:pt idx="5">
                  <c:v>11.5</c:v>
                </c:pt>
              </c:numCache>
            </c:numRef>
          </c:cat>
          <c:val>
            <c:numRef>
              <c:f>'[1]Chloride Sys'!$O$87:$O$92</c:f>
              <c:numCache>
                <c:formatCode>0.0</c:formatCode>
                <c:ptCount val="6"/>
                <c:pt idx="0">
                  <c:v>45.612311766345414</c:v>
                </c:pt>
                <c:pt idx="1">
                  <c:v>40.926651901825139</c:v>
                </c:pt>
                <c:pt idx="2">
                  <c:v>39.085133235628042</c:v>
                </c:pt>
                <c:pt idx="3">
                  <c:v>12.095303263918545</c:v>
                </c:pt>
                <c:pt idx="4">
                  <c:v>32.339529755685007</c:v>
                </c:pt>
                <c:pt idx="5">
                  <c:v>37.853901825503137</c:v>
                </c:pt>
              </c:numCache>
            </c:numRef>
          </c:val>
          <c:extLst>
            <c:ext xmlns:c16="http://schemas.microsoft.com/office/drawing/2014/chart" uri="{C3380CC4-5D6E-409C-BE32-E72D297353CC}">
              <c16:uniqueId val="{00000002-DC7B-4590-B6D6-88D70D869B68}"/>
            </c:ext>
          </c:extLst>
        </c:ser>
        <c:ser>
          <c:idx val="3"/>
          <c:order val="3"/>
          <c:tx>
            <c:v>Ni</c:v>
          </c:tx>
          <c:spPr>
            <a:pattFill prst="ltHorz">
              <a:fgClr>
                <a:schemeClr val="tx1"/>
              </a:fgClr>
              <a:bgClr>
                <a:schemeClr val="bg1"/>
              </a:bgClr>
            </a:pattFill>
            <a:ln w="47625">
              <a:noFill/>
            </a:ln>
          </c:spPr>
          <c:invertIfNegative val="0"/>
          <c:errBars>
            <c:errBarType val="both"/>
            <c:errValType val="cust"/>
            <c:noEndCap val="0"/>
            <c:plus>
              <c:numRef>
                <c:f>'Nitrate Sys'!$AA$62:$AA$67</c:f>
                <c:numCache>
                  <c:formatCode>General</c:formatCode>
                  <c:ptCount val="6"/>
                  <c:pt idx="0">
                    <c:v>7.1961347267190945E-3</c:v>
                  </c:pt>
                  <c:pt idx="1">
                    <c:v>0.17484859576414635</c:v>
                  </c:pt>
                  <c:pt idx="2">
                    <c:v>0.33599805198786115</c:v>
                  </c:pt>
                  <c:pt idx="3">
                    <c:v>0.67667174398719609</c:v>
                  </c:pt>
                  <c:pt idx="4">
                    <c:v>0.98162151959862953</c:v>
                  </c:pt>
                  <c:pt idx="5">
                    <c:v>0.19192274941608645</c:v>
                  </c:pt>
                </c:numCache>
              </c:numRef>
            </c:plus>
            <c:minus>
              <c:numRef>
                <c:f>'Nitrate Sys'!$AA$62:$AA$67</c:f>
                <c:numCache>
                  <c:formatCode>General</c:formatCode>
                  <c:ptCount val="6"/>
                  <c:pt idx="0">
                    <c:v>7.1961347267190945E-3</c:v>
                  </c:pt>
                  <c:pt idx="1">
                    <c:v>0.17484859576414635</c:v>
                  </c:pt>
                  <c:pt idx="2">
                    <c:v>0.33599805198786115</c:v>
                  </c:pt>
                  <c:pt idx="3">
                    <c:v>0.67667174398719609</c:v>
                  </c:pt>
                  <c:pt idx="4">
                    <c:v>0.98162151959862953</c:v>
                  </c:pt>
                  <c:pt idx="5">
                    <c:v>0.19192274941608645</c:v>
                  </c:pt>
                </c:numCache>
              </c:numRef>
            </c:minus>
          </c:errBars>
          <c:cat>
            <c:numRef>
              <c:f>'[1]Chloride Sys'!$J$87:$J$92</c:f>
              <c:numCache>
                <c:formatCode>General</c:formatCode>
                <c:ptCount val="6"/>
                <c:pt idx="0">
                  <c:v>1.5</c:v>
                </c:pt>
                <c:pt idx="1">
                  <c:v>3.5</c:v>
                </c:pt>
                <c:pt idx="2">
                  <c:v>5.5</c:v>
                </c:pt>
                <c:pt idx="3">
                  <c:v>7.5</c:v>
                </c:pt>
                <c:pt idx="4">
                  <c:v>9.5</c:v>
                </c:pt>
                <c:pt idx="5">
                  <c:v>11.5</c:v>
                </c:pt>
              </c:numCache>
            </c:numRef>
          </c:cat>
          <c:val>
            <c:numRef>
              <c:f>'[1]Chloride Sys'!$P$87:$P$92</c:f>
              <c:numCache>
                <c:formatCode>0.0</c:formatCode>
                <c:ptCount val="6"/>
                <c:pt idx="0">
                  <c:v>3.0939916540633328</c:v>
                </c:pt>
                <c:pt idx="1">
                  <c:v>-0.35670902024682594</c:v>
                </c:pt>
                <c:pt idx="2">
                  <c:v>1.2004952029106897</c:v>
                </c:pt>
                <c:pt idx="3">
                  <c:v>-0.19402484579171819</c:v>
                </c:pt>
                <c:pt idx="4">
                  <c:v>4.2690452732743971</c:v>
                </c:pt>
                <c:pt idx="5">
                  <c:v>6.7241926017075233</c:v>
                </c:pt>
              </c:numCache>
            </c:numRef>
          </c:val>
          <c:extLst>
            <c:ext xmlns:c16="http://schemas.microsoft.com/office/drawing/2014/chart" uri="{C3380CC4-5D6E-409C-BE32-E72D297353CC}">
              <c16:uniqueId val="{00000003-DC7B-4590-B6D6-88D70D869B68}"/>
            </c:ext>
          </c:extLst>
        </c:ser>
        <c:ser>
          <c:idx val="4"/>
          <c:order val="4"/>
          <c:tx>
            <c:v>Pb</c:v>
          </c:tx>
          <c:spPr>
            <a:pattFill prst="wdDnDiag">
              <a:fgClr>
                <a:schemeClr val="tx1"/>
              </a:fgClr>
              <a:bgClr>
                <a:schemeClr val="bg1"/>
              </a:bgClr>
            </a:pattFill>
            <a:ln w="47625">
              <a:noFill/>
            </a:ln>
          </c:spPr>
          <c:invertIfNegative val="0"/>
          <c:errBars>
            <c:errBarType val="both"/>
            <c:errValType val="cust"/>
            <c:noEndCap val="0"/>
            <c:plus>
              <c:numRef>
                <c:f>'Nitrate Sys'!$AB$62:$AB$67</c:f>
                <c:numCache>
                  <c:formatCode>General</c:formatCode>
                  <c:ptCount val="6"/>
                  <c:pt idx="0">
                    <c:v>0.39809999006543251</c:v>
                  </c:pt>
                  <c:pt idx="1">
                    <c:v>2.8574893060459416</c:v>
                  </c:pt>
                  <c:pt idx="2">
                    <c:v>0.84657794082320237</c:v>
                  </c:pt>
                  <c:pt idx="3">
                    <c:v>6.0777689306477498</c:v>
                  </c:pt>
                  <c:pt idx="4">
                    <c:v>11.299762629544318</c:v>
                  </c:pt>
                  <c:pt idx="5">
                    <c:v>4.6785404890737823</c:v>
                  </c:pt>
                </c:numCache>
              </c:numRef>
            </c:plus>
            <c:minus>
              <c:numRef>
                <c:f>'Nitrate Sys'!$AB$62:$AB$67</c:f>
                <c:numCache>
                  <c:formatCode>General</c:formatCode>
                  <c:ptCount val="6"/>
                  <c:pt idx="0">
                    <c:v>0.39809999006543251</c:v>
                  </c:pt>
                  <c:pt idx="1">
                    <c:v>2.8574893060459416</c:v>
                  </c:pt>
                  <c:pt idx="2">
                    <c:v>0.84657794082320237</c:v>
                  </c:pt>
                  <c:pt idx="3">
                    <c:v>6.0777689306477498</c:v>
                  </c:pt>
                  <c:pt idx="4">
                    <c:v>11.299762629544318</c:v>
                  </c:pt>
                  <c:pt idx="5">
                    <c:v>4.6785404890737823</c:v>
                  </c:pt>
                </c:numCache>
              </c:numRef>
            </c:minus>
          </c:errBars>
          <c:cat>
            <c:numRef>
              <c:f>'[1]Chloride Sys'!$J$87:$J$92</c:f>
              <c:numCache>
                <c:formatCode>General</c:formatCode>
                <c:ptCount val="6"/>
                <c:pt idx="0">
                  <c:v>1.5</c:v>
                </c:pt>
                <c:pt idx="1">
                  <c:v>3.5</c:v>
                </c:pt>
                <c:pt idx="2">
                  <c:v>5.5</c:v>
                </c:pt>
                <c:pt idx="3">
                  <c:v>7.5</c:v>
                </c:pt>
                <c:pt idx="4">
                  <c:v>9.5</c:v>
                </c:pt>
                <c:pt idx="5">
                  <c:v>11.5</c:v>
                </c:pt>
              </c:numCache>
            </c:numRef>
          </c:cat>
          <c:val>
            <c:numRef>
              <c:f>'[1]Chloride Sys'!$Q$87:$Q$92</c:f>
              <c:numCache>
                <c:formatCode>0.0</c:formatCode>
                <c:ptCount val="6"/>
                <c:pt idx="0">
                  <c:v>58.728012507581099</c:v>
                </c:pt>
                <c:pt idx="1">
                  <c:v>59.931834952674976</c:v>
                </c:pt>
                <c:pt idx="2">
                  <c:v>57.203170958572471</c:v>
                </c:pt>
                <c:pt idx="3">
                  <c:v>23.703722620737832</c:v>
                </c:pt>
                <c:pt idx="4">
                  <c:v>58.465155833718264</c:v>
                </c:pt>
                <c:pt idx="5">
                  <c:v>57.300547682032246</c:v>
                </c:pt>
              </c:numCache>
            </c:numRef>
          </c:val>
          <c:extLst>
            <c:ext xmlns:c16="http://schemas.microsoft.com/office/drawing/2014/chart" uri="{C3380CC4-5D6E-409C-BE32-E72D297353CC}">
              <c16:uniqueId val="{00000004-DC7B-4590-B6D6-88D70D869B68}"/>
            </c:ext>
          </c:extLst>
        </c:ser>
        <c:ser>
          <c:idx val="5"/>
          <c:order val="5"/>
          <c:tx>
            <c:v>Zn</c:v>
          </c:tx>
          <c:spPr>
            <a:pattFill prst="openDmnd">
              <a:fgClr>
                <a:schemeClr val="tx1"/>
              </a:fgClr>
              <a:bgClr>
                <a:schemeClr val="bg1"/>
              </a:bgClr>
            </a:pattFill>
            <a:ln w="47625">
              <a:noFill/>
            </a:ln>
          </c:spPr>
          <c:invertIfNegative val="0"/>
          <c:errBars>
            <c:errBarType val="both"/>
            <c:errValType val="cust"/>
            <c:noEndCap val="0"/>
            <c:plus>
              <c:numRef>
                <c:f>'Nitrate Sys'!$AC$62:$AC$67</c:f>
                <c:numCache>
                  <c:formatCode>General</c:formatCode>
                  <c:ptCount val="6"/>
                  <c:pt idx="0">
                    <c:v>9.7231416303031892E-2</c:v>
                  </c:pt>
                  <c:pt idx="1">
                    <c:v>0.14971559637660903</c:v>
                  </c:pt>
                  <c:pt idx="2">
                    <c:v>0.18072062578200843</c:v>
                  </c:pt>
                  <c:pt idx="3">
                    <c:v>0.84358956321416656</c:v>
                  </c:pt>
                  <c:pt idx="4">
                    <c:v>0.99264962416837932</c:v>
                  </c:pt>
                  <c:pt idx="5">
                    <c:v>0.77712981249991842</c:v>
                  </c:pt>
                </c:numCache>
              </c:numRef>
            </c:plus>
            <c:minus>
              <c:numRef>
                <c:f>'Nitrate Sys'!$AC$62:$AC$67</c:f>
                <c:numCache>
                  <c:formatCode>General</c:formatCode>
                  <c:ptCount val="6"/>
                  <c:pt idx="0">
                    <c:v>9.7231416303031892E-2</c:v>
                  </c:pt>
                  <c:pt idx="1">
                    <c:v>0.14971559637660903</c:v>
                  </c:pt>
                  <c:pt idx="2">
                    <c:v>0.18072062578200843</c:v>
                  </c:pt>
                  <c:pt idx="3">
                    <c:v>0.84358956321416656</c:v>
                  </c:pt>
                  <c:pt idx="4">
                    <c:v>0.99264962416837932</c:v>
                  </c:pt>
                  <c:pt idx="5">
                    <c:v>0.77712981249991842</c:v>
                  </c:pt>
                </c:numCache>
              </c:numRef>
            </c:minus>
          </c:errBars>
          <c:cat>
            <c:numRef>
              <c:f>'[1]Chloride Sys'!$J$87:$J$92</c:f>
              <c:numCache>
                <c:formatCode>General</c:formatCode>
                <c:ptCount val="6"/>
                <c:pt idx="0">
                  <c:v>1.5</c:v>
                </c:pt>
                <c:pt idx="1">
                  <c:v>3.5</c:v>
                </c:pt>
                <c:pt idx="2">
                  <c:v>5.5</c:v>
                </c:pt>
                <c:pt idx="3">
                  <c:v>7.5</c:v>
                </c:pt>
                <c:pt idx="4">
                  <c:v>9.5</c:v>
                </c:pt>
                <c:pt idx="5">
                  <c:v>11.5</c:v>
                </c:pt>
              </c:numCache>
            </c:numRef>
          </c:cat>
          <c:val>
            <c:numRef>
              <c:f>'[1]Chloride Sys'!$R$87:$R$92</c:f>
              <c:numCache>
                <c:formatCode>0.0</c:formatCode>
                <c:ptCount val="6"/>
                <c:pt idx="0">
                  <c:v>3.7430543579296316</c:v>
                </c:pt>
                <c:pt idx="1">
                  <c:v>-3.7102803032884601E-2</c:v>
                </c:pt>
                <c:pt idx="2">
                  <c:v>1.0633398274696004</c:v>
                </c:pt>
                <c:pt idx="3">
                  <c:v>-0.38306544869997072</c:v>
                </c:pt>
                <c:pt idx="4">
                  <c:v>6.5394702622332375</c:v>
                </c:pt>
                <c:pt idx="5">
                  <c:v>10.887654091244837</c:v>
                </c:pt>
              </c:numCache>
            </c:numRef>
          </c:val>
          <c:extLst>
            <c:ext xmlns:c16="http://schemas.microsoft.com/office/drawing/2014/chart" uri="{C3380CC4-5D6E-409C-BE32-E72D297353CC}">
              <c16:uniqueId val="{00000005-DC7B-4590-B6D6-88D70D869B68}"/>
            </c:ext>
          </c:extLst>
        </c:ser>
        <c:ser>
          <c:idx val="6"/>
          <c:order val="6"/>
          <c:tx>
            <c:v>Cd</c:v>
          </c:tx>
          <c:spPr>
            <a:pattFill prst="smGrid">
              <a:fgClr>
                <a:schemeClr val="accent2"/>
              </a:fgClr>
              <a:bgClr>
                <a:schemeClr val="bg1"/>
              </a:bgClr>
            </a:pattFill>
            <a:ln w="47625">
              <a:noFill/>
            </a:ln>
          </c:spPr>
          <c:invertIfNegative val="0"/>
          <c:errBars>
            <c:errBarType val="both"/>
            <c:errValType val="cust"/>
            <c:noEndCap val="0"/>
            <c:plus>
              <c:numRef>
                <c:f>'Nitrate Sys'!$R$62:$R$68</c:f>
                <c:numCache>
                  <c:formatCode>General</c:formatCode>
                  <c:ptCount val="7"/>
                  <c:pt idx="0">
                    <c:v>5.8121941238702846E-2</c:v>
                  </c:pt>
                  <c:pt idx="1">
                    <c:v>12.253638939819718</c:v>
                  </c:pt>
                  <c:pt idx="2">
                    <c:v>10.138741211591451</c:v>
                  </c:pt>
                  <c:pt idx="3">
                    <c:v>1.2191033919310499</c:v>
                  </c:pt>
                  <c:pt idx="4">
                    <c:v>1.7636805131161282E-2</c:v>
                  </c:pt>
                  <c:pt idx="5">
                    <c:v>1.9912299468034504</c:v>
                  </c:pt>
                  <c:pt idx="6">
                    <c:v>1.2189318219046896</c:v>
                  </c:pt>
                </c:numCache>
              </c:numRef>
            </c:plus>
            <c:minus>
              <c:numRef>
                <c:f>'Nitrate Sys'!$R$62:$R$68</c:f>
                <c:numCache>
                  <c:formatCode>General</c:formatCode>
                  <c:ptCount val="7"/>
                  <c:pt idx="0">
                    <c:v>5.8121941238702846E-2</c:v>
                  </c:pt>
                  <c:pt idx="1">
                    <c:v>12.253638939819718</c:v>
                  </c:pt>
                  <c:pt idx="2">
                    <c:v>10.138741211591451</c:v>
                  </c:pt>
                  <c:pt idx="3">
                    <c:v>1.2191033919310499</c:v>
                  </c:pt>
                  <c:pt idx="4">
                    <c:v>1.7636805131161282E-2</c:v>
                  </c:pt>
                  <c:pt idx="5">
                    <c:v>1.9912299468034504</c:v>
                  </c:pt>
                  <c:pt idx="6">
                    <c:v>1.2189318219046896</c:v>
                  </c:pt>
                </c:numCache>
              </c:numRef>
            </c:minus>
          </c:errBars>
          <c:cat>
            <c:strRef>
              <c:f>'Nitrate Sys'!$J$86:$J$91</c:f>
              <c:strCache>
                <c:ptCount val="6"/>
                <c:pt idx="0">
                  <c:v>B3</c:v>
                </c:pt>
                <c:pt idx="1">
                  <c:v>B4</c:v>
                </c:pt>
                <c:pt idx="2">
                  <c:v>B5</c:v>
                </c:pt>
                <c:pt idx="3">
                  <c:v>B6</c:v>
                </c:pt>
                <c:pt idx="4">
                  <c:v>B7</c:v>
                </c:pt>
                <c:pt idx="5">
                  <c:v>B8</c:v>
                </c:pt>
              </c:strCache>
            </c:strRef>
          </c:cat>
          <c:val>
            <c:numRef>
              <c:f>'Nitrate Sys'!$K$86:$K$91</c:f>
              <c:numCache>
                <c:formatCode>0.0</c:formatCode>
                <c:ptCount val="6"/>
                <c:pt idx="0">
                  <c:v>3.6832330122545387</c:v>
                </c:pt>
                <c:pt idx="1">
                  <c:v>-2.6722191232061432</c:v>
                </c:pt>
                <c:pt idx="2">
                  <c:v>6.709615178876593</c:v>
                </c:pt>
                <c:pt idx="3">
                  <c:v>2.4001841709780702</c:v>
                </c:pt>
                <c:pt idx="4">
                  <c:v>7.8947515713645338</c:v>
                </c:pt>
                <c:pt idx="5">
                  <c:v>12.495072466408175</c:v>
                </c:pt>
              </c:numCache>
            </c:numRef>
          </c:val>
          <c:extLst>
            <c:ext xmlns:c16="http://schemas.microsoft.com/office/drawing/2014/chart" uri="{C3380CC4-5D6E-409C-BE32-E72D297353CC}">
              <c16:uniqueId val="{00000006-DC7B-4590-B6D6-88D70D869B68}"/>
            </c:ext>
          </c:extLst>
        </c:ser>
        <c:ser>
          <c:idx val="7"/>
          <c:order val="7"/>
          <c:tx>
            <c:v>Co</c:v>
          </c:tx>
          <c:spPr>
            <a:pattFill prst="pct25">
              <a:fgClr>
                <a:schemeClr val="accent2"/>
              </a:fgClr>
              <a:bgClr>
                <a:schemeClr val="bg1"/>
              </a:bgClr>
            </a:pattFill>
            <a:ln w="47625">
              <a:noFill/>
            </a:ln>
          </c:spPr>
          <c:invertIfNegative val="0"/>
          <c:errBars>
            <c:errBarType val="both"/>
            <c:errValType val="cust"/>
            <c:noEndCap val="0"/>
            <c:plus>
              <c:numRef>
                <c:f>'Nitrate Sys'!$S$62:$S$68</c:f>
                <c:numCache>
                  <c:formatCode>General</c:formatCode>
                  <c:ptCount val="7"/>
                  <c:pt idx="0">
                    <c:v>7.3939561918706431E-2</c:v>
                  </c:pt>
                  <c:pt idx="1">
                    <c:v>6.364201238918672</c:v>
                  </c:pt>
                  <c:pt idx="2">
                    <c:v>5.0225374103333458</c:v>
                  </c:pt>
                  <c:pt idx="3">
                    <c:v>0.45798131794652974</c:v>
                  </c:pt>
                  <c:pt idx="4">
                    <c:v>0.15038529125357059</c:v>
                  </c:pt>
                  <c:pt idx="5">
                    <c:v>0.80219613705920878</c:v>
                  </c:pt>
                  <c:pt idx="6">
                    <c:v>0.61179067238592921</c:v>
                  </c:pt>
                </c:numCache>
              </c:numRef>
            </c:plus>
            <c:minus>
              <c:numRef>
                <c:f>'Nitrate Sys'!$S$62:$S$68</c:f>
                <c:numCache>
                  <c:formatCode>General</c:formatCode>
                  <c:ptCount val="7"/>
                  <c:pt idx="0">
                    <c:v>7.3939561918706431E-2</c:v>
                  </c:pt>
                  <c:pt idx="1">
                    <c:v>6.364201238918672</c:v>
                  </c:pt>
                  <c:pt idx="2">
                    <c:v>5.0225374103333458</c:v>
                  </c:pt>
                  <c:pt idx="3">
                    <c:v>0.45798131794652974</c:v>
                  </c:pt>
                  <c:pt idx="4">
                    <c:v>0.15038529125357059</c:v>
                  </c:pt>
                  <c:pt idx="5">
                    <c:v>0.80219613705920878</c:v>
                  </c:pt>
                  <c:pt idx="6">
                    <c:v>0.61179067238592921</c:v>
                  </c:pt>
                </c:numCache>
              </c:numRef>
            </c:minus>
          </c:errBars>
          <c:cat>
            <c:strRef>
              <c:f>'Nitrate Sys'!$J$86:$J$91</c:f>
              <c:strCache>
                <c:ptCount val="6"/>
                <c:pt idx="0">
                  <c:v>B3</c:v>
                </c:pt>
                <c:pt idx="1">
                  <c:v>B4</c:v>
                </c:pt>
                <c:pt idx="2">
                  <c:v>B5</c:v>
                </c:pt>
                <c:pt idx="3">
                  <c:v>B6</c:v>
                </c:pt>
                <c:pt idx="4">
                  <c:v>B7</c:v>
                </c:pt>
                <c:pt idx="5">
                  <c:v>B8</c:v>
                </c:pt>
              </c:strCache>
            </c:strRef>
          </c:cat>
          <c:val>
            <c:numRef>
              <c:f>'Nitrate Sys'!$L$86:$L$91</c:f>
              <c:numCache>
                <c:formatCode>0.0</c:formatCode>
                <c:ptCount val="6"/>
                <c:pt idx="0">
                  <c:v>2.3860755386271304</c:v>
                </c:pt>
                <c:pt idx="1">
                  <c:v>-3.9484935039416857</c:v>
                </c:pt>
                <c:pt idx="2">
                  <c:v>6.5506395579814853</c:v>
                </c:pt>
                <c:pt idx="3">
                  <c:v>2.2401211253358477</c:v>
                </c:pt>
                <c:pt idx="4">
                  <c:v>5.4592999900041406</c:v>
                </c:pt>
                <c:pt idx="5">
                  <c:v>7.7133726819340058</c:v>
                </c:pt>
              </c:numCache>
            </c:numRef>
          </c:val>
          <c:extLst>
            <c:ext xmlns:c16="http://schemas.microsoft.com/office/drawing/2014/chart" uri="{C3380CC4-5D6E-409C-BE32-E72D297353CC}">
              <c16:uniqueId val="{00000007-DC7B-4590-B6D6-88D70D869B68}"/>
            </c:ext>
          </c:extLst>
        </c:ser>
        <c:ser>
          <c:idx val="8"/>
          <c:order val="8"/>
          <c:tx>
            <c:v>Cu</c:v>
          </c:tx>
          <c:spPr>
            <a:pattFill prst="pct75">
              <a:fgClr>
                <a:schemeClr val="accent2"/>
              </a:fgClr>
              <a:bgClr>
                <a:schemeClr val="bg1"/>
              </a:bgClr>
            </a:pattFill>
            <a:ln w="47625">
              <a:noFill/>
            </a:ln>
          </c:spPr>
          <c:invertIfNegative val="0"/>
          <c:errBars>
            <c:errBarType val="both"/>
            <c:errValType val="cust"/>
            <c:noEndCap val="0"/>
            <c:plus>
              <c:numRef>
                <c:f>'Nitrate Sys'!$Z$62:$Z$67</c:f>
                <c:numCache>
                  <c:formatCode>General</c:formatCode>
                  <c:ptCount val="6"/>
                  <c:pt idx="0">
                    <c:v>0.24454459489583869</c:v>
                  </c:pt>
                  <c:pt idx="1">
                    <c:v>1.3089474474976122</c:v>
                  </c:pt>
                  <c:pt idx="2">
                    <c:v>0.57093737223728169</c:v>
                  </c:pt>
                  <c:pt idx="3">
                    <c:v>1.5215120365710142</c:v>
                  </c:pt>
                  <c:pt idx="4">
                    <c:v>1.6072602868961319</c:v>
                  </c:pt>
                  <c:pt idx="5">
                    <c:v>1.1745380818668245</c:v>
                  </c:pt>
                </c:numCache>
              </c:numRef>
            </c:plus>
            <c:minus>
              <c:numRef>
                <c:f>'Nitrate Sys'!$Z$62:$Z$67</c:f>
                <c:numCache>
                  <c:formatCode>General</c:formatCode>
                  <c:ptCount val="6"/>
                  <c:pt idx="0">
                    <c:v>0.24454459489583869</c:v>
                  </c:pt>
                  <c:pt idx="1">
                    <c:v>1.3089474474976122</c:v>
                  </c:pt>
                  <c:pt idx="2">
                    <c:v>0.57093737223728169</c:v>
                  </c:pt>
                  <c:pt idx="3">
                    <c:v>1.5215120365710142</c:v>
                  </c:pt>
                  <c:pt idx="4">
                    <c:v>1.6072602868961319</c:v>
                  </c:pt>
                  <c:pt idx="5">
                    <c:v>1.1745380818668245</c:v>
                  </c:pt>
                </c:numCache>
              </c:numRef>
            </c:minus>
          </c:errBars>
          <c:cat>
            <c:strRef>
              <c:f>'Nitrate Sys'!$J$86:$J$91</c:f>
              <c:strCache>
                <c:ptCount val="6"/>
                <c:pt idx="0">
                  <c:v>B3</c:v>
                </c:pt>
                <c:pt idx="1">
                  <c:v>B4</c:v>
                </c:pt>
                <c:pt idx="2">
                  <c:v>B5</c:v>
                </c:pt>
                <c:pt idx="3">
                  <c:v>B6</c:v>
                </c:pt>
                <c:pt idx="4">
                  <c:v>B7</c:v>
                </c:pt>
                <c:pt idx="5">
                  <c:v>B8</c:v>
                </c:pt>
              </c:strCache>
            </c:strRef>
          </c:cat>
          <c:val>
            <c:numRef>
              <c:f>'Nitrate Sys'!$M$86:$M$91</c:f>
              <c:numCache>
                <c:formatCode>0.0</c:formatCode>
                <c:ptCount val="6"/>
                <c:pt idx="0">
                  <c:v>45.809597726820058</c:v>
                </c:pt>
                <c:pt idx="1">
                  <c:v>31.98183813609905</c:v>
                </c:pt>
                <c:pt idx="2">
                  <c:v>35.819974510516758</c:v>
                </c:pt>
                <c:pt idx="3">
                  <c:v>11.625992355890491</c:v>
                </c:pt>
                <c:pt idx="4">
                  <c:v>31.81821390027023</c:v>
                </c:pt>
                <c:pt idx="5">
                  <c:v>39.926861981846407</c:v>
                </c:pt>
              </c:numCache>
            </c:numRef>
          </c:val>
          <c:extLst>
            <c:ext xmlns:c16="http://schemas.microsoft.com/office/drawing/2014/chart" uri="{C3380CC4-5D6E-409C-BE32-E72D297353CC}">
              <c16:uniqueId val="{00000008-DC7B-4590-B6D6-88D70D869B68}"/>
            </c:ext>
          </c:extLst>
        </c:ser>
        <c:ser>
          <c:idx val="9"/>
          <c:order val="9"/>
          <c:tx>
            <c:v>Ni</c:v>
          </c:tx>
          <c:spPr>
            <a:pattFill prst="ltHorz">
              <a:fgClr>
                <a:schemeClr val="accent2"/>
              </a:fgClr>
              <a:bgClr>
                <a:schemeClr val="bg1"/>
              </a:bgClr>
            </a:pattFill>
            <a:ln w="47625">
              <a:noFill/>
            </a:ln>
          </c:spPr>
          <c:invertIfNegative val="0"/>
          <c:cat>
            <c:strRef>
              <c:f>'Nitrate Sys'!$J$86:$J$91</c:f>
              <c:strCache>
                <c:ptCount val="6"/>
                <c:pt idx="0">
                  <c:v>B3</c:v>
                </c:pt>
                <c:pt idx="1">
                  <c:v>B4</c:v>
                </c:pt>
                <c:pt idx="2">
                  <c:v>B5</c:v>
                </c:pt>
                <c:pt idx="3">
                  <c:v>B6</c:v>
                </c:pt>
                <c:pt idx="4">
                  <c:v>B7</c:v>
                </c:pt>
                <c:pt idx="5">
                  <c:v>B8</c:v>
                </c:pt>
              </c:strCache>
            </c:strRef>
          </c:cat>
          <c:val>
            <c:numRef>
              <c:f>'Nitrate Sys'!$N$86:$N$91</c:f>
              <c:numCache>
                <c:formatCode>0.0</c:formatCode>
                <c:ptCount val="6"/>
                <c:pt idx="0">
                  <c:v>2.7072737137959879</c:v>
                </c:pt>
                <c:pt idx="1">
                  <c:v>-3.4786106250877191</c:v>
                </c:pt>
                <c:pt idx="2">
                  <c:v>6.5303397322995727</c:v>
                </c:pt>
                <c:pt idx="3">
                  <c:v>2.0434971139359992</c:v>
                </c:pt>
                <c:pt idx="4">
                  <c:v>5.5148138518706151</c:v>
                </c:pt>
                <c:pt idx="5">
                  <c:v>7.9651906514963011</c:v>
                </c:pt>
              </c:numCache>
            </c:numRef>
          </c:val>
          <c:extLst>
            <c:ext xmlns:c16="http://schemas.microsoft.com/office/drawing/2014/chart" uri="{C3380CC4-5D6E-409C-BE32-E72D297353CC}">
              <c16:uniqueId val="{00000009-DC7B-4590-B6D6-88D70D869B68}"/>
            </c:ext>
          </c:extLst>
        </c:ser>
        <c:ser>
          <c:idx val="10"/>
          <c:order val="10"/>
          <c:tx>
            <c:v>Pb</c:v>
          </c:tx>
          <c:spPr>
            <a:pattFill prst="wdDnDiag">
              <a:fgClr>
                <a:schemeClr val="accent2"/>
              </a:fgClr>
              <a:bgClr>
                <a:schemeClr val="bg1"/>
              </a:bgClr>
            </a:pattFill>
            <a:ln w="47625">
              <a:noFill/>
            </a:ln>
          </c:spPr>
          <c:invertIfNegative val="0"/>
          <c:errBars>
            <c:errBarType val="both"/>
            <c:errValType val="cust"/>
            <c:noEndCap val="0"/>
            <c:plus>
              <c:numRef>
                <c:f>'Nitrate Sys'!$V$62:$V$68</c:f>
                <c:numCache>
                  <c:formatCode>General</c:formatCode>
                  <c:ptCount val="7"/>
                  <c:pt idx="0">
                    <c:v>1.9488371272157394</c:v>
                  </c:pt>
                  <c:pt idx="1">
                    <c:v>9.3195909376348087</c:v>
                  </c:pt>
                  <c:pt idx="2">
                    <c:v>13.166820038417868</c:v>
                  </c:pt>
                  <c:pt idx="3">
                    <c:v>0.98601543423976068</c:v>
                  </c:pt>
                  <c:pt idx="4">
                    <c:v>7.3537003208748715</c:v>
                  </c:pt>
                  <c:pt idx="5">
                    <c:v>0.81023860234459022</c:v>
                  </c:pt>
                  <c:pt idx="6">
                    <c:v>1.5716219456358402</c:v>
                  </c:pt>
                </c:numCache>
              </c:numRef>
            </c:plus>
            <c:minus>
              <c:numRef>
                <c:f>'Nitrate Sys'!$V$62:$V$68</c:f>
                <c:numCache>
                  <c:formatCode>General</c:formatCode>
                  <c:ptCount val="7"/>
                  <c:pt idx="0">
                    <c:v>1.9488371272157394</c:v>
                  </c:pt>
                  <c:pt idx="1">
                    <c:v>9.3195909376348087</c:v>
                  </c:pt>
                  <c:pt idx="2">
                    <c:v>13.166820038417868</c:v>
                  </c:pt>
                  <c:pt idx="3">
                    <c:v>0.98601543423976068</c:v>
                  </c:pt>
                  <c:pt idx="4">
                    <c:v>7.3537003208748715</c:v>
                  </c:pt>
                  <c:pt idx="5">
                    <c:v>0.81023860234459022</c:v>
                  </c:pt>
                  <c:pt idx="6">
                    <c:v>1.5716219456358402</c:v>
                  </c:pt>
                </c:numCache>
              </c:numRef>
            </c:minus>
          </c:errBars>
          <c:cat>
            <c:strRef>
              <c:f>'Nitrate Sys'!$J$86:$J$91</c:f>
              <c:strCache>
                <c:ptCount val="6"/>
                <c:pt idx="0">
                  <c:v>B3</c:v>
                </c:pt>
                <c:pt idx="1">
                  <c:v>B4</c:v>
                </c:pt>
                <c:pt idx="2">
                  <c:v>B5</c:v>
                </c:pt>
                <c:pt idx="3">
                  <c:v>B6</c:v>
                </c:pt>
                <c:pt idx="4">
                  <c:v>B7</c:v>
                </c:pt>
                <c:pt idx="5">
                  <c:v>B8</c:v>
                </c:pt>
              </c:strCache>
            </c:strRef>
          </c:cat>
          <c:val>
            <c:numRef>
              <c:f>'Nitrate Sys'!$O$86:$O$91</c:f>
              <c:numCache>
                <c:formatCode>0.0</c:formatCode>
                <c:ptCount val="6"/>
                <c:pt idx="0">
                  <c:v>67.50220096539212</c:v>
                </c:pt>
                <c:pt idx="1">
                  <c:v>57.366433677671417</c:v>
                </c:pt>
                <c:pt idx="2">
                  <c:v>61.217383678989322</c:v>
                </c:pt>
                <c:pt idx="3">
                  <c:v>30.019716255101237</c:v>
                </c:pt>
                <c:pt idx="4">
                  <c:v>58.802556406762839</c:v>
                </c:pt>
                <c:pt idx="5">
                  <c:v>62.169259066827443</c:v>
                </c:pt>
              </c:numCache>
            </c:numRef>
          </c:val>
          <c:extLst>
            <c:ext xmlns:c16="http://schemas.microsoft.com/office/drawing/2014/chart" uri="{C3380CC4-5D6E-409C-BE32-E72D297353CC}">
              <c16:uniqueId val="{0000000A-DC7B-4590-B6D6-88D70D869B68}"/>
            </c:ext>
          </c:extLst>
        </c:ser>
        <c:ser>
          <c:idx val="11"/>
          <c:order val="11"/>
          <c:tx>
            <c:v>Zn</c:v>
          </c:tx>
          <c:spPr>
            <a:pattFill prst="openDmnd">
              <a:fgClr>
                <a:schemeClr val="accent2"/>
              </a:fgClr>
              <a:bgClr>
                <a:schemeClr val="bg1"/>
              </a:bgClr>
            </a:pattFill>
            <a:ln w="47625">
              <a:noFill/>
            </a:ln>
          </c:spPr>
          <c:invertIfNegative val="0"/>
          <c:cat>
            <c:strRef>
              <c:f>'Nitrate Sys'!$J$86:$J$91</c:f>
              <c:strCache>
                <c:ptCount val="6"/>
                <c:pt idx="0">
                  <c:v>B3</c:v>
                </c:pt>
                <c:pt idx="1">
                  <c:v>B4</c:v>
                </c:pt>
                <c:pt idx="2">
                  <c:v>B5</c:v>
                </c:pt>
                <c:pt idx="3">
                  <c:v>B6</c:v>
                </c:pt>
                <c:pt idx="4">
                  <c:v>B7</c:v>
                </c:pt>
                <c:pt idx="5">
                  <c:v>B8</c:v>
                </c:pt>
              </c:strCache>
            </c:strRef>
          </c:cat>
          <c:val>
            <c:numRef>
              <c:f>'Nitrate Sys'!$P$86:$P$91</c:f>
              <c:numCache>
                <c:formatCode>0.0</c:formatCode>
                <c:ptCount val="6"/>
                <c:pt idx="0">
                  <c:v>3.2496298659950629</c:v>
                </c:pt>
                <c:pt idx="1">
                  <c:v>-2.6391394018258296</c:v>
                </c:pt>
                <c:pt idx="2">
                  <c:v>6.5596421201077</c:v>
                </c:pt>
                <c:pt idx="3">
                  <c:v>2.2438661610835964</c:v>
                </c:pt>
                <c:pt idx="4">
                  <c:v>8.6926707549965787</c:v>
                </c:pt>
                <c:pt idx="5">
                  <c:v>12.523894062989926</c:v>
                </c:pt>
              </c:numCache>
            </c:numRef>
          </c:val>
          <c:extLst>
            <c:ext xmlns:c16="http://schemas.microsoft.com/office/drawing/2014/chart" uri="{C3380CC4-5D6E-409C-BE32-E72D297353CC}">
              <c16:uniqueId val="{0000000B-DC7B-4590-B6D6-88D70D869B68}"/>
            </c:ext>
          </c:extLst>
        </c:ser>
        <c:dLbls>
          <c:showLegendKey val="0"/>
          <c:showVal val="0"/>
          <c:showCatName val="0"/>
          <c:showSerName val="0"/>
          <c:showPercent val="0"/>
          <c:showBubbleSize val="0"/>
        </c:dLbls>
        <c:gapWidth val="150"/>
        <c:axId val="-2140909656"/>
        <c:axId val="-2134005880"/>
      </c:barChart>
      <c:catAx>
        <c:axId val="-2140909656"/>
        <c:scaling>
          <c:orientation val="minMax"/>
        </c:scaling>
        <c:delete val="0"/>
        <c:axPos val="b"/>
        <c:numFmt formatCode="General" sourceLinked="1"/>
        <c:majorTickMark val="in"/>
        <c:minorTickMark val="none"/>
        <c:tickLblPos val="nextTo"/>
        <c:crossAx val="-2134005880"/>
        <c:crosses val="autoZero"/>
        <c:auto val="1"/>
        <c:lblAlgn val="ctr"/>
        <c:lblOffset val="100"/>
        <c:noMultiLvlLbl val="0"/>
      </c:catAx>
      <c:valAx>
        <c:axId val="-2134005880"/>
        <c:scaling>
          <c:orientation val="minMax"/>
          <c:max val="100"/>
          <c:min val="-10"/>
        </c:scaling>
        <c:delete val="0"/>
        <c:axPos val="l"/>
        <c:title>
          <c:tx>
            <c:rich>
              <a:bodyPr rot="-5400000" vert="horz"/>
              <a:lstStyle/>
              <a:p>
                <a:pPr>
                  <a:defRPr/>
                </a:pPr>
                <a:r>
                  <a:rPr lang="en-US"/>
                  <a:t>Percent Removal</a:t>
                </a:r>
              </a:p>
            </c:rich>
          </c:tx>
          <c:overlay val="0"/>
        </c:title>
        <c:numFmt formatCode="0.0" sourceLinked="1"/>
        <c:majorTickMark val="in"/>
        <c:minorTickMark val="none"/>
        <c:tickLblPos val="nextTo"/>
        <c:crossAx val="-2140909656"/>
        <c:crosses val="autoZero"/>
        <c:crossBetween val="between"/>
      </c:valAx>
      <c:spPr>
        <a:ln>
          <a:solidFill>
            <a:schemeClr val="bg1">
              <a:lumMod val="75000"/>
            </a:schemeClr>
          </a:solidFill>
        </a:ln>
      </c:spPr>
    </c:plotArea>
    <c:legend>
      <c:legendPos val="r"/>
      <c:layout>
        <c:manualLayout>
          <c:xMode val="edge"/>
          <c:yMode val="edge"/>
          <c:x val="0.17294385049534819"/>
          <c:y val="0.15087712163803932"/>
          <c:w val="0.48468568939736101"/>
          <c:h val="5.1188727296757365E-2"/>
        </c:manualLayout>
      </c:layout>
      <c:overlay val="0"/>
    </c:legend>
    <c:plotVisOnly val="1"/>
    <c:dispBlanksAs val="gap"/>
    <c:showDLblsOverMax val="0"/>
  </c:chart>
  <c:spPr>
    <a:ln>
      <a:noFill/>
    </a:ln>
  </c:spPr>
  <c:txPr>
    <a:bodyPr/>
    <a:lstStyle/>
    <a:p>
      <a:pPr>
        <a:defRPr sz="1200"/>
      </a:pPr>
      <a:endParaRPr lang="en-US"/>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704850</xdr:colOff>
      <xdr:row>110</xdr:row>
      <xdr:rowOff>114300</xdr:rowOff>
    </xdr:from>
    <xdr:to>
      <xdr:col>24</xdr:col>
      <xdr:colOff>449792</xdr:colOff>
      <xdr:row>141</xdr:row>
      <xdr:rowOff>12700</xdr:rowOff>
    </xdr:to>
    <xdr:graphicFrame macro="">
      <xdr:nvGraphicFramePr>
        <xdr:cNvPr id="3" name="Chart 2">
          <a:extLst>
            <a:ext uri="{FF2B5EF4-FFF2-40B4-BE49-F238E27FC236}">
              <a16:creationId xmlns:a16="http://schemas.microsoft.com/office/drawing/2014/main" id="{024F7F3C-3313-4548-A22C-CC0981C60F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666750</xdr:colOff>
      <xdr:row>106</xdr:row>
      <xdr:rowOff>133350</xdr:rowOff>
    </xdr:from>
    <xdr:to>
      <xdr:col>32</xdr:col>
      <xdr:colOff>411692</xdr:colOff>
      <xdr:row>137</xdr:row>
      <xdr:rowOff>31750</xdr:rowOff>
    </xdr:to>
    <xdr:graphicFrame macro="">
      <xdr:nvGraphicFramePr>
        <xdr:cNvPr id="5" name="Chart 4">
          <a:extLst>
            <a:ext uri="{FF2B5EF4-FFF2-40B4-BE49-F238E27FC236}">
              <a16:creationId xmlns:a16="http://schemas.microsoft.com/office/drawing/2014/main" id="{3548E58D-71B8-4FD4-B23B-73FEF5593E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wallace_rosie_epa_gov/Documents/Profile/Documents/bGraduate%20School%20Work/Biochar%20Metals%20Research/Screening/Exp%2053%20Screening%20EPA%20ME10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Letter"/>
      <sheetName val="Data"/>
      <sheetName val="QA Data"/>
      <sheetName val="Chloride Sys"/>
      <sheetName val="mgg for origin"/>
      <sheetName val="Nitrate Sys"/>
      <sheetName val="Chloride Sys (2)"/>
      <sheetName val="Nitrate Sys (2)"/>
      <sheetName val="Sheet1"/>
      <sheetName val="Table"/>
    </sheetNames>
    <sheetDataSet>
      <sheetData sheetId="0"/>
      <sheetData sheetId="1"/>
      <sheetData sheetId="2"/>
      <sheetData sheetId="3">
        <row r="87">
          <cell r="J87">
            <v>1.5</v>
          </cell>
          <cell r="M87">
            <v>4.6890808249445692</v>
          </cell>
          <cell r="N87">
            <v>2.1610903799100356</v>
          </cell>
          <cell r="O87">
            <v>45.612311766345414</v>
          </cell>
          <cell r="P87">
            <v>3.0939916540633328</v>
          </cell>
          <cell r="Q87">
            <v>58.728012507581099</v>
          </cell>
          <cell r="R87">
            <v>3.7430543579296316</v>
          </cell>
        </row>
        <row r="88">
          <cell r="J88">
            <v>3.5</v>
          </cell>
          <cell r="M88">
            <v>0.33640281710722864</v>
          </cell>
          <cell r="N88">
            <v>-0.87235213903511521</v>
          </cell>
          <cell r="O88">
            <v>40.926651901825139</v>
          </cell>
          <cell r="P88">
            <v>-0.35670902024682594</v>
          </cell>
          <cell r="Q88">
            <v>59.931834952674976</v>
          </cell>
          <cell r="R88">
            <v>-3.7102803032884601E-2</v>
          </cell>
        </row>
        <row r="89">
          <cell r="J89">
            <v>5.5</v>
          </cell>
          <cell r="M89">
            <v>1.2371075239412166</v>
          </cell>
          <cell r="N89">
            <v>0.80128647158365096</v>
          </cell>
          <cell r="O89">
            <v>39.085133235628042</v>
          </cell>
          <cell r="P89">
            <v>1.2004952029106897</v>
          </cell>
          <cell r="Q89">
            <v>57.203170958572471</v>
          </cell>
          <cell r="R89">
            <v>1.0633398274696004</v>
          </cell>
        </row>
        <row r="90">
          <cell r="J90">
            <v>7.5</v>
          </cell>
          <cell r="M90">
            <v>0.11838691979144667</v>
          </cell>
          <cell r="N90">
            <v>-0.31317708844882386</v>
          </cell>
          <cell r="O90">
            <v>12.095303263918545</v>
          </cell>
          <cell r="P90">
            <v>-0.19402484579171819</v>
          </cell>
          <cell r="Q90">
            <v>23.703722620737832</v>
          </cell>
          <cell r="R90">
            <v>-0.38306544869997072</v>
          </cell>
        </row>
        <row r="91">
          <cell r="J91">
            <v>9.5</v>
          </cell>
          <cell r="M91">
            <v>5.7996164320236794</v>
          </cell>
          <cell r="N91">
            <v>4.0695826041203143</v>
          </cell>
          <cell r="O91">
            <v>32.339529755685007</v>
          </cell>
          <cell r="P91">
            <v>4.2690452732743971</v>
          </cell>
          <cell r="Q91">
            <v>58.465155833718264</v>
          </cell>
          <cell r="R91">
            <v>6.5394702622332375</v>
          </cell>
        </row>
        <row r="92">
          <cell r="J92">
            <v>11.5</v>
          </cell>
          <cell r="M92">
            <v>10.091785517919538</v>
          </cell>
          <cell r="N92">
            <v>6.6986749429268633</v>
          </cell>
          <cell r="O92">
            <v>37.853901825503137</v>
          </cell>
          <cell r="P92">
            <v>6.7241926017075233</v>
          </cell>
          <cell r="Q92">
            <v>57.300547682032246</v>
          </cell>
          <cell r="R92">
            <v>10.887654091244837</v>
          </cell>
        </row>
      </sheetData>
      <sheetData sheetId="4"/>
      <sheetData sheetId="5">
        <row r="62">
          <cell r="R62">
            <v>5.8121941238702846E-2</v>
          </cell>
          <cell r="S62">
            <v>7.3939561918706431E-2</v>
          </cell>
          <cell r="V62">
            <v>1.9488371272157394</v>
          </cell>
          <cell r="Y62">
            <v>0.12243848901436749</v>
          </cell>
          <cell r="Z62">
            <v>0.24454459489583869</v>
          </cell>
          <cell r="AA62">
            <v>7.1961347267190945E-3</v>
          </cell>
          <cell r="AB62">
            <v>0.39809999006543251</v>
          </cell>
          <cell r="AC62">
            <v>9.7231416303031892E-2</v>
          </cell>
        </row>
        <row r="63">
          <cell r="R63">
            <v>12.253638939819718</v>
          </cell>
          <cell r="S63">
            <v>6.364201238918672</v>
          </cell>
          <cell r="V63">
            <v>9.3195909376348087</v>
          </cell>
          <cell r="Y63">
            <v>0.39561616437500646</v>
          </cell>
          <cell r="Z63">
            <v>1.3089474474976122</v>
          </cell>
          <cell r="AA63">
            <v>0.17484859576414635</v>
          </cell>
          <cell r="AB63">
            <v>2.8574893060459416</v>
          </cell>
          <cell r="AC63">
            <v>0.14971559637660903</v>
          </cell>
        </row>
        <row r="64">
          <cell r="R64">
            <v>10.138741211591451</v>
          </cell>
          <cell r="S64">
            <v>5.0225374103333458</v>
          </cell>
          <cell r="V64">
            <v>13.166820038417868</v>
          </cell>
          <cell r="Y64">
            <v>0.11672288544719578</v>
          </cell>
          <cell r="Z64">
            <v>0.57093737223728169</v>
          </cell>
          <cell r="AA64">
            <v>0.33599805198786115</v>
          </cell>
          <cell r="AB64">
            <v>0.84657794082320237</v>
          </cell>
          <cell r="AC64">
            <v>0.18072062578200843</v>
          </cell>
        </row>
        <row r="65">
          <cell r="R65">
            <v>1.2191033919310499</v>
          </cell>
          <cell r="S65">
            <v>0.45798131794652974</v>
          </cell>
          <cell r="V65">
            <v>0.98601543423976068</v>
          </cell>
          <cell r="Y65">
            <v>0.59516447565961883</v>
          </cell>
          <cell r="Z65">
            <v>1.5215120365710142</v>
          </cell>
          <cell r="AA65">
            <v>0.67667174398719609</v>
          </cell>
          <cell r="AB65">
            <v>6.0777689306477498</v>
          </cell>
          <cell r="AC65">
            <v>0.84358956321416656</v>
          </cell>
        </row>
        <row r="66">
          <cell r="R66">
            <v>1.7636805131161282E-2</v>
          </cell>
          <cell r="S66">
            <v>0.15038529125357059</v>
          </cell>
          <cell r="V66">
            <v>7.3537003208748715</v>
          </cell>
          <cell r="Y66">
            <v>1.1274552409370209</v>
          </cell>
          <cell r="Z66">
            <v>1.6072602868961319</v>
          </cell>
          <cell r="AA66">
            <v>0.98162151959862953</v>
          </cell>
          <cell r="AB66">
            <v>11.299762629544318</v>
          </cell>
          <cell r="AC66">
            <v>0.99264962416837932</v>
          </cell>
        </row>
        <row r="67">
          <cell r="R67">
            <v>1.9912299468034504</v>
          </cell>
          <cell r="S67">
            <v>0.80219613705920878</v>
          </cell>
          <cell r="V67">
            <v>0.81023860234459022</v>
          </cell>
          <cell r="Y67">
            <v>0.27532035993559134</v>
          </cell>
          <cell r="Z67">
            <v>1.1745380818668245</v>
          </cell>
          <cell r="AA67">
            <v>0.19192274941608645</v>
          </cell>
          <cell r="AB67">
            <v>4.6785404890737823</v>
          </cell>
          <cell r="AC67">
            <v>0.77712981249991842</v>
          </cell>
        </row>
        <row r="68">
          <cell r="R68">
            <v>1.2189318219046896</v>
          </cell>
          <cell r="S68">
            <v>0.61179067238592921</v>
          </cell>
          <cell r="V68">
            <v>1.5716219456358402</v>
          </cell>
        </row>
        <row r="76">
          <cell r="Q76">
            <v>2</v>
          </cell>
          <cell r="R76">
            <v>70</v>
          </cell>
          <cell r="S76">
            <v>1.5</v>
          </cell>
          <cell r="T76">
            <v>70</v>
          </cell>
        </row>
        <row r="77">
          <cell r="Q77">
            <v>4</v>
          </cell>
          <cell r="R77">
            <v>70</v>
          </cell>
          <cell r="S77">
            <v>3.5</v>
          </cell>
          <cell r="T77">
            <v>70</v>
          </cell>
        </row>
        <row r="78">
          <cell r="Q78">
            <v>6</v>
          </cell>
          <cell r="R78">
            <v>70</v>
          </cell>
          <cell r="S78">
            <v>5.5</v>
          </cell>
          <cell r="T78">
            <v>70</v>
          </cell>
        </row>
        <row r="79">
          <cell r="Q79">
            <v>8</v>
          </cell>
          <cell r="R79">
            <v>70</v>
          </cell>
          <cell r="S79">
            <v>7.5</v>
          </cell>
          <cell r="T79">
            <v>70</v>
          </cell>
        </row>
        <row r="80">
          <cell r="Q80">
            <v>10</v>
          </cell>
          <cell r="R80">
            <v>70</v>
          </cell>
          <cell r="S80">
            <v>9.5</v>
          </cell>
          <cell r="T80">
            <v>70</v>
          </cell>
        </row>
        <row r="81">
          <cell r="Q81">
            <v>12</v>
          </cell>
          <cell r="R81">
            <v>70</v>
          </cell>
          <cell r="S81">
            <v>11.5</v>
          </cell>
          <cell r="T81">
            <v>70</v>
          </cell>
        </row>
        <row r="86">
          <cell r="J86">
            <v>2</v>
          </cell>
          <cell r="K86">
            <v>3.6832330122545387</v>
          </cell>
          <cell r="L86">
            <v>2.3860755386271304</v>
          </cell>
          <cell r="M86">
            <v>45.809597726820058</v>
          </cell>
          <cell r="N86">
            <v>2.7072737137959879</v>
          </cell>
          <cell r="O86">
            <v>67.50220096539212</v>
          </cell>
          <cell r="P86">
            <v>3.2496298659950629</v>
          </cell>
          <cell r="Q86" t="str">
            <v>B3</v>
          </cell>
        </row>
        <row r="87">
          <cell r="J87">
            <v>4</v>
          </cell>
          <cell r="K87">
            <v>-2.6722191232061432</v>
          </cell>
          <cell r="L87">
            <v>-3.9484935039416857</v>
          </cell>
          <cell r="M87">
            <v>31.98183813609905</v>
          </cell>
          <cell r="N87">
            <v>-3.4786106250877191</v>
          </cell>
          <cell r="O87">
            <v>57.366433677671417</v>
          </cell>
          <cell r="P87">
            <v>-2.6391394018258296</v>
          </cell>
          <cell r="Q87" t="str">
            <v>B4</v>
          </cell>
        </row>
        <row r="88">
          <cell r="J88">
            <v>6</v>
          </cell>
          <cell r="K88">
            <v>6.709615178876593</v>
          </cell>
          <cell r="L88">
            <v>6.5506395579814853</v>
          </cell>
          <cell r="M88">
            <v>35.819974510516758</v>
          </cell>
          <cell r="N88">
            <v>6.5303397322995727</v>
          </cell>
          <cell r="O88">
            <v>61.217383678989322</v>
          </cell>
          <cell r="P88">
            <v>6.5596421201077</v>
          </cell>
          <cell r="Q88" t="str">
            <v>B5</v>
          </cell>
        </row>
        <row r="89">
          <cell r="J89">
            <v>8</v>
          </cell>
          <cell r="K89">
            <v>2.4001841709780702</v>
          </cell>
          <cell r="L89">
            <v>2.2401211253358477</v>
          </cell>
          <cell r="M89">
            <v>11.625992355890491</v>
          </cell>
          <cell r="N89">
            <v>2.0434971139359992</v>
          </cell>
          <cell r="O89">
            <v>30.019716255101237</v>
          </cell>
          <cell r="P89">
            <v>2.2438661610835964</v>
          </cell>
          <cell r="Q89" t="str">
            <v>B6</v>
          </cell>
        </row>
        <row r="90">
          <cell r="J90">
            <v>10</v>
          </cell>
          <cell r="K90">
            <v>7.8947515713645338</v>
          </cell>
          <cell r="L90">
            <v>5.4592999900041406</v>
          </cell>
          <cell r="M90">
            <v>31.81821390027023</v>
          </cell>
          <cell r="N90">
            <v>5.5148138518706151</v>
          </cell>
          <cell r="O90">
            <v>58.802556406762839</v>
          </cell>
          <cell r="P90">
            <v>8.6926707549965787</v>
          </cell>
          <cell r="Q90" t="str">
            <v>B7</v>
          </cell>
        </row>
        <row r="91">
          <cell r="J91">
            <v>12</v>
          </cell>
          <cell r="K91">
            <v>12.495072466408175</v>
          </cell>
          <cell r="L91">
            <v>7.7133726819340058</v>
          </cell>
          <cell r="M91">
            <v>39.926861981846407</v>
          </cell>
          <cell r="N91">
            <v>7.9651906514963011</v>
          </cell>
          <cell r="O91">
            <v>62.169259066827443</v>
          </cell>
          <cell r="P91">
            <v>12.523894062989926</v>
          </cell>
          <cell r="Q91" t="str">
            <v>B8</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A099A-7D7A-45A5-A15D-95DDF54445EF}">
  <sheetPr>
    <pageSetUpPr fitToPage="1"/>
  </sheetPr>
  <dimension ref="A1:G285"/>
  <sheetViews>
    <sheetView workbookViewId="0"/>
  </sheetViews>
  <sheetFormatPr defaultColWidth="8.85546875" defaultRowHeight="12.75" x14ac:dyDescent="0.2"/>
  <cols>
    <col min="1" max="1" width="33.42578125" style="64" customWidth="1"/>
    <col min="2" max="2" width="0.28515625" style="64" customWidth="1"/>
    <col min="3" max="3" width="18.140625" style="64" customWidth="1"/>
    <col min="4" max="4" width="14.85546875" style="64" customWidth="1"/>
    <col min="5" max="5" width="13.42578125" style="64" customWidth="1"/>
    <col min="6" max="6" width="1.42578125" style="64" customWidth="1"/>
    <col min="7" max="7" width="29.42578125" style="64" customWidth="1"/>
  </cols>
  <sheetData>
    <row r="1" spans="1:7" ht="15.75" x14ac:dyDescent="0.25">
      <c r="A1" s="57" t="s">
        <v>54</v>
      </c>
      <c r="B1" s="58" t="s">
        <v>55</v>
      </c>
      <c r="C1" s="58"/>
      <c r="D1" s="58"/>
      <c r="E1" s="58"/>
      <c r="F1" s="58"/>
      <c r="G1" s="58"/>
    </row>
    <row r="2" spans="1:7" ht="15.75" x14ac:dyDescent="0.25">
      <c r="A2" s="59" t="s">
        <v>56</v>
      </c>
      <c r="B2" s="60"/>
      <c r="C2" s="60"/>
      <c r="D2" s="60"/>
      <c r="E2" s="58"/>
      <c r="F2" s="58"/>
      <c r="G2" s="58"/>
    </row>
    <row r="3" spans="1:7" ht="15" x14ac:dyDescent="0.25">
      <c r="A3" s="58"/>
      <c r="B3" s="61"/>
      <c r="C3" s="61"/>
      <c r="D3" s="61"/>
      <c r="E3" s="61"/>
      <c r="F3" s="61"/>
      <c r="G3" s="61"/>
    </row>
    <row r="4" spans="1:7" ht="15" x14ac:dyDescent="0.25">
      <c r="A4" s="61"/>
      <c r="B4" s="61"/>
      <c r="C4" s="61"/>
      <c r="D4" s="58"/>
      <c r="E4" s="62"/>
      <c r="F4" s="62"/>
      <c r="G4" s="63"/>
    </row>
    <row r="5" spans="1:7" ht="15" x14ac:dyDescent="0.25">
      <c r="A5" s="62" t="s">
        <v>57</v>
      </c>
      <c r="B5" s="61"/>
      <c r="C5" s="61" t="s">
        <v>58</v>
      </c>
      <c r="D5" s="58"/>
      <c r="E5" s="62" t="s">
        <v>59</v>
      </c>
      <c r="F5" s="62"/>
      <c r="G5" s="63" t="s">
        <v>60</v>
      </c>
    </row>
    <row r="6" spans="1:7" ht="15" x14ac:dyDescent="0.25">
      <c r="A6" s="62"/>
      <c r="B6" s="61"/>
      <c r="C6" s="61" t="s">
        <v>61</v>
      </c>
      <c r="D6" s="58"/>
      <c r="E6" s="62"/>
      <c r="F6" s="62"/>
      <c r="G6" s="61"/>
    </row>
    <row r="7" spans="1:7" ht="15" x14ac:dyDescent="0.25">
      <c r="A7" s="62"/>
      <c r="B7" s="61"/>
      <c r="D7" s="58"/>
      <c r="E7" s="62"/>
      <c r="F7" s="62"/>
      <c r="G7" s="63"/>
    </row>
    <row r="8" spans="1:7" ht="15" x14ac:dyDescent="0.25">
      <c r="A8" s="58"/>
      <c r="B8" s="61"/>
      <c r="D8" s="58"/>
      <c r="E8" s="62" t="s">
        <v>62</v>
      </c>
      <c r="F8" s="58"/>
      <c r="G8" s="63" t="s">
        <v>63</v>
      </c>
    </row>
    <row r="9" spans="1:7" ht="15" x14ac:dyDescent="0.25">
      <c r="A9" s="58"/>
      <c r="B9" s="61"/>
      <c r="C9" s="63"/>
      <c r="D9" s="58"/>
      <c r="E9" s="58"/>
      <c r="F9" s="58"/>
      <c r="G9" s="63"/>
    </row>
    <row r="10" spans="1:7" ht="15" x14ac:dyDescent="0.25">
      <c r="A10" s="62" t="s">
        <v>64</v>
      </c>
      <c r="B10" s="61"/>
      <c r="C10" s="61" t="s">
        <v>65</v>
      </c>
      <c r="D10" s="58"/>
      <c r="E10" s="62" t="s">
        <v>66</v>
      </c>
      <c r="F10" s="62"/>
      <c r="G10" s="65">
        <v>43014</v>
      </c>
    </row>
    <row r="11" spans="1:7" ht="15" x14ac:dyDescent="0.25">
      <c r="A11" s="62"/>
      <c r="B11" s="61"/>
      <c r="D11" s="58"/>
      <c r="E11" s="62"/>
      <c r="F11" s="62"/>
      <c r="G11" s="66"/>
    </row>
    <row r="12" spans="1:7" ht="15" x14ac:dyDescent="0.25">
      <c r="A12" s="58"/>
      <c r="B12" s="61"/>
      <c r="D12" s="58"/>
      <c r="E12" s="58"/>
      <c r="F12" s="58"/>
      <c r="G12" s="63"/>
    </row>
    <row r="13" spans="1:7" ht="15" x14ac:dyDescent="0.25">
      <c r="A13" s="58"/>
      <c r="B13" s="61"/>
      <c r="C13" s="63"/>
      <c r="D13" s="58"/>
      <c r="E13" s="58"/>
      <c r="F13" s="58"/>
      <c r="G13" s="63"/>
    </row>
    <row r="14" spans="1:7" ht="15" x14ac:dyDescent="0.25">
      <c r="A14" s="62" t="s">
        <v>67</v>
      </c>
      <c r="B14" s="61"/>
      <c r="C14" s="67" t="s">
        <v>68</v>
      </c>
      <c r="D14" s="58"/>
      <c r="E14" s="62" t="s">
        <v>69</v>
      </c>
      <c r="F14" s="62"/>
      <c r="G14" s="67" t="s">
        <v>58</v>
      </c>
    </row>
    <row r="15" spans="1:7" ht="15" x14ac:dyDescent="0.25">
      <c r="A15" s="62" t="s">
        <v>70</v>
      </c>
      <c r="B15" s="61"/>
      <c r="C15" s="67">
        <v>7378</v>
      </c>
      <c r="D15" s="58"/>
      <c r="E15" s="62" t="s">
        <v>71</v>
      </c>
      <c r="F15" s="62"/>
      <c r="G15" s="68" t="s">
        <v>72</v>
      </c>
    </row>
    <row r="16" spans="1:7" ht="15" x14ac:dyDescent="0.25">
      <c r="A16" s="58"/>
      <c r="B16" s="61"/>
      <c r="C16" s="63"/>
      <c r="D16" s="61"/>
      <c r="E16" s="61"/>
      <c r="F16" s="61"/>
      <c r="G16" s="64" t="s">
        <v>73</v>
      </c>
    </row>
    <row r="17" spans="1:7" ht="15" x14ac:dyDescent="0.25">
      <c r="A17" s="58"/>
      <c r="B17" s="61"/>
      <c r="C17" s="63"/>
      <c r="D17" s="61"/>
      <c r="E17" s="61"/>
      <c r="F17" s="61"/>
      <c r="G17" s="64" t="s">
        <v>74</v>
      </c>
    </row>
    <row r="18" spans="1:7" ht="14.25" x14ac:dyDescent="0.2">
      <c r="A18" s="61"/>
      <c r="B18" s="61"/>
      <c r="C18" s="63"/>
      <c r="D18" s="61"/>
      <c r="E18" s="61"/>
      <c r="F18" s="61"/>
      <c r="G18" s="64" t="s">
        <v>75</v>
      </c>
    </row>
    <row r="19" spans="1:7" ht="14.25" customHeight="1" x14ac:dyDescent="0.2">
      <c r="A19" s="69" t="s">
        <v>76</v>
      </c>
      <c r="B19" s="61"/>
      <c r="C19" s="70" t="s">
        <v>77</v>
      </c>
      <c r="D19" s="71"/>
      <c r="E19" s="71"/>
      <c r="F19" s="71"/>
      <c r="G19" s="71"/>
    </row>
    <row r="20" spans="1:7" ht="15" x14ac:dyDescent="0.25">
      <c r="A20" s="62" t="s">
        <v>78</v>
      </c>
      <c r="B20" s="63"/>
      <c r="C20" s="65">
        <v>42888</v>
      </c>
      <c r="D20" s="61"/>
      <c r="E20" s="62" t="s">
        <v>79</v>
      </c>
      <c r="F20" s="62"/>
      <c r="G20" s="72">
        <v>7378</v>
      </c>
    </row>
    <row r="21" spans="1:7" ht="14.25" customHeight="1" x14ac:dyDescent="0.25">
      <c r="A21" s="62" t="s">
        <v>80</v>
      </c>
      <c r="B21" s="73"/>
      <c r="C21" s="65">
        <v>43010</v>
      </c>
      <c r="D21" s="61"/>
      <c r="E21" s="62" t="s">
        <v>81</v>
      </c>
      <c r="F21" s="62"/>
      <c r="G21" s="67" t="s">
        <v>82</v>
      </c>
    </row>
    <row r="22" spans="1:7" ht="15" x14ac:dyDescent="0.25">
      <c r="A22" s="62" t="s">
        <v>83</v>
      </c>
      <c r="B22" s="73"/>
      <c r="C22" s="65">
        <v>43014</v>
      </c>
      <c r="D22" s="61"/>
      <c r="E22" s="62" t="s">
        <v>84</v>
      </c>
      <c r="F22" s="62"/>
      <c r="G22" s="63" t="s">
        <v>85</v>
      </c>
    </row>
    <row r="23" spans="1:7" ht="15" x14ac:dyDescent="0.25">
      <c r="A23" s="62" t="s">
        <v>86</v>
      </c>
      <c r="B23" s="74"/>
      <c r="C23" s="63">
        <v>28</v>
      </c>
      <c r="D23" s="61"/>
      <c r="E23" s="62" t="s">
        <v>87</v>
      </c>
      <c r="F23" s="62"/>
      <c r="G23" s="63" t="s">
        <v>88</v>
      </c>
    </row>
    <row r="24" spans="1:7" ht="15" x14ac:dyDescent="0.25">
      <c r="A24" s="61"/>
      <c r="B24" s="61"/>
      <c r="C24" s="75"/>
      <c r="D24" s="61"/>
      <c r="E24" s="62"/>
      <c r="F24" s="62"/>
      <c r="G24" s="61"/>
    </row>
    <row r="25" spans="1:7" ht="15" customHeight="1" x14ac:dyDescent="0.25">
      <c r="A25" s="62" t="s">
        <v>89</v>
      </c>
      <c r="B25" s="61"/>
      <c r="C25" s="76" t="s">
        <v>90</v>
      </c>
      <c r="D25" s="76"/>
      <c r="E25" s="76"/>
      <c r="F25" s="76"/>
      <c r="G25" s="76"/>
    </row>
    <row r="26" spans="1:7" ht="14.25" customHeight="1" x14ac:dyDescent="0.2">
      <c r="A26" s="77"/>
      <c r="B26" s="61"/>
      <c r="C26" s="76" t="s">
        <v>91</v>
      </c>
      <c r="D26" s="76"/>
      <c r="E26" s="76"/>
      <c r="F26" s="76"/>
      <c r="G26" s="76"/>
    </row>
    <row r="27" spans="1:7" ht="14.25" customHeight="1" x14ac:dyDescent="0.2">
      <c r="A27" s="61"/>
      <c r="B27" s="61"/>
      <c r="C27" s="78"/>
      <c r="D27" s="78"/>
      <c r="E27" s="78"/>
      <c r="F27" s="78"/>
      <c r="G27" s="78"/>
    </row>
    <row r="28" spans="1:7" ht="14.25" customHeight="1" x14ac:dyDescent="0.2">
      <c r="A28" s="61"/>
      <c r="B28" s="61"/>
      <c r="C28" s="61"/>
      <c r="D28" s="61"/>
      <c r="E28" s="63"/>
      <c r="F28" s="63"/>
      <c r="G28" s="61"/>
    </row>
    <row r="29" spans="1:7" ht="12.75" customHeight="1" x14ac:dyDescent="0.2">
      <c r="A29" s="79" t="s">
        <v>92</v>
      </c>
      <c r="B29" s="79"/>
      <c r="C29" s="79"/>
      <c r="D29" s="79"/>
      <c r="E29" s="79"/>
      <c r="F29" s="79"/>
      <c r="G29" s="79"/>
    </row>
    <row r="30" spans="1:7" x14ac:dyDescent="0.2">
      <c r="A30" s="79"/>
      <c r="B30" s="79"/>
      <c r="C30" s="79"/>
      <c r="D30" s="79"/>
      <c r="E30" s="79"/>
      <c r="F30" s="79"/>
      <c r="G30" s="79"/>
    </row>
    <row r="31" spans="1:7" x14ac:dyDescent="0.2">
      <c r="A31" s="79"/>
      <c r="B31" s="79"/>
      <c r="C31" s="79"/>
      <c r="D31" s="79"/>
      <c r="E31" s="79"/>
      <c r="F31" s="79"/>
      <c r="G31" s="79"/>
    </row>
    <row r="32" spans="1:7" x14ac:dyDescent="0.2">
      <c r="A32" s="79"/>
      <c r="B32" s="79"/>
      <c r="C32" s="79"/>
      <c r="D32" s="79"/>
      <c r="E32" s="79"/>
      <c r="F32" s="79"/>
      <c r="G32" s="79"/>
    </row>
    <row r="33" spans="1:7" ht="15" x14ac:dyDescent="0.2">
      <c r="A33" s="80"/>
      <c r="B33" s="80"/>
      <c r="C33" s="80"/>
      <c r="D33" s="80"/>
      <c r="E33" s="80"/>
      <c r="F33" s="80"/>
      <c r="G33" s="80"/>
    </row>
    <row r="34" spans="1:7" ht="15" x14ac:dyDescent="0.2">
      <c r="A34" s="80"/>
      <c r="B34" s="80"/>
      <c r="C34" s="80"/>
      <c r="D34" s="80"/>
      <c r="E34" s="80"/>
      <c r="F34" s="80"/>
      <c r="G34" s="80"/>
    </row>
    <row r="35" spans="1:7" ht="15" x14ac:dyDescent="0.2">
      <c r="A35" s="80"/>
      <c r="B35" s="80"/>
      <c r="C35" s="80"/>
      <c r="D35" s="80"/>
      <c r="E35" s="80"/>
      <c r="F35" s="80"/>
      <c r="G35" s="80"/>
    </row>
    <row r="36" spans="1:7" ht="15" x14ac:dyDescent="0.2">
      <c r="A36" s="80"/>
      <c r="B36" s="80"/>
      <c r="C36" s="80"/>
      <c r="D36" s="80"/>
      <c r="E36" s="80"/>
      <c r="F36" s="80"/>
      <c r="G36" s="80"/>
    </row>
    <row r="37" spans="1:7" ht="15" x14ac:dyDescent="0.2">
      <c r="A37" s="80"/>
      <c r="B37" s="80"/>
      <c r="C37" s="80"/>
      <c r="D37" s="80"/>
      <c r="E37" s="80"/>
      <c r="F37" s="80"/>
      <c r="G37" s="80"/>
    </row>
    <row r="38" spans="1:7" ht="15" x14ac:dyDescent="0.2">
      <c r="A38" s="80"/>
      <c r="B38" s="80"/>
      <c r="C38" s="80"/>
      <c r="D38" s="80"/>
      <c r="E38" s="80"/>
      <c r="F38" s="80"/>
      <c r="G38" s="80"/>
    </row>
    <row r="39" spans="1:7" ht="15" x14ac:dyDescent="0.2">
      <c r="A39" s="80"/>
      <c r="B39" s="80"/>
      <c r="C39" s="80"/>
      <c r="D39" s="80"/>
      <c r="E39" s="80"/>
      <c r="F39" s="80"/>
      <c r="G39" s="80"/>
    </row>
    <row r="40" spans="1:7" ht="15" x14ac:dyDescent="0.2">
      <c r="A40" s="80"/>
      <c r="B40" s="80"/>
      <c r="C40" s="80"/>
      <c r="D40" s="80"/>
      <c r="E40" s="80"/>
      <c r="F40" s="80"/>
      <c r="G40" s="80"/>
    </row>
    <row r="41" spans="1:7" ht="15" x14ac:dyDescent="0.2">
      <c r="A41" s="80"/>
      <c r="B41" s="80"/>
      <c r="C41" s="80"/>
      <c r="D41" s="80"/>
      <c r="E41" s="80"/>
      <c r="F41" s="80"/>
      <c r="G41" s="80"/>
    </row>
    <row r="42" spans="1:7" ht="15" x14ac:dyDescent="0.2">
      <c r="A42" s="80"/>
      <c r="B42" s="80"/>
      <c r="C42" s="80"/>
      <c r="D42" s="80"/>
      <c r="E42" s="80"/>
      <c r="F42" s="80"/>
      <c r="G42" s="80"/>
    </row>
    <row r="43" spans="1:7" ht="15" x14ac:dyDescent="0.2">
      <c r="A43" s="80"/>
      <c r="B43" s="80"/>
      <c r="C43" s="80"/>
      <c r="D43" s="80"/>
      <c r="E43" s="80"/>
      <c r="F43" s="80"/>
      <c r="G43" s="80"/>
    </row>
    <row r="44" spans="1:7" ht="15" x14ac:dyDescent="0.2">
      <c r="A44" s="80"/>
      <c r="B44" s="80"/>
      <c r="C44" s="80"/>
      <c r="D44" s="80"/>
      <c r="E44" s="80"/>
      <c r="F44" s="80"/>
      <c r="G44" s="80"/>
    </row>
    <row r="45" spans="1:7" ht="15" x14ac:dyDescent="0.2">
      <c r="A45" s="80"/>
      <c r="B45" s="80"/>
      <c r="C45" s="80"/>
      <c r="D45" s="80"/>
      <c r="E45" s="80"/>
      <c r="F45" s="80"/>
      <c r="G45" s="80"/>
    </row>
    <row r="46" spans="1:7" ht="15" x14ac:dyDescent="0.2">
      <c r="A46" s="80"/>
      <c r="B46" s="80"/>
      <c r="C46" s="80"/>
      <c r="D46" s="80"/>
      <c r="E46" s="80"/>
      <c r="F46" s="80"/>
      <c r="G46" s="80"/>
    </row>
    <row r="47" spans="1:7" ht="15" x14ac:dyDescent="0.2">
      <c r="A47" s="80"/>
      <c r="B47" s="80"/>
      <c r="C47" s="80"/>
      <c r="D47" s="80"/>
      <c r="E47" s="80"/>
      <c r="F47" s="80"/>
      <c r="G47" s="80"/>
    </row>
    <row r="48" spans="1:7" ht="15" x14ac:dyDescent="0.2">
      <c r="A48" s="80"/>
      <c r="B48" s="80"/>
      <c r="C48" s="80"/>
      <c r="D48" s="80"/>
      <c r="E48" s="80"/>
      <c r="F48" s="80"/>
      <c r="G48" s="80"/>
    </row>
    <row r="49" spans="1:7" ht="15" x14ac:dyDescent="0.2">
      <c r="A49" s="80"/>
      <c r="B49" s="80"/>
      <c r="C49" s="80"/>
      <c r="D49" s="80"/>
      <c r="E49" s="80"/>
      <c r="F49" s="80"/>
      <c r="G49" s="80"/>
    </row>
    <row r="50" spans="1:7" ht="15" x14ac:dyDescent="0.2">
      <c r="A50" s="80"/>
      <c r="B50" s="80"/>
      <c r="C50" s="80"/>
      <c r="D50" s="80"/>
      <c r="E50" s="80"/>
      <c r="F50" s="80"/>
      <c r="G50" s="80"/>
    </row>
    <row r="51" spans="1:7" ht="15" x14ac:dyDescent="0.2">
      <c r="A51" s="80"/>
      <c r="B51" s="80"/>
      <c r="C51" s="80"/>
      <c r="D51" s="80"/>
      <c r="E51" s="80"/>
      <c r="F51" s="80"/>
      <c r="G51" s="80"/>
    </row>
    <row r="52" spans="1:7" ht="15" x14ac:dyDescent="0.2">
      <c r="A52" s="80"/>
      <c r="B52" s="80"/>
      <c r="C52" s="80"/>
      <c r="D52" s="80"/>
      <c r="E52" s="80"/>
      <c r="F52" s="80"/>
      <c r="G52" s="80"/>
    </row>
    <row r="53" spans="1:7" ht="15" x14ac:dyDescent="0.2">
      <c r="A53" s="80"/>
      <c r="B53" s="80"/>
      <c r="C53" s="80"/>
      <c r="D53" s="80"/>
      <c r="E53" s="80"/>
      <c r="F53" s="80"/>
      <c r="G53" s="80"/>
    </row>
    <row r="54" spans="1:7" ht="15" x14ac:dyDescent="0.2">
      <c r="A54" s="80"/>
      <c r="B54" s="80"/>
      <c r="C54" s="80"/>
      <c r="D54" s="80"/>
      <c r="E54" s="80"/>
      <c r="F54" s="80"/>
      <c r="G54" s="80"/>
    </row>
    <row r="55" spans="1:7" ht="15" x14ac:dyDescent="0.2">
      <c r="A55" s="80"/>
      <c r="B55" s="80"/>
      <c r="C55" s="80"/>
      <c r="D55" s="80"/>
      <c r="E55" s="80"/>
      <c r="F55" s="80"/>
      <c r="G55" s="80"/>
    </row>
    <row r="56" spans="1:7" ht="15" x14ac:dyDescent="0.2">
      <c r="A56" s="80"/>
      <c r="B56" s="80"/>
      <c r="C56" s="80"/>
      <c r="D56" s="80"/>
      <c r="E56" s="80"/>
      <c r="F56" s="80"/>
      <c r="G56" s="80"/>
    </row>
    <row r="57" spans="1:7" ht="15" x14ac:dyDescent="0.2">
      <c r="A57" s="80"/>
      <c r="B57" s="80"/>
      <c r="C57" s="80"/>
      <c r="D57" s="80"/>
      <c r="E57" s="80"/>
      <c r="F57" s="80"/>
      <c r="G57" s="80"/>
    </row>
    <row r="58" spans="1:7" ht="15" x14ac:dyDescent="0.2">
      <c r="A58" s="80"/>
      <c r="B58" s="80"/>
      <c r="C58" s="80"/>
      <c r="D58" s="80"/>
      <c r="E58" s="80"/>
      <c r="F58" s="80"/>
      <c r="G58" s="80"/>
    </row>
    <row r="59" spans="1:7" ht="15" x14ac:dyDescent="0.2">
      <c r="A59" s="80"/>
      <c r="B59" s="80"/>
      <c r="C59" s="80"/>
      <c r="D59" s="80"/>
      <c r="E59" s="80"/>
      <c r="F59" s="80"/>
      <c r="G59" s="80"/>
    </row>
    <row r="60" spans="1:7" ht="15" x14ac:dyDescent="0.2">
      <c r="A60" s="80"/>
      <c r="B60" s="80"/>
      <c r="C60" s="80"/>
      <c r="D60" s="80"/>
      <c r="E60" s="80"/>
      <c r="F60" s="80"/>
      <c r="G60" s="80"/>
    </row>
    <row r="61" spans="1:7" ht="15" x14ac:dyDescent="0.2">
      <c r="A61" s="80"/>
      <c r="B61" s="80"/>
      <c r="C61" s="80"/>
      <c r="D61" s="80"/>
      <c r="E61" s="80"/>
      <c r="F61" s="80"/>
      <c r="G61" s="80"/>
    </row>
    <row r="62" spans="1:7" ht="15" x14ac:dyDescent="0.2">
      <c r="A62" s="80"/>
      <c r="B62" s="80"/>
      <c r="C62" s="80"/>
      <c r="D62" s="80"/>
      <c r="E62" s="80"/>
      <c r="F62" s="80"/>
      <c r="G62" s="80"/>
    </row>
    <row r="63" spans="1:7" ht="15" x14ac:dyDescent="0.2">
      <c r="A63" s="80"/>
      <c r="B63" s="80"/>
      <c r="C63" s="80"/>
      <c r="D63" s="80"/>
      <c r="E63" s="80"/>
      <c r="F63" s="80"/>
      <c r="G63" s="80"/>
    </row>
    <row r="64" spans="1:7" ht="15" x14ac:dyDescent="0.2">
      <c r="A64" s="80"/>
      <c r="B64" s="80"/>
      <c r="C64" s="80"/>
      <c r="D64" s="80"/>
      <c r="E64" s="80"/>
      <c r="F64" s="80"/>
      <c r="G64" s="80"/>
    </row>
    <row r="65" spans="1:7" ht="15" x14ac:dyDescent="0.2">
      <c r="A65" s="80"/>
      <c r="B65" s="80"/>
      <c r="C65" s="80"/>
      <c r="D65" s="80"/>
      <c r="E65" s="80"/>
      <c r="F65" s="80"/>
      <c r="G65" s="80"/>
    </row>
    <row r="66" spans="1:7" ht="15" x14ac:dyDescent="0.2">
      <c r="A66" s="80"/>
      <c r="B66" s="80"/>
      <c r="C66" s="80"/>
      <c r="D66" s="80"/>
      <c r="E66" s="80"/>
      <c r="F66" s="80"/>
      <c r="G66" s="80"/>
    </row>
    <row r="67" spans="1:7" ht="15" x14ac:dyDescent="0.2">
      <c r="A67" s="80"/>
      <c r="B67" s="80"/>
      <c r="C67" s="80"/>
      <c r="D67" s="80"/>
      <c r="E67" s="80"/>
      <c r="F67" s="80"/>
      <c r="G67" s="80"/>
    </row>
    <row r="68" spans="1:7" ht="15" x14ac:dyDescent="0.2">
      <c r="A68" s="80"/>
      <c r="B68" s="80"/>
      <c r="C68" s="80"/>
      <c r="D68" s="80"/>
      <c r="E68" s="80"/>
      <c r="F68" s="80"/>
      <c r="G68" s="80"/>
    </row>
    <row r="69" spans="1:7" ht="15" x14ac:dyDescent="0.2">
      <c r="A69" s="80"/>
      <c r="B69" s="80"/>
      <c r="C69" s="80"/>
      <c r="D69" s="80"/>
      <c r="E69" s="80"/>
      <c r="F69" s="80"/>
      <c r="G69" s="80"/>
    </row>
    <row r="70" spans="1:7" ht="15" x14ac:dyDescent="0.2">
      <c r="A70" s="80"/>
      <c r="B70" s="80"/>
      <c r="C70" s="80"/>
      <c r="D70" s="80"/>
      <c r="E70" s="80"/>
      <c r="F70" s="80"/>
      <c r="G70" s="80"/>
    </row>
    <row r="71" spans="1:7" ht="15" x14ac:dyDescent="0.2">
      <c r="A71" s="80"/>
      <c r="B71" s="80"/>
      <c r="C71" s="80"/>
      <c r="D71" s="80"/>
      <c r="E71" s="80"/>
      <c r="F71" s="80"/>
      <c r="G71" s="80"/>
    </row>
    <row r="72" spans="1:7" ht="15" x14ac:dyDescent="0.2">
      <c r="A72" s="80"/>
      <c r="B72" s="80"/>
      <c r="C72" s="80"/>
      <c r="D72" s="80"/>
      <c r="E72" s="80"/>
      <c r="F72" s="80"/>
      <c r="G72" s="80"/>
    </row>
    <row r="73" spans="1:7" ht="15" x14ac:dyDescent="0.2">
      <c r="A73" s="80"/>
      <c r="B73" s="80"/>
      <c r="C73" s="80"/>
      <c r="D73" s="80"/>
      <c r="E73" s="80"/>
      <c r="F73" s="80"/>
      <c r="G73" s="80"/>
    </row>
    <row r="74" spans="1:7" ht="15" x14ac:dyDescent="0.2">
      <c r="A74" s="80"/>
      <c r="B74" s="80"/>
      <c r="C74" s="80"/>
      <c r="D74" s="80"/>
      <c r="E74" s="80"/>
      <c r="F74" s="80"/>
      <c r="G74" s="80"/>
    </row>
    <row r="75" spans="1:7" ht="15" x14ac:dyDescent="0.2">
      <c r="A75" s="80"/>
      <c r="B75" s="80"/>
      <c r="C75" s="80"/>
      <c r="D75" s="80"/>
      <c r="E75" s="80"/>
      <c r="F75" s="80"/>
      <c r="G75" s="80"/>
    </row>
    <row r="76" spans="1:7" ht="15" x14ac:dyDescent="0.2">
      <c r="A76" s="80"/>
      <c r="B76" s="80"/>
      <c r="C76" s="80"/>
      <c r="D76" s="80"/>
      <c r="E76" s="80"/>
      <c r="F76" s="80"/>
      <c r="G76" s="80"/>
    </row>
    <row r="77" spans="1:7" ht="15" x14ac:dyDescent="0.2">
      <c r="A77" s="80"/>
      <c r="B77" s="80"/>
      <c r="C77" s="80"/>
      <c r="D77" s="80"/>
      <c r="E77" s="80"/>
      <c r="F77" s="80"/>
      <c r="G77" s="80"/>
    </row>
    <row r="78" spans="1:7" ht="15" x14ac:dyDescent="0.2">
      <c r="A78" s="80"/>
      <c r="B78" s="80"/>
      <c r="C78" s="80"/>
      <c r="D78" s="80"/>
      <c r="E78" s="80"/>
      <c r="F78" s="80"/>
      <c r="G78" s="80"/>
    </row>
    <row r="79" spans="1:7" ht="15" x14ac:dyDescent="0.2">
      <c r="A79" s="80"/>
      <c r="B79" s="80"/>
      <c r="C79" s="80"/>
      <c r="D79" s="80"/>
      <c r="E79" s="80"/>
      <c r="F79" s="80"/>
      <c r="G79" s="80"/>
    </row>
    <row r="80" spans="1:7" ht="15" x14ac:dyDescent="0.2">
      <c r="A80" s="80"/>
      <c r="B80" s="80"/>
      <c r="C80" s="80"/>
      <c r="D80" s="80"/>
      <c r="E80" s="80"/>
      <c r="F80" s="80"/>
      <c r="G80" s="80"/>
    </row>
    <row r="81" spans="1:7" ht="15" x14ac:dyDescent="0.2">
      <c r="A81" s="80"/>
      <c r="B81" s="80"/>
      <c r="C81" s="80"/>
      <c r="D81" s="80"/>
      <c r="E81" s="80"/>
      <c r="F81" s="80"/>
      <c r="G81" s="80"/>
    </row>
    <row r="82" spans="1:7" ht="15" x14ac:dyDescent="0.2">
      <c r="A82" s="80"/>
      <c r="B82" s="80"/>
      <c r="C82" s="80"/>
      <c r="D82" s="80"/>
      <c r="E82" s="80"/>
      <c r="F82" s="80"/>
      <c r="G82" s="80"/>
    </row>
    <row r="83" spans="1:7" ht="15" x14ac:dyDescent="0.2">
      <c r="A83" s="80"/>
      <c r="B83" s="80"/>
      <c r="C83" s="80"/>
      <c r="D83" s="80"/>
      <c r="E83" s="80"/>
      <c r="F83" s="80"/>
      <c r="G83" s="80"/>
    </row>
    <row r="84" spans="1:7" ht="15" x14ac:dyDescent="0.2">
      <c r="A84" s="80"/>
      <c r="B84" s="80"/>
      <c r="C84" s="80"/>
      <c r="D84" s="80"/>
      <c r="E84" s="80"/>
      <c r="F84" s="80"/>
      <c r="G84" s="80"/>
    </row>
    <row r="85" spans="1:7" ht="15" x14ac:dyDescent="0.2">
      <c r="A85" s="80"/>
      <c r="B85" s="80"/>
      <c r="C85" s="80"/>
      <c r="D85" s="80"/>
      <c r="E85" s="80"/>
      <c r="F85" s="80"/>
      <c r="G85" s="80"/>
    </row>
    <row r="86" spans="1:7" ht="15" x14ac:dyDescent="0.2">
      <c r="A86" s="80"/>
      <c r="B86" s="80"/>
      <c r="C86" s="80"/>
      <c r="D86" s="80"/>
      <c r="E86" s="80"/>
      <c r="F86" s="80"/>
      <c r="G86" s="80"/>
    </row>
    <row r="87" spans="1:7" ht="15" x14ac:dyDescent="0.2">
      <c r="A87" s="80"/>
      <c r="B87" s="80"/>
      <c r="C87" s="80"/>
      <c r="D87" s="80"/>
      <c r="E87" s="80"/>
      <c r="F87" s="80"/>
      <c r="G87" s="80"/>
    </row>
    <row r="88" spans="1:7" ht="15" x14ac:dyDescent="0.2">
      <c r="A88" s="80"/>
      <c r="B88" s="80"/>
      <c r="C88" s="80"/>
      <c r="D88" s="80"/>
      <c r="E88" s="80"/>
      <c r="F88" s="80"/>
      <c r="G88" s="80"/>
    </row>
    <row r="89" spans="1:7" ht="15" x14ac:dyDescent="0.2">
      <c r="A89" s="80"/>
      <c r="B89" s="80"/>
      <c r="C89" s="80"/>
      <c r="D89" s="80"/>
      <c r="E89" s="80"/>
      <c r="F89" s="80"/>
      <c r="G89" s="80"/>
    </row>
    <row r="90" spans="1:7" ht="15" x14ac:dyDescent="0.2">
      <c r="A90" s="80"/>
      <c r="B90" s="80"/>
      <c r="C90" s="80"/>
      <c r="D90" s="80"/>
      <c r="E90" s="80"/>
      <c r="F90" s="80"/>
      <c r="G90" s="80"/>
    </row>
    <row r="91" spans="1:7" ht="15" x14ac:dyDescent="0.2">
      <c r="A91" s="80"/>
      <c r="B91" s="80"/>
      <c r="C91" s="80"/>
      <c r="D91" s="80"/>
      <c r="E91" s="80"/>
      <c r="F91" s="80"/>
      <c r="G91" s="80"/>
    </row>
    <row r="92" spans="1:7" ht="15" x14ac:dyDescent="0.2">
      <c r="A92" s="80"/>
      <c r="B92" s="80"/>
      <c r="C92" s="80"/>
      <c r="D92" s="80"/>
      <c r="E92" s="80"/>
      <c r="F92" s="80"/>
      <c r="G92" s="80"/>
    </row>
    <row r="93" spans="1:7" ht="15" x14ac:dyDescent="0.2">
      <c r="A93" s="80"/>
      <c r="B93" s="80"/>
      <c r="C93" s="80"/>
      <c r="D93" s="80"/>
      <c r="E93" s="80"/>
      <c r="F93" s="80"/>
      <c r="G93" s="80"/>
    </row>
    <row r="94" spans="1:7" ht="15" x14ac:dyDescent="0.2">
      <c r="A94" s="80"/>
      <c r="B94" s="80"/>
      <c r="C94" s="80"/>
      <c r="D94" s="80"/>
      <c r="E94" s="80"/>
      <c r="F94" s="80"/>
      <c r="G94" s="80"/>
    </row>
    <row r="95" spans="1:7" ht="15" x14ac:dyDescent="0.2">
      <c r="A95" s="80"/>
      <c r="B95" s="80"/>
      <c r="C95" s="80"/>
      <c r="D95" s="80"/>
      <c r="E95" s="80"/>
      <c r="F95" s="80"/>
      <c r="G95" s="80"/>
    </row>
    <row r="96" spans="1:7" ht="15" x14ac:dyDescent="0.2">
      <c r="A96" s="80"/>
      <c r="B96" s="80"/>
      <c r="C96" s="80"/>
      <c r="D96" s="80"/>
      <c r="E96" s="80"/>
      <c r="F96" s="80"/>
      <c r="G96" s="80"/>
    </row>
    <row r="97" spans="1:7" ht="15" x14ac:dyDescent="0.2">
      <c r="A97" s="80"/>
      <c r="B97" s="80"/>
      <c r="C97" s="80"/>
      <c r="D97" s="80"/>
      <c r="E97" s="80"/>
      <c r="F97" s="80"/>
      <c r="G97" s="80"/>
    </row>
    <row r="98" spans="1:7" ht="15" x14ac:dyDescent="0.2">
      <c r="A98" s="80"/>
      <c r="B98" s="80"/>
      <c r="C98" s="80"/>
      <c r="D98" s="80"/>
      <c r="E98" s="80"/>
      <c r="F98" s="80"/>
      <c r="G98" s="80"/>
    </row>
    <row r="99" spans="1:7" ht="15" x14ac:dyDescent="0.2">
      <c r="A99" s="80"/>
      <c r="B99" s="80"/>
      <c r="C99" s="80"/>
      <c r="D99" s="80"/>
      <c r="E99" s="80"/>
      <c r="F99" s="80"/>
      <c r="G99" s="80"/>
    </row>
    <row r="100" spans="1:7" ht="15" x14ac:dyDescent="0.2">
      <c r="A100" s="80"/>
      <c r="B100" s="80"/>
      <c r="C100" s="80"/>
      <c r="D100" s="80"/>
      <c r="E100" s="80"/>
      <c r="F100" s="80"/>
      <c r="G100" s="80"/>
    </row>
    <row r="101" spans="1:7" ht="15" x14ac:dyDescent="0.2">
      <c r="A101" s="80"/>
      <c r="B101" s="80"/>
      <c r="C101" s="80"/>
      <c r="D101" s="80"/>
      <c r="E101" s="80"/>
      <c r="F101" s="80"/>
      <c r="G101" s="80"/>
    </row>
    <row r="102" spans="1:7" ht="15" x14ac:dyDescent="0.2">
      <c r="A102" s="80"/>
      <c r="B102" s="80"/>
      <c r="C102" s="80"/>
      <c r="D102" s="80"/>
      <c r="E102" s="80"/>
      <c r="F102" s="80"/>
      <c r="G102" s="80"/>
    </row>
    <row r="103" spans="1:7" ht="15" x14ac:dyDescent="0.2">
      <c r="A103" s="80"/>
      <c r="B103" s="80"/>
      <c r="C103" s="80"/>
      <c r="D103" s="80"/>
      <c r="E103" s="80"/>
      <c r="F103" s="80"/>
      <c r="G103" s="80"/>
    </row>
    <row r="104" spans="1:7" ht="15" x14ac:dyDescent="0.2">
      <c r="A104" s="80"/>
      <c r="B104" s="80"/>
      <c r="C104" s="80"/>
      <c r="D104" s="80"/>
      <c r="E104" s="80"/>
      <c r="F104" s="80"/>
      <c r="G104" s="80"/>
    </row>
    <row r="105" spans="1:7" ht="15" x14ac:dyDescent="0.2">
      <c r="A105" s="80"/>
      <c r="B105" s="80"/>
      <c r="C105" s="80"/>
      <c r="D105" s="80"/>
      <c r="E105" s="80"/>
      <c r="F105" s="80"/>
      <c r="G105" s="80"/>
    </row>
    <row r="106" spans="1:7" ht="15" x14ac:dyDescent="0.2">
      <c r="A106" s="80"/>
      <c r="B106" s="80"/>
      <c r="C106" s="80"/>
      <c r="D106" s="80"/>
      <c r="E106" s="80"/>
      <c r="F106" s="80"/>
      <c r="G106" s="80"/>
    </row>
    <row r="107" spans="1:7" ht="15" x14ac:dyDescent="0.2">
      <c r="A107" s="80"/>
      <c r="B107" s="80"/>
      <c r="C107" s="80"/>
      <c r="D107" s="80"/>
      <c r="E107" s="80"/>
      <c r="F107" s="80"/>
      <c r="G107" s="80"/>
    </row>
    <row r="108" spans="1:7" ht="15" x14ac:dyDescent="0.2">
      <c r="A108" s="80"/>
      <c r="B108" s="80"/>
      <c r="C108" s="80"/>
      <c r="D108" s="80"/>
      <c r="E108" s="80"/>
      <c r="F108" s="80"/>
      <c r="G108" s="80"/>
    </row>
    <row r="109" spans="1:7" ht="15" x14ac:dyDescent="0.2">
      <c r="A109" s="80"/>
      <c r="B109" s="80"/>
      <c r="C109" s="80"/>
      <c r="D109" s="80"/>
      <c r="E109" s="80"/>
      <c r="F109" s="80"/>
      <c r="G109" s="80"/>
    </row>
    <row r="110" spans="1:7" ht="15" x14ac:dyDescent="0.2">
      <c r="A110" s="80"/>
      <c r="B110" s="80"/>
      <c r="C110" s="80"/>
      <c r="D110" s="80"/>
      <c r="E110" s="80"/>
      <c r="F110" s="80"/>
      <c r="G110" s="80"/>
    </row>
    <row r="111" spans="1:7" ht="15" x14ac:dyDescent="0.2">
      <c r="A111" s="80"/>
      <c r="B111" s="80"/>
      <c r="C111" s="80"/>
      <c r="D111" s="80"/>
      <c r="E111" s="80"/>
      <c r="F111" s="80"/>
      <c r="G111" s="80"/>
    </row>
    <row r="112" spans="1:7" ht="15" x14ac:dyDescent="0.2">
      <c r="A112" s="80"/>
      <c r="B112" s="80"/>
      <c r="C112" s="80"/>
      <c r="D112" s="80"/>
      <c r="E112" s="80"/>
      <c r="F112" s="80"/>
      <c r="G112" s="80"/>
    </row>
    <row r="113" spans="1:7" ht="15" x14ac:dyDescent="0.2">
      <c r="A113" s="80"/>
      <c r="B113" s="80"/>
      <c r="C113" s="80"/>
      <c r="D113" s="80"/>
      <c r="E113" s="80"/>
      <c r="F113" s="80"/>
      <c r="G113" s="80"/>
    </row>
    <row r="114" spans="1:7" ht="15" x14ac:dyDescent="0.2">
      <c r="A114" s="80"/>
      <c r="B114" s="80"/>
      <c r="C114" s="80"/>
      <c r="D114" s="80"/>
      <c r="E114" s="80"/>
      <c r="F114" s="80"/>
      <c r="G114" s="80"/>
    </row>
    <row r="115" spans="1:7" ht="15" x14ac:dyDescent="0.2">
      <c r="A115" s="80"/>
      <c r="B115" s="80"/>
      <c r="C115" s="80"/>
      <c r="D115" s="80"/>
      <c r="E115" s="80"/>
      <c r="F115" s="80"/>
      <c r="G115" s="80"/>
    </row>
    <row r="116" spans="1:7" ht="15" x14ac:dyDescent="0.2">
      <c r="A116" s="80"/>
      <c r="B116" s="80"/>
      <c r="C116" s="80"/>
      <c r="D116" s="80"/>
      <c r="E116" s="80"/>
      <c r="F116" s="80"/>
      <c r="G116" s="80"/>
    </row>
    <row r="117" spans="1:7" ht="15" x14ac:dyDescent="0.2">
      <c r="A117" s="80"/>
      <c r="B117" s="80"/>
      <c r="C117" s="80"/>
      <c r="D117" s="80"/>
      <c r="E117" s="80"/>
      <c r="F117" s="80"/>
      <c r="G117" s="80"/>
    </row>
    <row r="118" spans="1:7" ht="15" x14ac:dyDescent="0.2">
      <c r="A118" s="80"/>
      <c r="B118" s="80"/>
      <c r="C118" s="80"/>
      <c r="D118" s="80"/>
      <c r="E118" s="80"/>
      <c r="F118" s="80"/>
      <c r="G118" s="80"/>
    </row>
    <row r="119" spans="1:7" ht="15" x14ac:dyDescent="0.2">
      <c r="A119" s="80"/>
      <c r="B119" s="80"/>
      <c r="C119" s="80"/>
      <c r="D119" s="80"/>
      <c r="E119" s="80"/>
      <c r="F119" s="80"/>
      <c r="G119" s="80"/>
    </row>
    <row r="120" spans="1:7" ht="15" x14ac:dyDescent="0.2">
      <c r="A120" s="80"/>
      <c r="B120" s="80"/>
      <c r="C120" s="80"/>
      <c r="D120" s="80"/>
      <c r="E120" s="80"/>
      <c r="F120" s="80"/>
      <c r="G120" s="80"/>
    </row>
    <row r="121" spans="1:7" ht="15" x14ac:dyDescent="0.2">
      <c r="A121" s="80"/>
      <c r="B121" s="80"/>
      <c r="C121" s="80"/>
      <c r="D121" s="80"/>
      <c r="E121" s="80"/>
      <c r="F121" s="80"/>
      <c r="G121" s="80"/>
    </row>
    <row r="122" spans="1:7" ht="15" x14ac:dyDescent="0.2">
      <c r="A122" s="80"/>
      <c r="B122" s="80"/>
      <c r="C122" s="80"/>
      <c r="D122" s="80"/>
      <c r="E122" s="80"/>
      <c r="F122" s="80"/>
      <c r="G122" s="80"/>
    </row>
    <row r="123" spans="1:7" ht="15" x14ac:dyDescent="0.2">
      <c r="A123" s="80"/>
      <c r="B123" s="80"/>
      <c r="C123" s="80"/>
      <c r="D123" s="80"/>
      <c r="E123" s="80"/>
      <c r="F123" s="80"/>
      <c r="G123" s="80"/>
    </row>
    <row r="124" spans="1:7" ht="15" x14ac:dyDescent="0.2">
      <c r="A124" s="80"/>
      <c r="B124" s="80"/>
      <c r="C124" s="80"/>
      <c r="D124" s="80"/>
      <c r="E124" s="80"/>
      <c r="F124" s="80"/>
      <c r="G124" s="80"/>
    </row>
    <row r="125" spans="1:7" ht="15" x14ac:dyDescent="0.2">
      <c r="A125" s="80"/>
      <c r="B125" s="80"/>
      <c r="C125" s="80"/>
      <c r="D125" s="80"/>
      <c r="E125" s="80"/>
      <c r="F125" s="80"/>
      <c r="G125" s="80"/>
    </row>
    <row r="126" spans="1:7" ht="15" x14ac:dyDescent="0.2">
      <c r="A126" s="80"/>
      <c r="B126" s="80"/>
      <c r="C126" s="80"/>
      <c r="D126" s="80"/>
      <c r="E126" s="80"/>
      <c r="F126" s="80"/>
      <c r="G126" s="80"/>
    </row>
    <row r="127" spans="1:7" ht="15" x14ac:dyDescent="0.2">
      <c r="A127" s="80"/>
      <c r="B127" s="80"/>
      <c r="C127" s="80"/>
      <c r="D127" s="80"/>
      <c r="E127" s="80"/>
      <c r="F127" s="80"/>
      <c r="G127" s="80"/>
    </row>
    <row r="128" spans="1:7" ht="15" x14ac:dyDescent="0.2">
      <c r="A128" s="80"/>
      <c r="B128" s="80"/>
      <c r="C128" s="80"/>
      <c r="D128" s="80"/>
      <c r="E128" s="80"/>
      <c r="F128" s="80"/>
      <c r="G128" s="80"/>
    </row>
    <row r="129" spans="1:7" ht="15" x14ac:dyDescent="0.2">
      <c r="A129" s="80"/>
      <c r="B129" s="80"/>
      <c r="C129" s="80"/>
      <c r="D129" s="80"/>
      <c r="E129" s="80"/>
      <c r="F129" s="80"/>
      <c r="G129" s="80"/>
    </row>
    <row r="130" spans="1:7" ht="15" x14ac:dyDescent="0.2">
      <c r="A130" s="80"/>
      <c r="B130" s="80"/>
      <c r="C130" s="80"/>
      <c r="D130" s="80"/>
      <c r="E130" s="80"/>
      <c r="F130" s="80"/>
      <c r="G130" s="80"/>
    </row>
    <row r="131" spans="1:7" ht="15" x14ac:dyDescent="0.2">
      <c r="A131" s="80"/>
      <c r="B131" s="80"/>
      <c r="C131" s="80"/>
      <c r="D131" s="80"/>
      <c r="E131" s="80"/>
      <c r="F131" s="80"/>
      <c r="G131" s="80"/>
    </row>
    <row r="132" spans="1:7" ht="15" x14ac:dyDescent="0.2">
      <c r="A132" s="80"/>
      <c r="B132" s="80"/>
      <c r="C132" s="80"/>
      <c r="D132" s="80"/>
      <c r="E132" s="80"/>
      <c r="F132" s="80"/>
      <c r="G132" s="80"/>
    </row>
    <row r="133" spans="1:7" ht="15" x14ac:dyDescent="0.2">
      <c r="A133" s="80"/>
      <c r="B133" s="80"/>
      <c r="C133" s="80"/>
      <c r="D133" s="80"/>
      <c r="E133" s="80"/>
      <c r="F133" s="80"/>
      <c r="G133" s="80"/>
    </row>
    <row r="134" spans="1:7" ht="15" x14ac:dyDescent="0.2">
      <c r="A134" s="80"/>
      <c r="B134" s="80"/>
      <c r="C134" s="80"/>
      <c r="D134" s="80"/>
      <c r="E134" s="80"/>
      <c r="F134" s="80"/>
      <c r="G134" s="80"/>
    </row>
    <row r="135" spans="1:7" ht="15" x14ac:dyDescent="0.2">
      <c r="A135" s="80"/>
      <c r="B135" s="80"/>
      <c r="C135" s="80"/>
      <c r="D135" s="80"/>
      <c r="E135" s="80"/>
      <c r="F135" s="80"/>
      <c r="G135" s="80"/>
    </row>
    <row r="136" spans="1:7" ht="15" x14ac:dyDescent="0.2">
      <c r="A136" s="80"/>
      <c r="B136" s="80"/>
      <c r="C136" s="80"/>
      <c r="D136" s="80"/>
      <c r="E136" s="80"/>
      <c r="F136" s="80"/>
      <c r="G136" s="80"/>
    </row>
    <row r="137" spans="1:7" ht="15" x14ac:dyDescent="0.2">
      <c r="A137" s="80"/>
      <c r="B137" s="80"/>
      <c r="C137" s="80"/>
      <c r="D137" s="80"/>
      <c r="E137" s="80"/>
      <c r="F137" s="80"/>
      <c r="G137" s="80"/>
    </row>
    <row r="138" spans="1:7" ht="15" x14ac:dyDescent="0.2">
      <c r="A138" s="80"/>
      <c r="B138" s="80"/>
      <c r="C138" s="80"/>
      <c r="D138" s="80"/>
      <c r="E138" s="80"/>
      <c r="F138" s="80"/>
      <c r="G138" s="80"/>
    </row>
    <row r="139" spans="1:7" ht="15" x14ac:dyDescent="0.2">
      <c r="A139" s="80"/>
      <c r="B139" s="80"/>
      <c r="C139" s="80"/>
      <c r="D139" s="80"/>
      <c r="E139" s="80"/>
      <c r="F139" s="80"/>
      <c r="G139" s="80"/>
    </row>
    <row r="140" spans="1:7" ht="15" x14ac:dyDescent="0.2">
      <c r="A140" s="80"/>
      <c r="B140" s="80"/>
      <c r="C140" s="80"/>
      <c r="D140" s="80"/>
      <c r="E140" s="80"/>
      <c r="F140" s="80"/>
      <c r="G140" s="80"/>
    </row>
    <row r="141" spans="1:7" ht="15" x14ac:dyDescent="0.2">
      <c r="A141" s="80"/>
      <c r="B141" s="80"/>
      <c r="C141" s="80"/>
      <c r="D141" s="80"/>
      <c r="E141" s="80"/>
      <c r="F141" s="80"/>
      <c r="G141" s="80"/>
    </row>
    <row r="142" spans="1:7" ht="15" x14ac:dyDescent="0.2">
      <c r="A142" s="80"/>
      <c r="B142" s="80"/>
      <c r="C142" s="80"/>
      <c r="D142" s="80"/>
      <c r="E142" s="80"/>
      <c r="F142" s="80"/>
      <c r="G142" s="80"/>
    </row>
    <row r="143" spans="1:7" ht="15" x14ac:dyDescent="0.2">
      <c r="A143" s="80"/>
      <c r="B143" s="80"/>
      <c r="C143" s="80"/>
      <c r="D143" s="80"/>
      <c r="E143" s="80"/>
      <c r="F143" s="80"/>
      <c r="G143" s="80"/>
    </row>
    <row r="144" spans="1:7" ht="15" x14ac:dyDescent="0.2">
      <c r="A144" s="80"/>
      <c r="B144" s="80"/>
      <c r="C144" s="80"/>
      <c r="D144" s="80"/>
      <c r="E144" s="80"/>
      <c r="F144" s="80"/>
      <c r="G144" s="80"/>
    </row>
    <row r="145" spans="1:7" ht="15" x14ac:dyDescent="0.2">
      <c r="A145" s="80"/>
      <c r="B145" s="80"/>
      <c r="C145" s="80"/>
      <c r="D145" s="80"/>
      <c r="E145" s="80"/>
      <c r="F145" s="80"/>
      <c r="G145" s="80"/>
    </row>
    <row r="146" spans="1:7" ht="15" x14ac:dyDescent="0.2">
      <c r="A146" s="80"/>
      <c r="B146" s="80"/>
      <c r="C146" s="80"/>
      <c r="D146" s="80"/>
      <c r="E146" s="80"/>
      <c r="F146" s="80"/>
      <c r="G146" s="80"/>
    </row>
    <row r="147" spans="1:7" ht="15" x14ac:dyDescent="0.2">
      <c r="A147" s="80"/>
      <c r="B147" s="80"/>
      <c r="C147" s="80"/>
      <c r="D147" s="80"/>
      <c r="E147" s="80"/>
      <c r="F147" s="80"/>
      <c r="G147" s="80"/>
    </row>
    <row r="148" spans="1:7" ht="15" x14ac:dyDescent="0.2">
      <c r="A148" s="80"/>
      <c r="B148" s="80"/>
      <c r="C148" s="80"/>
      <c r="D148" s="80"/>
      <c r="E148" s="80"/>
      <c r="F148" s="80"/>
      <c r="G148" s="80"/>
    </row>
    <row r="149" spans="1:7" ht="15" x14ac:dyDescent="0.2">
      <c r="A149" s="80"/>
      <c r="B149" s="80"/>
      <c r="C149" s="80"/>
      <c r="D149" s="80"/>
      <c r="E149" s="80"/>
      <c r="F149" s="80"/>
      <c r="G149" s="80"/>
    </row>
    <row r="150" spans="1:7" ht="15" x14ac:dyDescent="0.2">
      <c r="A150" s="80"/>
      <c r="B150" s="80"/>
      <c r="C150" s="80"/>
      <c r="D150" s="80"/>
      <c r="E150" s="80"/>
      <c r="F150" s="80"/>
      <c r="G150" s="80"/>
    </row>
    <row r="151" spans="1:7" ht="15" x14ac:dyDescent="0.2">
      <c r="A151" s="80"/>
      <c r="B151" s="80"/>
      <c r="C151" s="80"/>
      <c r="D151" s="80"/>
      <c r="E151" s="80"/>
      <c r="F151" s="80"/>
      <c r="G151" s="80"/>
    </row>
    <row r="152" spans="1:7" ht="15" x14ac:dyDescent="0.2">
      <c r="A152" s="80"/>
      <c r="B152" s="80"/>
      <c r="C152" s="80"/>
      <c r="D152" s="80"/>
      <c r="E152" s="80"/>
      <c r="F152" s="80"/>
      <c r="G152" s="80"/>
    </row>
    <row r="153" spans="1:7" ht="15" x14ac:dyDescent="0.2">
      <c r="A153" s="80"/>
      <c r="B153" s="80"/>
      <c r="C153" s="80"/>
      <c r="D153" s="80"/>
      <c r="E153" s="80"/>
      <c r="F153" s="80"/>
      <c r="G153" s="80"/>
    </row>
    <row r="154" spans="1:7" ht="15" x14ac:dyDescent="0.2">
      <c r="A154" s="80"/>
      <c r="B154" s="80"/>
      <c r="C154" s="80"/>
      <c r="D154" s="80"/>
      <c r="E154" s="80"/>
      <c r="F154" s="80"/>
      <c r="G154" s="80"/>
    </row>
    <row r="155" spans="1:7" ht="15" x14ac:dyDescent="0.2">
      <c r="A155" s="80"/>
      <c r="B155" s="80"/>
      <c r="C155" s="80"/>
      <c r="D155" s="80"/>
      <c r="E155" s="80"/>
      <c r="F155" s="80"/>
      <c r="G155" s="80"/>
    </row>
    <row r="156" spans="1:7" ht="15" x14ac:dyDescent="0.2">
      <c r="A156" s="80"/>
      <c r="B156" s="80"/>
      <c r="C156" s="80"/>
      <c r="D156" s="80"/>
      <c r="E156" s="80"/>
      <c r="F156" s="80"/>
      <c r="G156" s="80"/>
    </row>
    <row r="157" spans="1:7" ht="15" x14ac:dyDescent="0.2">
      <c r="A157" s="80"/>
      <c r="B157" s="80"/>
      <c r="C157" s="80"/>
      <c r="D157" s="80"/>
      <c r="E157" s="80"/>
      <c r="F157" s="80"/>
      <c r="G157" s="80"/>
    </row>
    <row r="158" spans="1:7" ht="15" x14ac:dyDescent="0.2">
      <c r="A158" s="80"/>
      <c r="B158" s="80"/>
      <c r="C158" s="80"/>
      <c r="D158" s="80"/>
      <c r="E158" s="80"/>
      <c r="F158" s="80"/>
      <c r="G158" s="80"/>
    </row>
    <row r="159" spans="1:7" ht="15" x14ac:dyDescent="0.2">
      <c r="A159" s="80"/>
      <c r="B159" s="80"/>
      <c r="C159" s="80"/>
      <c r="D159" s="80"/>
      <c r="E159" s="80"/>
      <c r="F159" s="80"/>
      <c r="G159" s="80"/>
    </row>
    <row r="160" spans="1:7" ht="15" x14ac:dyDescent="0.2">
      <c r="A160" s="80"/>
      <c r="B160" s="80"/>
      <c r="C160" s="80"/>
      <c r="D160" s="80"/>
      <c r="E160" s="80"/>
      <c r="F160" s="80"/>
      <c r="G160" s="80"/>
    </row>
    <row r="161" spans="1:7" ht="15" x14ac:dyDescent="0.2">
      <c r="A161" s="80"/>
      <c r="B161" s="80"/>
      <c r="C161" s="80"/>
      <c r="D161" s="80"/>
      <c r="E161" s="80"/>
      <c r="F161" s="80"/>
      <c r="G161" s="80"/>
    </row>
    <row r="162" spans="1:7" ht="15" x14ac:dyDescent="0.2">
      <c r="A162" s="80"/>
      <c r="B162" s="80"/>
      <c r="C162" s="80"/>
      <c r="D162" s="80"/>
      <c r="E162" s="80"/>
      <c r="F162" s="80"/>
      <c r="G162" s="80"/>
    </row>
    <row r="163" spans="1:7" ht="15" x14ac:dyDescent="0.2">
      <c r="A163" s="80"/>
      <c r="B163" s="80"/>
      <c r="C163" s="80"/>
      <c r="D163" s="80"/>
      <c r="E163" s="80"/>
      <c r="F163" s="80"/>
      <c r="G163" s="80"/>
    </row>
    <row r="164" spans="1:7" ht="15" x14ac:dyDescent="0.2">
      <c r="A164" s="80"/>
      <c r="B164" s="80"/>
      <c r="C164" s="80"/>
      <c r="D164" s="80"/>
      <c r="E164" s="80"/>
      <c r="F164" s="80"/>
      <c r="G164" s="80"/>
    </row>
    <row r="165" spans="1:7" ht="15" x14ac:dyDescent="0.2">
      <c r="A165" s="80"/>
      <c r="B165" s="80"/>
      <c r="C165" s="80"/>
      <c r="D165" s="80"/>
      <c r="E165" s="80"/>
      <c r="F165" s="80"/>
      <c r="G165" s="80"/>
    </row>
    <row r="166" spans="1:7" ht="15" x14ac:dyDescent="0.2">
      <c r="A166" s="80"/>
      <c r="B166" s="80"/>
      <c r="C166" s="80"/>
      <c r="D166" s="80"/>
      <c r="E166" s="80"/>
      <c r="F166" s="80"/>
      <c r="G166" s="80"/>
    </row>
    <row r="167" spans="1:7" ht="15" x14ac:dyDescent="0.2">
      <c r="A167" s="80"/>
      <c r="B167" s="80"/>
      <c r="C167" s="80"/>
      <c r="D167" s="80"/>
      <c r="E167" s="80"/>
      <c r="F167" s="80"/>
      <c r="G167" s="80"/>
    </row>
    <row r="168" spans="1:7" ht="15" x14ac:dyDescent="0.2">
      <c r="A168" s="80"/>
      <c r="B168" s="80"/>
      <c r="C168" s="80"/>
      <c r="D168" s="80"/>
      <c r="E168" s="80"/>
      <c r="F168" s="80"/>
      <c r="G168" s="80"/>
    </row>
    <row r="169" spans="1:7" ht="15" x14ac:dyDescent="0.2">
      <c r="A169" s="80"/>
      <c r="B169" s="80"/>
      <c r="C169" s="80"/>
      <c r="D169" s="80"/>
      <c r="E169" s="80"/>
      <c r="F169" s="80"/>
      <c r="G169" s="80"/>
    </row>
    <row r="170" spans="1:7" ht="15" x14ac:dyDescent="0.2">
      <c r="A170" s="80"/>
      <c r="B170" s="80"/>
      <c r="C170" s="80"/>
      <c r="D170" s="80"/>
      <c r="E170" s="80"/>
      <c r="F170" s="80"/>
      <c r="G170" s="80"/>
    </row>
    <row r="171" spans="1:7" ht="15" x14ac:dyDescent="0.2">
      <c r="A171" s="80"/>
      <c r="B171" s="80"/>
      <c r="C171" s="80"/>
      <c r="D171" s="80"/>
      <c r="E171" s="80"/>
      <c r="F171" s="80"/>
      <c r="G171" s="80"/>
    </row>
    <row r="172" spans="1:7" ht="15" x14ac:dyDescent="0.2">
      <c r="A172" s="80"/>
      <c r="B172" s="80"/>
      <c r="C172" s="80"/>
      <c r="D172" s="80"/>
      <c r="E172" s="80"/>
      <c r="F172" s="80"/>
      <c r="G172" s="80"/>
    </row>
    <row r="173" spans="1:7" ht="15" x14ac:dyDescent="0.2">
      <c r="A173" s="80"/>
      <c r="B173" s="80"/>
      <c r="C173" s="80"/>
      <c r="D173" s="80"/>
      <c r="E173" s="80"/>
      <c r="F173" s="80"/>
      <c r="G173" s="80"/>
    </row>
    <row r="174" spans="1:7" ht="15" x14ac:dyDescent="0.2">
      <c r="A174" s="80"/>
      <c r="B174" s="80"/>
      <c r="C174" s="80"/>
      <c r="D174" s="80"/>
      <c r="E174" s="80"/>
      <c r="F174" s="80"/>
      <c r="G174" s="80"/>
    </row>
    <row r="175" spans="1:7" ht="15" x14ac:dyDescent="0.2">
      <c r="A175" s="80"/>
      <c r="B175" s="80"/>
      <c r="C175" s="80"/>
      <c r="D175" s="80"/>
      <c r="E175" s="80"/>
      <c r="F175" s="80"/>
      <c r="G175" s="80"/>
    </row>
    <row r="176" spans="1:7" ht="15" x14ac:dyDescent="0.2">
      <c r="A176" s="80"/>
      <c r="B176" s="80"/>
      <c r="C176" s="80"/>
      <c r="D176" s="80"/>
      <c r="E176" s="80"/>
      <c r="F176" s="80"/>
      <c r="G176" s="80"/>
    </row>
    <row r="177" spans="1:7" ht="15" x14ac:dyDescent="0.2">
      <c r="A177" s="80"/>
      <c r="B177" s="80"/>
      <c r="C177" s="80"/>
      <c r="D177" s="80"/>
      <c r="E177" s="80"/>
      <c r="F177" s="80"/>
      <c r="G177" s="80"/>
    </row>
    <row r="178" spans="1:7" ht="15" x14ac:dyDescent="0.2">
      <c r="A178" s="80"/>
      <c r="B178" s="80"/>
      <c r="C178" s="80"/>
      <c r="D178" s="80"/>
      <c r="E178" s="80"/>
      <c r="F178" s="80"/>
      <c r="G178" s="80"/>
    </row>
    <row r="179" spans="1:7" ht="15" x14ac:dyDescent="0.2">
      <c r="A179" s="80"/>
      <c r="B179" s="80"/>
      <c r="C179" s="80"/>
      <c r="D179" s="80"/>
      <c r="E179" s="80"/>
      <c r="F179" s="80"/>
      <c r="G179" s="80"/>
    </row>
    <row r="180" spans="1:7" ht="15" x14ac:dyDescent="0.2">
      <c r="A180" s="80"/>
      <c r="B180" s="80"/>
      <c r="C180" s="80"/>
      <c r="D180" s="80"/>
      <c r="E180" s="80"/>
      <c r="F180" s="80"/>
      <c r="G180" s="80"/>
    </row>
    <row r="181" spans="1:7" ht="15" x14ac:dyDescent="0.2">
      <c r="A181" s="80"/>
      <c r="B181" s="80"/>
      <c r="C181" s="80"/>
      <c r="D181" s="80"/>
      <c r="E181" s="80"/>
      <c r="F181" s="80"/>
      <c r="G181" s="80"/>
    </row>
    <row r="182" spans="1:7" ht="15" x14ac:dyDescent="0.2">
      <c r="A182" s="80"/>
      <c r="B182" s="80"/>
      <c r="C182" s="80"/>
      <c r="D182" s="80"/>
      <c r="E182" s="80"/>
      <c r="F182" s="80"/>
      <c r="G182" s="80"/>
    </row>
    <row r="183" spans="1:7" ht="15" x14ac:dyDescent="0.2">
      <c r="A183" s="80"/>
      <c r="B183" s="80"/>
      <c r="C183" s="80"/>
      <c r="D183" s="80"/>
      <c r="E183" s="80"/>
      <c r="F183" s="80"/>
      <c r="G183" s="80"/>
    </row>
    <row r="184" spans="1:7" ht="15" x14ac:dyDescent="0.2">
      <c r="A184" s="80"/>
      <c r="B184" s="80"/>
      <c r="C184" s="80"/>
      <c r="D184" s="80"/>
      <c r="E184" s="80"/>
      <c r="F184" s="80"/>
      <c r="G184" s="80"/>
    </row>
    <row r="185" spans="1:7" ht="15" x14ac:dyDescent="0.2">
      <c r="A185" s="80"/>
      <c r="B185" s="80"/>
      <c r="C185" s="80"/>
      <c r="D185" s="80"/>
      <c r="E185" s="80"/>
      <c r="F185" s="80"/>
      <c r="G185" s="80"/>
    </row>
    <row r="186" spans="1:7" ht="15" x14ac:dyDescent="0.2">
      <c r="A186" s="80"/>
      <c r="B186" s="80"/>
      <c r="C186" s="80"/>
      <c r="D186" s="80"/>
      <c r="E186" s="80"/>
      <c r="F186" s="80"/>
      <c r="G186" s="80"/>
    </row>
    <row r="187" spans="1:7" ht="15" x14ac:dyDescent="0.2">
      <c r="A187" s="80"/>
      <c r="B187" s="80"/>
      <c r="C187" s="80"/>
      <c r="D187" s="80"/>
      <c r="E187" s="80"/>
      <c r="F187" s="80"/>
      <c r="G187" s="80"/>
    </row>
    <row r="188" spans="1:7" ht="15" x14ac:dyDescent="0.2">
      <c r="A188" s="80"/>
      <c r="B188" s="80"/>
      <c r="C188" s="80"/>
      <c r="D188" s="80"/>
      <c r="E188" s="80"/>
      <c r="F188" s="80"/>
      <c r="G188" s="80"/>
    </row>
    <row r="189" spans="1:7" ht="15" x14ac:dyDescent="0.2">
      <c r="A189" s="80"/>
      <c r="B189" s="80"/>
      <c r="C189" s="80"/>
      <c r="D189" s="80"/>
      <c r="E189" s="80"/>
      <c r="F189" s="80"/>
      <c r="G189" s="80"/>
    </row>
    <row r="190" spans="1:7" ht="15" x14ac:dyDescent="0.2">
      <c r="A190" s="80"/>
      <c r="B190" s="80"/>
      <c r="C190" s="80"/>
      <c r="D190" s="80"/>
      <c r="E190" s="80"/>
      <c r="F190" s="80"/>
      <c r="G190" s="80"/>
    </row>
    <row r="191" spans="1:7" ht="15" x14ac:dyDescent="0.2">
      <c r="A191" s="80"/>
      <c r="B191" s="80"/>
      <c r="C191" s="80"/>
      <c r="D191" s="80"/>
      <c r="E191" s="80"/>
      <c r="F191" s="80"/>
      <c r="G191" s="80"/>
    </row>
    <row r="192" spans="1:7" ht="15" x14ac:dyDescent="0.2">
      <c r="A192" s="80"/>
      <c r="B192" s="80"/>
      <c r="C192" s="80"/>
      <c r="D192" s="80"/>
      <c r="E192" s="80"/>
      <c r="F192" s="80"/>
      <c r="G192" s="80"/>
    </row>
    <row r="193" spans="1:7" ht="15" x14ac:dyDescent="0.2">
      <c r="A193" s="80"/>
      <c r="B193" s="80"/>
      <c r="C193" s="80"/>
      <c r="D193" s="80"/>
      <c r="E193" s="80"/>
      <c r="F193" s="80"/>
      <c r="G193" s="80"/>
    </row>
    <row r="194" spans="1:7" ht="15" x14ac:dyDescent="0.2">
      <c r="A194" s="80"/>
      <c r="B194" s="80"/>
      <c r="C194" s="80"/>
      <c r="D194" s="80"/>
      <c r="E194" s="80"/>
      <c r="F194" s="80"/>
      <c r="G194" s="80"/>
    </row>
    <row r="195" spans="1:7" ht="15" x14ac:dyDescent="0.2">
      <c r="A195" s="80"/>
      <c r="B195" s="80"/>
      <c r="C195" s="80"/>
      <c r="D195" s="80"/>
      <c r="E195" s="80"/>
      <c r="F195" s="80"/>
      <c r="G195" s="80"/>
    </row>
    <row r="196" spans="1:7" ht="15" x14ac:dyDescent="0.2">
      <c r="A196" s="80"/>
      <c r="B196" s="80"/>
      <c r="C196" s="80"/>
      <c r="D196" s="80"/>
      <c r="E196" s="80"/>
      <c r="F196" s="80"/>
      <c r="G196" s="80"/>
    </row>
    <row r="197" spans="1:7" ht="15" x14ac:dyDescent="0.2">
      <c r="A197" s="80"/>
      <c r="B197" s="80"/>
      <c r="C197" s="80"/>
      <c r="D197" s="80"/>
      <c r="E197" s="80"/>
      <c r="F197" s="80"/>
      <c r="G197" s="80"/>
    </row>
    <row r="198" spans="1:7" ht="15" x14ac:dyDescent="0.2">
      <c r="A198" s="80"/>
      <c r="B198" s="80"/>
      <c r="C198" s="80"/>
      <c r="D198" s="80"/>
      <c r="E198" s="80"/>
      <c r="F198" s="80"/>
      <c r="G198" s="80"/>
    </row>
    <row r="199" spans="1:7" ht="15" x14ac:dyDescent="0.2">
      <c r="A199" s="80"/>
      <c r="B199" s="80"/>
      <c r="C199" s="80"/>
      <c r="D199" s="80"/>
      <c r="E199" s="80"/>
      <c r="F199" s="80"/>
      <c r="G199" s="80"/>
    </row>
    <row r="200" spans="1:7" ht="15" x14ac:dyDescent="0.2">
      <c r="A200" s="80"/>
      <c r="B200" s="80"/>
      <c r="C200" s="80"/>
      <c r="D200" s="80"/>
      <c r="E200" s="80"/>
      <c r="F200" s="80"/>
      <c r="G200" s="80"/>
    </row>
    <row r="201" spans="1:7" ht="15" x14ac:dyDescent="0.2">
      <c r="A201" s="80"/>
      <c r="B201" s="80"/>
      <c r="C201" s="80"/>
      <c r="D201" s="80"/>
      <c r="E201" s="80"/>
      <c r="F201" s="80"/>
      <c r="G201" s="80"/>
    </row>
    <row r="202" spans="1:7" ht="15" x14ac:dyDescent="0.2">
      <c r="A202" s="80"/>
      <c r="B202" s="80"/>
      <c r="C202" s="80"/>
      <c r="D202" s="80"/>
      <c r="E202" s="80"/>
      <c r="F202" s="80"/>
      <c r="G202" s="80"/>
    </row>
    <row r="203" spans="1:7" ht="15" x14ac:dyDescent="0.2">
      <c r="A203" s="80"/>
      <c r="B203" s="80"/>
      <c r="C203" s="80"/>
      <c r="D203" s="80"/>
      <c r="E203" s="80"/>
      <c r="F203" s="80"/>
      <c r="G203" s="80"/>
    </row>
    <row r="204" spans="1:7" ht="15" x14ac:dyDescent="0.2">
      <c r="A204" s="80"/>
      <c r="B204" s="80"/>
      <c r="C204" s="80"/>
      <c r="D204" s="80"/>
      <c r="E204" s="80"/>
      <c r="F204" s="80"/>
      <c r="G204" s="80"/>
    </row>
    <row r="205" spans="1:7" ht="15" x14ac:dyDescent="0.2">
      <c r="A205" s="80"/>
      <c r="B205" s="80"/>
      <c r="C205" s="80"/>
      <c r="D205" s="80"/>
      <c r="E205" s="80"/>
      <c r="F205" s="80"/>
      <c r="G205" s="80"/>
    </row>
    <row r="206" spans="1:7" ht="15" x14ac:dyDescent="0.2">
      <c r="A206" s="80"/>
      <c r="B206" s="80"/>
      <c r="C206" s="80"/>
      <c r="D206" s="80"/>
      <c r="E206" s="80"/>
      <c r="F206" s="80"/>
      <c r="G206" s="80"/>
    </row>
    <row r="207" spans="1:7" ht="15" x14ac:dyDescent="0.2">
      <c r="A207" s="80"/>
      <c r="B207" s="80"/>
      <c r="C207" s="80"/>
      <c r="D207" s="80"/>
      <c r="E207" s="80"/>
      <c r="F207" s="80"/>
      <c r="G207" s="80"/>
    </row>
    <row r="208" spans="1:7" ht="15" x14ac:dyDescent="0.2">
      <c r="A208" s="80"/>
      <c r="B208" s="80"/>
      <c r="C208" s="80"/>
      <c r="D208" s="80"/>
      <c r="E208" s="80"/>
      <c r="F208" s="80"/>
      <c r="G208" s="80"/>
    </row>
    <row r="209" spans="1:7" ht="15" x14ac:dyDescent="0.2">
      <c r="A209" s="80"/>
      <c r="B209" s="80"/>
      <c r="C209" s="80"/>
      <c r="D209" s="80"/>
      <c r="E209" s="80"/>
      <c r="F209" s="80"/>
      <c r="G209" s="80"/>
    </row>
    <row r="210" spans="1:7" ht="15" x14ac:dyDescent="0.2">
      <c r="A210" s="80"/>
      <c r="B210" s="80"/>
      <c r="C210" s="80"/>
      <c r="D210" s="80"/>
      <c r="E210" s="80"/>
      <c r="F210" s="80"/>
      <c r="G210" s="80"/>
    </row>
    <row r="211" spans="1:7" ht="15" x14ac:dyDescent="0.2">
      <c r="A211" s="80"/>
      <c r="B211" s="80"/>
      <c r="C211" s="80"/>
      <c r="D211" s="80"/>
      <c r="E211" s="80"/>
      <c r="F211" s="80"/>
      <c r="G211" s="80"/>
    </row>
    <row r="212" spans="1:7" ht="15" x14ac:dyDescent="0.2">
      <c r="A212" s="80"/>
      <c r="B212" s="80"/>
      <c r="C212" s="80"/>
      <c r="D212" s="80"/>
      <c r="E212" s="80"/>
      <c r="F212" s="80"/>
      <c r="G212" s="80"/>
    </row>
    <row r="213" spans="1:7" ht="15" x14ac:dyDescent="0.2">
      <c r="A213" s="80"/>
      <c r="B213" s="80"/>
      <c r="C213" s="80"/>
      <c r="D213" s="80"/>
      <c r="E213" s="80"/>
      <c r="F213" s="80"/>
      <c r="G213" s="80"/>
    </row>
    <row r="214" spans="1:7" ht="15" x14ac:dyDescent="0.2">
      <c r="A214" s="80"/>
      <c r="B214" s="80"/>
      <c r="C214" s="80"/>
      <c r="D214" s="80"/>
      <c r="E214" s="80"/>
      <c r="F214" s="80"/>
      <c r="G214" s="80"/>
    </row>
    <row r="215" spans="1:7" ht="15" x14ac:dyDescent="0.2">
      <c r="A215" s="80"/>
      <c r="B215" s="80"/>
      <c r="C215" s="80"/>
      <c r="D215" s="80"/>
      <c r="E215" s="80"/>
      <c r="F215" s="80"/>
      <c r="G215" s="80"/>
    </row>
    <row r="216" spans="1:7" ht="15" x14ac:dyDescent="0.2">
      <c r="A216" s="80"/>
      <c r="B216" s="80"/>
      <c r="C216" s="80"/>
      <c r="D216" s="80"/>
      <c r="E216" s="80"/>
      <c r="F216" s="80"/>
      <c r="G216" s="80"/>
    </row>
    <row r="217" spans="1:7" ht="15" x14ac:dyDescent="0.2">
      <c r="A217" s="80"/>
      <c r="B217" s="80"/>
      <c r="C217" s="80"/>
      <c r="D217" s="80"/>
      <c r="E217" s="80"/>
      <c r="F217" s="80"/>
      <c r="G217" s="80"/>
    </row>
    <row r="218" spans="1:7" ht="15" x14ac:dyDescent="0.2">
      <c r="A218" s="80"/>
      <c r="B218" s="80"/>
      <c r="C218" s="80"/>
      <c r="D218" s="80"/>
      <c r="E218" s="80"/>
      <c r="F218" s="80"/>
      <c r="G218" s="80"/>
    </row>
    <row r="219" spans="1:7" ht="15" x14ac:dyDescent="0.2">
      <c r="A219" s="80"/>
      <c r="B219" s="80"/>
      <c r="C219" s="80"/>
      <c r="D219" s="80"/>
      <c r="E219" s="80"/>
      <c r="F219" s="80"/>
      <c r="G219" s="80"/>
    </row>
    <row r="220" spans="1:7" ht="15" x14ac:dyDescent="0.2">
      <c r="A220" s="80"/>
      <c r="B220" s="80"/>
      <c r="C220" s="80"/>
      <c r="D220" s="80"/>
      <c r="E220" s="80"/>
      <c r="F220" s="80"/>
      <c r="G220" s="80"/>
    </row>
    <row r="221" spans="1:7" ht="15" x14ac:dyDescent="0.2">
      <c r="A221" s="80"/>
      <c r="B221" s="80"/>
      <c r="C221" s="80"/>
      <c r="D221" s="80"/>
      <c r="E221" s="80"/>
      <c r="F221" s="80"/>
      <c r="G221" s="80"/>
    </row>
    <row r="222" spans="1:7" ht="15" x14ac:dyDescent="0.2">
      <c r="A222" s="80"/>
      <c r="B222" s="80"/>
      <c r="C222" s="80"/>
      <c r="D222" s="80"/>
      <c r="E222" s="80"/>
      <c r="F222" s="80"/>
      <c r="G222" s="80"/>
    </row>
    <row r="223" spans="1:7" ht="15" x14ac:dyDescent="0.2">
      <c r="A223" s="80"/>
      <c r="B223" s="80"/>
      <c r="C223" s="80"/>
      <c r="D223" s="80"/>
      <c r="E223" s="80"/>
      <c r="F223" s="80"/>
      <c r="G223" s="80"/>
    </row>
    <row r="224" spans="1:7" ht="15" x14ac:dyDescent="0.2">
      <c r="A224" s="80"/>
      <c r="B224" s="80"/>
      <c r="C224" s="80"/>
      <c r="D224" s="80"/>
      <c r="E224" s="80"/>
      <c r="F224" s="80"/>
      <c r="G224" s="80"/>
    </row>
    <row r="225" spans="1:7" ht="15" x14ac:dyDescent="0.2">
      <c r="A225" s="80"/>
      <c r="B225" s="80"/>
      <c r="C225" s="80"/>
      <c r="D225" s="80"/>
      <c r="E225" s="80"/>
      <c r="F225" s="80"/>
      <c r="G225" s="80"/>
    </row>
    <row r="226" spans="1:7" ht="15" x14ac:dyDescent="0.2">
      <c r="A226" s="80"/>
      <c r="B226" s="80"/>
      <c r="C226" s="80"/>
      <c r="D226" s="80"/>
      <c r="E226" s="80"/>
      <c r="F226" s="80"/>
      <c r="G226" s="80"/>
    </row>
    <row r="227" spans="1:7" ht="15" x14ac:dyDescent="0.2">
      <c r="A227" s="80"/>
      <c r="B227" s="80"/>
      <c r="C227" s="80"/>
      <c r="D227" s="80"/>
      <c r="E227" s="80"/>
      <c r="F227" s="80"/>
      <c r="G227" s="80"/>
    </row>
    <row r="228" spans="1:7" ht="15" x14ac:dyDescent="0.2">
      <c r="A228" s="80"/>
      <c r="B228" s="80"/>
      <c r="C228" s="80"/>
      <c r="D228" s="80"/>
      <c r="E228" s="80"/>
      <c r="F228" s="80"/>
      <c r="G228" s="80"/>
    </row>
    <row r="229" spans="1:7" ht="15" x14ac:dyDescent="0.2">
      <c r="A229" s="80"/>
      <c r="B229" s="80"/>
      <c r="C229" s="80"/>
      <c r="D229" s="80"/>
      <c r="E229" s="80"/>
      <c r="F229" s="80"/>
      <c r="G229" s="80"/>
    </row>
    <row r="230" spans="1:7" ht="15" x14ac:dyDescent="0.2">
      <c r="A230" s="80"/>
      <c r="B230" s="80"/>
      <c r="C230" s="80"/>
      <c r="D230" s="80"/>
      <c r="E230" s="80"/>
      <c r="F230" s="80"/>
      <c r="G230" s="80"/>
    </row>
    <row r="231" spans="1:7" ht="15" x14ac:dyDescent="0.2">
      <c r="A231" s="80"/>
      <c r="B231" s="80"/>
      <c r="C231" s="80"/>
      <c r="D231" s="80"/>
      <c r="E231" s="80"/>
      <c r="F231" s="80"/>
      <c r="G231" s="80"/>
    </row>
    <row r="232" spans="1:7" ht="15" x14ac:dyDescent="0.2">
      <c r="A232" s="80"/>
      <c r="B232" s="80"/>
      <c r="C232" s="80"/>
      <c r="D232" s="80"/>
      <c r="E232" s="80"/>
      <c r="F232" s="80"/>
      <c r="G232" s="80"/>
    </row>
    <row r="233" spans="1:7" ht="15" x14ac:dyDescent="0.2">
      <c r="A233" s="80"/>
      <c r="B233" s="80"/>
      <c r="C233" s="80"/>
      <c r="D233" s="80"/>
      <c r="E233" s="80"/>
      <c r="F233" s="80"/>
      <c r="G233" s="80"/>
    </row>
    <row r="234" spans="1:7" ht="15" x14ac:dyDescent="0.2">
      <c r="A234" s="80"/>
      <c r="B234" s="80"/>
      <c r="C234" s="80"/>
      <c r="D234" s="80"/>
      <c r="E234" s="80"/>
      <c r="F234" s="80"/>
      <c r="G234" s="80"/>
    </row>
    <row r="235" spans="1:7" ht="15" x14ac:dyDescent="0.2">
      <c r="A235" s="80"/>
      <c r="B235" s="80"/>
      <c r="C235" s="80"/>
      <c r="D235" s="80"/>
      <c r="E235" s="80"/>
      <c r="F235" s="80"/>
      <c r="G235" s="80"/>
    </row>
    <row r="236" spans="1:7" ht="15" x14ac:dyDescent="0.2">
      <c r="A236" s="80"/>
      <c r="B236" s="80"/>
      <c r="C236" s="80"/>
      <c r="D236" s="80"/>
      <c r="E236" s="80"/>
      <c r="F236" s="80"/>
      <c r="G236" s="80"/>
    </row>
    <row r="237" spans="1:7" ht="15" x14ac:dyDescent="0.2">
      <c r="A237" s="80"/>
      <c r="B237" s="80"/>
      <c r="C237" s="80"/>
      <c r="D237" s="80"/>
      <c r="E237" s="80"/>
      <c r="F237" s="80"/>
      <c r="G237" s="80"/>
    </row>
    <row r="238" spans="1:7" ht="15" x14ac:dyDescent="0.2">
      <c r="A238" s="80"/>
      <c r="B238" s="80"/>
      <c r="C238" s="80"/>
      <c r="D238" s="80"/>
      <c r="E238" s="80"/>
      <c r="F238" s="80"/>
      <c r="G238" s="80"/>
    </row>
    <row r="239" spans="1:7" ht="15" x14ac:dyDescent="0.2">
      <c r="A239" s="80"/>
      <c r="B239" s="80"/>
      <c r="C239" s="80"/>
      <c r="D239" s="80"/>
      <c r="E239" s="80"/>
      <c r="F239" s="80"/>
      <c r="G239" s="80"/>
    </row>
    <row r="240" spans="1:7" ht="15" x14ac:dyDescent="0.2">
      <c r="A240" s="80"/>
      <c r="B240" s="80"/>
      <c r="C240" s="80"/>
      <c r="D240" s="80"/>
      <c r="E240" s="80"/>
      <c r="F240" s="80"/>
      <c r="G240" s="80"/>
    </row>
    <row r="241" spans="1:7" ht="15" x14ac:dyDescent="0.2">
      <c r="A241" s="80"/>
      <c r="B241" s="80"/>
      <c r="C241" s="80"/>
      <c r="D241" s="80"/>
      <c r="E241" s="80"/>
      <c r="F241" s="80"/>
      <c r="G241" s="80"/>
    </row>
    <row r="242" spans="1:7" ht="15" x14ac:dyDescent="0.2">
      <c r="A242" s="80"/>
      <c r="B242" s="80"/>
      <c r="C242" s="80"/>
      <c r="D242" s="80"/>
      <c r="E242" s="80"/>
      <c r="F242" s="80"/>
      <c r="G242" s="80"/>
    </row>
    <row r="243" spans="1:7" ht="15" x14ac:dyDescent="0.2">
      <c r="A243" s="80"/>
      <c r="B243" s="80"/>
      <c r="C243" s="80"/>
      <c r="D243" s="80"/>
      <c r="E243" s="80"/>
      <c r="F243" s="80"/>
      <c r="G243" s="80"/>
    </row>
    <row r="244" spans="1:7" ht="15" x14ac:dyDescent="0.2">
      <c r="A244" s="80"/>
      <c r="B244" s="80"/>
      <c r="C244" s="80"/>
      <c r="D244" s="80"/>
      <c r="E244" s="80"/>
      <c r="F244" s="80"/>
      <c r="G244" s="80"/>
    </row>
    <row r="245" spans="1:7" ht="15" x14ac:dyDescent="0.2">
      <c r="A245" s="80"/>
      <c r="B245" s="80"/>
      <c r="C245" s="80"/>
      <c r="D245" s="80"/>
      <c r="E245" s="80"/>
      <c r="F245" s="80"/>
      <c r="G245" s="80"/>
    </row>
    <row r="246" spans="1:7" ht="15" x14ac:dyDescent="0.2">
      <c r="A246" s="80"/>
      <c r="B246" s="80"/>
      <c r="C246" s="80"/>
      <c r="D246" s="80"/>
      <c r="E246" s="80"/>
      <c r="F246" s="80"/>
      <c r="G246" s="80"/>
    </row>
    <row r="247" spans="1:7" ht="15" x14ac:dyDescent="0.2">
      <c r="A247" s="80"/>
      <c r="B247" s="80"/>
      <c r="C247" s="80"/>
      <c r="D247" s="80"/>
      <c r="E247" s="80"/>
      <c r="F247" s="80"/>
      <c r="G247" s="80"/>
    </row>
    <row r="248" spans="1:7" ht="15" x14ac:dyDescent="0.2">
      <c r="A248" s="80"/>
      <c r="B248" s="80"/>
      <c r="C248" s="80"/>
      <c r="D248" s="80"/>
      <c r="E248" s="80"/>
      <c r="F248" s="80"/>
      <c r="G248" s="80"/>
    </row>
    <row r="249" spans="1:7" ht="15" x14ac:dyDescent="0.2">
      <c r="A249" s="80"/>
      <c r="B249" s="80"/>
      <c r="C249" s="80"/>
      <c r="D249" s="80"/>
      <c r="E249" s="80"/>
      <c r="F249" s="80"/>
      <c r="G249" s="80"/>
    </row>
    <row r="250" spans="1:7" ht="15" x14ac:dyDescent="0.2">
      <c r="A250" s="80"/>
      <c r="B250" s="80"/>
      <c r="C250" s="80"/>
      <c r="D250" s="80"/>
      <c r="E250" s="80"/>
      <c r="F250" s="80"/>
      <c r="G250" s="80"/>
    </row>
    <row r="251" spans="1:7" ht="15" x14ac:dyDescent="0.2">
      <c r="A251" s="80"/>
      <c r="B251" s="80"/>
      <c r="C251" s="80"/>
      <c r="D251" s="80"/>
      <c r="E251" s="80"/>
      <c r="F251" s="80"/>
      <c r="G251" s="80"/>
    </row>
    <row r="252" spans="1:7" ht="15" x14ac:dyDescent="0.2">
      <c r="A252" s="80"/>
      <c r="B252" s="80"/>
      <c r="C252" s="80"/>
      <c r="D252" s="80"/>
      <c r="E252" s="80"/>
      <c r="F252" s="80"/>
      <c r="G252" s="80"/>
    </row>
    <row r="253" spans="1:7" ht="15" x14ac:dyDescent="0.2">
      <c r="A253" s="80"/>
      <c r="B253" s="80"/>
      <c r="C253" s="80"/>
      <c r="D253" s="80"/>
      <c r="E253" s="80"/>
      <c r="F253" s="80"/>
      <c r="G253" s="80"/>
    </row>
    <row r="254" spans="1:7" ht="15" x14ac:dyDescent="0.2">
      <c r="A254" s="80"/>
      <c r="B254" s="80"/>
      <c r="C254" s="80"/>
      <c r="D254" s="80"/>
      <c r="E254" s="80"/>
      <c r="F254" s="80"/>
      <c r="G254" s="80"/>
    </row>
    <row r="255" spans="1:7" ht="15" x14ac:dyDescent="0.2">
      <c r="A255" s="80"/>
      <c r="B255" s="80"/>
      <c r="C255" s="80"/>
      <c r="D255" s="80"/>
      <c r="E255" s="80"/>
      <c r="F255" s="80"/>
      <c r="G255" s="80"/>
    </row>
    <row r="256" spans="1:7" ht="15" x14ac:dyDescent="0.2">
      <c r="A256" s="80"/>
      <c r="B256" s="80"/>
      <c r="C256" s="80"/>
      <c r="D256" s="80"/>
      <c r="E256" s="80"/>
      <c r="F256" s="80"/>
      <c r="G256" s="80"/>
    </row>
    <row r="257" spans="1:7" ht="15" x14ac:dyDescent="0.2">
      <c r="A257" s="80"/>
      <c r="B257" s="80"/>
      <c r="C257" s="80"/>
      <c r="D257" s="80"/>
      <c r="E257" s="80"/>
      <c r="F257" s="80"/>
      <c r="G257" s="80"/>
    </row>
    <row r="258" spans="1:7" ht="15" x14ac:dyDescent="0.2">
      <c r="A258" s="80"/>
      <c r="B258" s="80"/>
      <c r="C258" s="80"/>
      <c r="D258" s="80"/>
      <c r="E258" s="80"/>
      <c r="F258" s="80"/>
      <c r="G258" s="80"/>
    </row>
    <row r="259" spans="1:7" ht="15" x14ac:dyDescent="0.2">
      <c r="A259" s="80"/>
      <c r="B259" s="80"/>
      <c r="C259" s="80"/>
      <c r="D259" s="80"/>
      <c r="E259" s="80"/>
      <c r="F259" s="80"/>
      <c r="G259" s="80"/>
    </row>
    <row r="260" spans="1:7" ht="15" x14ac:dyDescent="0.2">
      <c r="A260" s="80"/>
      <c r="B260" s="80"/>
      <c r="C260" s="80"/>
      <c r="D260" s="80"/>
      <c r="E260" s="80"/>
      <c r="F260" s="80"/>
      <c r="G260" s="80"/>
    </row>
    <row r="261" spans="1:7" ht="15" x14ac:dyDescent="0.2">
      <c r="A261" s="80"/>
      <c r="B261" s="80"/>
      <c r="C261" s="80"/>
      <c r="D261" s="80"/>
      <c r="E261" s="80"/>
      <c r="F261" s="80"/>
      <c r="G261" s="80"/>
    </row>
    <row r="262" spans="1:7" ht="15" x14ac:dyDescent="0.2">
      <c r="A262" s="80"/>
      <c r="B262" s="80"/>
      <c r="C262" s="80"/>
      <c r="D262" s="80"/>
      <c r="E262" s="80"/>
      <c r="F262" s="80"/>
      <c r="G262" s="80"/>
    </row>
    <row r="263" spans="1:7" ht="15" x14ac:dyDescent="0.2">
      <c r="A263" s="80"/>
      <c r="B263" s="80"/>
      <c r="C263" s="80"/>
      <c r="D263" s="80"/>
      <c r="E263" s="80"/>
      <c r="F263" s="80"/>
      <c r="G263" s="80"/>
    </row>
    <row r="264" spans="1:7" ht="15" x14ac:dyDescent="0.2">
      <c r="A264" s="80"/>
      <c r="B264" s="80"/>
      <c r="C264" s="80"/>
      <c r="D264" s="80"/>
      <c r="E264" s="80"/>
      <c r="F264" s="80"/>
      <c r="G264" s="80"/>
    </row>
    <row r="265" spans="1:7" ht="15" x14ac:dyDescent="0.2">
      <c r="A265" s="80"/>
      <c r="B265" s="80"/>
      <c r="C265" s="80"/>
      <c r="D265" s="80"/>
      <c r="E265" s="80"/>
      <c r="F265" s="80"/>
      <c r="G265" s="80"/>
    </row>
    <row r="266" spans="1:7" ht="15" x14ac:dyDescent="0.2">
      <c r="A266" s="80"/>
      <c r="B266" s="80"/>
      <c r="C266" s="80"/>
      <c r="D266" s="80"/>
      <c r="E266" s="80"/>
      <c r="F266" s="80"/>
      <c r="G266" s="80"/>
    </row>
    <row r="267" spans="1:7" ht="15" x14ac:dyDescent="0.2">
      <c r="A267" s="80"/>
      <c r="B267" s="80"/>
      <c r="C267" s="80"/>
      <c r="D267" s="80"/>
      <c r="E267" s="80"/>
      <c r="F267" s="80"/>
      <c r="G267" s="80"/>
    </row>
    <row r="268" spans="1:7" ht="15" x14ac:dyDescent="0.2">
      <c r="A268" s="80"/>
      <c r="B268" s="80"/>
      <c r="C268" s="80"/>
      <c r="D268" s="80"/>
      <c r="E268" s="80"/>
      <c r="F268" s="80"/>
      <c r="G268" s="80"/>
    </row>
    <row r="269" spans="1:7" ht="15" x14ac:dyDescent="0.2">
      <c r="A269" s="80"/>
      <c r="B269" s="80"/>
      <c r="C269" s="80"/>
      <c r="D269" s="80"/>
      <c r="E269" s="80"/>
      <c r="F269" s="80"/>
      <c r="G269" s="80"/>
    </row>
    <row r="270" spans="1:7" ht="15" x14ac:dyDescent="0.2">
      <c r="A270" s="80"/>
      <c r="B270" s="80"/>
      <c r="C270" s="80"/>
      <c r="D270" s="80"/>
      <c r="E270" s="80"/>
      <c r="F270" s="80"/>
      <c r="G270" s="80"/>
    </row>
    <row r="271" spans="1:7" ht="15" x14ac:dyDescent="0.2">
      <c r="A271" s="80"/>
      <c r="B271" s="80"/>
      <c r="C271" s="80"/>
      <c r="D271" s="80"/>
      <c r="E271" s="80"/>
      <c r="F271" s="80"/>
      <c r="G271" s="80"/>
    </row>
    <row r="272" spans="1:7" ht="15" x14ac:dyDescent="0.2">
      <c r="A272" s="80"/>
      <c r="B272" s="80"/>
      <c r="C272" s="80"/>
      <c r="D272" s="80"/>
      <c r="E272" s="80"/>
      <c r="F272" s="80"/>
      <c r="G272" s="80"/>
    </row>
    <row r="273" spans="1:7" ht="15" x14ac:dyDescent="0.2">
      <c r="A273" s="80"/>
      <c r="B273" s="80"/>
      <c r="C273" s="80"/>
      <c r="D273" s="80"/>
      <c r="E273" s="80"/>
      <c r="F273" s="80"/>
      <c r="G273" s="80"/>
    </row>
    <row r="274" spans="1:7" ht="15" x14ac:dyDescent="0.2">
      <c r="A274" s="80"/>
      <c r="B274" s="80"/>
      <c r="C274" s="80"/>
      <c r="D274" s="80"/>
      <c r="E274" s="80"/>
      <c r="F274" s="80"/>
      <c r="G274" s="80"/>
    </row>
    <row r="275" spans="1:7" ht="15" x14ac:dyDescent="0.2">
      <c r="A275" s="80"/>
      <c r="B275" s="80"/>
      <c r="C275" s="80"/>
      <c r="D275" s="80"/>
      <c r="E275" s="80"/>
      <c r="F275" s="80"/>
      <c r="G275" s="80"/>
    </row>
    <row r="276" spans="1:7" ht="15" x14ac:dyDescent="0.2">
      <c r="A276" s="80"/>
      <c r="B276" s="80"/>
      <c r="C276" s="80"/>
      <c r="D276" s="80"/>
      <c r="E276" s="80"/>
      <c r="F276" s="80"/>
      <c r="G276" s="80"/>
    </row>
    <row r="277" spans="1:7" ht="15" x14ac:dyDescent="0.2">
      <c r="A277" s="80"/>
      <c r="B277" s="80"/>
      <c r="C277" s="80"/>
      <c r="D277" s="80"/>
      <c r="E277" s="80"/>
      <c r="F277" s="80"/>
      <c r="G277" s="80"/>
    </row>
    <row r="278" spans="1:7" ht="15" x14ac:dyDescent="0.2">
      <c r="A278" s="80"/>
      <c r="B278" s="80"/>
      <c r="C278" s="80"/>
      <c r="D278" s="80"/>
      <c r="E278" s="80"/>
      <c r="F278" s="80"/>
      <c r="G278" s="80"/>
    </row>
    <row r="279" spans="1:7" ht="15" x14ac:dyDescent="0.2">
      <c r="A279" s="80"/>
      <c r="B279" s="80"/>
      <c r="C279" s="80"/>
      <c r="D279" s="80"/>
      <c r="E279" s="80"/>
      <c r="F279" s="80"/>
      <c r="G279" s="80"/>
    </row>
    <row r="280" spans="1:7" ht="15" x14ac:dyDescent="0.2">
      <c r="A280" s="80"/>
      <c r="B280" s="80"/>
      <c r="C280" s="80"/>
      <c r="D280" s="80"/>
      <c r="E280" s="80"/>
      <c r="F280" s="80"/>
      <c r="G280" s="80"/>
    </row>
    <row r="281" spans="1:7" ht="15" x14ac:dyDescent="0.2">
      <c r="A281" s="80"/>
      <c r="B281" s="80"/>
      <c r="C281" s="80"/>
      <c r="D281" s="80"/>
      <c r="E281" s="80"/>
      <c r="F281" s="80"/>
      <c r="G281" s="80"/>
    </row>
    <row r="282" spans="1:7" ht="15" x14ac:dyDescent="0.2">
      <c r="A282" s="80"/>
      <c r="B282" s="80"/>
      <c r="C282" s="80"/>
      <c r="D282" s="80"/>
      <c r="E282" s="80"/>
      <c r="F282" s="80"/>
      <c r="G282" s="80"/>
    </row>
    <row r="283" spans="1:7" ht="15" x14ac:dyDescent="0.2">
      <c r="A283" s="80"/>
      <c r="B283" s="80"/>
      <c r="C283" s="80"/>
      <c r="D283" s="80"/>
      <c r="E283" s="80"/>
      <c r="F283" s="80"/>
      <c r="G283" s="80"/>
    </row>
    <row r="284" spans="1:7" ht="15" x14ac:dyDescent="0.2">
      <c r="A284" s="80"/>
      <c r="B284" s="80"/>
      <c r="C284" s="80"/>
      <c r="D284" s="80"/>
      <c r="E284" s="80"/>
      <c r="F284" s="80"/>
      <c r="G284" s="80"/>
    </row>
    <row r="285" spans="1:7" ht="15" x14ac:dyDescent="0.2">
      <c r="A285" s="80"/>
      <c r="B285" s="80"/>
      <c r="C285" s="80"/>
      <c r="D285" s="80"/>
      <c r="E285" s="80"/>
      <c r="F285" s="80"/>
      <c r="G285" s="80"/>
    </row>
  </sheetData>
  <mergeCells count="6">
    <mergeCell ref="A2:D2"/>
    <mergeCell ref="C19:G19"/>
    <mergeCell ref="C25:G25"/>
    <mergeCell ref="C26:G26"/>
    <mergeCell ref="C27:G27"/>
    <mergeCell ref="A29:G32"/>
  </mergeCells>
  <pageMargins left="0.7" right="0.7" top="0.75" bottom="0.75" header="0.3" footer="0.3"/>
  <pageSetup scale="8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C7157-B3A3-424F-B44B-625E1741DA70}">
  <sheetPr>
    <pageSetUpPr fitToPage="1"/>
  </sheetPr>
  <dimension ref="A1:BJ48"/>
  <sheetViews>
    <sheetView workbookViewId="0">
      <pane xSplit="6" ySplit="13" topLeftCell="AO24" activePane="bottomRight" state="frozen"/>
      <selection activeCell="D4" sqref="D4:H4"/>
      <selection pane="topRight" activeCell="D4" sqref="D4:H4"/>
      <selection pane="bottomLeft" activeCell="D4" sqref="D4:H4"/>
      <selection pane="bottomRight" activeCell="AU8" sqref="AU8:AX42"/>
    </sheetView>
  </sheetViews>
  <sheetFormatPr defaultColWidth="8.85546875" defaultRowHeight="12.75" x14ac:dyDescent="0.2"/>
  <cols>
    <col min="1" max="1" width="27.42578125" customWidth="1"/>
    <col min="2" max="2" width="4.85546875" customWidth="1"/>
    <col min="3" max="3" width="14.42578125" customWidth="1"/>
    <col min="4" max="4" width="14.85546875" customWidth="1"/>
    <col min="5" max="5" width="13.140625" customWidth="1"/>
    <col min="6" max="6" width="15.140625" customWidth="1"/>
    <col min="7" max="7" width="15.7109375" customWidth="1"/>
    <col min="8" max="8" width="7.7109375" customWidth="1"/>
    <col min="9" max="9" width="15.7109375" customWidth="1"/>
    <col min="10" max="10" width="7.7109375" customWidth="1"/>
    <col min="11" max="11" width="15.7109375" customWidth="1"/>
    <col min="12" max="12" width="7.7109375" customWidth="1"/>
    <col min="13" max="13" width="15.7109375" customWidth="1"/>
    <col min="14" max="14" width="7.7109375" customWidth="1"/>
    <col min="15" max="15" width="16.140625" customWidth="1"/>
    <col min="16" max="16" width="7.42578125" customWidth="1"/>
    <col min="17" max="17" width="15" customWidth="1"/>
    <col min="18" max="18" width="6.42578125" customWidth="1"/>
    <col min="19" max="19" width="14.7109375" customWidth="1"/>
    <col min="20" max="20" width="7" customWidth="1"/>
    <col min="21" max="21" width="14.85546875" customWidth="1"/>
    <col min="22" max="22" width="7.42578125" customWidth="1"/>
    <col min="23" max="23" width="15.7109375" customWidth="1"/>
    <col min="24" max="24" width="7" customWidth="1"/>
    <col min="25" max="25" width="15.7109375" customWidth="1"/>
    <col min="26" max="26" width="7.7109375" customWidth="1"/>
    <col min="27" max="27" width="15.7109375" customWidth="1"/>
    <col min="28" max="28" width="7.7109375" customWidth="1"/>
    <col min="29" max="29" width="15.7109375" customWidth="1"/>
    <col min="30" max="30" width="7.7109375" customWidth="1"/>
    <col min="31" max="31" width="15.7109375" customWidth="1"/>
    <col min="32" max="32" width="7.7109375" customWidth="1"/>
    <col min="33" max="33" width="15.7109375" customWidth="1"/>
    <col min="34" max="34" width="7.7109375" customWidth="1"/>
    <col min="35" max="35" width="15.140625" customWidth="1"/>
    <col min="36" max="36" width="6.85546875" customWidth="1"/>
    <col min="37" max="37" width="15" customWidth="1"/>
    <col min="38" max="38" width="7" customWidth="1"/>
    <col min="39" max="39" width="14.85546875" customWidth="1"/>
    <col min="40" max="40" width="7" customWidth="1"/>
    <col min="41" max="41" width="14.85546875" customWidth="1"/>
    <col min="42" max="42" width="7.140625" customWidth="1"/>
    <col min="43" max="43" width="15.7109375" customWidth="1"/>
    <col min="44" max="44" width="7.7109375" customWidth="1"/>
    <col min="45" max="45" width="15.7109375" customWidth="1"/>
    <col min="46" max="46" width="7.7109375" customWidth="1"/>
    <col min="47" max="47" width="15.7109375" customWidth="1"/>
    <col min="48" max="48" width="7.7109375" customWidth="1"/>
    <col min="49" max="49" width="15.7109375" customWidth="1"/>
    <col min="50" max="50" width="7.7109375" customWidth="1"/>
    <col min="51" max="51" width="15.7109375" customWidth="1"/>
    <col min="52" max="52" width="7.7109375" customWidth="1"/>
    <col min="53" max="53" width="14.28515625" customWidth="1"/>
    <col min="54" max="54" width="7" customWidth="1"/>
    <col min="55" max="55" width="15" customWidth="1"/>
    <col min="56" max="56" width="7.140625" customWidth="1"/>
    <col min="57" max="57" width="15" customWidth="1"/>
    <col min="58" max="58" width="6.85546875" customWidth="1"/>
    <col min="59" max="59" width="15.7109375" customWidth="1"/>
    <col min="60" max="60" width="7.7109375" customWidth="1"/>
    <col min="61" max="61" width="15.7109375" customWidth="1"/>
  </cols>
  <sheetData>
    <row r="1" spans="1:62" ht="23.25" x14ac:dyDescent="0.2">
      <c r="A1" s="81" t="s">
        <v>56</v>
      </c>
      <c r="B1" s="82"/>
      <c r="C1" s="82"/>
      <c r="D1" s="82"/>
      <c r="E1" s="82"/>
      <c r="F1" s="82"/>
    </row>
    <row r="2" spans="1:62" ht="23.25" x14ac:dyDescent="0.2">
      <c r="A2" s="81" t="s">
        <v>93</v>
      </c>
      <c r="B2" s="82"/>
      <c r="C2" s="82"/>
      <c r="D2" s="82"/>
      <c r="E2" s="82"/>
      <c r="F2" s="82"/>
    </row>
    <row r="3" spans="1:62" ht="13.5" thickBot="1" x14ac:dyDescent="0.25"/>
    <row r="4" spans="1:62" ht="16.5" thickBot="1" x14ac:dyDescent="0.3">
      <c r="A4" s="83" t="s">
        <v>94</v>
      </c>
      <c r="B4" s="84" t="s">
        <v>95</v>
      </c>
      <c r="C4" s="85"/>
      <c r="D4" s="86" t="s">
        <v>96</v>
      </c>
      <c r="E4" s="87">
        <v>43014</v>
      </c>
      <c r="F4" s="88"/>
      <c r="S4" s="89"/>
      <c r="T4" s="89"/>
      <c r="AG4" s="89"/>
      <c r="AH4" s="89"/>
      <c r="BG4" s="89"/>
      <c r="BH4" s="89"/>
      <c r="BI4" s="89"/>
      <c r="BJ4" s="89"/>
    </row>
    <row r="5" spans="1:62" ht="15" thickBot="1" x14ac:dyDescent="0.25">
      <c r="A5" s="90"/>
      <c r="M5" s="91"/>
      <c r="W5" s="91"/>
      <c r="AS5" s="91"/>
      <c r="BC5" s="91"/>
    </row>
    <row r="6" spans="1:62" ht="24.75" customHeight="1" thickBot="1" x14ac:dyDescent="0.3">
      <c r="A6" s="83" t="s">
        <v>97</v>
      </c>
      <c r="B6" s="92" t="s">
        <v>68</v>
      </c>
      <c r="C6" s="93"/>
      <c r="G6" s="94" t="s">
        <v>98</v>
      </c>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row>
    <row r="7" spans="1:62" ht="13.5" thickBot="1" x14ac:dyDescent="0.25">
      <c r="A7" s="95"/>
    </row>
    <row r="8" spans="1:62" ht="27" customHeight="1" thickBot="1" x14ac:dyDescent="0.3">
      <c r="A8" s="83" t="s">
        <v>99</v>
      </c>
      <c r="B8" s="84" t="s">
        <v>60</v>
      </c>
      <c r="C8" s="85"/>
      <c r="E8" s="96" t="s">
        <v>100</v>
      </c>
      <c r="F8" s="97"/>
      <c r="G8" s="98" t="s">
        <v>19</v>
      </c>
      <c r="H8" s="99"/>
      <c r="I8" s="98" t="s">
        <v>13</v>
      </c>
      <c r="J8" s="99"/>
      <c r="K8" s="98" t="s">
        <v>15</v>
      </c>
      <c r="L8" s="99"/>
      <c r="M8" s="98" t="s">
        <v>17</v>
      </c>
      <c r="N8" s="99"/>
      <c r="O8" s="98" t="s">
        <v>23</v>
      </c>
      <c r="P8" s="99"/>
      <c r="Q8" s="98" t="s">
        <v>27</v>
      </c>
      <c r="R8" s="99"/>
      <c r="S8" s="98" t="s">
        <v>21</v>
      </c>
      <c r="T8" s="99"/>
      <c r="U8" s="200" t="s">
        <v>29</v>
      </c>
      <c r="V8" s="201"/>
      <c r="W8" s="200" t="s">
        <v>31</v>
      </c>
      <c r="X8" s="201"/>
      <c r="Y8" s="98" t="s">
        <v>35</v>
      </c>
      <c r="Z8" s="99"/>
      <c r="AA8" s="98" t="s">
        <v>14</v>
      </c>
      <c r="AB8" s="99"/>
      <c r="AC8" s="98" t="s">
        <v>16</v>
      </c>
      <c r="AD8" s="99"/>
      <c r="AE8" s="98" t="s">
        <v>18</v>
      </c>
      <c r="AF8" s="99"/>
      <c r="AG8" s="98" t="s">
        <v>25</v>
      </c>
      <c r="AH8" s="99"/>
      <c r="AI8" s="98" t="s">
        <v>20</v>
      </c>
      <c r="AJ8" s="99"/>
      <c r="AK8" s="98" t="s">
        <v>22</v>
      </c>
      <c r="AL8" s="99"/>
      <c r="AM8" s="98" t="s">
        <v>24</v>
      </c>
      <c r="AN8" s="99"/>
      <c r="AO8" s="98" t="s">
        <v>26</v>
      </c>
      <c r="AP8" s="99"/>
      <c r="AQ8" s="98" t="s">
        <v>28</v>
      </c>
      <c r="AR8" s="99"/>
      <c r="AS8" s="98" t="s">
        <v>33</v>
      </c>
      <c r="AT8" s="99"/>
      <c r="AU8" s="191" t="s">
        <v>30</v>
      </c>
      <c r="AV8" s="192"/>
      <c r="AW8" s="191" t="s">
        <v>32</v>
      </c>
      <c r="AX8" s="192"/>
      <c r="AY8" s="98" t="s">
        <v>36</v>
      </c>
      <c r="AZ8" s="99"/>
      <c r="BA8" s="98" t="s">
        <v>39</v>
      </c>
      <c r="BB8" s="99"/>
      <c r="BC8" s="98" t="s">
        <v>38</v>
      </c>
      <c r="BD8" s="99"/>
      <c r="BE8" s="98" t="s">
        <v>40</v>
      </c>
      <c r="BF8" s="99"/>
      <c r="BG8" s="98" t="s">
        <v>34</v>
      </c>
      <c r="BH8" s="99"/>
      <c r="BI8" s="98" t="s">
        <v>37</v>
      </c>
      <c r="BJ8" s="99"/>
    </row>
    <row r="9" spans="1:62" ht="15.75" thickBot="1" x14ac:dyDescent="0.25">
      <c r="E9" s="96" t="s">
        <v>101</v>
      </c>
      <c r="F9" s="96"/>
      <c r="G9" s="100" t="s">
        <v>102</v>
      </c>
      <c r="H9" s="100"/>
      <c r="I9" s="100" t="s">
        <v>103</v>
      </c>
      <c r="J9" s="100"/>
      <c r="K9" s="100" t="s">
        <v>104</v>
      </c>
      <c r="L9" s="100"/>
      <c r="M9" s="100" t="s">
        <v>105</v>
      </c>
      <c r="N9" s="100"/>
      <c r="O9" s="100" t="s">
        <v>106</v>
      </c>
      <c r="P9" s="100"/>
      <c r="Q9" s="100" t="s">
        <v>107</v>
      </c>
      <c r="R9" s="100"/>
      <c r="S9" s="100" t="s">
        <v>108</v>
      </c>
      <c r="T9" s="100"/>
      <c r="U9" s="202" t="s">
        <v>109</v>
      </c>
      <c r="V9" s="202"/>
      <c r="W9" s="202" t="s">
        <v>110</v>
      </c>
      <c r="X9" s="202"/>
      <c r="Y9" s="100" t="s">
        <v>111</v>
      </c>
      <c r="Z9" s="100"/>
      <c r="AA9" s="100" t="s">
        <v>112</v>
      </c>
      <c r="AB9" s="100"/>
      <c r="AC9" s="100" t="s">
        <v>113</v>
      </c>
      <c r="AD9" s="100"/>
      <c r="AE9" s="100" t="s">
        <v>114</v>
      </c>
      <c r="AF9" s="100"/>
      <c r="AG9" s="100" t="s">
        <v>115</v>
      </c>
      <c r="AH9" s="100"/>
      <c r="AI9" s="100" t="s">
        <v>116</v>
      </c>
      <c r="AJ9" s="100"/>
      <c r="AK9" s="100" t="s">
        <v>117</v>
      </c>
      <c r="AL9" s="100"/>
      <c r="AM9" s="100" t="s">
        <v>118</v>
      </c>
      <c r="AN9" s="100"/>
      <c r="AO9" s="100" t="s">
        <v>119</v>
      </c>
      <c r="AP9" s="100"/>
      <c r="AQ9" s="100" t="s">
        <v>120</v>
      </c>
      <c r="AR9" s="100"/>
      <c r="AS9" s="100" t="s">
        <v>121</v>
      </c>
      <c r="AT9" s="100"/>
      <c r="AU9" s="193" t="s">
        <v>122</v>
      </c>
      <c r="AV9" s="193"/>
      <c r="AW9" s="193" t="s">
        <v>123</v>
      </c>
      <c r="AX9" s="193"/>
      <c r="AY9" s="100" t="s">
        <v>124</v>
      </c>
      <c r="AZ9" s="100"/>
      <c r="BA9" s="100" t="s">
        <v>125</v>
      </c>
      <c r="BB9" s="100"/>
      <c r="BC9" s="100" t="s">
        <v>126</v>
      </c>
      <c r="BD9" s="100"/>
      <c r="BE9" s="100" t="s">
        <v>127</v>
      </c>
      <c r="BF9" s="100"/>
      <c r="BG9" s="100" t="s">
        <v>128</v>
      </c>
      <c r="BH9" s="100"/>
      <c r="BI9" s="100" t="s">
        <v>129</v>
      </c>
      <c r="BJ9" s="100"/>
    </row>
    <row r="10" spans="1:62" ht="16.5" thickBot="1" x14ac:dyDescent="0.25">
      <c r="A10" s="101" t="s">
        <v>130</v>
      </c>
      <c r="B10" s="84" t="s">
        <v>131</v>
      </c>
      <c r="C10" s="85"/>
      <c r="D10" s="91"/>
      <c r="E10" s="102" t="s">
        <v>132</v>
      </c>
      <c r="F10" s="103"/>
      <c r="G10" s="104">
        <v>42888</v>
      </c>
      <c r="H10" s="104"/>
      <c r="I10" s="104">
        <v>42888</v>
      </c>
      <c r="J10" s="104"/>
      <c r="K10" s="104">
        <v>42888</v>
      </c>
      <c r="L10" s="104"/>
      <c r="M10" s="104">
        <v>42888</v>
      </c>
      <c r="N10" s="104"/>
      <c r="O10" s="104">
        <v>42888</v>
      </c>
      <c r="P10" s="104"/>
      <c r="Q10" s="104">
        <v>42888</v>
      </c>
      <c r="R10" s="104"/>
      <c r="S10" s="104">
        <v>42888</v>
      </c>
      <c r="T10" s="104"/>
      <c r="U10" s="203">
        <v>42888</v>
      </c>
      <c r="V10" s="203"/>
      <c r="W10" s="203">
        <v>42888</v>
      </c>
      <c r="X10" s="203"/>
      <c r="Y10" s="104">
        <v>42888</v>
      </c>
      <c r="Z10" s="104"/>
      <c r="AA10" s="104">
        <v>42888</v>
      </c>
      <c r="AB10" s="104"/>
      <c r="AC10" s="104">
        <v>42888</v>
      </c>
      <c r="AD10" s="104"/>
      <c r="AE10" s="104">
        <v>42888</v>
      </c>
      <c r="AF10" s="104"/>
      <c r="AG10" s="104">
        <v>42888</v>
      </c>
      <c r="AH10" s="104"/>
      <c r="AI10" s="104">
        <v>42888</v>
      </c>
      <c r="AJ10" s="104"/>
      <c r="AK10" s="104">
        <v>42888</v>
      </c>
      <c r="AL10" s="104"/>
      <c r="AM10" s="104">
        <v>42888</v>
      </c>
      <c r="AN10" s="104"/>
      <c r="AO10" s="104">
        <v>42888</v>
      </c>
      <c r="AP10" s="104"/>
      <c r="AQ10" s="104">
        <v>42888</v>
      </c>
      <c r="AR10" s="104"/>
      <c r="AS10" s="104">
        <v>42888</v>
      </c>
      <c r="AT10" s="104"/>
      <c r="AU10" s="194">
        <v>42888</v>
      </c>
      <c r="AV10" s="194"/>
      <c r="AW10" s="194">
        <v>42888</v>
      </c>
      <c r="AX10" s="194"/>
      <c r="AY10" s="104">
        <v>42888</v>
      </c>
      <c r="AZ10" s="104"/>
      <c r="BA10" s="104">
        <v>42888</v>
      </c>
      <c r="BB10" s="104"/>
      <c r="BC10" s="104">
        <v>42888</v>
      </c>
      <c r="BD10" s="104"/>
      <c r="BE10" s="104">
        <v>42888</v>
      </c>
      <c r="BF10" s="104"/>
      <c r="BG10" s="104">
        <v>42888</v>
      </c>
      <c r="BH10" s="104"/>
      <c r="BI10" s="104">
        <v>42888</v>
      </c>
      <c r="BJ10" s="104"/>
    </row>
    <row r="11" spans="1:62" ht="15" x14ac:dyDescent="0.2">
      <c r="A11" s="105"/>
      <c r="B11" s="91"/>
      <c r="C11" s="91"/>
      <c r="D11" s="91"/>
      <c r="E11" s="102" t="s">
        <v>133</v>
      </c>
      <c r="F11" s="106"/>
      <c r="G11" s="104">
        <v>43014</v>
      </c>
      <c r="H11" s="100"/>
      <c r="I11" s="104">
        <v>43014</v>
      </c>
      <c r="J11" s="100"/>
      <c r="K11" s="104">
        <v>43014</v>
      </c>
      <c r="L11" s="100"/>
      <c r="M11" s="104">
        <v>43014</v>
      </c>
      <c r="N11" s="100"/>
      <c r="O11" s="104">
        <v>43014</v>
      </c>
      <c r="P11" s="100"/>
      <c r="Q11" s="104">
        <v>43014</v>
      </c>
      <c r="R11" s="100"/>
      <c r="S11" s="104">
        <v>43014</v>
      </c>
      <c r="T11" s="100"/>
      <c r="U11" s="203">
        <v>43014</v>
      </c>
      <c r="V11" s="202"/>
      <c r="W11" s="203">
        <v>43014</v>
      </c>
      <c r="X11" s="202"/>
      <c r="Y11" s="104">
        <v>43014</v>
      </c>
      <c r="Z11" s="100"/>
      <c r="AA11" s="104">
        <v>43014</v>
      </c>
      <c r="AB11" s="100"/>
      <c r="AC11" s="104">
        <v>43014</v>
      </c>
      <c r="AD11" s="100"/>
      <c r="AE11" s="104">
        <v>43014</v>
      </c>
      <c r="AF11" s="100"/>
      <c r="AG11" s="104">
        <v>43014</v>
      </c>
      <c r="AH11" s="100"/>
      <c r="AI11" s="104">
        <v>43014</v>
      </c>
      <c r="AJ11" s="100"/>
      <c r="AK11" s="104">
        <v>43014</v>
      </c>
      <c r="AL11" s="100"/>
      <c r="AM11" s="104">
        <v>43014</v>
      </c>
      <c r="AN11" s="100"/>
      <c r="AO11" s="104">
        <v>43014</v>
      </c>
      <c r="AP11" s="100"/>
      <c r="AQ11" s="104">
        <v>43014</v>
      </c>
      <c r="AR11" s="100"/>
      <c r="AS11" s="104">
        <v>43014</v>
      </c>
      <c r="AT11" s="100"/>
      <c r="AU11" s="194">
        <v>43014</v>
      </c>
      <c r="AV11" s="193"/>
      <c r="AW11" s="194">
        <v>43014</v>
      </c>
      <c r="AX11" s="193"/>
      <c r="AY11" s="104">
        <v>43014</v>
      </c>
      <c r="AZ11" s="100"/>
      <c r="BA11" s="104">
        <v>43014</v>
      </c>
      <c r="BB11" s="100"/>
      <c r="BC11" s="104">
        <v>43014</v>
      </c>
      <c r="BD11" s="100"/>
      <c r="BE11" s="104">
        <v>43014</v>
      </c>
      <c r="BF11" s="100"/>
      <c r="BG11" s="104">
        <v>43014</v>
      </c>
      <c r="BH11" s="100"/>
      <c r="BI11" s="104">
        <v>43014</v>
      </c>
      <c r="BJ11" s="100"/>
    </row>
    <row r="12" spans="1:62" ht="15" x14ac:dyDescent="0.2">
      <c r="A12" s="107" t="s">
        <v>134</v>
      </c>
      <c r="B12" s="107"/>
      <c r="C12" s="107"/>
      <c r="D12" s="108" t="s">
        <v>135</v>
      </c>
      <c r="E12" s="107" t="s">
        <v>136</v>
      </c>
      <c r="F12" s="107" t="s">
        <v>137</v>
      </c>
      <c r="G12" s="107" t="s">
        <v>138</v>
      </c>
      <c r="H12" s="107" t="s">
        <v>139</v>
      </c>
      <c r="I12" s="109" t="s">
        <v>138</v>
      </c>
      <c r="J12" s="107" t="s">
        <v>139</v>
      </c>
      <c r="K12" s="107" t="s">
        <v>138</v>
      </c>
      <c r="L12" s="107" t="s">
        <v>139</v>
      </c>
      <c r="M12" s="107" t="s">
        <v>138</v>
      </c>
      <c r="N12" s="107" t="s">
        <v>139</v>
      </c>
      <c r="O12" s="107" t="s">
        <v>138</v>
      </c>
      <c r="P12" s="107" t="s">
        <v>139</v>
      </c>
      <c r="Q12" s="107" t="s">
        <v>138</v>
      </c>
      <c r="R12" s="107" t="s">
        <v>139</v>
      </c>
      <c r="S12" s="107" t="s">
        <v>138</v>
      </c>
      <c r="T12" s="107" t="s">
        <v>139</v>
      </c>
      <c r="U12" s="204" t="s">
        <v>138</v>
      </c>
      <c r="V12" s="204" t="s">
        <v>139</v>
      </c>
      <c r="W12" s="204" t="s">
        <v>138</v>
      </c>
      <c r="X12" s="204" t="s">
        <v>139</v>
      </c>
      <c r="Y12" s="107" t="s">
        <v>138</v>
      </c>
      <c r="Z12" s="107" t="s">
        <v>139</v>
      </c>
      <c r="AA12" s="107" t="s">
        <v>138</v>
      </c>
      <c r="AB12" s="107" t="s">
        <v>139</v>
      </c>
      <c r="AC12" s="107" t="s">
        <v>138</v>
      </c>
      <c r="AD12" s="107" t="s">
        <v>139</v>
      </c>
      <c r="AE12" s="107" t="s">
        <v>138</v>
      </c>
      <c r="AF12" s="107" t="s">
        <v>139</v>
      </c>
      <c r="AG12" s="107" t="s">
        <v>138</v>
      </c>
      <c r="AH12" s="107" t="s">
        <v>139</v>
      </c>
      <c r="AI12" s="107" t="s">
        <v>138</v>
      </c>
      <c r="AJ12" s="107" t="s">
        <v>139</v>
      </c>
      <c r="AK12" s="107" t="s">
        <v>138</v>
      </c>
      <c r="AL12" s="107" t="s">
        <v>139</v>
      </c>
      <c r="AM12" s="107" t="s">
        <v>138</v>
      </c>
      <c r="AN12" s="107" t="s">
        <v>139</v>
      </c>
      <c r="AO12" s="107" t="s">
        <v>138</v>
      </c>
      <c r="AP12" s="107" t="s">
        <v>139</v>
      </c>
      <c r="AQ12" s="107" t="s">
        <v>138</v>
      </c>
      <c r="AR12" s="107" t="s">
        <v>139</v>
      </c>
      <c r="AS12" s="107" t="s">
        <v>138</v>
      </c>
      <c r="AT12" s="107" t="s">
        <v>139</v>
      </c>
      <c r="AU12" s="195" t="s">
        <v>138</v>
      </c>
      <c r="AV12" s="195" t="s">
        <v>139</v>
      </c>
      <c r="AW12" s="195" t="s">
        <v>138</v>
      </c>
      <c r="AX12" s="195" t="s">
        <v>139</v>
      </c>
      <c r="AY12" s="107" t="s">
        <v>138</v>
      </c>
      <c r="AZ12" s="107" t="s">
        <v>139</v>
      </c>
      <c r="BA12" s="107" t="s">
        <v>138</v>
      </c>
      <c r="BB12" s="107" t="s">
        <v>139</v>
      </c>
      <c r="BC12" s="107" t="s">
        <v>138</v>
      </c>
      <c r="BD12" s="107" t="s">
        <v>139</v>
      </c>
      <c r="BE12" s="107" t="s">
        <v>138</v>
      </c>
      <c r="BF12" s="107" t="s">
        <v>139</v>
      </c>
      <c r="BG12" s="107" t="s">
        <v>138</v>
      </c>
      <c r="BH12" s="107" t="s">
        <v>139</v>
      </c>
      <c r="BI12" s="107" t="s">
        <v>138</v>
      </c>
      <c r="BJ12" s="107" t="s">
        <v>139</v>
      </c>
    </row>
    <row r="13" spans="1:62" ht="15" x14ac:dyDescent="0.2">
      <c r="A13" s="107" t="s">
        <v>140</v>
      </c>
      <c r="B13" s="107"/>
      <c r="C13" s="106" t="s">
        <v>141</v>
      </c>
      <c r="D13" s="110"/>
      <c r="E13" s="100"/>
      <c r="F13" s="100"/>
      <c r="G13" s="100"/>
      <c r="H13" s="111"/>
      <c r="I13" s="100"/>
      <c r="J13" s="111"/>
      <c r="K13" s="100"/>
      <c r="L13" s="111"/>
      <c r="M13" s="100"/>
      <c r="N13" s="111"/>
      <c r="O13" s="100"/>
      <c r="P13" s="111"/>
      <c r="Q13" s="100"/>
      <c r="R13" s="111"/>
      <c r="S13" s="100"/>
      <c r="T13" s="111"/>
      <c r="U13" s="202"/>
      <c r="V13" s="205"/>
      <c r="W13" s="202"/>
      <c r="X13" s="205"/>
      <c r="Y13" s="100"/>
      <c r="Z13" s="111"/>
      <c r="AA13" s="100"/>
      <c r="AB13" s="111"/>
      <c r="AC13" s="100"/>
      <c r="AD13" s="111"/>
      <c r="AE13" s="100"/>
      <c r="AF13" s="111"/>
      <c r="AG13" s="100"/>
      <c r="AH13" s="111"/>
      <c r="AI13" s="100"/>
      <c r="AJ13" s="111"/>
      <c r="AK13" s="100"/>
      <c r="AL13" s="111"/>
      <c r="AM13" s="100"/>
      <c r="AN13" s="111"/>
      <c r="AO13" s="100"/>
      <c r="AP13" s="111"/>
      <c r="AQ13" s="100"/>
      <c r="AR13" s="111"/>
      <c r="AS13" s="100"/>
      <c r="AT13" s="111"/>
      <c r="AU13" s="193"/>
      <c r="AV13" s="196"/>
      <c r="AW13" s="193"/>
      <c r="AX13" s="196"/>
      <c r="AY13" s="100"/>
      <c r="AZ13" s="111"/>
      <c r="BA13" s="100"/>
      <c r="BB13" s="111"/>
      <c r="BC13" s="100"/>
      <c r="BD13" s="111"/>
      <c r="BE13" s="100"/>
      <c r="BF13" s="111"/>
      <c r="BG13" s="100"/>
      <c r="BH13" s="111"/>
      <c r="BI13" s="100"/>
      <c r="BJ13" s="111"/>
    </row>
    <row r="14" spans="1:62" ht="14.25" x14ac:dyDescent="0.2">
      <c r="A14" s="100" t="s">
        <v>142</v>
      </c>
      <c r="B14" s="100"/>
      <c r="C14" s="112" t="s">
        <v>143</v>
      </c>
      <c r="D14" s="113" t="s">
        <v>144</v>
      </c>
      <c r="E14" s="114">
        <v>0.04</v>
      </c>
      <c r="F14" s="115">
        <v>0.1</v>
      </c>
      <c r="G14" s="103" t="s">
        <v>145</v>
      </c>
      <c r="H14" s="103">
        <v>1</v>
      </c>
      <c r="I14" s="103" t="s">
        <v>145</v>
      </c>
      <c r="J14" s="103">
        <v>1</v>
      </c>
      <c r="K14" s="103" t="s">
        <v>145</v>
      </c>
      <c r="L14" s="103">
        <v>1</v>
      </c>
      <c r="M14" s="103" t="s">
        <v>145</v>
      </c>
      <c r="N14" s="103">
        <v>1</v>
      </c>
      <c r="O14" s="103" t="s">
        <v>145</v>
      </c>
      <c r="P14" s="103">
        <v>1</v>
      </c>
      <c r="Q14" s="103" t="s">
        <v>145</v>
      </c>
      <c r="R14" s="103">
        <v>1</v>
      </c>
      <c r="S14" s="103" t="s">
        <v>145</v>
      </c>
      <c r="T14" s="103">
        <v>1</v>
      </c>
      <c r="U14" s="206" t="s">
        <v>145</v>
      </c>
      <c r="V14" s="206">
        <v>1</v>
      </c>
      <c r="W14" s="206" t="s">
        <v>145</v>
      </c>
      <c r="X14" s="206">
        <v>1</v>
      </c>
      <c r="Y14" s="103" t="s">
        <v>145</v>
      </c>
      <c r="Z14" s="103">
        <v>1</v>
      </c>
      <c r="AA14" s="103" t="s">
        <v>145</v>
      </c>
      <c r="AB14" s="103">
        <v>1</v>
      </c>
      <c r="AC14" s="103" t="s">
        <v>145</v>
      </c>
      <c r="AD14" s="103">
        <v>1</v>
      </c>
      <c r="AE14" s="103" t="s">
        <v>145</v>
      </c>
      <c r="AF14" s="103">
        <v>1</v>
      </c>
      <c r="AG14" s="103" t="s">
        <v>145</v>
      </c>
      <c r="AH14" s="103">
        <v>1</v>
      </c>
      <c r="AI14" s="103" t="s">
        <v>145</v>
      </c>
      <c r="AJ14" s="103">
        <v>1</v>
      </c>
      <c r="AK14" s="103" t="s">
        <v>145</v>
      </c>
      <c r="AL14" s="103">
        <v>1</v>
      </c>
      <c r="AM14" s="103" t="s">
        <v>145</v>
      </c>
      <c r="AN14" s="103">
        <v>1</v>
      </c>
      <c r="AO14" s="103" t="s">
        <v>145</v>
      </c>
      <c r="AP14" s="103">
        <v>1</v>
      </c>
      <c r="AQ14" s="103" t="s">
        <v>145</v>
      </c>
      <c r="AR14" s="103">
        <v>1</v>
      </c>
      <c r="AS14" s="103" t="s">
        <v>145</v>
      </c>
      <c r="AT14" s="103">
        <v>1</v>
      </c>
      <c r="AU14" s="197" t="s">
        <v>145</v>
      </c>
      <c r="AV14" s="197">
        <v>1</v>
      </c>
      <c r="AW14" s="197" t="s">
        <v>145</v>
      </c>
      <c r="AX14" s="197">
        <v>1</v>
      </c>
      <c r="AY14" s="103" t="s">
        <v>145</v>
      </c>
      <c r="AZ14" s="103">
        <v>1</v>
      </c>
      <c r="BA14" s="103" t="s">
        <v>145</v>
      </c>
      <c r="BB14" s="103">
        <v>1</v>
      </c>
      <c r="BC14" s="103" t="s">
        <v>145</v>
      </c>
      <c r="BD14" s="103">
        <v>1</v>
      </c>
      <c r="BE14" s="103" t="s">
        <v>145</v>
      </c>
      <c r="BF14" s="103">
        <v>1</v>
      </c>
      <c r="BG14" s="103" t="s">
        <v>145</v>
      </c>
      <c r="BH14" s="103">
        <v>1</v>
      </c>
      <c r="BI14" s="103" t="s">
        <v>145</v>
      </c>
      <c r="BJ14" s="103">
        <v>1</v>
      </c>
    </row>
    <row r="15" spans="1:62" ht="14.25" x14ac:dyDescent="0.2">
      <c r="A15" s="100" t="s">
        <v>146</v>
      </c>
      <c r="B15" s="100"/>
      <c r="C15" s="112" t="s">
        <v>147</v>
      </c>
      <c r="D15" s="113" t="s">
        <v>144</v>
      </c>
      <c r="E15" s="114">
        <v>0.04</v>
      </c>
      <c r="F15" s="115">
        <v>0.5</v>
      </c>
      <c r="G15" s="103" t="s">
        <v>148</v>
      </c>
      <c r="H15" s="103">
        <v>1</v>
      </c>
      <c r="I15" s="103" t="s">
        <v>148</v>
      </c>
      <c r="J15" s="103">
        <v>1</v>
      </c>
      <c r="K15" s="103" t="s">
        <v>148</v>
      </c>
      <c r="L15" s="103">
        <v>1</v>
      </c>
      <c r="M15" s="103" t="s">
        <v>148</v>
      </c>
      <c r="N15" s="103">
        <v>1</v>
      </c>
      <c r="O15" s="103" t="s">
        <v>148</v>
      </c>
      <c r="P15" s="103">
        <v>1</v>
      </c>
      <c r="Q15" s="103" t="s">
        <v>148</v>
      </c>
      <c r="R15" s="103">
        <v>1</v>
      </c>
      <c r="S15" s="103" t="s">
        <v>148</v>
      </c>
      <c r="T15" s="103">
        <v>1</v>
      </c>
      <c r="U15" s="206" t="s">
        <v>148</v>
      </c>
      <c r="V15" s="206">
        <v>1</v>
      </c>
      <c r="W15" s="206" t="s">
        <v>148</v>
      </c>
      <c r="X15" s="206">
        <v>1</v>
      </c>
      <c r="Y15" s="103" t="s">
        <v>148</v>
      </c>
      <c r="Z15" s="103">
        <v>1</v>
      </c>
      <c r="AA15" s="103" t="s">
        <v>148</v>
      </c>
      <c r="AB15" s="103">
        <v>1</v>
      </c>
      <c r="AC15" s="103" t="s">
        <v>148</v>
      </c>
      <c r="AD15" s="103">
        <v>1</v>
      </c>
      <c r="AE15" s="103" t="s">
        <v>148</v>
      </c>
      <c r="AF15" s="103">
        <v>1</v>
      </c>
      <c r="AG15" s="103" t="s">
        <v>148</v>
      </c>
      <c r="AH15" s="103">
        <v>1</v>
      </c>
      <c r="AI15" s="103" t="s">
        <v>148</v>
      </c>
      <c r="AJ15" s="103">
        <v>1</v>
      </c>
      <c r="AK15" s="103" t="s">
        <v>148</v>
      </c>
      <c r="AL15" s="103">
        <v>1</v>
      </c>
      <c r="AM15" s="103" t="s">
        <v>148</v>
      </c>
      <c r="AN15" s="103">
        <v>1</v>
      </c>
      <c r="AO15" s="103" t="s">
        <v>148</v>
      </c>
      <c r="AP15" s="103">
        <v>1</v>
      </c>
      <c r="AQ15" s="103" t="s">
        <v>148</v>
      </c>
      <c r="AR15" s="103">
        <v>1</v>
      </c>
      <c r="AS15" s="103" t="s">
        <v>148</v>
      </c>
      <c r="AT15" s="103">
        <v>1</v>
      </c>
      <c r="AU15" s="197" t="s">
        <v>148</v>
      </c>
      <c r="AV15" s="197">
        <v>1</v>
      </c>
      <c r="AW15" s="197" t="s">
        <v>148</v>
      </c>
      <c r="AX15" s="197">
        <v>1</v>
      </c>
      <c r="AY15" s="103" t="s">
        <v>148</v>
      </c>
      <c r="AZ15" s="103">
        <v>1</v>
      </c>
      <c r="BA15" s="103" t="s">
        <v>148</v>
      </c>
      <c r="BB15" s="103">
        <v>1</v>
      </c>
      <c r="BC15" s="103" t="s">
        <v>148</v>
      </c>
      <c r="BD15" s="103">
        <v>1</v>
      </c>
      <c r="BE15" s="103" t="s">
        <v>148</v>
      </c>
      <c r="BF15" s="103">
        <v>1</v>
      </c>
      <c r="BG15" s="103" t="s">
        <v>148</v>
      </c>
      <c r="BH15" s="103">
        <v>1</v>
      </c>
      <c r="BI15" s="103" t="s">
        <v>148</v>
      </c>
      <c r="BJ15" s="103">
        <v>1</v>
      </c>
    </row>
    <row r="16" spans="1:62" ht="14.25" x14ac:dyDescent="0.2">
      <c r="A16" s="100" t="s">
        <v>149</v>
      </c>
      <c r="B16" s="100"/>
      <c r="C16" s="112" t="s">
        <v>150</v>
      </c>
      <c r="D16" s="113" t="s">
        <v>144</v>
      </c>
      <c r="E16" s="114">
        <v>0.2</v>
      </c>
      <c r="F16" s="115">
        <v>0.2</v>
      </c>
      <c r="G16" s="103" t="s">
        <v>151</v>
      </c>
      <c r="H16" s="103">
        <v>1</v>
      </c>
      <c r="I16" s="103" t="s">
        <v>151</v>
      </c>
      <c r="J16" s="103">
        <v>1</v>
      </c>
      <c r="K16" s="103" t="s">
        <v>151</v>
      </c>
      <c r="L16" s="103">
        <v>1</v>
      </c>
      <c r="M16" s="103" t="s">
        <v>151</v>
      </c>
      <c r="N16" s="103">
        <v>1</v>
      </c>
      <c r="O16" s="103" t="s">
        <v>151</v>
      </c>
      <c r="P16" s="103">
        <v>1</v>
      </c>
      <c r="Q16" s="103" t="s">
        <v>151</v>
      </c>
      <c r="R16" s="103">
        <v>1</v>
      </c>
      <c r="S16" s="103" t="s">
        <v>151</v>
      </c>
      <c r="T16" s="103">
        <v>1</v>
      </c>
      <c r="U16" s="206" t="s">
        <v>151</v>
      </c>
      <c r="V16" s="206">
        <v>1</v>
      </c>
      <c r="W16" s="206" t="s">
        <v>151</v>
      </c>
      <c r="X16" s="206">
        <v>1</v>
      </c>
      <c r="Y16" s="103" t="s">
        <v>151</v>
      </c>
      <c r="Z16" s="103">
        <v>1</v>
      </c>
      <c r="AA16" s="103" t="s">
        <v>151</v>
      </c>
      <c r="AB16" s="103">
        <v>1</v>
      </c>
      <c r="AC16" s="103" t="s">
        <v>151</v>
      </c>
      <c r="AD16" s="103">
        <v>1</v>
      </c>
      <c r="AE16" s="103" t="s">
        <v>151</v>
      </c>
      <c r="AF16" s="103">
        <v>1</v>
      </c>
      <c r="AG16" s="103" t="s">
        <v>151</v>
      </c>
      <c r="AH16" s="103">
        <v>1</v>
      </c>
      <c r="AI16" s="103" t="s">
        <v>151</v>
      </c>
      <c r="AJ16" s="103">
        <v>1</v>
      </c>
      <c r="AK16" s="103" t="s">
        <v>151</v>
      </c>
      <c r="AL16" s="103">
        <v>1</v>
      </c>
      <c r="AM16" s="103" t="s">
        <v>151</v>
      </c>
      <c r="AN16" s="103">
        <v>1</v>
      </c>
      <c r="AO16" s="103" t="s">
        <v>151</v>
      </c>
      <c r="AP16" s="103">
        <v>1</v>
      </c>
      <c r="AQ16" s="103" t="s">
        <v>151</v>
      </c>
      <c r="AR16" s="103">
        <v>1</v>
      </c>
      <c r="AS16" s="103" t="s">
        <v>151</v>
      </c>
      <c r="AT16" s="103">
        <v>1</v>
      </c>
      <c r="AU16" s="197" t="s">
        <v>151</v>
      </c>
      <c r="AV16" s="197">
        <v>1</v>
      </c>
      <c r="AW16" s="197" t="s">
        <v>151</v>
      </c>
      <c r="AX16" s="197">
        <v>1</v>
      </c>
      <c r="AY16" s="103" t="s">
        <v>151</v>
      </c>
      <c r="AZ16" s="103">
        <v>1</v>
      </c>
      <c r="BA16" s="103" t="s">
        <v>151</v>
      </c>
      <c r="BB16" s="103">
        <v>1</v>
      </c>
      <c r="BC16" s="103" t="s">
        <v>151</v>
      </c>
      <c r="BD16" s="103">
        <v>1</v>
      </c>
      <c r="BE16" s="103" t="s">
        <v>151</v>
      </c>
      <c r="BF16" s="103">
        <v>1</v>
      </c>
      <c r="BG16" s="103" t="s">
        <v>151</v>
      </c>
      <c r="BH16" s="103">
        <v>1</v>
      </c>
      <c r="BI16" s="103" t="s">
        <v>151</v>
      </c>
      <c r="BJ16" s="103">
        <v>1</v>
      </c>
    </row>
    <row r="17" spans="1:62" ht="14.25" x14ac:dyDescent="0.2">
      <c r="A17" s="100" t="s">
        <v>152</v>
      </c>
      <c r="B17" s="100"/>
      <c r="C17" s="116" t="s">
        <v>153</v>
      </c>
      <c r="D17" s="113" t="s">
        <v>144</v>
      </c>
      <c r="E17" s="114">
        <v>0.16</v>
      </c>
      <c r="F17" s="115">
        <v>0.5</v>
      </c>
      <c r="G17" s="103" t="s">
        <v>148</v>
      </c>
      <c r="H17" s="103">
        <v>1</v>
      </c>
      <c r="I17" s="103" t="s">
        <v>148</v>
      </c>
      <c r="J17" s="103">
        <v>1</v>
      </c>
      <c r="K17" s="103" t="s">
        <v>148</v>
      </c>
      <c r="L17" s="103">
        <v>1</v>
      </c>
      <c r="M17" s="103" t="s">
        <v>148</v>
      </c>
      <c r="N17" s="103">
        <v>1</v>
      </c>
      <c r="O17" s="103" t="s">
        <v>148</v>
      </c>
      <c r="P17" s="103">
        <v>1</v>
      </c>
      <c r="Q17" s="103" t="s">
        <v>148</v>
      </c>
      <c r="R17" s="103">
        <v>1</v>
      </c>
      <c r="S17" s="103" t="s">
        <v>148</v>
      </c>
      <c r="T17" s="103">
        <v>1</v>
      </c>
      <c r="U17" s="206" t="s">
        <v>148</v>
      </c>
      <c r="V17" s="206">
        <v>1</v>
      </c>
      <c r="W17" s="206" t="s">
        <v>148</v>
      </c>
      <c r="X17" s="206">
        <v>1</v>
      </c>
      <c r="Y17" s="103" t="s">
        <v>148</v>
      </c>
      <c r="Z17" s="103">
        <v>1</v>
      </c>
      <c r="AA17" s="117" t="s">
        <v>148</v>
      </c>
      <c r="AB17" s="103">
        <v>1</v>
      </c>
      <c r="AC17" s="103" t="s">
        <v>148</v>
      </c>
      <c r="AD17" s="103">
        <v>1</v>
      </c>
      <c r="AE17" s="103" t="s">
        <v>148</v>
      </c>
      <c r="AF17" s="103">
        <v>1</v>
      </c>
      <c r="AG17" s="103" t="s">
        <v>148</v>
      </c>
      <c r="AH17" s="103">
        <v>1</v>
      </c>
      <c r="AI17" s="103" t="s">
        <v>148</v>
      </c>
      <c r="AJ17" s="103">
        <v>1</v>
      </c>
      <c r="AK17" s="103" t="s">
        <v>148</v>
      </c>
      <c r="AL17" s="103">
        <v>1</v>
      </c>
      <c r="AM17" s="103" t="s">
        <v>148</v>
      </c>
      <c r="AN17" s="103">
        <v>1</v>
      </c>
      <c r="AO17" s="103" t="s">
        <v>148</v>
      </c>
      <c r="AP17" s="103">
        <v>1</v>
      </c>
      <c r="AQ17" s="103" t="s">
        <v>148</v>
      </c>
      <c r="AR17" s="103">
        <v>1</v>
      </c>
      <c r="AS17" s="103" t="s">
        <v>148</v>
      </c>
      <c r="AT17" s="103">
        <v>1</v>
      </c>
      <c r="AU17" s="197" t="s">
        <v>148</v>
      </c>
      <c r="AV17" s="197">
        <v>1</v>
      </c>
      <c r="AW17" s="197" t="s">
        <v>148</v>
      </c>
      <c r="AX17" s="197">
        <v>1</v>
      </c>
      <c r="AY17" s="103" t="s">
        <v>148</v>
      </c>
      <c r="AZ17" s="103">
        <v>1</v>
      </c>
      <c r="BA17" s="103" t="s">
        <v>148</v>
      </c>
      <c r="BB17" s="103">
        <v>1</v>
      </c>
      <c r="BC17" s="103" t="s">
        <v>148</v>
      </c>
      <c r="BD17" s="103">
        <v>1</v>
      </c>
      <c r="BE17" s="103" t="s">
        <v>148</v>
      </c>
      <c r="BF17" s="103">
        <v>1</v>
      </c>
      <c r="BG17" s="117" t="s">
        <v>148</v>
      </c>
      <c r="BH17" s="103">
        <v>1</v>
      </c>
      <c r="BI17" s="117" t="s">
        <v>148</v>
      </c>
      <c r="BJ17" s="103">
        <v>1</v>
      </c>
    </row>
    <row r="18" spans="1:62" ht="14.25" x14ac:dyDescent="0.2">
      <c r="A18" s="100" t="s">
        <v>154</v>
      </c>
      <c r="B18" s="100"/>
      <c r="C18" s="116" t="s">
        <v>155</v>
      </c>
      <c r="D18" s="113" t="s">
        <v>144</v>
      </c>
      <c r="E18" s="114">
        <v>0.01</v>
      </c>
      <c r="F18" s="115">
        <v>0.1</v>
      </c>
      <c r="G18" s="103" t="s">
        <v>156</v>
      </c>
      <c r="H18" s="103">
        <v>1</v>
      </c>
      <c r="I18" s="103" t="s">
        <v>157</v>
      </c>
      <c r="J18" s="103">
        <v>1</v>
      </c>
      <c r="K18" s="103" t="s">
        <v>157</v>
      </c>
      <c r="L18" s="103">
        <v>1</v>
      </c>
      <c r="M18" s="103" t="s">
        <v>158</v>
      </c>
      <c r="N18" s="103">
        <v>1</v>
      </c>
      <c r="O18" s="103" t="s">
        <v>159</v>
      </c>
      <c r="P18" s="103">
        <v>1</v>
      </c>
      <c r="Q18" s="103" t="s">
        <v>145</v>
      </c>
      <c r="R18" s="103">
        <v>1</v>
      </c>
      <c r="S18" s="103" t="s">
        <v>157</v>
      </c>
      <c r="T18" s="103">
        <v>1</v>
      </c>
      <c r="U18" s="206" t="s">
        <v>160</v>
      </c>
      <c r="V18" s="206">
        <v>1</v>
      </c>
      <c r="W18" s="206" t="s">
        <v>145</v>
      </c>
      <c r="X18" s="206">
        <v>1</v>
      </c>
      <c r="Y18" s="103" t="s">
        <v>145</v>
      </c>
      <c r="Z18" s="103">
        <v>1</v>
      </c>
      <c r="AA18" s="117" t="s">
        <v>156</v>
      </c>
      <c r="AB18" s="103">
        <v>1</v>
      </c>
      <c r="AC18" s="103" t="s">
        <v>157</v>
      </c>
      <c r="AD18" s="103">
        <v>1</v>
      </c>
      <c r="AE18" s="103" t="s">
        <v>157</v>
      </c>
      <c r="AF18" s="103">
        <v>1</v>
      </c>
      <c r="AG18" s="103" t="s">
        <v>145</v>
      </c>
      <c r="AH18" s="103">
        <v>1</v>
      </c>
      <c r="AI18" s="103" t="s">
        <v>159</v>
      </c>
      <c r="AJ18" s="103">
        <v>1</v>
      </c>
      <c r="AK18" s="103" t="s">
        <v>161</v>
      </c>
      <c r="AL18" s="103">
        <v>1</v>
      </c>
      <c r="AM18" s="103" t="s">
        <v>145</v>
      </c>
      <c r="AN18" s="103">
        <v>1</v>
      </c>
      <c r="AO18" s="103" t="s">
        <v>145</v>
      </c>
      <c r="AP18" s="103">
        <v>1</v>
      </c>
      <c r="AQ18" s="103" t="s">
        <v>145</v>
      </c>
      <c r="AR18" s="103">
        <v>1</v>
      </c>
      <c r="AS18" s="103" t="s">
        <v>145</v>
      </c>
      <c r="AT18" s="103">
        <v>1</v>
      </c>
      <c r="AU18" s="197" t="s">
        <v>145</v>
      </c>
      <c r="AV18" s="197">
        <v>1</v>
      </c>
      <c r="AW18" s="197" t="s">
        <v>145</v>
      </c>
      <c r="AX18" s="197">
        <v>1</v>
      </c>
      <c r="AY18" s="103" t="s">
        <v>145</v>
      </c>
      <c r="AZ18" s="103">
        <v>1</v>
      </c>
      <c r="BA18" s="103" t="s">
        <v>145</v>
      </c>
      <c r="BB18" s="103">
        <v>1</v>
      </c>
      <c r="BC18" s="103" t="s">
        <v>145</v>
      </c>
      <c r="BD18" s="103">
        <v>1</v>
      </c>
      <c r="BE18" s="103" t="s">
        <v>145</v>
      </c>
      <c r="BF18" s="103">
        <v>1</v>
      </c>
      <c r="BG18" s="103" t="s">
        <v>145</v>
      </c>
      <c r="BH18" s="103">
        <v>1</v>
      </c>
      <c r="BI18" s="103" t="s">
        <v>145</v>
      </c>
      <c r="BJ18" s="103">
        <v>1</v>
      </c>
    </row>
    <row r="19" spans="1:62" ht="14.25" x14ac:dyDescent="0.2">
      <c r="A19" s="100" t="s">
        <v>162</v>
      </c>
      <c r="B19" s="100"/>
      <c r="C19" s="112" t="s">
        <v>163</v>
      </c>
      <c r="D19" s="113" t="s">
        <v>144</v>
      </c>
      <c r="E19" s="114">
        <v>0.05</v>
      </c>
      <c r="F19" s="115">
        <v>0.1</v>
      </c>
      <c r="G19" s="103" t="s">
        <v>145</v>
      </c>
      <c r="H19" s="103">
        <v>1</v>
      </c>
      <c r="I19" s="103" t="s">
        <v>145</v>
      </c>
      <c r="J19" s="103">
        <v>1</v>
      </c>
      <c r="K19" s="103" t="s">
        <v>145</v>
      </c>
      <c r="L19" s="103">
        <v>1</v>
      </c>
      <c r="M19" s="103" t="s">
        <v>145</v>
      </c>
      <c r="N19" s="103">
        <v>1</v>
      </c>
      <c r="O19" s="103" t="s">
        <v>145</v>
      </c>
      <c r="P19" s="103">
        <v>1</v>
      </c>
      <c r="Q19" s="103" t="s">
        <v>145</v>
      </c>
      <c r="R19" s="103">
        <v>1</v>
      </c>
      <c r="S19" s="103" t="s">
        <v>145</v>
      </c>
      <c r="T19" s="103">
        <v>1</v>
      </c>
      <c r="U19" s="206" t="s">
        <v>145</v>
      </c>
      <c r="V19" s="206">
        <v>1</v>
      </c>
      <c r="W19" s="206" t="s">
        <v>145</v>
      </c>
      <c r="X19" s="206">
        <v>1</v>
      </c>
      <c r="Y19" s="103" t="s">
        <v>145</v>
      </c>
      <c r="Z19" s="103">
        <v>1</v>
      </c>
      <c r="AA19" s="117" t="s">
        <v>145</v>
      </c>
      <c r="AB19" s="103">
        <v>1</v>
      </c>
      <c r="AC19" s="103" t="s">
        <v>145</v>
      </c>
      <c r="AD19" s="103">
        <v>1</v>
      </c>
      <c r="AE19" s="103" t="s">
        <v>145</v>
      </c>
      <c r="AF19" s="103">
        <v>1</v>
      </c>
      <c r="AG19" s="103" t="s">
        <v>145</v>
      </c>
      <c r="AH19" s="103">
        <v>1</v>
      </c>
      <c r="AI19" s="103" t="s">
        <v>145</v>
      </c>
      <c r="AJ19" s="103">
        <v>1</v>
      </c>
      <c r="AK19" s="103" t="s">
        <v>145</v>
      </c>
      <c r="AL19" s="103">
        <v>1</v>
      </c>
      <c r="AM19" s="103" t="s">
        <v>145</v>
      </c>
      <c r="AN19" s="103">
        <v>1</v>
      </c>
      <c r="AO19" s="103" t="s">
        <v>145</v>
      </c>
      <c r="AP19" s="103">
        <v>1</v>
      </c>
      <c r="AQ19" s="103" t="s">
        <v>145</v>
      </c>
      <c r="AR19" s="103">
        <v>1</v>
      </c>
      <c r="AS19" s="103" t="s">
        <v>145</v>
      </c>
      <c r="AT19" s="103">
        <v>1</v>
      </c>
      <c r="AU19" s="197" t="s">
        <v>145</v>
      </c>
      <c r="AV19" s="197">
        <v>1</v>
      </c>
      <c r="AW19" s="197" t="s">
        <v>145</v>
      </c>
      <c r="AX19" s="197">
        <v>1</v>
      </c>
      <c r="AY19" s="103" t="s">
        <v>145</v>
      </c>
      <c r="AZ19" s="103">
        <v>1</v>
      </c>
      <c r="BA19" s="103" t="s">
        <v>145</v>
      </c>
      <c r="BB19" s="103">
        <v>1</v>
      </c>
      <c r="BC19" s="103" t="s">
        <v>145</v>
      </c>
      <c r="BD19" s="103">
        <v>1</v>
      </c>
      <c r="BE19" s="103" t="s">
        <v>145</v>
      </c>
      <c r="BF19" s="103">
        <v>1</v>
      </c>
      <c r="BG19" s="103" t="s">
        <v>145</v>
      </c>
      <c r="BH19" s="103">
        <v>1</v>
      </c>
      <c r="BI19" s="103" t="s">
        <v>145</v>
      </c>
      <c r="BJ19" s="103">
        <v>1</v>
      </c>
    </row>
    <row r="20" spans="1:62" ht="14.25" x14ac:dyDescent="0.2">
      <c r="A20" s="100" t="s">
        <v>164</v>
      </c>
      <c r="B20" s="100"/>
      <c r="C20" s="116" t="s">
        <v>165</v>
      </c>
      <c r="D20" s="113" t="s">
        <v>144</v>
      </c>
      <c r="E20" s="114">
        <v>0.05</v>
      </c>
      <c r="F20" s="115">
        <v>0.5</v>
      </c>
      <c r="G20" s="103">
        <v>1.68</v>
      </c>
      <c r="H20" s="103">
        <v>1</v>
      </c>
      <c r="I20" s="115">
        <v>2.0979999999999999</v>
      </c>
      <c r="J20" s="103">
        <v>1</v>
      </c>
      <c r="K20" s="115">
        <v>1.9850000000000001</v>
      </c>
      <c r="L20" s="103">
        <v>1</v>
      </c>
      <c r="M20" s="115">
        <v>1.8879999999999999</v>
      </c>
      <c r="N20" s="103">
        <v>1</v>
      </c>
      <c r="O20" s="115">
        <v>1.113</v>
      </c>
      <c r="P20" s="103">
        <v>1</v>
      </c>
      <c r="Q20" s="103">
        <v>1.1200000000000001</v>
      </c>
      <c r="R20" s="103">
        <v>1</v>
      </c>
      <c r="S20" s="115">
        <v>1.177</v>
      </c>
      <c r="T20" s="103">
        <v>1</v>
      </c>
      <c r="U20" s="207">
        <v>1.895</v>
      </c>
      <c r="V20" s="206">
        <v>1</v>
      </c>
      <c r="W20" s="207">
        <v>1.367</v>
      </c>
      <c r="X20" s="206">
        <v>1</v>
      </c>
      <c r="Y20" s="115">
        <v>0.84499999999999997</v>
      </c>
      <c r="Z20" s="103">
        <v>1</v>
      </c>
      <c r="AA20" s="115">
        <v>2.2999999999999998</v>
      </c>
      <c r="AB20" s="103">
        <v>1</v>
      </c>
      <c r="AC20" s="115">
        <v>1.9079999999999999</v>
      </c>
      <c r="AD20" s="103">
        <v>1</v>
      </c>
      <c r="AE20" s="115">
        <v>1.6459999999999999</v>
      </c>
      <c r="AF20" s="103">
        <v>1</v>
      </c>
      <c r="AG20" s="115">
        <v>0.999</v>
      </c>
      <c r="AH20" s="103">
        <v>1</v>
      </c>
      <c r="AI20" s="115">
        <v>1.4530000000000001</v>
      </c>
      <c r="AJ20" s="103">
        <v>1</v>
      </c>
      <c r="AK20" s="115">
        <v>1.0449999999999999</v>
      </c>
      <c r="AL20" s="103">
        <v>1</v>
      </c>
      <c r="AM20" s="115">
        <v>0.95099999999999996</v>
      </c>
      <c r="AN20" s="103">
        <v>1</v>
      </c>
      <c r="AO20" s="115">
        <v>1.1619999999999999</v>
      </c>
      <c r="AP20" s="103">
        <v>1</v>
      </c>
      <c r="AQ20" s="115">
        <v>1.214</v>
      </c>
      <c r="AR20" s="103">
        <v>1</v>
      </c>
      <c r="AS20" s="115">
        <v>1.016</v>
      </c>
      <c r="AT20" s="103">
        <v>1</v>
      </c>
      <c r="AU20" s="198">
        <v>1.774</v>
      </c>
      <c r="AV20" s="197">
        <v>1</v>
      </c>
      <c r="AW20" s="198">
        <v>1.38</v>
      </c>
      <c r="AX20" s="197">
        <v>1</v>
      </c>
      <c r="AY20" s="115">
        <v>0.99299999999999999</v>
      </c>
      <c r="AZ20" s="103">
        <v>1</v>
      </c>
      <c r="BA20" s="103" t="s">
        <v>148</v>
      </c>
      <c r="BB20" s="103">
        <v>1</v>
      </c>
      <c r="BC20" s="103" t="s">
        <v>148</v>
      </c>
      <c r="BD20" s="103">
        <v>1</v>
      </c>
      <c r="BE20" s="103" t="s">
        <v>148</v>
      </c>
      <c r="BF20" s="103">
        <v>1</v>
      </c>
      <c r="BG20" s="115">
        <v>1.079</v>
      </c>
      <c r="BH20" s="103">
        <v>1</v>
      </c>
      <c r="BI20" s="103" t="s">
        <v>148</v>
      </c>
      <c r="BJ20" s="103">
        <v>1</v>
      </c>
    </row>
    <row r="21" spans="1:62" ht="14.25" x14ac:dyDescent="0.2">
      <c r="A21" s="100" t="s">
        <v>166</v>
      </c>
      <c r="B21" s="100"/>
      <c r="C21" s="116" t="s">
        <v>167</v>
      </c>
      <c r="D21" s="113" t="s">
        <v>144</v>
      </c>
      <c r="E21" s="114">
        <v>0.01</v>
      </c>
      <c r="F21" s="115">
        <v>0.05</v>
      </c>
      <c r="G21" s="103">
        <v>12.05</v>
      </c>
      <c r="H21" s="103">
        <v>1</v>
      </c>
      <c r="I21" s="103">
        <v>11.36</v>
      </c>
      <c r="J21" s="103">
        <v>1</v>
      </c>
      <c r="K21" s="103">
        <v>10.84</v>
      </c>
      <c r="L21" s="103">
        <v>1</v>
      </c>
      <c r="M21" s="103">
        <v>12.47</v>
      </c>
      <c r="N21" s="103">
        <v>1</v>
      </c>
      <c r="O21" s="103">
        <v>11.71</v>
      </c>
      <c r="P21" s="103">
        <v>1</v>
      </c>
      <c r="Q21" s="103">
        <v>11.89</v>
      </c>
      <c r="R21" s="103">
        <v>1</v>
      </c>
      <c r="S21" s="103">
        <v>12.84</v>
      </c>
      <c r="T21" s="103">
        <v>1</v>
      </c>
      <c r="U21" s="206">
        <v>12.83</v>
      </c>
      <c r="V21" s="206">
        <v>1</v>
      </c>
      <c r="W21" s="206">
        <v>10.92</v>
      </c>
      <c r="X21" s="206">
        <v>1</v>
      </c>
      <c r="Y21" s="103">
        <v>10.18</v>
      </c>
      <c r="Z21" s="103">
        <v>1</v>
      </c>
      <c r="AA21" s="115">
        <v>13.48</v>
      </c>
      <c r="AB21" s="103">
        <v>1</v>
      </c>
      <c r="AC21" s="103">
        <v>11.49</v>
      </c>
      <c r="AD21" s="103">
        <v>1</v>
      </c>
      <c r="AE21" s="103">
        <v>13.85</v>
      </c>
      <c r="AF21" s="103">
        <v>1</v>
      </c>
      <c r="AG21" s="103">
        <v>12.29</v>
      </c>
      <c r="AH21" s="103">
        <v>1</v>
      </c>
      <c r="AI21" s="103">
        <v>11.82</v>
      </c>
      <c r="AJ21" s="103">
        <v>1</v>
      </c>
      <c r="AK21" s="103">
        <v>12.07</v>
      </c>
      <c r="AL21" s="103">
        <v>1</v>
      </c>
      <c r="AM21" s="103">
        <v>12.56</v>
      </c>
      <c r="AN21" s="103">
        <v>1</v>
      </c>
      <c r="AO21" s="115">
        <v>11.7</v>
      </c>
      <c r="AP21" s="103">
        <v>1</v>
      </c>
      <c r="AQ21" s="103">
        <v>12.73</v>
      </c>
      <c r="AR21" s="103">
        <v>1</v>
      </c>
      <c r="AS21" s="103">
        <v>10.29</v>
      </c>
      <c r="AT21" s="103">
        <v>1</v>
      </c>
      <c r="AU21" s="197">
        <v>13.23</v>
      </c>
      <c r="AV21" s="197">
        <v>1</v>
      </c>
      <c r="AW21" s="198">
        <v>11.7</v>
      </c>
      <c r="AX21" s="197">
        <v>1</v>
      </c>
      <c r="AY21" s="103">
        <v>11.22</v>
      </c>
      <c r="AZ21" s="103">
        <v>1</v>
      </c>
      <c r="BA21" s="103">
        <v>11.57</v>
      </c>
      <c r="BB21" s="103">
        <v>1</v>
      </c>
      <c r="BC21" s="115">
        <v>13.9</v>
      </c>
      <c r="BD21" s="103">
        <v>1</v>
      </c>
      <c r="BE21" s="103">
        <v>12.61</v>
      </c>
      <c r="BF21" s="103">
        <v>1</v>
      </c>
      <c r="BG21" s="103">
        <v>11.36</v>
      </c>
      <c r="BH21" s="103">
        <v>1</v>
      </c>
      <c r="BI21" s="103">
        <v>13.28</v>
      </c>
      <c r="BJ21" s="103">
        <v>1</v>
      </c>
    </row>
    <row r="22" spans="1:62" ht="14.25" x14ac:dyDescent="0.2">
      <c r="A22" s="100" t="s">
        <v>168</v>
      </c>
      <c r="B22" s="100"/>
      <c r="C22" s="112" t="s">
        <v>169</v>
      </c>
      <c r="D22" s="113" t="s">
        <v>144</v>
      </c>
      <c r="E22" s="114">
        <v>0.01</v>
      </c>
      <c r="F22" s="115">
        <v>0.05</v>
      </c>
      <c r="G22" s="115">
        <v>6.8719999999999999</v>
      </c>
      <c r="H22" s="103">
        <v>1</v>
      </c>
      <c r="I22" s="115">
        <v>6.5629999999999997</v>
      </c>
      <c r="J22" s="103">
        <v>1</v>
      </c>
      <c r="K22" s="115">
        <v>6.2309999999999999</v>
      </c>
      <c r="L22" s="103">
        <v>1</v>
      </c>
      <c r="M22" s="115">
        <v>7.0590000000000002</v>
      </c>
      <c r="N22" s="103">
        <v>1</v>
      </c>
      <c r="O22" s="115">
        <v>6.6109999999999998</v>
      </c>
      <c r="P22" s="103">
        <v>1</v>
      </c>
      <c r="Q22" s="115">
        <v>6.6950000000000003</v>
      </c>
      <c r="R22" s="103">
        <v>1</v>
      </c>
      <c r="S22" s="115">
        <v>7.2309999999999999</v>
      </c>
      <c r="T22" s="103">
        <v>1</v>
      </c>
      <c r="U22" s="207">
        <v>7.3460000000000001</v>
      </c>
      <c r="V22" s="206">
        <v>1</v>
      </c>
      <c r="W22" s="207">
        <v>6.2329999999999997</v>
      </c>
      <c r="X22" s="206">
        <v>1</v>
      </c>
      <c r="Y22" s="115">
        <v>5.9029999999999996</v>
      </c>
      <c r="Z22" s="103">
        <v>1</v>
      </c>
      <c r="AA22" s="115">
        <v>6.9569999999999999</v>
      </c>
      <c r="AB22" s="103">
        <v>1</v>
      </c>
      <c r="AC22" s="115">
        <v>5.9089999999999998</v>
      </c>
      <c r="AD22" s="103">
        <v>1</v>
      </c>
      <c r="AE22" s="115">
        <v>7.1340000000000003</v>
      </c>
      <c r="AF22" s="103">
        <v>1</v>
      </c>
      <c r="AG22" s="115">
        <v>6.9379999999999997</v>
      </c>
      <c r="AH22" s="103">
        <v>1</v>
      </c>
      <c r="AI22" s="115">
        <v>6.077</v>
      </c>
      <c r="AJ22" s="103">
        <v>1</v>
      </c>
      <c r="AK22" s="115">
        <v>6.1630000000000003</v>
      </c>
      <c r="AL22" s="103">
        <v>1</v>
      </c>
      <c r="AM22" s="115">
        <v>6.3810000000000002</v>
      </c>
      <c r="AN22" s="103">
        <v>1</v>
      </c>
      <c r="AO22" s="115">
        <v>5.9740000000000002</v>
      </c>
      <c r="AP22" s="103">
        <v>1</v>
      </c>
      <c r="AQ22" s="115">
        <v>6.4640000000000004</v>
      </c>
      <c r="AR22" s="103">
        <v>1</v>
      </c>
      <c r="AS22" s="115">
        <v>6.0229999999999997</v>
      </c>
      <c r="AT22" s="103">
        <v>1</v>
      </c>
      <c r="AU22" s="198">
        <v>6.8860000000000001</v>
      </c>
      <c r="AV22" s="197">
        <v>1</v>
      </c>
      <c r="AW22" s="198">
        <v>6.12</v>
      </c>
      <c r="AX22" s="197">
        <v>1</v>
      </c>
      <c r="AY22" s="115">
        <v>5.9870000000000001</v>
      </c>
      <c r="AZ22" s="103">
        <v>1</v>
      </c>
      <c r="BA22" s="115">
        <v>6.4790000000000001</v>
      </c>
      <c r="BB22" s="103">
        <v>1</v>
      </c>
      <c r="BC22" s="115">
        <v>7.0650000000000004</v>
      </c>
      <c r="BD22" s="103">
        <v>1</v>
      </c>
      <c r="BE22" s="115">
        <v>6.4109999999999996</v>
      </c>
      <c r="BF22" s="103">
        <v>1</v>
      </c>
      <c r="BG22" s="103">
        <v>6.12</v>
      </c>
      <c r="BH22" s="103">
        <v>1</v>
      </c>
      <c r="BI22" s="115">
        <v>7.4740000000000002</v>
      </c>
      <c r="BJ22" s="103">
        <v>1</v>
      </c>
    </row>
    <row r="23" spans="1:62" ht="14.25" x14ac:dyDescent="0.2">
      <c r="A23" s="100" t="s">
        <v>170</v>
      </c>
      <c r="B23" s="100"/>
      <c r="C23" s="112" t="s">
        <v>171</v>
      </c>
      <c r="D23" s="113" t="s">
        <v>144</v>
      </c>
      <c r="E23" s="114">
        <v>5.0000000000000001E-3</v>
      </c>
      <c r="F23" s="115">
        <v>0.01</v>
      </c>
      <c r="G23" s="103" t="s">
        <v>172</v>
      </c>
      <c r="H23" s="103">
        <v>1</v>
      </c>
      <c r="I23" s="103" t="s">
        <v>172</v>
      </c>
      <c r="J23" s="103">
        <v>1</v>
      </c>
      <c r="K23" s="103" t="s">
        <v>173</v>
      </c>
      <c r="L23" s="103">
        <v>1</v>
      </c>
      <c r="M23" s="103" t="s">
        <v>173</v>
      </c>
      <c r="N23" s="103">
        <v>1</v>
      </c>
      <c r="O23" s="103" t="s">
        <v>172</v>
      </c>
      <c r="P23" s="103">
        <v>1</v>
      </c>
      <c r="Q23" s="103" t="s">
        <v>173</v>
      </c>
      <c r="R23" s="103">
        <v>1</v>
      </c>
      <c r="S23" s="103" t="s">
        <v>173</v>
      </c>
      <c r="T23" s="103">
        <v>1</v>
      </c>
      <c r="U23" s="206" t="s">
        <v>173</v>
      </c>
      <c r="V23" s="206">
        <v>1</v>
      </c>
      <c r="W23" s="206" t="s">
        <v>173</v>
      </c>
      <c r="X23" s="206">
        <v>1</v>
      </c>
      <c r="Y23" s="103" t="s">
        <v>173</v>
      </c>
      <c r="Z23" s="103">
        <v>1</v>
      </c>
      <c r="AA23" s="117" t="s">
        <v>173</v>
      </c>
      <c r="AB23" s="103">
        <v>1</v>
      </c>
      <c r="AC23" s="103" t="s">
        <v>173</v>
      </c>
      <c r="AD23" s="103">
        <v>1</v>
      </c>
      <c r="AE23" s="103" t="s">
        <v>173</v>
      </c>
      <c r="AF23" s="103">
        <v>1</v>
      </c>
      <c r="AG23" s="103" t="s">
        <v>173</v>
      </c>
      <c r="AH23" s="103">
        <v>1</v>
      </c>
      <c r="AI23" s="103" t="s">
        <v>173</v>
      </c>
      <c r="AJ23" s="103">
        <v>1</v>
      </c>
      <c r="AK23" s="103" t="s">
        <v>173</v>
      </c>
      <c r="AL23" s="103">
        <v>1</v>
      </c>
      <c r="AM23" s="103" t="s">
        <v>173</v>
      </c>
      <c r="AN23" s="103">
        <v>1</v>
      </c>
      <c r="AO23" s="103" t="s">
        <v>173</v>
      </c>
      <c r="AP23" s="103">
        <v>1</v>
      </c>
      <c r="AQ23" s="103" t="s">
        <v>173</v>
      </c>
      <c r="AR23" s="103">
        <v>1</v>
      </c>
      <c r="AS23" s="103" t="s">
        <v>173</v>
      </c>
      <c r="AT23" s="103">
        <v>1</v>
      </c>
      <c r="AU23" s="197" t="s">
        <v>172</v>
      </c>
      <c r="AV23" s="197">
        <v>1</v>
      </c>
      <c r="AW23" s="197" t="s">
        <v>173</v>
      </c>
      <c r="AX23" s="197">
        <v>1</v>
      </c>
      <c r="AY23" s="103" t="s">
        <v>173</v>
      </c>
      <c r="AZ23" s="103">
        <v>1</v>
      </c>
      <c r="BA23" s="103" t="s">
        <v>173</v>
      </c>
      <c r="BB23" s="103">
        <v>1</v>
      </c>
      <c r="BC23" s="103" t="s">
        <v>174</v>
      </c>
      <c r="BD23" s="103">
        <v>1</v>
      </c>
      <c r="BE23" s="103" t="s">
        <v>173</v>
      </c>
      <c r="BF23" s="103">
        <v>1</v>
      </c>
      <c r="BG23" s="103" t="s">
        <v>173</v>
      </c>
      <c r="BH23" s="103">
        <v>1</v>
      </c>
      <c r="BI23" s="103" t="s">
        <v>173</v>
      </c>
      <c r="BJ23" s="103">
        <v>1</v>
      </c>
    </row>
    <row r="24" spans="1:62" ht="14.25" x14ac:dyDescent="0.2">
      <c r="A24" s="100" t="s">
        <v>175</v>
      </c>
      <c r="B24" s="100"/>
      <c r="C24" s="112" t="s">
        <v>176</v>
      </c>
      <c r="D24" s="113" t="s">
        <v>144</v>
      </c>
      <c r="E24" s="114">
        <v>0.01</v>
      </c>
      <c r="F24" s="115">
        <v>0.1</v>
      </c>
      <c r="G24" s="115">
        <v>4.2009999999999996</v>
      </c>
      <c r="H24" s="103">
        <v>1</v>
      </c>
      <c r="I24" s="115">
        <v>3.6659999999999999</v>
      </c>
      <c r="J24" s="103">
        <v>1</v>
      </c>
      <c r="K24" s="115">
        <v>3.5459999999999998</v>
      </c>
      <c r="L24" s="103">
        <v>1</v>
      </c>
      <c r="M24" s="115">
        <v>4.069</v>
      </c>
      <c r="N24" s="103">
        <v>1</v>
      </c>
      <c r="O24" s="115">
        <v>4.1879999999999997</v>
      </c>
      <c r="P24" s="103">
        <v>1</v>
      </c>
      <c r="Q24" s="115">
        <v>5.8410000000000002</v>
      </c>
      <c r="R24" s="103">
        <v>1</v>
      </c>
      <c r="S24" s="115">
        <v>4.4269999999999996</v>
      </c>
      <c r="T24" s="103">
        <v>1</v>
      </c>
      <c r="U24" s="207">
        <v>4.9580000000000002</v>
      </c>
      <c r="V24" s="206">
        <v>1</v>
      </c>
      <c r="W24" s="207">
        <v>4.7210000000000001</v>
      </c>
      <c r="X24" s="206">
        <v>1</v>
      </c>
      <c r="Y24" s="115">
        <v>4.09</v>
      </c>
      <c r="Z24" s="103">
        <v>1</v>
      </c>
      <c r="AA24" s="115">
        <v>4.0869999999999997</v>
      </c>
      <c r="AB24" s="103">
        <v>1</v>
      </c>
      <c r="AC24" s="115">
        <v>3.3879999999999999</v>
      </c>
      <c r="AD24" s="103">
        <v>1</v>
      </c>
      <c r="AE24" s="115">
        <v>4.8159999999999998</v>
      </c>
      <c r="AF24" s="103">
        <v>1</v>
      </c>
      <c r="AG24" s="115">
        <v>6.2779999999999996</v>
      </c>
      <c r="AH24" s="103">
        <v>1</v>
      </c>
      <c r="AI24" s="115">
        <v>4.2249999999999996</v>
      </c>
      <c r="AJ24" s="103">
        <v>1</v>
      </c>
      <c r="AK24" s="115">
        <v>4.2969999999999997</v>
      </c>
      <c r="AL24" s="103">
        <v>1</v>
      </c>
      <c r="AM24" s="115">
        <v>4.6929999999999996</v>
      </c>
      <c r="AN24" s="103">
        <v>1</v>
      </c>
      <c r="AO24" s="115">
        <v>5.7030000000000003</v>
      </c>
      <c r="AP24" s="103">
        <v>1</v>
      </c>
      <c r="AQ24" s="115">
        <v>6.0490000000000004</v>
      </c>
      <c r="AR24" s="103">
        <v>1</v>
      </c>
      <c r="AS24" s="115">
        <v>3.964</v>
      </c>
      <c r="AT24" s="103">
        <v>1</v>
      </c>
      <c r="AU24" s="198">
        <v>4.9610000000000003</v>
      </c>
      <c r="AV24" s="197">
        <v>1</v>
      </c>
      <c r="AW24" s="198">
        <v>4.819</v>
      </c>
      <c r="AX24" s="197">
        <v>1</v>
      </c>
      <c r="AY24" s="115">
        <v>4.05</v>
      </c>
      <c r="AZ24" s="103">
        <v>1</v>
      </c>
      <c r="BA24" s="115">
        <v>6.585</v>
      </c>
      <c r="BB24" s="103">
        <v>1</v>
      </c>
      <c r="BC24" s="115">
        <v>7.3529999999999998</v>
      </c>
      <c r="BD24" s="103">
        <v>1</v>
      </c>
      <c r="BE24" s="115">
        <v>6.734</v>
      </c>
      <c r="BF24" s="103">
        <v>1</v>
      </c>
      <c r="BG24" s="115">
        <v>4.1909999999999998</v>
      </c>
      <c r="BH24" s="103">
        <v>1</v>
      </c>
      <c r="BI24" s="115">
        <v>7.5650000000000004</v>
      </c>
      <c r="BJ24" s="103">
        <v>1</v>
      </c>
    </row>
    <row r="25" spans="1:62" ht="14.25" x14ac:dyDescent="0.2">
      <c r="A25" s="100" t="s">
        <v>177</v>
      </c>
      <c r="B25" s="100"/>
      <c r="C25" s="112" t="s">
        <v>178</v>
      </c>
      <c r="D25" s="113" t="s">
        <v>144</v>
      </c>
      <c r="E25" s="114">
        <v>0.05</v>
      </c>
      <c r="F25" s="115">
        <v>0.1</v>
      </c>
      <c r="G25" s="103" t="s">
        <v>145</v>
      </c>
      <c r="H25" s="103">
        <v>1</v>
      </c>
      <c r="I25" s="103" t="s">
        <v>145</v>
      </c>
      <c r="J25" s="103">
        <v>1</v>
      </c>
      <c r="K25" s="103" t="s">
        <v>145</v>
      </c>
      <c r="L25" s="103">
        <v>1</v>
      </c>
      <c r="M25" s="103" t="s">
        <v>145</v>
      </c>
      <c r="N25" s="103">
        <v>1</v>
      </c>
      <c r="O25" s="103" t="s">
        <v>145</v>
      </c>
      <c r="P25" s="103">
        <v>1</v>
      </c>
      <c r="Q25" s="103" t="s">
        <v>145</v>
      </c>
      <c r="R25" s="103">
        <v>1</v>
      </c>
      <c r="S25" s="103" t="s">
        <v>145</v>
      </c>
      <c r="T25" s="103">
        <v>1</v>
      </c>
      <c r="U25" s="206" t="s">
        <v>145</v>
      </c>
      <c r="V25" s="206">
        <v>1</v>
      </c>
      <c r="W25" s="206" t="s">
        <v>145</v>
      </c>
      <c r="X25" s="206">
        <v>1</v>
      </c>
      <c r="Y25" s="103" t="s">
        <v>145</v>
      </c>
      <c r="Z25" s="103">
        <v>1</v>
      </c>
      <c r="AA25" s="117" t="s">
        <v>145</v>
      </c>
      <c r="AB25" s="103">
        <v>1</v>
      </c>
      <c r="AC25" s="103" t="s">
        <v>145</v>
      </c>
      <c r="AD25" s="103">
        <v>1</v>
      </c>
      <c r="AE25" s="103" t="s">
        <v>145</v>
      </c>
      <c r="AF25" s="103">
        <v>1</v>
      </c>
      <c r="AG25" s="103" t="s">
        <v>145</v>
      </c>
      <c r="AH25" s="103">
        <v>1</v>
      </c>
      <c r="AI25" s="103" t="s">
        <v>145</v>
      </c>
      <c r="AJ25" s="103">
        <v>1</v>
      </c>
      <c r="AK25" s="103" t="s">
        <v>145</v>
      </c>
      <c r="AL25" s="103">
        <v>1</v>
      </c>
      <c r="AM25" s="103" t="s">
        <v>145</v>
      </c>
      <c r="AN25" s="103">
        <v>1</v>
      </c>
      <c r="AO25" s="103" t="s">
        <v>145</v>
      </c>
      <c r="AP25" s="103">
        <v>1</v>
      </c>
      <c r="AQ25" s="103" t="s">
        <v>145</v>
      </c>
      <c r="AR25" s="103">
        <v>1</v>
      </c>
      <c r="AS25" s="103" t="s">
        <v>145</v>
      </c>
      <c r="AT25" s="103">
        <v>1</v>
      </c>
      <c r="AU25" s="197" t="s">
        <v>145</v>
      </c>
      <c r="AV25" s="197">
        <v>1</v>
      </c>
      <c r="AW25" s="197" t="s">
        <v>145</v>
      </c>
      <c r="AX25" s="197">
        <v>1</v>
      </c>
      <c r="AY25" s="103" t="s">
        <v>145</v>
      </c>
      <c r="AZ25" s="103">
        <v>1</v>
      </c>
      <c r="BA25" s="103" t="s">
        <v>145</v>
      </c>
      <c r="BB25" s="103">
        <v>1</v>
      </c>
      <c r="BC25" s="103" t="s">
        <v>145</v>
      </c>
      <c r="BD25" s="103">
        <v>1</v>
      </c>
      <c r="BE25" s="103" t="s">
        <v>145</v>
      </c>
      <c r="BF25" s="103">
        <v>1</v>
      </c>
      <c r="BG25" s="103" t="s">
        <v>145</v>
      </c>
      <c r="BH25" s="103">
        <v>1</v>
      </c>
      <c r="BI25" s="103" t="s">
        <v>145</v>
      </c>
      <c r="BJ25" s="103">
        <v>1</v>
      </c>
    </row>
    <row r="26" spans="1:62" ht="14.25" x14ac:dyDescent="0.2">
      <c r="A26" s="100" t="s">
        <v>179</v>
      </c>
      <c r="B26" s="100"/>
      <c r="C26" s="112" t="s">
        <v>180</v>
      </c>
      <c r="D26" s="113" t="s">
        <v>144</v>
      </c>
      <c r="E26" s="114">
        <v>1</v>
      </c>
      <c r="F26" s="115">
        <v>1</v>
      </c>
      <c r="G26" s="115">
        <v>3.464</v>
      </c>
      <c r="H26" s="103">
        <v>1</v>
      </c>
      <c r="I26" s="115">
        <v>5.3559999999999999</v>
      </c>
      <c r="J26" s="103">
        <v>1</v>
      </c>
      <c r="K26" s="115">
        <v>4.9850000000000003</v>
      </c>
      <c r="L26" s="103">
        <v>1</v>
      </c>
      <c r="M26" s="115">
        <v>3.6709999999999998</v>
      </c>
      <c r="N26" s="103">
        <v>1</v>
      </c>
      <c r="O26" s="115">
        <v>2.1749999999999998</v>
      </c>
      <c r="P26" s="103">
        <v>1</v>
      </c>
      <c r="Q26" s="103" t="s">
        <v>181</v>
      </c>
      <c r="R26" s="103">
        <v>1</v>
      </c>
      <c r="S26" s="115">
        <v>2.2919999999999998</v>
      </c>
      <c r="T26" s="103">
        <v>1</v>
      </c>
      <c r="U26" s="207">
        <v>4.8650000000000002</v>
      </c>
      <c r="V26" s="206">
        <v>1</v>
      </c>
      <c r="W26" s="207">
        <v>4.4569999999999999</v>
      </c>
      <c r="X26" s="206">
        <v>1</v>
      </c>
      <c r="Y26" s="115">
        <v>9.7520000000000007</v>
      </c>
      <c r="Z26" s="103">
        <v>1</v>
      </c>
      <c r="AA26" s="115">
        <v>5.5620000000000003</v>
      </c>
      <c r="AB26" s="103">
        <v>1</v>
      </c>
      <c r="AC26" s="115">
        <v>4.7039999999999997</v>
      </c>
      <c r="AD26" s="103">
        <v>1</v>
      </c>
      <c r="AE26" s="115">
        <v>3.8679999999999999</v>
      </c>
      <c r="AF26" s="103">
        <v>1</v>
      </c>
      <c r="AG26" s="103" t="s">
        <v>181</v>
      </c>
      <c r="AH26" s="103">
        <v>1</v>
      </c>
      <c r="AI26" s="115">
        <v>3.3610000000000002</v>
      </c>
      <c r="AJ26" s="103">
        <v>1</v>
      </c>
      <c r="AK26" s="115">
        <v>2.0379999999999998</v>
      </c>
      <c r="AL26" s="103">
        <v>1</v>
      </c>
      <c r="AM26" s="115">
        <v>1.9750000000000001</v>
      </c>
      <c r="AN26" s="103">
        <v>1</v>
      </c>
      <c r="AO26" s="103" t="s">
        <v>181</v>
      </c>
      <c r="AP26" s="103">
        <v>1</v>
      </c>
      <c r="AQ26" s="103" t="s">
        <v>181</v>
      </c>
      <c r="AR26" s="103">
        <v>1</v>
      </c>
      <c r="AS26" s="115">
        <v>11.47</v>
      </c>
      <c r="AT26" s="103">
        <v>1</v>
      </c>
      <c r="AU26" s="198">
        <v>5.3410000000000002</v>
      </c>
      <c r="AV26" s="197">
        <v>1</v>
      </c>
      <c r="AW26" s="197">
        <v>4.3899999999999997</v>
      </c>
      <c r="AX26" s="197">
        <v>1</v>
      </c>
      <c r="AY26" s="103">
        <v>11.05</v>
      </c>
      <c r="AZ26" s="103">
        <v>1</v>
      </c>
      <c r="BA26" s="103" t="s">
        <v>181</v>
      </c>
      <c r="BB26" s="103">
        <v>1</v>
      </c>
      <c r="BC26" s="103" t="s">
        <v>181</v>
      </c>
      <c r="BD26" s="103">
        <v>1</v>
      </c>
      <c r="BE26" s="115" t="s">
        <v>181</v>
      </c>
      <c r="BF26" s="103">
        <v>1</v>
      </c>
      <c r="BG26" s="115">
        <v>11.67</v>
      </c>
      <c r="BH26" s="103">
        <v>1</v>
      </c>
      <c r="BI26" s="115" t="s">
        <v>181</v>
      </c>
      <c r="BJ26" s="103">
        <v>1</v>
      </c>
    </row>
    <row r="27" spans="1:62" ht="14.25" x14ac:dyDescent="0.2">
      <c r="A27" s="100" t="s">
        <v>182</v>
      </c>
      <c r="B27" s="100"/>
      <c r="C27" s="112" t="s">
        <v>183</v>
      </c>
      <c r="D27" s="113" t="s">
        <v>144</v>
      </c>
      <c r="E27" s="114">
        <v>0.01</v>
      </c>
      <c r="F27" s="115">
        <v>0.02</v>
      </c>
      <c r="G27" s="103" t="s">
        <v>184</v>
      </c>
      <c r="H27" s="103">
        <v>1</v>
      </c>
      <c r="I27" s="103" t="s">
        <v>184</v>
      </c>
      <c r="J27" s="103">
        <v>1</v>
      </c>
      <c r="K27" s="103" t="s">
        <v>184</v>
      </c>
      <c r="L27" s="103">
        <v>1</v>
      </c>
      <c r="M27" s="103" t="s">
        <v>184</v>
      </c>
      <c r="N27" s="103">
        <v>1</v>
      </c>
      <c r="O27" s="103" t="s">
        <v>184</v>
      </c>
      <c r="P27" s="103">
        <v>1</v>
      </c>
      <c r="Q27" s="103" t="s">
        <v>184</v>
      </c>
      <c r="R27" s="103">
        <v>1</v>
      </c>
      <c r="S27" s="103" t="s">
        <v>184</v>
      </c>
      <c r="T27" s="103">
        <v>1</v>
      </c>
      <c r="U27" s="206" t="s">
        <v>184</v>
      </c>
      <c r="V27" s="206">
        <v>1</v>
      </c>
      <c r="W27" s="206" t="s">
        <v>184</v>
      </c>
      <c r="X27" s="206">
        <v>1</v>
      </c>
      <c r="Y27" s="103" t="s">
        <v>184</v>
      </c>
      <c r="Z27" s="103">
        <v>1</v>
      </c>
      <c r="AA27" s="103" t="s">
        <v>184</v>
      </c>
      <c r="AB27" s="103">
        <v>1</v>
      </c>
      <c r="AC27" s="103" t="s">
        <v>184</v>
      </c>
      <c r="AD27" s="103">
        <v>1</v>
      </c>
      <c r="AE27" s="103" t="s">
        <v>184</v>
      </c>
      <c r="AF27" s="103">
        <v>1</v>
      </c>
      <c r="AG27" s="103" t="s">
        <v>184</v>
      </c>
      <c r="AH27" s="103">
        <v>1</v>
      </c>
      <c r="AI27" s="103" t="s">
        <v>184</v>
      </c>
      <c r="AJ27" s="103">
        <v>1</v>
      </c>
      <c r="AK27" s="103" t="s">
        <v>184</v>
      </c>
      <c r="AL27" s="103">
        <v>1</v>
      </c>
      <c r="AM27" s="103" t="s">
        <v>184</v>
      </c>
      <c r="AN27" s="103">
        <v>1</v>
      </c>
      <c r="AO27" s="103" t="s">
        <v>184</v>
      </c>
      <c r="AP27" s="103">
        <v>1</v>
      </c>
      <c r="AQ27" s="103" t="s">
        <v>184</v>
      </c>
      <c r="AR27" s="103">
        <v>1</v>
      </c>
      <c r="AS27" s="103" t="s">
        <v>184</v>
      </c>
      <c r="AT27" s="103">
        <v>1</v>
      </c>
      <c r="AU27" s="197" t="s">
        <v>184</v>
      </c>
      <c r="AV27" s="197">
        <v>1</v>
      </c>
      <c r="AW27" s="197" t="s">
        <v>184</v>
      </c>
      <c r="AX27" s="197">
        <v>1</v>
      </c>
      <c r="AY27" s="103" t="s">
        <v>184</v>
      </c>
      <c r="AZ27" s="103">
        <v>1</v>
      </c>
      <c r="BA27" s="103" t="s">
        <v>184</v>
      </c>
      <c r="BB27" s="103">
        <v>1</v>
      </c>
      <c r="BC27" s="103" t="s">
        <v>184</v>
      </c>
      <c r="BD27" s="103">
        <v>1</v>
      </c>
      <c r="BE27" s="103" t="s">
        <v>184</v>
      </c>
      <c r="BF27" s="103">
        <v>1</v>
      </c>
      <c r="BG27" s="103" t="s">
        <v>184</v>
      </c>
      <c r="BH27" s="103">
        <v>1</v>
      </c>
      <c r="BI27" s="103" t="s">
        <v>184</v>
      </c>
      <c r="BJ27" s="103">
        <v>1</v>
      </c>
    </row>
    <row r="28" spans="1:62" ht="14.25" x14ac:dyDescent="0.2">
      <c r="A28" s="100" t="s">
        <v>185</v>
      </c>
      <c r="B28" s="100"/>
      <c r="C28" s="112" t="s">
        <v>186</v>
      </c>
      <c r="D28" s="113" t="s">
        <v>144</v>
      </c>
      <c r="E28" s="114">
        <v>0.05</v>
      </c>
      <c r="F28" s="115">
        <v>0.5</v>
      </c>
      <c r="G28" s="103" t="s">
        <v>187</v>
      </c>
      <c r="H28" s="103">
        <v>1</v>
      </c>
      <c r="I28" s="103" t="s">
        <v>188</v>
      </c>
      <c r="J28" s="103">
        <v>1</v>
      </c>
      <c r="K28" s="103" t="s">
        <v>189</v>
      </c>
      <c r="L28" s="103">
        <v>1</v>
      </c>
      <c r="M28" s="103" t="s">
        <v>190</v>
      </c>
      <c r="N28" s="103">
        <v>1</v>
      </c>
      <c r="O28" s="103" t="s">
        <v>191</v>
      </c>
      <c r="P28" s="103">
        <v>1</v>
      </c>
      <c r="Q28" s="103" t="s">
        <v>192</v>
      </c>
      <c r="R28" s="103">
        <v>1</v>
      </c>
      <c r="S28" s="103" t="s">
        <v>193</v>
      </c>
      <c r="T28" s="103">
        <v>1</v>
      </c>
      <c r="U28" s="206" t="s">
        <v>194</v>
      </c>
      <c r="V28" s="206">
        <v>1</v>
      </c>
      <c r="W28" s="206" t="s">
        <v>195</v>
      </c>
      <c r="X28" s="206">
        <v>1</v>
      </c>
      <c r="Y28" s="103" t="s">
        <v>196</v>
      </c>
      <c r="Z28" s="103">
        <v>1</v>
      </c>
      <c r="AA28" s="117" t="s">
        <v>197</v>
      </c>
      <c r="AB28" s="103">
        <v>1</v>
      </c>
      <c r="AC28" s="103" t="s">
        <v>198</v>
      </c>
      <c r="AD28" s="103">
        <v>1</v>
      </c>
      <c r="AE28" s="103" t="s">
        <v>199</v>
      </c>
      <c r="AF28" s="103">
        <v>1</v>
      </c>
      <c r="AG28" s="103" t="s">
        <v>200</v>
      </c>
      <c r="AH28" s="103">
        <v>1</v>
      </c>
      <c r="AI28" s="103" t="s">
        <v>201</v>
      </c>
      <c r="AJ28" s="103">
        <v>1</v>
      </c>
      <c r="AK28" s="103" t="s">
        <v>202</v>
      </c>
      <c r="AL28" s="103">
        <v>1</v>
      </c>
      <c r="AM28" s="103" t="s">
        <v>203</v>
      </c>
      <c r="AN28" s="103">
        <v>1</v>
      </c>
      <c r="AO28" s="103" t="s">
        <v>204</v>
      </c>
      <c r="AP28" s="103">
        <v>1</v>
      </c>
      <c r="AQ28" s="103" t="s">
        <v>205</v>
      </c>
      <c r="AR28" s="103">
        <v>1</v>
      </c>
      <c r="AS28" s="103">
        <v>0.56699999999999995</v>
      </c>
      <c r="AT28" s="103">
        <v>1</v>
      </c>
      <c r="AU28" s="197" t="s">
        <v>206</v>
      </c>
      <c r="AV28" s="197">
        <v>1</v>
      </c>
      <c r="AW28" s="197" t="s">
        <v>197</v>
      </c>
      <c r="AX28" s="197">
        <v>1</v>
      </c>
      <c r="AY28" s="103" t="s">
        <v>207</v>
      </c>
      <c r="AZ28" s="103">
        <v>1</v>
      </c>
      <c r="BA28" s="103" t="s">
        <v>148</v>
      </c>
      <c r="BB28" s="103">
        <v>1</v>
      </c>
      <c r="BC28" s="103" t="s">
        <v>148</v>
      </c>
      <c r="BD28" s="103">
        <v>1</v>
      </c>
      <c r="BE28" s="103" t="s">
        <v>148</v>
      </c>
      <c r="BF28" s="103">
        <v>1</v>
      </c>
      <c r="BG28" s="103">
        <v>0.57499999999999996</v>
      </c>
      <c r="BH28" s="103">
        <v>1</v>
      </c>
      <c r="BI28" s="103" t="s">
        <v>148</v>
      </c>
      <c r="BJ28" s="103">
        <v>1</v>
      </c>
    </row>
    <row r="29" spans="1:62" ht="14.25" x14ac:dyDescent="0.2">
      <c r="A29" s="100" t="s">
        <v>208</v>
      </c>
      <c r="B29" s="100"/>
      <c r="C29" s="112" t="s">
        <v>209</v>
      </c>
      <c r="D29" s="113" t="s">
        <v>144</v>
      </c>
      <c r="E29" s="114">
        <v>0.05</v>
      </c>
      <c r="F29" s="115">
        <v>0.1</v>
      </c>
      <c r="G29" s="103" t="s">
        <v>210</v>
      </c>
      <c r="H29" s="103">
        <v>1</v>
      </c>
      <c r="I29" s="103" t="s">
        <v>211</v>
      </c>
      <c r="J29" s="103">
        <v>1</v>
      </c>
      <c r="K29" s="103" t="s">
        <v>212</v>
      </c>
      <c r="L29" s="103">
        <v>1</v>
      </c>
      <c r="M29" s="103" t="s">
        <v>213</v>
      </c>
      <c r="N29" s="103">
        <v>1</v>
      </c>
      <c r="O29" s="103" t="s">
        <v>214</v>
      </c>
      <c r="P29" s="103">
        <v>1</v>
      </c>
      <c r="Q29" s="103" t="s">
        <v>145</v>
      </c>
      <c r="R29" s="103">
        <v>1</v>
      </c>
      <c r="S29" s="103" t="s">
        <v>213</v>
      </c>
      <c r="T29" s="103">
        <v>1</v>
      </c>
      <c r="U29" s="206" t="s">
        <v>145</v>
      </c>
      <c r="V29" s="206">
        <v>1</v>
      </c>
      <c r="W29" s="206" t="s">
        <v>145</v>
      </c>
      <c r="X29" s="206">
        <v>1</v>
      </c>
      <c r="Y29" s="103" t="s">
        <v>145</v>
      </c>
      <c r="Z29" s="103">
        <v>1</v>
      </c>
      <c r="AA29" s="117" t="s">
        <v>212</v>
      </c>
      <c r="AB29" s="103">
        <v>1</v>
      </c>
      <c r="AC29" s="103" t="s">
        <v>215</v>
      </c>
      <c r="AD29" s="103">
        <v>1</v>
      </c>
      <c r="AE29" s="103" t="s">
        <v>216</v>
      </c>
      <c r="AF29" s="103">
        <v>1</v>
      </c>
      <c r="AG29" s="103" t="s">
        <v>145</v>
      </c>
      <c r="AH29" s="103">
        <v>1</v>
      </c>
      <c r="AI29" s="103" t="s">
        <v>217</v>
      </c>
      <c r="AJ29" s="103">
        <v>1</v>
      </c>
      <c r="AK29" s="103" t="s">
        <v>218</v>
      </c>
      <c r="AL29" s="103">
        <v>1</v>
      </c>
      <c r="AM29" s="103" t="s">
        <v>215</v>
      </c>
      <c r="AN29" s="103">
        <v>1</v>
      </c>
      <c r="AO29" s="103" t="s">
        <v>145</v>
      </c>
      <c r="AP29" s="103">
        <v>1</v>
      </c>
      <c r="AQ29" s="103" t="s">
        <v>145</v>
      </c>
      <c r="AR29" s="103">
        <v>1</v>
      </c>
      <c r="AS29" s="103" t="s">
        <v>145</v>
      </c>
      <c r="AT29" s="103">
        <v>1</v>
      </c>
      <c r="AU29" s="197" t="s">
        <v>145</v>
      </c>
      <c r="AV29" s="197">
        <v>1</v>
      </c>
      <c r="AW29" s="197" t="s">
        <v>145</v>
      </c>
      <c r="AX29" s="197">
        <v>1</v>
      </c>
      <c r="AY29" s="103" t="s">
        <v>145</v>
      </c>
      <c r="AZ29" s="103">
        <v>1</v>
      </c>
      <c r="BA29" s="103" t="s">
        <v>145</v>
      </c>
      <c r="BB29" s="103">
        <v>1</v>
      </c>
      <c r="BC29" s="103" t="s">
        <v>145</v>
      </c>
      <c r="BD29" s="103">
        <v>1</v>
      </c>
      <c r="BE29" s="103" t="s">
        <v>145</v>
      </c>
      <c r="BF29" s="103">
        <v>1</v>
      </c>
      <c r="BG29" s="103" t="s">
        <v>145</v>
      </c>
      <c r="BH29" s="103">
        <v>1</v>
      </c>
      <c r="BI29" s="103" t="s">
        <v>145</v>
      </c>
      <c r="BJ29" s="103">
        <v>1</v>
      </c>
    </row>
    <row r="30" spans="1:62" ht="14.25" x14ac:dyDescent="0.2">
      <c r="A30" s="100" t="s">
        <v>219</v>
      </c>
      <c r="B30" s="100"/>
      <c r="C30" s="112" t="s">
        <v>220</v>
      </c>
      <c r="D30" s="113" t="s">
        <v>144</v>
      </c>
      <c r="E30" s="114">
        <v>5.0000000000000001E-3</v>
      </c>
      <c r="F30" s="115">
        <v>0.05</v>
      </c>
      <c r="G30" s="103" t="s">
        <v>221</v>
      </c>
      <c r="H30" s="103">
        <v>1</v>
      </c>
      <c r="I30" s="103" t="s">
        <v>221</v>
      </c>
      <c r="J30" s="103">
        <v>1</v>
      </c>
      <c r="K30" s="103" t="s">
        <v>221</v>
      </c>
      <c r="L30" s="103">
        <v>1</v>
      </c>
      <c r="M30" s="103" t="s">
        <v>221</v>
      </c>
      <c r="N30" s="103">
        <v>1</v>
      </c>
      <c r="O30" s="103" t="s">
        <v>221</v>
      </c>
      <c r="P30" s="103">
        <v>1</v>
      </c>
      <c r="Q30" s="103" t="s">
        <v>221</v>
      </c>
      <c r="R30" s="103">
        <v>1</v>
      </c>
      <c r="S30" s="103" t="s">
        <v>221</v>
      </c>
      <c r="T30" s="103">
        <v>1</v>
      </c>
      <c r="U30" s="206" t="s">
        <v>221</v>
      </c>
      <c r="V30" s="206">
        <v>1</v>
      </c>
      <c r="W30" s="206" t="s">
        <v>221</v>
      </c>
      <c r="X30" s="206">
        <v>1</v>
      </c>
      <c r="Y30" s="103" t="s">
        <v>221</v>
      </c>
      <c r="Z30" s="103">
        <v>1</v>
      </c>
      <c r="AA30" s="117" t="s">
        <v>221</v>
      </c>
      <c r="AB30" s="103">
        <v>1</v>
      </c>
      <c r="AC30" s="103" t="s">
        <v>221</v>
      </c>
      <c r="AD30" s="103">
        <v>1</v>
      </c>
      <c r="AE30" s="103" t="s">
        <v>221</v>
      </c>
      <c r="AF30" s="103">
        <v>1</v>
      </c>
      <c r="AG30" s="103" t="s">
        <v>221</v>
      </c>
      <c r="AH30" s="103">
        <v>1</v>
      </c>
      <c r="AI30" s="103" t="s">
        <v>221</v>
      </c>
      <c r="AJ30" s="103">
        <v>1</v>
      </c>
      <c r="AK30" s="103" t="s">
        <v>221</v>
      </c>
      <c r="AL30" s="103">
        <v>1</v>
      </c>
      <c r="AM30" s="103" t="s">
        <v>221</v>
      </c>
      <c r="AN30" s="103">
        <v>1</v>
      </c>
      <c r="AO30" s="103" t="s">
        <v>221</v>
      </c>
      <c r="AP30" s="103">
        <v>1</v>
      </c>
      <c r="AQ30" s="103" t="s">
        <v>221</v>
      </c>
      <c r="AR30" s="103">
        <v>1</v>
      </c>
      <c r="AS30" s="103" t="s">
        <v>221</v>
      </c>
      <c r="AT30" s="103">
        <v>1</v>
      </c>
      <c r="AU30" s="197" t="s">
        <v>221</v>
      </c>
      <c r="AV30" s="197">
        <v>1</v>
      </c>
      <c r="AW30" s="197" t="s">
        <v>221</v>
      </c>
      <c r="AX30" s="197">
        <v>1</v>
      </c>
      <c r="AY30" s="103" t="s">
        <v>221</v>
      </c>
      <c r="AZ30" s="103">
        <v>1</v>
      </c>
      <c r="BA30" s="103" t="s">
        <v>221</v>
      </c>
      <c r="BB30" s="103">
        <v>1</v>
      </c>
      <c r="BC30" s="103" t="s">
        <v>221</v>
      </c>
      <c r="BD30" s="103">
        <v>1</v>
      </c>
      <c r="BE30" s="103" t="s">
        <v>221</v>
      </c>
      <c r="BF30" s="103">
        <v>1</v>
      </c>
      <c r="BG30" s="103" t="s">
        <v>221</v>
      </c>
      <c r="BH30" s="103">
        <v>1</v>
      </c>
      <c r="BI30" s="103" t="s">
        <v>221</v>
      </c>
      <c r="BJ30" s="103">
        <v>1</v>
      </c>
    </row>
    <row r="31" spans="1:62" ht="14.25" x14ac:dyDescent="0.2">
      <c r="A31" s="100" t="s">
        <v>222</v>
      </c>
      <c r="B31" s="100"/>
      <c r="C31" s="112" t="s">
        <v>223</v>
      </c>
      <c r="D31" s="113" t="s">
        <v>144</v>
      </c>
      <c r="E31" s="114">
        <v>0.18</v>
      </c>
      <c r="F31" s="115">
        <v>2</v>
      </c>
      <c r="G31" s="103">
        <v>27.54</v>
      </c>
      <c r="H31" s="103">
        <v>1</v>
      </c>
      <c r="I31" s="115">
        <v>27.3</v>
      </c>
      <c r="J31" s="103">
        <v>1</v>
      </c>
      <c r="K31" s="103">
        <v>25.96</v>
      </c>
      <c r="L31" s="103">
        <v>1</v>
      </c>
      <c r="M31" s="103">
        <v>28.02</v>
      </c>
      <c r="N31" s="103">
        <v>1</v>
      </c>
      <c r="O31" s="103">
        <v>26.15</v>
      </c>
      <c r="P31" s="103">
        <v>1</v>
      </c>
      <c r="Q31" s="103">
        <v>25.45</v>
      </c>
      <c r="R31" s="103">
        <v>1</v>
      </c>
      <c r="S31" s="103">
        <v>28.62</v>
      </c>
      <c r="T31" s="103">
        <v>1</v>
      </c>
      <c r="U31" s="206">
        <v>29.86</v>
      </c>
      <c r="V31" s="206">
        <v>1</v>
      </c>
      <c r="W31" s="206">
        <v>26.19</v>
      </c>
      <c r="X31" s="206">
        <v>1</v>
      </c>
      <c r="Y31" s="103">
        <v>25.31</v>
      </c>
      <c r="Z31" s="103">
        <v>1</v>
      </c>
      <c r="AA31" s="115">
        <v>29.22</v>
      </c>
      <c r="AB31" s="103">
        <v>1</v>
      </c>
      <c r="AC31" s="103">
        <v>24.66</v>
      </c>
      <c r="AD31" s="103">
        <v>1</v>
      </c>
      <c r="AE31" s="103">
        <v>28.79</v>
      </c>
      <c r="AF31" s="103">
        <v>1</v>
      </c>
      <c r="AG31" s="103">
        <v>26.58</v>
      </c>
      <c r="AH31" s="103">
        <v>1</v>
      </c>
      <c r="AI31" s="103">
        <v>25.33</v>
      </c>
      <c r="AJ31" s="103">
        <v>1</v>
      </c>
      <c r="AK31" s="103">
        <v>25.07</v>
      </c>
      <c r="AL31" s="103">
        <v>1</v>
      </c>
      <c r="AM31" s="103">
        <v>26.18</v>
      </c>
      <c r="AN31" s="103">
        <v>1</v>
      </c>
      <c r="AO31" s="103">
        <v>23.88</v>
      </c>
      <c r="AP31" s="103">
        <v>1</v>
      </c>
      <c r="AQ31" s="115">
        <v>25.5</v>
      </c>
      <c r="AR31" s="103">
        <v>1</v>
      </c>
      <c r="AS31" s="103">
        <v>26.51</v>
      </c>
      <c r="AT31" s="103">
        <v>1</v>
      </c>
      <c r="AU31" s="197">
        <v>29.35</v>
      </c>
      <c r="AV31" s="197">
        <v>1</v>
      </c>
      <c r="AW31" s="197">
        <v>25.71</v>
      </c>
      <c r="AX31" s="197">
        <v>1</v>
      </c>
      <c r="AY31" s="103">
        <v>25.98</v>
      </c>
      <c r="AZ31" s="103">
        <v>1</v>
      </c>
      <c r="BA31" s="103">
        <v>24.93</v>
      </c>
      <c r="BB31" s="103">
        <v>1</v>
      </c>
      <c r="BC31" s="103">
        <v>27.21</v>
      </c>
      <c r="BD31" s="103">
        <v>1</v>
      </c>
      <c r="BE31" s="103">
        <v>25.03</v>
      </c>
      <c r="BF31" s="103">
        <v>1</v>
      </c>
      <c r="BG31" s="115">
        <v>27.3</v>
      </c>
      <c r="BH31" s="103">
        <v>1</v>
      </c>
      <c r="BI31" s="103">
        <v>28.59</v>
      </c>
      <c r="BJ31" s="103">
        <v>1</v>
      </c>
    </row>
    <row r="32" spans="1:62" ht="14.25" x14ac:dyDescent="0.2">
      <c r="A32" s="100" t="s">
        <v>224</v>
      </c>
      <c r="B32" s="100"/>
      <c r="C32" s="112" t="s">
        <v>225</v>
      </c>
      <c r="D32" s="113" t="s">
        <v>144</v>
      </c>
      <c r="E32" s="114">
        <v>0.01</v>
      </c>
      <c r="F32" s="115">
        <v>0.05</v>
      </c>
      <c r="G32" s="115">
        <v>6.8730000000000002</v>
      </c>
      <c r="H32" s="103">
        <v>1</v>
      </c>
      <c r="I32" s="115">
        <v>6.5439999999999996</v>
      </c>
      <c r="J32" s="103">
        <v>1</v>
      </c>
      <c r="K32" s="103">
        <v>6.24</v>
      </c>
      <c r="L32" s="103">
        <v>1</v>
      </c>
      <c r="M32" s="115">
        <v>7.1109999999999998</v>
      </c>
      <c r="N32" s="103">
        <v>1</v>
      </c>
      <c r="O32" s="115">
        <v>6.6189999999999998</v>
      </c>
      <c r="P32" s="103">
        <v>1</v>
      </c>
      <c r="Q32" s="115">
        <v>6.7380000000000004</v>
      </c>
      <c r="R32" s="103">
        <v>1</v>
      </c>
      <c r="S32" s="115">
        <v>7.2919999999999998</v>
      </c>
      <c r="T32" s="103">
        <v>1</v>
      </c>
      <c r="U32" s="207">
        <v>7.3769999999999998</v>
      </c>
      <c r="V32" s="206">
        <v>1</v>
      </c>
      <c r="W32" s="207">
        <v>6.2919999999999998</v>
      </c>
      <c r="X32" s="206">
        <v>1</v>
      </c>
      <c r="Y32" s="115">
        <v>5.9450000000000003</v>
      </c>
      <c r="Z32" s="103">
        <v>1</v>
      </c>
      <c r="AA32" s="115">
        <v>7.0369999999999999</v>
      </c>
      <c r="AB32" s="103">
        <v>1</v>
      </c>
      <c r="AC32" s="115">
        <v>5.9939999999999998</v>
      </c>
      <c r="AD32" s="103">
        <v>1</v>
      </c>
      <c r="AE32" s="115">
        <v>7.2050000000000001</v>
      </c>
      <c r="AF32" s="103">
        <v>1</v>
      </c>
      <c r="AG32" s="115">
        <v>7</v>
      </c>
      <c r="AH32" s="103">
        <v>1</v>
      </c>
      <c r="AI32" s="115">
        <v>6.1609999999999996</v>
      </c>
      <c r="AJ32" s="103">
        <v>1</v>
      </c>
      <c r="AK32" s="115">
        <v>6.2569999999999997</v>
      </c>
      <c r="AL32" s="103">
        <v>1</v>
      </c>
      <c r="AM32" s="115">
        <v>6.4930000000000003</v>
      </c>
      <c r="AN32" s="103">
        <v>1</v>
      </c>
      <c r="AO32" s="115">
        <v>6.0830000000000002</v>
      </c>
      <c r="AP32" s="103">
        <v>1</v>
      </c>
      <c r="AQ32" s="115">
        <v>6.5830000000000002</v>
      </c>
      <c r="AR32" s="103">
        <v>1</v>
      </c>
      <c r="AS32" s="115">
        <v>6.0839999999999996</v>
      </c>
      <c r="AT32" s="103">
        <v>1</v>
      </c>
      <c r="AU32" s="198">
        <v>7.0110000000000001</v>
      </c>
      <c r="AV32" s="197">
        <v>1</v>
      </c>
      <c r="AW32" s="198">
        <v>6.2009999999999996</v>
      </c>
      <c r="AX32" s="197">
        <v>1</v>
      </c>
      <c r="AY32" s="115">
        <v>6.0789999999999997</v>
      </c>
      <c r="AZ32" s="103">
        <v>1</v>
      </c>
      <c r="BA32" s="115">
        <v>6.5490000000000004</v>
      </c>
      <c r="BB32" s="103">
        <v>1</v>
      </c>
      <c r="BC32" s="115">
        <v>7.1740000000000004</v>
      </c>
      <c r="BD32" s="103">
        <v>1</v>
      </c>
      <c r="BE32" s="115">
        <v>6.5209999999999999</v>
      </c>
      <c r="BF32" s="103">
        <v>1</v>
      </c>
      <c r="BG32" s="115">
        <v>6.1909999999999998</v>
      </c>
      <c r="BH32" s="103">
        <v>1</v>
      </c>
      <c r="BI32" s="115">
        <v>7.5259999999999998</v>
      </c>
      <c r="BJ32" s="103">
        <v>1</v>
      </c>
    </row>
    <row r="33" spans="1:62" ht="14.25" x14ac:dyDescent="0.2">
      <c r="A33" s="100" t="s">
        <v>226</v>
      </c>
      <c r="B33" s="100"/>
      <c r="C33" s="112" t="s">
        <v>227</v>
      </c>
      <c r="D33" s="113" t="s">
        <v>144</v>
      </c>
      <c r="E33" s="114">
        <v>0.1</v>
      </c>
      <c r="F33" s="115">
        <v>0.1</v>
      </c>
      <c r="G33" s="115">
        <v>9.891</v>
      </c>
      <c r="H33" s="103">
        <v>1</v>
      </c>
      <c r="I33" s="115">
        <v>9.7089999999999996</v>
      </c>
      <c r="J33" s="103">
        <v>1</v>
      </c>
      <c r="K33" s="115">
        <v>9.3390000000000004</v>
      </c>
      <c r="L33" s="103">
        <v>1</v>
      </c>
      <c r="M33" s="115">
        <v>9.6319999999999997</v>
      </c>
      <c r="N33" s="103">
        <v>1</v>
      </c>
      <c r="O33" s="115">
        <v>10.18</v>
      </c>
      <c r="P33" s="103">
        <v>1</v>
      </c>
      <c r="Q33" s="103">
        <v>17.48</v>
      </c>
      <c r="R33" s="103">
        <v>1</v>
      </c>
      <c r="S33" s="103">
        <v>10.89</v>
      </c>
      <c r="T33" s="103">
        <v>1</v>
      </c>
      <c r="U33" s="207">
        <v>9.6240000000000006</v>
      </c>
      <c r="V33" s="206">
        <v>1</v>
      </c>
      <c r="W33" s="206">
        <v>10.94</v>
      </c>
      <c r="X33" s="206">
        <v>1</v>
      </c>
      <c r="Y33" s="115">
        <v>9.9730000000000008</v>
      </c>
      <c r="Z33" s="103">
        <v>1</v>
      </c>
      <c r="AA33" s="115">
        <v>8.5449999999999999</v>
      </c>
      <c r="AB33" s="103">
        <v>1</v>
      </c>
      <c r="AC33" s="115">
        <v>6.883</v>
      </c>
      <c r="AD33" s="103">
        <v>1</v>
      </c>
      <c r="AE33" s="115">
        <v>10.51</v>
      </c>
      <c r="AF33" s="103">
        <v>1</v>
      </c>
      <c r="AG33" s="103">
        <v>19.13</v>
      </c>
      <c r="AH33" s="103">
        <v>1</v>
      </c>
      <c r="AI33" s="115">
        <v>8.9649999999999999</v>
      </c>
      <c r="AJ33" s="103">
        <v>1</v>
      </c>
      <c r="AK33" s="115">
        <v>8.5090000000000003</v>
      </c>
      <c r="AL33" s="103">
        <v>1</v>
      </c>
      <c r="AM33" s="115">
        <v>10.11</v>
      </c>
      <c r="AN33" s="103">
        <v>1</v>
      </c>
      <c r="AO33" s="103">
        <v>15.39</v>
      </c>
      <c r="AP33" s="103">
        <v>1</v>
      </c>
      <c r="AQ33" s="103">
        <v>16.61</v>
      </c>
      <c r="AR33" s="103">
        <v>1</v>
      </c>
      <c r="AS33" s="103">
        <v>9.2799999999999994</v>
      </c>
      <c r="AT33" s="103">
        <v>1</v>
      </c>
      <c r="AU33" s="197">
        <v>9.92</v>
      </c>
      <c r="AV33" s="197">
        <v>1</v>
      </c>
      <c r="AW33" s="197">
        <v>10.35</v>
      </c>
      <c r="AX33" s="197">
        <v>1</v>
      </c>
      <c r="AY33" s="115">
        <v>8.609</v>
      </c>
      <c r="AZ33" s="103">
        <v>1</v>
      </c>
      <c r="BA33" s="103">
        <v>22.89</v>
      </c>
      <c r="BB33" s="103">
        <v>1</v>
      </c>
      <c r="BC33" s="103">
        <v>25.32</v>
      </c>
      <c r="BD33" s="103">
        <v>1</v>
      </c>
      <c r="BE33" s="103">
        <v>23.11</v>
      </c>
      <c r="BF33" s="103">
        <v>1</v>
      </c>
      <c r="BG33" s="103">
        <v>9.24</v>
      </c>
      <c r="BH33" s="103">
        <v>1</v>
      </c>
      <c r="BI33" s="103">
        <v>26.36</v>
      </c>
      <c r="BJ33" s="103">
        <v>1</v>
      </c>
    </row>
    <row r="34" spans="1:62" ht="14.25" x14ac:dyDescent="0.2">
      <c r="A34" s="100" t="s">
        <v>228</v>
      </c>
      <c r="B34" s="100"/>
      <c r="C34" s="112" t="s">
        <v>229</v>
      </c>
      <c r="D34" s="113" t="s">
        <v>144</v>
      </c>
      <c r="E34" s="114">
        <v>0.05</v>
      </c>
      <c r="F34" s="115">
        <v>0.05</v>
      </c>
      <c r="G34" s="103" t="s">
        <v>221</v>
      </c>
      <c r="H34" s="103">
        <v>1</v>
      </c>
      <c r="I34" s="103" t="s">
        <v>221</v>
      </c>
      <c r="J34" s="103">
        <v>1</v>
      </c>
      <c r="K34" s="103" t="s">
        <v>221</v>
      </c>
      <c r="L34" s="103">
        <v>1</v>
      </c>
      <c r="M34" s="103" t="s">
        <v>221</v>
      </c>
      <c r="N34" s="103">
        <v>1</v>
      </c>
      <c r="O34" s="103" t="s">
        <v>221</v>
      </c>
      <c r="P34" s="103">
        <v>1</v>
      </c>
      <c r="Q34" s="103" t="s">
        <v>221</v>
      </c>
      <c r="R34" s="103">
        <v>1</v>
      </c>
      <c r="S34" s="103" t="s">
        <v>221</v>
      </c>
      <c r="T34" s="103">
        <v>1</v>
      </c>
      <c r="U34" s="206" t="s">
        <v>221</v>
      </c>
      <c r="V34" s="206">
        <v>1</v>
      </c>
      <c r="W34" s="206" t="s">
        <v>221</v>
      </c>
      <c r="X34" s="206">
        <v>1</v>
      </c>
      <c r="Y34" s="103" t="s">
        <v>221</v>
      </c>
      <c r="Z34" s="103">
        <v>1</v>
      </c>
      <c r="AA34" s="103" t="s">
        <v>221</v>
      </c>
      <c r="AB34" s="103">
        <v>1</v>
      </c>
      <c r="AC34" s="103" t="s">
        <v>221</v>
      </c>
      <c r="AD34" s="103">
        <v>1</v>
      </c>
      <c r="AE34" s="103" t="s">
        <v>221</v>
      </c>
      <c r="AF34" s="103">
        <v>1</v>
      </c>
      <c r="AG34" s="103" t="s">
        <v>221</v>
      </c>
      <c r="AH34" s="103">
        <v>1</v>
      </c>
      <c r="AI34" s="103" t="s">
        <v>221</v>
      </c>
      <c r="AJ34" s="103">
        <v>1</v>
      </c>
      <c r="AK34" s="103" t="s">
        <v>221</v>
      </c>
      <c r="AL34" s="103">
        <v>1</v>
      </c>
      <c r="AM34" s="103" t="s">
        <v>221</v>
      </c>
      <c r="AN34" s="103">
        <v>1</v>
      </c>
      <c r="AO34" s="103" t="s">
        <v>221</v>
      </c>
      <c r="AP34" s="103">
        <v>1</v>
      </c>
      <c r="AQ34" s="103" t="s">
        <v>221</v>
      </c>
      <c r="AR34" s="103">
        <v>1</v>
      </c>
      <c r="AS34" s="103" t="s">
        <v>221</v>
      </c>
      <c r="AT34" s="103">
        <v>1</v>
      </c>
      <c r="AU34" s="197" t="s">
        <v>221</v>
      </c>
      <c r="AV34" s="197">
        <v>1</v>
      </c>
      <c r="AW34" s="197" t="s">
        <v>221</v>
      </c>
      <c r="AX34" s="197">
        <v>1</v>
      </c>
      <c r="AY34" s="103" t="s">
        <v>221</v>
      </c>
      <c r="AZ34" s="103">
        <v>1</v>
      </c>
      <c r="BA34" s="103" t="s">
        <v>221</v>
      </c>
      <c r="BB34" s="103">
        <v>1</v>
      </c>
      <c r="BC34" s="103" t="s">
        <v>221</v>
      </c>
      <c r="BD34" s="103">
        <v>1</v>
      </c>
      <c r="BE34" s="103" t="s">
        <v>221</v>
      </c>
      <c r="BF34" s="103">
        <v>1</v>
      </c>
      <c r="BG34" s="103" t="s">
        <v>221</v>
      </c>
      <c r="BH34" s="103">
        <v>1</v>
      </c>
      <c r="BI34" s="103" t="s">
        <v>221</v>
      </c>
      <c r="BJ34" s="103">
        <v>1</v>
      </c>
    </row>
    <row r="35" spans="1:62" ht="14.25" x14ac:dyDescent="0.2">
      <c r="A35" s="100" t="s">
        <v>230</v>
      </c>
      <c r="B35" s="100"/>
      <c r="C35" s="112" t="s">
        <v>231</v>
      </c>
      <c r="D35" s="113" t="s">
        <v>144</v>
      </c>
      <c r="E35" s="114">
        <v>0.1</v>
      </c>
      <c r="F35" s="115">
        <v>0.1</v>
      </c>
      <c r="G35" s="103" t="s">
        <v>145</v>
      </c>
      <c r="H35" s="103">
        <v>1</v>
      </c>
      <c r="I35" s="103" t="s">
        <v>145</v>
      </c>
      <c r="J35" s="103">
        <v>1</v>
      </c>
      <c r="K35" s="103" t="s">
        <v>145</v>
      </c>
      <c r="L35" s="103">
        <v>1</v>
      </c>
      <c r="M35" s="103" t="s">
        <v>145</v>
      </c>
      <c r="N35" s="103">
        <v>1</v>
      </c>
      <c r="O35" s="103" t="s">
        <v>145</v>
      </c>
      <c r="P35" s="103">
        <v>1</v>
      </c>
      <c r="Q35" s="103" t="s">
        <v>145</v>
      </c>
      <c r="R35" s="103">
        <v>1</v>
      </c>
      <c r="S35" s="103" t="s">
        <v>145</v>
      </c>
      <c r="T35" s="103">
        <v>1</v>
      </c>
      <c r="U35" s="206" t="s">
        <v>145</v>
      </c>
      <c r="V35" s="206">
        <v>1</v>
      </c>
      <c r="W35" s="206" t="s">
        <v>145</v>
      </c>
      <c r="X35" s="206">
        <v>1</v>
      </c>
      <c r="Y35" s="103" t="s">
        <v>145</v>
      </c>
      <c r="Z35" s="103">
        <v>1</v>
      </c>
      <c r="AA35" s="103" t="s">
        <v>145</v>
      </c>
      <c r="AB35" s="103">
        <v>1</v>
      </c>
      <c r="AC35" s="103" t="s">
        <v>145</v>
      </c>
      <c r="AD35" s="103">
        <v>1</v>
      </c>
      <c r="AE35" s="103" t="s">
        <v>145</v>
      </c>
      <c r="AF35" s="103">
        <v>1</v>
      </c>
      <c r="AG35" s="103" t="s">
        <v>145</v>
      </c>
      <c r="AH35" s="103">
        <v>1</v>
      </c>
      <c r="AI35" s="103" t="s">
        <v>145</v>
      </c>
      <c r="AJ35" s="103">
        <v>1</v>
      </c>
      <c r="AK35" s="103" t="s">
        <v>145</v>
      </c>
      <c r="AL35" s="103">
        <v>1</v>
      </c>
      <c r="AM35" s="103" t="s">
        <v>145</v>
      </c>
      <c r="AN35" s="103">
        <v>1</v>
      </c>
      <c r="AO35" s="103" t="s">
        <v>145</v>
      </c>
      <c r="AP35" s="103">
        <v>1</v>
      </c>
      <c r="AQ35" s="103" t="s">
        <v>145</v>
      </c>
      <c r="AR35" s="103">
        <v>1</v>
      </c>
      <c r="AS35" s="103" t="s">
        <v>145</v>
      </c>
      <c r="AT35" s="103">
        <v>1</v>
      </c>
      <c r="AU35" s="197" t="s">
        <v>145</v>
      </c>
      <c r="AV35" s="197">
        <v>1</v>
      </c>
      <c r="AW35" s="197" t="s">
        <v>145</v>
      </c>
      <c r="AX35" s="197">
        <v>1</v>
      </c>
      <c r="AY35" s="103" t="s">
        <v>145</v>
      </c>
      <c r="AZ35" s="103">
        <v>1</v>
      </c>
      <c r="BA35" s="103" t="s">
        <v>145</v>
      </c>
      <c r="BB35" s="103">
        <v>1</v>
      </c>
      <c r="BC35" s="103" t="s">
        <v>145</v>
      </c>
      <c r="BD35" s="103">
        <v>1</v>
      </c>
      <c r="BE35" s="103" t="s">
        <v>145</v>
      </c>
      <c r="BF35" s="103">
        <v>1</v>
      </c>
      <c r="BG35" s="103" t="s">
        <v>145</v>
      </c>
      <c r="BH35" s="103">
        <v>1</v>
      </c>
      <c r="BI35" s="103" t="s">
        <v>145</v>
      </c>
      <c r="BJ35" s="103">
        <v>1</v>
      </c>
    </row>
    <row r="36" spans="1:62" ht="14.25" x14ac:dyDescent="0.2">
      <c r="A36" s="100" t="s">
        <v>232</v>
      </c>
      <c r="B36" s="100"/>
      <c r="C36" s="112" t="s">
        <v>233</v>
      </c>
      <c r="D36" s="113" t="s">
        <v>144</v>
      </c>
      <c r="E36" s="114">
        <v>0.1</v>
      </c>
      <c r="F36" s="115">
        <v>1</v>
      </c>
      <c r="G36" s="103" t="s">
        <v>234</v>
      </c>
      <c r="H36" s="103">
        <v>1</v>
      </c>
      <c r="I36" s="103" t="s">
        <v>235</v>
      </c>
      <c r="J36" s="103">
        <v>1</v>
      </c>
      <c r="K36" s="103" t="s">
        <v>236</v>
      </c>
      <c r="L36" s="103">
        <v>1</v>
      </c>
      <c r="M36" s="103" t="s">
        <v>237</v>
      </c>
      <c r="N36" s="103">
        <v>1</v>
      </c>
      <c r="O36" s="103" t="s">
        <v>181</v>
      </c>
      <c r="P36" s="103">
        <v>1</v>
      </c>
      <c r="Q36" s="103" t="s">
        <v>238</v>
      </c>
      <c r="R36" s="103">
        <v>1</v>
      </c>
      <c r="S36" s="103" t="s">
        <v>239</v>
      </c>
      <c r="T36" s="103">
        <v>1</v>
      </c>
      <c r="U36" s="206" t="s">
        <v>240</v>
      </c>
      <c r="V36" s="206">
        <v>1</v>
      </c>
      <c r="W36" s="206" t="s">
        <v>241</v>
      </c>
      <c r="X36" s="206">
        <v>1</v>
      </c>
      <c r="Y36" s="103" t="s">
        <v>242</v>
      </c>
      <c r="Z36" s="103">
        <v>1</v>
      </c>
      <c r="AA36" s="103" t="s">
        <v>243</v>
      </c>
      <c r="AB36" s="103">
        <v>1</v>
      </c>
      <c r="AC36" s="103" t="s">
        <v>244</v>
      </c>
      <c r="AD36" s="103">
        <v>1</v>
      </c>
      <c r="AE36" s="103" t="s">
        <v>181</v>
      </c>
      <c r="AF36" s="103">
        <v>1</v>
      </c>
      <c r="AG36" s="103" t="s">
        <v>181</v>
      </c>
      <c r="AH36" s="103">
        <v>1</v>
      </c>
      <c r="AI36" s="103" t="s">
        <v>181</v>
      </c>
      <c r="AJ36" s="103">
        <v>1</v>
      </c>
      <c r="AK36" s="103" t="s">
        <v>181</v>
      </c>
      <c r="AL36" s="103">
        <v>1</v>
      </c>
      <c r="AM36" s="103" t="s">
        <v>181</v>
      </c>
      <c r="AN36" s="103">
        <v>1</v>
      </c>
      <c r="AO36" s="103" t="s">
        <v>181</v>
      </c>
      <c r="AP36" s="103">
        <v>1</v>
      </c>
      <c r="AQ36" s="103" t="s">
        <v>181</v>
      </c>
      <c r="AR36" s="103">
        <v>1</v>
      </c>
      <c r="AS36" s="103" t="s">
        <v>245</v>
      </c>
      <c r="AT36" s="103">
        <v>1</v>
      </c>
      <c r="AU36" s="197" t="s">
        <v>246</v>
      </c>
      <c r="AV36" s="197">
        <v>1</v>
      </c>
      <c r="AW36" s="197" t="s">
        <v>247</v>
      </c>
      <c r="AX36" s="197">
        <v>1</v>
      </c>
      <c r="AY36" s="103" t="s">
        <v>248</v>
      </c>
      <c r="AZ36" s="103">
        <v>1</v>
      </c>
      <c r="BA36" s="103" t="s">
        <v>181</v>
      </c>
      <c r="BB36" s="103">
        <v>1</v>
      </c>
      <c r="BC36" s="103" t="s">
        <v>181</v>
      </c>
      <c r="BD36" s="103">
        <v>1</v>
      </c>
      <c r="BE36" s="103" t="s">
        <v>181</v>
      </c>
      <c r="BF36" s="103">
        <v>1</v>
      </c>
      <c r="BG36" s="103" t="s">
        <v>199</v>
      </c>
      <c r="BH36" s="103">
        <v>1</v>
      </c>
      <c r="BI36" s="103" t="s">
        <v>181</v>
      </c>
      <c r="BJ36" s="103">
        <v>1</v>
      </c>
    </row>
    <row r="37" spans="1:62" ht="14.25" x14ac:dyDescent="0.2">
      <c r="A37" s="100" t="s">
        <v>249</v>
      </c>
      <c r="B37" s="100"/>
      <c r="C37" s="112" t="s">
        <v>250</v>
      </c>
      <c r="D37" s="113" t="s">
        <v>144</v>
      </c>
      <c r="E37" s="114">
        <v>1E-3</v>
      </c>
      <c r="F37" s="115">
        <v>0.01</v>
      </c>
      <c r="G37" s="103">
        <v>1.2999999999999999E-2</v>
      </c>
      <c r="H37" s="103">
        <v>1</v>
      </c>
      <c r="I37" s="103">
        <v>1.6E-2</v>
      </c>
      <c r="J37" s="103">
        <v>1</v>
      </c>
      <c r="K37" s="103">
        <v>1.4999999999999999E-2</v>
      </c>
      <c r="L37" s="103">
        <v>1</v>
      </c>
      <c r="M37" s="103">
        <v>1.4E-2</v>
      </c>
      <c r="N37" s="103">
        <v>1</v>
      </c>
      <c r="O37" s="103" t="s">
        <v>251</v>
      </c>
      <c r="P37" s="103">
        <v>1</v>
      </c>
      <c r="Q37" s="103" t="s">
        <v>174</v>
      </c>
      <c r="R37" s="103">
        <v>1</v>
      </c>
      <c r="S37" s="103" t="s">
        <v>251</v>
      </c>
      <c r="T37" s="103">
        <v>1</v>
      </c>
      <c r="U37" s="208">
        <v>0.01</v>
      </c>
      <c r="V37" s="206">
        <v>1</v>
      </c>
      <c r="W37" s="206" t="s">
        <v>251</v>
      </c>
      <c r="X37" s="206">
        <v>1</v>
      </c>
      <c r="Y37" s="103" t="s">
        <v>251</v>
      </c>
      <c r="Z37" s="103">
        <v>1</v>
      </c>
      <c r="AA37" s="103">
        <v>1.7999999999999999E-2</v>
      </c>
      <c r="AB37" s="103">
        <v>1</v>
      </c>
      <c r="AC37" s="103">
        <v>1.4E-2</v>
      </c>
      <c r="AD37" s="103">
        <v>1</v>
      </c>
      <c r="AE37" s="103">
        <v>1.4E-2</v>
      </c>
      <c r="AF37" s="103">
        <v>1</v>
      </c>
      <c r="AG37" s="103" t="s">
        <v>172</v>
      </c>
      <c r="AH37" s="103">
        <v>1</v>
      </c>
      <c r="AI37" s="103">
        <v>1.2E-2</v>
      </c>
      <c r="AJ37" s="103">
        <v>1</v>
      </c>
      <c r="AK37" s="103" t="s">
        <v>252</v>
      </c>
      <c r="AL37" s="103">
        <v>1</v>
      </c>
      <c r="AM37" s="103" t="s">
        <v>174</v>
      </c>
      <c r="AN37" s="103">
        <v>1</v>
      </c>
      <c r="AO37" s="103" t="s">
        <v>172</v>
      </c>
      <c r="AP37" s="103">
        <v>1</v>
      </c>
      <c r="AQ37" s="103" t="s">
        <v>174</v>
      </c>
      <c r="AR37" s="103">
        <v>1</v>
      </c>
      <c r="AS37" s="103" t="s">
        <v>253</v>
      </c>
      <c r="AT37" s="103">
        <v>1</v>
      </c>
      <c r="AU37" s="199">
        <v>0.01</v>
      </c>
      <c r="AV37" s="197">
        <v>1</v>
      </c>
      <c r="AW37" s="197" t="s">
        <v>252</v>
      </c>
      <c r="AX37" s="197">
        <v>1</v>
      </c>
      <c r="AY37" s="103" t="s">
        <v>253</v>
      </c>
      <c r="AZ37" s="103">
        <v>1</v>
      </c>
      <c r="BA37" s="103" t="s">
        <v>173</v>
      </c>
      <c r="BB37" s="103">
        <v>1</v>
      </c>
      <c r="BC37" s="103" t="s">
        <v>173</v>
      </c>
      <c r="BD37" s="103">
        <v>1</v>
      </c>
      <c r="BE37" s="103" t="s">
        <v>173</v>
      </c>
      <c r="BF37" s="103">
        <v>1</v>
      </c>
      <c r="BG37" s="118">
        <v>0.01</v>
      </c>
      <c r="BH37" s="103">
        <v>1</v>
      </c>
      <c r="BI37" s="103" t="s">
        <v>173</v>
      </c>
      <c r="BJ37" s="103">
        <v>1</v>
      </c>
    </row>
    <row r="38" spans="1:62" ht="14.25" x14ac:dyDescent="0.2">
      <c r="A38" s="100" t="s">
        <v>254</v>
      </c>
      <c r="B38" s="100"/>
      <c r="C38" s="112" t="s">
        <v>255</v>
      </c>
      <c r="D38" s="113" t="s">
        <v>144</v>
      </c>
      <c r="E38" s="114">
        <v>5.0000000000000001E-3</v>
      </c>
      <c r="F38" s="115">
        <v>0.01</v>
      </c>
      <c r="G38" s="103" t="s">
        <v>173</v>
      </c>
      <c r="H38" s="103">
        <v>1</v>
      </c>
      <c r="I38" s="103" t="s">
        <v>173</v>
      </c>
      <c r="J38" s="103">
        <v>1</v>
      </c>
      <c r="K38" s="103" t="s">
        <v>173</v>
      </c>
      <c r="L38" s="103">
        <v>1</v>
      </c>
      <c r="M38" s="103" t="s">
        <v>173</v>
      </c>
      <c r="N38" s="103">
        <v>1</v>
      </c>
      <c r="O38" s="103" t="s">
        <v>173</v>
      </c>
      <c r="P38" s="103">
        <v>1</v>
      </c>
      <c r="Q38" s="103" t="s">
        <v>173</v>
      </c>
      <c r="R38" s="103">
        <v>1</v>
      </c>
      <c r="S38" s="103" t="s">
        <v>173</v>
      </c>
      <c r="T38" s="103">
        <v>1</v>
      </c>
      <c r="U38" s="206" t="s">
        <v>173</v>
      </c>
      <c r="V38" s="206">
        <v>1</v>
      </c>
      <c r="W38" s="206" t="s">
        <v>173</v>
      </c>
      <c r="X38" s="206">
        <v>1</v>
      </c>
      <c r="Y38" s="103" t="s">
        <v>173</v>
      </c>
      <c r="Z38" s="103">
        <v>1</v>
      </c>
      <c r="AA38" s="103" t="s">
        <v>173</v>
      </c>
      <c r="AB38" s="103">
        <v>1</v>
      </c>
      <c r="AC38" s="103" t="s">
        <v>173</v>
      </c>
      <c r="AD38" s="103">
        <v>1</v>
      </c>
      <c r="AE38" s="103" t="s">
        <v>173</v>
      </c>
      <c r="AF38" s="103">
        <v>1</v>
      </c>
      <c r="AG38" s="103" t="s">
        <v>173</v>
      </c>
      <c r="AH38" s="103">
        <v>1</v>
      </c>
      <c r="AI38" s="103" t="s">
        <v>173</v>
      </c>
      <c r="AJ38" s="103">
        <v>1</v>
      </c>
      <c r="AK38" s="103" t="s">
        <v>173</v>
      </c>
      <c r="AL38" s="103">
        <v>1</v>
      </c>
      <c r="AM38" s="103" t="s">
        <v>173</v>
      </c>
      <c r="AN38" s="103">
        <v>1</v>
      </c>
      <c r="AO38" s="103" t="s">
        <v>173</v>
      </c>
      <c r="AP38" s="103">
        <v>1</v>
      </c>
      <c r="AQ38" s="103" t="s">
        <v>173</v>
      </c>
      <c r="AR38" s="103">
        <v>1</v>
      </c>
      <c r="AS38" s="103" t="s">
        <v>173</v>
      </c>
      <c r="AT38" s="103">
        <v>1</v>
      </c>
      <c r="AU38" s="197" t="s">
        <v>173</v>
      </c>
      <c r="AV38" s="197">
        <v>1</v>
      </c>
      <c r="AW38" s="197" t="s">
        <v>173</v>
      </c>
      <c r="AX38" s="197">
        <v>1</v>
      </c>
      <c r="AY38" s="103" t="s">
        <v>173</v>
      </c>
      <c r="AZ38" s="103">
        <v>1</v>
      </c>
      <c r="BA38" s="103" t="s">
        <v>173</v>
      </c>
      <c r="BB38" s="103">
        <v>1</v>
      </c>
      <c r="BC38" s="103" t="s">
        <v>173</v>
      </c>
      <c r="BD38" s="103">
        <v>1</v>
      </c>
      <c r="BE38" s="103" t="s">
        <v>173</v>
      </c>
      <c r="BF38" s="103">
        <v>1</v>
      </c>
      <c r="BG38" s="103" t="s">
        <v>173</v>
      </c>
      <c r="BH38" s="103">
        <v>1</v>
      </c>
      <c r="BI38" s="103" t="s">
        <v>173</v>
      </c>
      <c r="BJ38" s="103">
        <v>1</v>
      </c>
    </row>
    <row r="39" spans="1:62" ht="14.25" x14ac:dyDescent="0.2">
      <c r="A39" s="100" t="s">
        <v>256</v>
      </c>
      <c r="B39" s="100"/>
      <c r="C39" s="112" t="s">
        <v>257</v>
      </c>
      <c r="D39" s="113" t="s">
        <v>144</v>
      </c>
      <c r="E39" s="114">
        <v>0.1</v>
      </c>
      <c r="F39" s="115">
        <v>0.1</v>
      </c>
      <c r="G39" s="103" t="s">
        <v>145</v>
      </c>
      <c r="H39" s="103">
        <v>1</v>
      </c>
      <c r="I39" s="103" t="s">
        <v>145</v>
      </c>
      <c r="J39" s="103">
        <v>1</v>
      </c>
      <c r="K39" s="103" t="s">
        <v>145</v>
      </c>
      <c r="L39" s="103">
        <v>1</v>
      </c>
      <c r="M39" s="103" t="s">
        <v>145</v>
      </c>
      <c r="N39" s="103">
        <v>1</v>
      </c>
      <c r="O39" s="103" t="s">
        <v>145</v>
      </c>
      <c r="P39" s="103">
        <v>1</v>
      </c>
      <c r="Q39" s="103" t="s">
        <v>145</v>
      </c>
      <c r="R39" s="103">
        <v>1</v>
      </c>
      <c r="S39" s="103" t="s">
        <v>145</v>
      </c>
      <c r="T39" s="103">
        <v>1</v>
      </c>
      <c r="U39" s="206" t="s">
        <v>145</v>
      </c>
      <c r="V39" s="206">
        <v>1</v>
      </c>
      <c r="W39" s="206" t="s">
        <v>145</v>
      </c>
      <c r="X39" s="206">
        <v>1</v>
      </c>
      <c r="Y39" s="103" t="s">
        <v>145</v>
      </c>
      <c r="Z39" s="103">
        <v>1</v>
      </c>
      <c r="AA39" s="103" t="s">
        <v>145</v>
      </c>
      <c r="AB39" s="103">
        <v>1</v>
      </c>
      <c r="AC39" s="103" t="s">
        <v>145</v>
      </c>
      <c r="AD39" s="103">
        <v>1</v>
      </c>
      <c r="AE39" s="103" t="s">
        <v>145</v>
      </c>
      <c r="AF39" s="103">
        <v>1</v>
      </c>
      <c r="AG39" s="103" t="s">
        <v>145</v>
      </c>
      <c r="AH39" s="103">
        <v>1</v>
      </c>
      <c r="AI39" s="103" t="s">
        <v>145</v>
      </c>
      <c r="AJ39" s="103">
        <v>1</v>
      </c>
      <c r="AK39" s="103" t="s">
        <v>145</v>
      </c>
      <c r="AL39" s="103">
        <v>1</v>
      </c>
      <c r="AM39" s="103" t="s">
        <v>145</v>
      </c>
      <c r="AN39" s="103">
        <v>1</v>
      </c>
      <c r="AO39" s="103" t="s">
        <v>145</v>
      </c>
      <c r="AP39" s="103">
        <v>1</v>
      </c>
      <c r="AQ39" s="103" t="s">
        <v>145</v>
      </c>
      <c r="AR39" s="103">
        <v>1</v>
      </c>
      <c r="AS39" s="103" t="s">
        <v>145</v>
      </c>
      <c r="AT39" s="103">
        <v>1</v>
      </c>
      <c r="AU39" s="197" t="s">
        <v>145</v>
      </c>
      <c r="AV39" s="197">
        <v>1</v>
      </c>
      <c r="AW39" s="197" t="s">
        <v>145</v>
      </c>
      <c r="AX39" s="197">
        <v>1</v>
      </c>
      <c r="AY39" s="103" t="s">
        <v>145</v>
      </c>
      <c r="AZ39" s="103">
        <v>1</v>
      </c>
      <c r="BA39" s="103" t="s">
        <v>145</v>
      </c>
      <c r="BB39" s="103">
        <v>1</v>
      </c>
      <c r="BC39" s="103" t="s">
        <v>145</v>
      </c>
      <c r="BD39" s="103">
        <v>1</v>
      </c>
      <c r="BE39" s="103" t="s">
        <v>145</v>
      </c>
      <c r="BF39" s="103">
        <v>1</v>
      </c>
      <c r="BG39" s="103" t="s">
        <v>145</v>
      </c>
      <c r="BH39" s="103">
        <v>1</v>
      </c>
      <c r="BI39" s="103" t="s">
        <v>145</v>
      </c>
      <c r="BJ39" s="103">
        <v>1</v>
      </c>
    </row>
    <row r="40" spans="1:62" ht="14.25" x14ac:dyDescent="0.2">
      <c r="A40" s="100" t="s">
        <v>258</v>
      </c>
      <c r="B40" s="100"/>
      <c r="C40" s="112" t="s">
        <v>259</v>
      </c>
      <c r="D40" s="113" t="s">
        <v>144</v>
      </c>
      <c r="E40" s="114">
        <v>0.02</v>
      </c>
      <c r="F40" s="115">
        <v>0.05</v>
      </c>
      <c r="G40" s="103" t="s">
        <v>221</v>
      </c>
      <c r="H40" s="103">
        <v>1</v>
      </c>
      <c r="I40" s="103" t="s">
        <v>221</v>
      </c>
      <c r="J40" s="103">
        <v>1</v>
      </c>
      <c r="K40" s="103" t="s">
        <v>221</v>
      </c>
      <c r="L40" s="103">
        <v>1</v>
      </c>
      <c r="M40" s="103" t="s">
        <v>221</v>
      </c>
      <c r="N40" s="103">
        <v>1</v>
      </c>
      <c r="O40" s="103" t="s">
        <v>221</v>
      </c>
      <c r="P40" s="103">
        <v>1</v>
      </c>
      <c r="Q40" s="103" t="s">
        <v>221</v>
      </c>
      <c r="R40" s="103">
        <v>1</v>
      </c>
      <c r="S40" s="103" t="s">
        <v>221</v>
      </c>
      <c r="T40" s="103">
        <v>1</v>
      </c>
      <c r="U40" s="206" t="s">
        <v>221</v>
      </c>
      <c r="V40" s="206">
        <v>1</v>
      </c>
      <c r="W40" s="206" t="s">
        <v>221</v>
      </c>
      <c r="X40" s="206">
        <v>1</v>
      </c>
      <c r="Y40" s="103" t="s">
        <v>221</v>
      </c>
      <c r="Z40" s="103">
        <v>1</v>
      </c>
      <c r="AA40" s="103" t="s">
        <v>221</v>
      </c>
      <c r="AB40" s="103">
        <v>1</v>
      </c>
      <c r="AC40" s="103" t="s">
        <v>221</v>
      </c>
      <c r="AD40" s="103">
        <v>1</v>
      </c>
      <c r="AE40" s="103" t="s">
        <v>221</v>
      </c>
      <c r="AF40" s="103">
        <v>1</v>
      </c>
      <c r="AG40" s="103" t="s">
        <v>221</v>
      </c>
      <c r="AH40" s="103">
        <v>1</v>
      </c>
      <c r="AI40" s="103" t="s">
        <v>221</v>
      </c>
      <c r="AJ40" s="103">
        <v>1</v>
      </c>
      <c r="AK40" s="103" t="s">
        <v>221</v>
      </c>
      <c r="AL40" s="103">
        <v>1</v>
      </c>
      <c r="AM40" s="103" t="s">
        <v>221</v>
      </c>
      <c r="AN40" s="103">
        <v>1</v>
      </c>
      <c r="AO40" s="103" t="s">
        <v>221</v>
      </c>
      <c r="AP40" s="103">
        <v>1</v>
      </c>
      <c r="AQ40" s="103" t="s">
        <v>221</v>
      </c>
      <c r="AR40" s="103">
        <v>1</v>
      </c>
      <c r="AS40" s="103" t="s">
        <v>221</v>
      </c>
      <c r="AT40" s="103">
        <v>1</v>
      </c>
      <c r="AU40" s="197" t="s">
        <v>221</v>
      </c>
      <c r="AV40" s="197">
        <v>1</v>
      </c>
      <c r="AW40" s="197" t="s">
        <v>221</v>
      </c>
      <c r="AX40" s="197">
        <v>1</v>
      </c>
      <c r="AY40" s="103" t="s">
        <v>221</v>
      </c>
      <c r="AZ40" s="103">
        <v>1</v>
      </c>
      <c r="BA40" s="103" t="s">
        <v>221</v>
      </c>
      <c r="BB40" s="103">
        <v>1</v>
      </c>
      <c r="BC40" s="103" t="s">
        <v>221</v>
      </c>
      <c r="BD40" s="103">
        <v>1</v>
      </c>
      <c r="BE40" s="103" t="s">
        <v>221</v>
      </c>
      <c r="BF40" s="103">
        <v>1</v>
      </c>
      <c r="BG40" s="103" t="s">
        <v>221</v>
      </c>
      <c r="BH40" s="103">
        <v>1</v>
      </c>
      <c r="BI40" s="103" t="s">
        <v>221</v>
      </c>
      <c r="BJ40" s="103">
        <v>1</v>
      </c>
    </row>
    <row r="41" spans="1:62" ht="14.25" x14ac:dyDescent="0.2">
      <c r="A41" s="100" t="s">
        <v>260</v>
      </c>
      <c r="B41" s="100"/>
      <c r="C41" s="112" t="s">
        <v>261</v>
      </c>
      <c r="D41" s="113" t="s">
        <v>144</v>
      </c>
      <c r="E41" s="114">
        <v>0.01</v>
      </c>
      <c r="F41" s="115">
        <v>0.02</v>
      </c>
      <c r="G41" s="117" t="s">
        <v>184</v>
      </c>
      <c r="H41" s="103">
        <v>1</v>
      </c>
      <c r="I41" s="103" t="s">
        <v>184</v>
      </c>
      <c r="J41" s="103">
        <v>1</v>
      </c>
      <c r="K41" s="103" t="s">
        <v>184</v>
      </c>
      <c r="L41" s="103">
        <v>1</v>
      </c>
      <c r="M41" s="103" t="s">
        <v>184</v>
      </c>
      <c r="N41" s="103">
        <v>1</v>
      </c>
      <c r="O41" s="103" t="s">
        <v>184</v>
      </c>
      <c r="P41" s="103">
        <v>1</v>
      </c>
      <c r="Q41" s="103" t="s">
        <v>184</v>
      </c>
      <c r="R41" s="103">
        <v>1</v>
      </c>
      <c r="S41" s="103" t="s">
        <v>184</v>
      </c>
      <c r="T41" s="103">
        <v>1</v>
      </c>
      <c r="U41" s="206" t="s">
        <v>184</v>
      </c>
      <c r="V41" s="206">
        <v>1</v>
      </c>
      <c r="W41" s="206" t="s">
        <v>184</v>
      </c>
      <c r="X41" s="206">
        <v>1</v>
      </c>
      <c r="Y41" s="103" t="s">
        <v>184</v>
      </c>
      <c r="Z41" s="103">
        <v>1</v>
      </c>
      <c r="AA41" s="103" t="s">
        <v>184</v>
      </c>
      <c r="AB41" s="103">
        <v>1</v>
      </c>
      <c r="AC41" s="103" t="s">
        <v>184</v>
      </c>
      <c r="AD41" s="103">
        <v>1</v>
      </c>
      <c r="AE41" s="103" t="s">
        <v>184</v>
      </c>
      <c r="AF41" s="103">
        <v>1</v>
      </c>
      <c r="AG41" s="103" t="s">
        <v>184</v>
      </c>
      <c r="AH41" s="103">
        <v>1</v>
      </c>
      <c r="AI41" s="103" t="s">
        <v>184</v>
      </c>
      <c r="AJ41" s="103">
        <v>1</v>
      </c>
      <c r="AK41" s="103" t="s">
        <v>184</v>
      </c>
      <c r="AL41" s="103">
        <v>1</v>
      </c>
      <c r="AM41" s="103" t="s">
        <v>184</v>
      </c>
      <c r="AN41" s="103">
        <v>1</v>
      </c>
      <c r="AO41" s="103" t="s">
        <v>184</v>
      </c>
      <c r="AP41" s="103">
        <v>1</v>
      </c>
      <c r="AQ41" s="103" t="s">
        <v>184</v>
      </c>
      <c r="AR41" s="103">
        <v>1</v>
      </c>
      <c r="AS41" s="103" t="s">
        <v>184</v>
      </c>
      <c r="AT41" s="103">
        <v>1</v>
      </c>
      <c r="AU41" s="197" t="s">
        <v>184</v>
      </c>
      <c r="AV41" s="197">
        <v>1</v>
      </c>
      <c r="AW41" s="197" t="s">
        <v>184</v>
      </c>
      <c r="AX41" s="197">
        <v>1</v>
      </c>
      <c r="AY41" s="103" t="s">
        <v>184</v>
      </c>
      <c r="AZ41" s="103">
        <v>1</v>
      </c>
      <c r="BA41" s="103" t="s">
        <v>184</v>
      </c>
      <c r="BB41" s="103">
        <v>1</v>
      </c>
      <c r="BC41" s="103" t="s">
        <v>184</v>
      </c>
      <c r="BD41" s="103">
        <v>1</v>
      </c>
      <c r="BE41" s="103" t="s">
        <v>184</v>
      </c>
      <c r="BF41" s="103">
        <v>1</v>
      </c>
      <c r="BG41" s="103" t="s">
        <v>184</v>
      </c>
      <c r="BH41" s="103">
        <v>1</v>
      </c>
      <c r="BI41" s="103" t="s">
        <v>184</v>
      </c>
      <c r="BJ41" s="103">
        <v>1</v>
      </c>
    </row>
    <row r="42" spans="1:62" ht="14.25" x14ac:dyDescent="0.2">
      <c r="A42" s="100" t="s">
        <v>262</v>
      </c>
      <c r="B42" s="100"/>
      <c r="C42" s="112" t="s">
        <v>263</v>
      </c>
      <c r="D42" s="113" t="s">
        <v>144</v>
      </c>
      <c r="E42" s="114">
        <v>0.05</v>
      </c>
      <c r="F42" s="115">
        <v>0.1</v>
      </c>
      <c r="G42" s="115">
        <v>7.9889999999999999</v>
      </c>
      <c r="H42" s="103">
        <v>1</v>
      </c>
      <c r="I42" s="115">
        <v>7.5970000000000004</v>
      </c>
      <c r="J42" s="103">
        <v>1</v>
      </c>
      <c r="K42" s="115">
        <v>7.2220000000000004</v>
      </c>
      <c r="L42" s="103">
        <v>1</v>
      </c>
      <c r="M42" s="115">
        <v>8.2780000000000005</v>
      </c>
      <c r="N42" s="103">
        <v>1</v>
      </c>
      <c r="O42" s="115">
        <v>7.758</v>
      </c>
      <c r="P42" s="103">
        <v>1</v>
      </c>
      <c r="Q42" s="115">
        <v>7.8719999999999999</v>
      </c>
      <c r="R42" s="103">
        <v>1</v>
      </c>
      <c r="S42" s="115">
        <v>8.4960000000000004</v>
      </c>
      <c r="T42" s="103">
        <v>1</v>
      </c>
      <c r="U42" s="207">
        <v>8.3889999999999993</v>
      </c>
      <c r="V42" s="206">
        <v>1</v>
      </c>
      <c r="W42" s="207">
        <v>7.1820000000000004</v>
      </c>
      <c r="X42" s="206">
        <v>1</v>
      </c>
      <c r="Y42" s="115">
        <v>6.6859999999999999</v>
      </c>
      <c r="Z42" s="103">
        <v>1</v>
      </c>
      <c r="AA42" s="115">
        <v>7.4080000000000004</v>
      </c>
      <c r="AB42" s="103">
        <v>1</v>
      </c>
      <c r="AC42" s="115">
        <v>6.3109999999999999</v>
      </c>
      <c r="AD42" s="103">
        <v>1</v>
      </c>
      <c r="AE42" s="115">
        <v>7.5629999999999997</v>
      </c>
      <c r="AF42" s="103">
        <v>1</v>
      </c>
      <c r="AG42" s="115">
        <v>8.19</v>
      </c>
      <c r="AH42" s="103">
        <v>1</v>
      </c>
      <c r="AI42" s="115">
        <v>6.4729999999999999</v>
      </c>
      <c r="AJ42" s="103">
        <v>1</v>
      </c>
      <c r="AK42" s="115">
        <v>6.5979999999999999</v>
      </c>
      <c r="AL42" s="103">
        <v>1</v>
      </c>
      <c r="AM42" s="115">
        <v>6.8929999999999998</v>
      </c>
      <c r="AN42" s="103">
        <v>1</v>
      </c>
      <c r="AO42" s="115">
        <v>6.4290000000000003</v>
      </c>
      <c r="AP42" s="103">
        <v>1</v>
      </c>
      <c r="AQ42" s="115">
        <v>6.9530000000000003</v>
      </c>
      <c r="AR42" s="103">
        <v>1</v>
      </c>
      <c r="AS42" s="115">
        <v>6.7229999999999999</v>
      </c>
      <c r="AT42" s="103">
        <v>1</v>
      </c>
      <c r="AU42" s="198">
        <v>7.1369999999999996</v>
      </c>
      <c r="AV42" s="197">
        <v>1</v>
      </c>
      <c r="AW42" s="198">
        <v>6.3760000000000003</v>
      </c>
      <c r="AX42" s="197">
        <v>1</v>
      </c>
      <c r="AY42" s="115">
        <v>6.1529999999999996</v>
      </c>
      <c r="AZ42" s="103">
        <v>1</v>
      </c>
      <c r="BA42" s="115">
        <v>7.6479999999999997</v>
      </c>
      <c r="BB42" s="103">
        <v>1</v>
      </c>
      <c r="BC42" s="115">
        <v>7.5819999999999999</v>
      </c>
      <c r="BD42" s="103">
        <v>1</v>
      </c>
      <c r="BE42" s="115">
        <v>6.9160000000000004</v>
      </c>
      <c r="BF42" s="103">
        <v>1</v>
      </c>
      <c r="BG42" s="115">
        <v>6.1920000000000002</v>
      </c>
      <c r="BH42" s="103">
        <v>1</v>
      </c>
      <c r="BI42" s="115">
        <v>8.7759999999999998</v>
      </c>
      <c r="BJ42" s="103">
        <v>1</v>
      </c>
    </row>
    <row r="44" spans="1:62" ht="13.5" thickBot="1" x14ac:dyDescent="0.25">
      <c r="A44" s="119"/>
    </row>
    <row r="45" spans="1:62" x14ac:dyDescent="0.2">
      <c r="A45" s="120" t="s">
        <v>264</v>
      </c>
      <c r="B45" s="121"/>
      <c r="C45" s="121"/>
      <c r="D45" s="121"/>
      <c r="E45" s="121"/>
      <c r="F45" s="122"/>
    </row>
    <row r="46" spans="1:62" x14ac:dyDescent="0.2">
      <c r="A46" s="123" t="s">
        <v>265</v>
      </c>
      <c r="F46" s="124"/>
    </row>
    <row r="47" spans="1:62" ht="13.5" thickBot="1" x14ac:dyDescent="0.25">
      <c r="A47" s="125" t="s">
        <v>266</v>
      </c>
      <c r="B47" s="126"/>
      <c r="C47" s="126"/>
      <c r="D47" s="126"/>
      <c r="E47" s="126"/>
      <c r="F47" s="127"/>
    </row>
    <row r="48" spans="1:62" ht="80.25" customHeight="1" x14ac:dyDescent="0.2">
      <c r="A48" s="128" t="s">
        <v>267</v>
      </c>
      <c r="B48" s="128"/>
      <c r="C48" s="128"/>
      <c r="D48" s="128"/>
      <c r="E48" s="128"/>
      <c r="F48" s="128"/>
    </row>
  </sheetData>
  <mergeCells count="220">
    <mergeCell ref="A47:F47"/>
    <mergeCell ref="A48:F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BE12:BE13"/>
    <mergeCell ref="BF12:BF13"/>
    <mergeCell ref="BG12:BG13"/>
    <mergeCell ref="BH12:BH13"/>
    <mergeCell ref="BI12:BI13"/>
    <mergeCell ref="BJ12:BJ13"/>
    <mergeCell ref="AY12:AY13"/>
    <mergeCell ref="AZ12:AZ13"/>
    <mergeCell ref="BA12:BA13"/>
    <mergeCell ref="BB12:BB13"/>
    <mergeCell ref="BC12:BC13"/>
    <mergeCell ref="BD12:BD13"/>
    <mergeCell ref="AS12:AS13"/>
    <mergeCell ref="AT12:AT13"/>
    <mergeCell ref="AU12:AU13"/>
    <mergeCell ref="AV12:AV13"/>
    <mergeCell ref="AW12:AW13"/>
    <mergeCell ref="AX12:AX13"/>
    <mergeCell ref="AM12:AM13"/>
    <mergeCell ref="AN12:AN13"/>
    <mergeCell ref="AO12:AO13"/>
    <mergeCell ref="AP12:AP13"/>
    <mergeCell ref="AQ12:AQ13"/>
    <mergeCell ref="AR12:AR13"/>
    <mergeCell ref="AG12:AG13"/>
    <mergeCell ref="AH12:AH13"/>
    <mergeCell ref="AI12:AI13"/>
    <mergeCell ref="AJ12:AJ13"/>
    <mergeCell ref="AK12:AK13"/>
    <mergeCell ref="AL12:AL13"/>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BC11:BD11"/>
    <mergeCell ref="BE11:BF11"/>
    <mergeCell ref="BG11:BH11"/>
    <mergeCell ref="BI11:BJ11"/>
    <mergeCell ref="A12:C12"/>
    <mergeCell ref="D12:D13"/>
    <mergeCell ref="E12:E13"/>
    <mergeCell ref="F12:F13"/>
    <mergeCell ref="G12:G13"/>
    <mergeCell ref="H12:H13"/>
    <mergeCell ref="AQ11:AR11"/>
    <mergeCell ref="AS11:AT11"/>
    <mergeCell ref="AU11:AV11"/>
    <mergeCell ref="AW11:AX11"/>
    <mergeCell ref="AY11:AZ11"/>
    <mergeCell ref="BA11:BB11"/>
    <mergeCell ref="AE11:AF11"/>
    <mergeCell ref="AG11:AH11"/>
    <mergeCell ref="AI11:AJ11"/>
    <mergeCell ref="AK11:AL11"/>
    <mergeCell ref="AM11:AN11"/>
    <mergeCell ref="AO11:AP11"/>
    <mergeCell ref="S11:T11"/>
    <mergeCell ref="U11:V11"/>
    <mergeCell ref="W11:X11"/>
    <mergeCell ref="Y11:Z11"/>
    <mergeCell ref="AA11:AB11"/>
    <mergeCell ref="AC11:AD11"/>
    <mergeCell ref="G11:H11"/>
    <mergeCell ref="I11:J11"/>
    <mergeCell ref="K11:L11"/>
    <mergeCell ref="M11:N11"/>
    <mergeCell ref="O11:P11"/>
    <mergeCell ref="Q11:R11"/>
    <mergeCell ref="AY10:AZ10"/>
    <mergeCell ref="BA10:BB10"/>
    <mergeCell ref="BC10:BD10"/>
    <mergeCell ref="BE10:BF10"/>
    <mergeCell ref="BG10:BH10"/>
    <mergeCell ref="BI10:BJ10"/>
    <mergeCell ref="AM10:AN10"/>
    <mergeCell ref="AO10:AP10"/>
    <mergeCell ref="AQ10:AR10"/>
    <mergeCell ref="AS10:AT10"/>
    <mergeCell ref="AU10:AV10"/>
    <mergeCell ref="AW10:AX10"/>
    <mergeCell ref="AA10:AB10"/>
    <mergeCell ref="AC10:AD10"/>
    <mergeCell ref="AE10:AF10"/>
    <mergeCell ref="AG10:AH10"/>
    <mergeCell ref="AI10:AJ10"/>
    <mergeCell ref="AK10:AL10"/>
    <mergeCell ref="O10:P10"/>
    <mergeCell ref="Q10:R10"/>
    <mergeCell ref="S10:T10"/>
    <mergeCell ref="U10:V10"/>
    <mergeCell ref="W10:X10"/>
    <mergeCell ref="Y10:Z10"/>
    <mergeCell ref="BA9:BB9"/>
    <mergeCell ref="BC9:BD9"/>
    <mergeCell ref="BE9:BF9"/>
    <mergeCell ref="BG9:BH9"/>
    <mergeCell ref="BI9:BJ9"/>
    <mergeCell ref="B10:C10"/>
    <mergeCell ref="G10:H10"/>
    <mergeCell ref="I10:J10"/>
    <mergeCell ref="K10:L10"/>
    <mergeCell ref="M10:N10"/>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BA8:BB8"/>
    <mergeCell ref="BC8:BD8"/>
    <mergeCell ref="BE8:BF8"/>
    <mergeCell ref="BG8:BH8"/>
    <mergeCell ref="BI8:BJ8"/>
    <mergeCell ref="G9:H9"/>
    <mergeCell ref="I9:J9"/>
    <mergeCell ref="K9:L9"/>
    <mergeCell ref="M9:N9"/>
    <mergeCell ref="O9:P9"/>
    <mergeCell ref="AO8:AP8"/>
    <mergeCell ref="AQ8:AR8"/>
    <mergeCell ref="AS8:AT8"/>
    <mergeCell ref="AU8:AV8"/>
    <mergeCell ref="AW8:AX8"/>
    <mergeCell ref="AY8:AZ8"/>
    <mergeCell ref="AC8:AD8"/>
    <mergeCell ref="AE8:AF8"/>
    <mergeCell ref="AG8:AH8"/>
    <mergeCell ref="AI8:AJ8"/>
    <mergeCell ref="AK8:AL8"/>
    <mergeCell ref="AM8:AN8"/>
    <mergeCell ref="Q8:R8"/>
    <mergeCell ref="S8:T8"/>
    <mergeCell ref="U8:V8"/>
    <mergeCell ref="W8:X8"/>
    <mergeCell ref="Y8:Z8"/>
    <mergeCell ref="AA8:AB8"/>
    <mergeCell ref="B8:C8"/>
    <mergeCell ref="G8:H8"/>
    <mergeCell ref="I8:J8"/>
    <mergeCell ref="K8:L8"/>
    <mergeCell ref="M8:N8"/>
    <mergeCell ref="O8:P8"/>
    <mergeCell ref="BG4:BH4"/>
    <mergeCell ref="BI4:BJ4"/>
    <mergeCell ref="B6:C6"/>
    <mergeCell ref="G6:T6"/>
    <mergeCell ref="U6:AH6"/>
    <mergeCell ref="AI6:AT6"/>
    <mergeCell ref="AU6:BH6"/>
    <mergeCell ref="BI6:BJ6"/>
    <mergeCell ref="A1:F1"/>
    <mergeCell ref="A2:F2"/>
    <mergeCell ref="B4:C4"/>
    <mergeCell ref="E4:F4"/>
    <mergeCell ref="S4:T4"/>
    <mergeCell ref="AG4:AH4"/>
  </mergeCells>
  <pageMargins left="0.4" right="0.4" top="0.65" bottom="0.65" header="0.3" footer="0.3"/>
  <pageSetup scale="48" fitToWidth="4"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02E4B-C5ED-4B4A-8C59-3912BDCB866A}">
  <dimension ref="A1:EB50"/>
  <sheetViews>
    <sheetView workbookViewId="0">
      <pane xSplit="6" ySplit="13" topLeftCell="G14" activePane="bottomRight" state="frozen"/>
      <selection activeCell="D4" sqref="D4:H4"/>
      <selection pane="topRight" activeCell="D4" sqref="D4:H4"/>
      <selection pane="bottomLeft" activeCell="D4" sqref="D4:H4"/>
      <selection pane="bottomRight" sqref="A1:F1"/>
    </sheetView>
  </sheetViews>
  <sheetFormatPr defaultColWidth="9.140625" defaultRowHeight="12.75" x14ac:dyDescent="0.2"/>
  <cols>
    <col min="1" max="1" width="25.28515625" customWidth="1"/>
    <col min="2" max="2" width="11.85546875" customWidth="1"/>
    <col min="3" max="3" width="21" customWidth="1"/>
    <col min="4" max="4" width="16.7109375" customWidth="1"/>
    <col min="5" max="5" width="10.7109375" customWidth="1"/>
    <col min="6" max="6" width="10.85546875" customWidth="1"/>
    <col min="7" max="7" width="13.42578125" customWidth="1"/>
    <col min="8" max="8" width="10.85546875" customWidth="1"/>
    <col min="9" max="9" width="10.7109375" customWidth="1"/>
    <col min="10" max="10" width="12.85546875" customWidth="1"/>
    <col min="11" max="11" width="10.85546875" customWidth="1"/>
    <col min="12" max="12" width="10.7109375" customWidth="1"/>
    <col min="13" max="13" width="13.28515625" customWidth="1"/>
    <col min="14" max="14" width="9.7109375" customWidth="1"/>
    <col min="15" max="15" width="9.42578125" customWidth="1"/>
    <col min="16" max="16" width="13.28515625" customWidth="1"/>
    <col min="17" max="17" width="10.85546875" customWidth="1"/>
    <col min="18" max="18" width="10.7109375" customWidth="1"/>
    <col min="19" max="19" width="12.7109375" bestFit="1" customWidth="1"/>
    <col min="20" max="20" width="9.42578125" customWidth="1"/>
    <col min="21" max="21" width="10.7109375" customWidth="1"/>
    <col min="22" max="22" width="12.42578125" customWidth="1"/>
    <col min="23" max="23" width="10.140625" customWidth="1"/>
    <col min="24" max="24" width="10.7109375" customWidth="1"/>
    <col min="25" max="25" width="12.28515625" customWidth="1"/>
    <col min="26" max="26" width="9.42578125" customWidth="1"/>
    <col min="27" max="30" width="10.7109375" customWidth="1"/>
    <col min="31" max="31" width="10.85546875" customWidth="1"/>
    <col min="32" max="33" width="11" customWidth="1"/>
    <col min="34" max="34" width="10.85546875" customWidth="1"/>
    <col min="35" max="36" width="11" customWidth="1"/>
    <col min="37" max="37" width="10.7109375" customWidth="1"/>
    <col min="38" max="38" width="14.140625" customWidth="1"/>
    <col min="39" max="39" width="10.85546875" customWidth="1"/>
    <col min="40" max="40" width="11" customWidth="1"/>
    <col min="41" max="41" width="10.7109375" customWidth="1"/>
    <col min="42" max="42" width="11" customWidth="1"/>
    <col min="43" max="43" width="10.85546875" customWidth="1"/>
    <col min="44" max="44" width="11" customWidth="1"/>
    <col min="45" max="47" width="10.7109375" customWidth="1"/>
    <col min="48" max="50" width="11" customWidth="1"/>
    <col min="51" max="51" width="10.7109375" customWidth="1"/>
    <col min="52" max="52" width="11" customWidth="1"/>
    <col min="53" max="53" width="10.7109375" customWidth="1"/>
    <col min="57" max="58" width="9.42578125" bestFit="1" customWidth="1"/>
    <col min="60" max="60" width="9.42578125" bestFit="1" customWidth="1"/>
    <col min="61" max="61" width="9.28515625" bestFit="1" customWidth="1"/>
    <col min="63" max="63" width="9.42578125" bestFit="1" customWidth="1"/>
    <col min="64" max="64" width="9.28515625" bestFit="1" customWidth="1"/>
    <col min="69" max="69" width="9.42578125" bestFit="1" customWidth="1"/>
    <col min="70" max="70" width="9.28515625" bestFit="1" customWidth="1"/>
  </cols>
  <sheetData>
    <row r="1" spans="1:132" ht="23.25" x14ac:dyDescent="0.2">
      <c r="A1" s="81" t="s">
        <v>56</v>
      </c>
      <c r="B1" s="82"/>
      <c r="C1" s="82"/>
      <c r="D1" s="82"/>
      <c r="E1" s="82"/>
      <c r="F1" s="82"/>
    </row>
    <row r="2" spans="1:132" ht="23.25" x14ac:dyDescent="0.2">
      <c r="A2" s="81" t="s">
        <v>93</v>
      </c>
      <c r="B2" s="82"/>
      <c r="C2" s="82"/>
      <c r="D2" s="82"/>
      <c r="E2" s="82"/>
      <c r="F2" s="82"/>
    </row>
    <row r="3" spans="1:132" ht="13.5" thickBot="1" x14ac:dyDescent="0.25"/>
    <row r="4" spans="1:132" ht="15.75" thickBot="1" x14ac:dyDescent="0.3">
      <c r="A4" s="83" t="s">
        <v>94</v>
      </c>
      <c r="B4" s="129" t="s">
        <v>63</v>
      </c>
      <c r="C4" s="130"/>
      <c r="D4" s="86" t="s">
        <v>96</v>
      </c>
      <c r="E4" s="87">
        <v>43014</v>
      </c>
      <c r="F4" s="88"/>
      <c r="G4" s="90"/>
      <c r="H4" s="90"/>
      <c r="I4" s="90"/>
      <c r="J4" s="90"/>
      <c r="K4" s="90"/>
      <c r="L4" s="90"/>
      <c r="M4" s="90"/>
      <c r="N4" s="90"/>
      <c r="O4" s="90"/>
      <c r="P4" s="90"/>
      <c r="Q4" s="90"/>
      <c r="R4" s="90"/>
      <c r="S4" s="90"/>
      <c r="T4" s="90"/>
      <c r="U4" s="90"/>
      <c r="V4" s="90"/>
      <c r="W4" s="131"/>
      <c r="X4" s="6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row>
    <row r="5" spans="1:132" ht="15" thickBot="1" x14ac:dyDescent="0.25">
      <c r="A5" s="90"/>
      <c r="B5" s="90"/>
      <c r="C5" s="90"/>
      <c r="D5" s="90"/>
      <c r="E5" s="90"/>
      <c r="F5" s="90"/>
      <c r="G5" s="90"/>
      <c r="H5" s="90"/>
      <c r="I5" s="90"/>
      <c r="J5" s="90"/>
      <c r="K5" s="90"/>
      <c r="L5" s="90"/>
      <c r="M5" s="90"/>
      <c r="N5" s="90"/>
      <c r="O5" s="90"/>
      <c r="P5" s="90"/>
      <c r="Q5" s="90"/>
      <c r="R5" s="90"/>
      <c r="S5" s="90"/>
      <c r="T5" s="90"/>
      <c r="U5" s="90"/>
      <c r="V5" s="132"/>
      <c r="W5" s="132"/>
      <c r="X5" s="132"/>
      <c r="Y5" s="90"/>
      <c r="Z5" s="90"/>
      <c r="AA5" s="90"/>
      <c r="AB5" s="90"/>
      <c r="AC5" s="90"/>
      <c r="AD5" s="90"/>
      <c r="AE5" s="90"/>
      <c r="AF5" s="90"/>
      <c r="AG5" s="90"/>
      <c r="AH5" s="90"/>
      <c r="AI5" s="90"/>
      <c r="AJ5" s="90"/>
      <c r="AM5" s="132"/>
      <c r="AN5" s="132"/>
      <c r="AO5" s="90"/>
      <c r="AP5" s="90"/>
      <c r="AQ5" s="90"/>
      <c r="AR5" s="90"/>
      <c r="AS5" s="90"/>
      <c r="AT5" s="90"/>
      <c r="AU5" s="90"/>
      <c r="AV5" s="90"/>
      <c r="BA5" s="90"/>
      <c r="BE5" s="133"/>
      <c r="BF5" s="133"/>
      <c r="BG5" s="133"/>
      <c r="BX5" s="133"/>
      <c r="BY5" s="133"/>
      <c r="BZ5" s="133"/>
      <c r="CA5" s="133"/>
      <c r="CR5" s="133"/>
      <c r="CS5" s="133"/>
      <c r="CT5" s="133"/>
      <c r="CU5" s="133"/>
      <c r="DK5" s="134"/>
      <c r="DN5" s="132"/>
      <c r="DO5" s="132"/>
      <c r="DP5" s="132"/>
      <c r="DQ5" s="134"/>
      <c r="DR5" s="134"/>
      <c r="DS5" s="134"/>
      <c r="DT5" s="132"/>
      <c r="DU5" s="132"/>
      <c r="DV5" s="132"/>
    </row>
    <row r="6" spans="1:132" ht="16.5" thickBot="1" x14ac:dyDescent="0.3">
      <c r="A6" s="83" t="s">
        <v>97</v>
      </c>
      <c r="B6" s="92" t="s">
        <v>68</v>
      </c>
      <c r="C6" s="93"/>
      <c r="D6" s="90"/>
      <c r="E6" s="90"/>
      <c r="F6" s="90"/>
      <c r="G6" s="135" t="s">
        <v>268</v>
      </c>
      <c r="H6" s="135"/>
      <c r="I6" s="135"/>
      <c r="J6" s="135"/>
      <c r="K6" s="135"/>
      <c r="L6" s="135"/>
      <c r="M6" s="135"/>
      <c r="N6" s="135"/>
      <c r="O6" s="135"/>
      <c r="P6" s="135"/>
      <c r="Q6" s="135"/>
      <c r="R6" s="135"/>
      <c r="S6" s="135"/>
      <c r="T6" s="135"/>
      <c r="U6" s="135"/>
      <c r="V6" s="135"/>
      <c r="W6" s="135"/>
      <c r="X6" s="135"/>
      <c r="Y6" s="136"/>
      <c r="Z6" s="136"/>
      <c r="AA6" s="136"/>
      <c r="AB6" s="136"/>
      <c r="AC6" s="136"/>
      <c r="AD6" s="136"/>
      <c r="AE6" s="136"/>
      <c r="AF6" s="136"/>
      <c r="AG6" s="136"/>
      <c r="AH6" s="136"/>
      <c r="AI6" s="136"/>
      <c r="AJ6" s="136"/>
      <c r="AK6" s="136"/>
      <c r="AL6" s="136"/>
      <c r="AM6" s="136"/>
      <c r="AN6" s="136"/>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row>
    <row r="7" spans="1:132" ht="15" thickBot="1" x14ac:dyDescent="0.25">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row>
    <row r="8" spans="1:132" ht="15.75" thickBot="1" x14ac:dyDescent="0.3">
      <c r="A8" s="83" t="s">
        <v>99</v>
      </c>
      <c r="B8" s="137" t="s">
        <v>60</v>
      </c>
      <c r="C8" s="138"/>
      <c r="D8" s="90"/>
      <c r="E8" s="107" t="s">
        <v>269</v>
      </c>
      <c r="F8" s="100"/>
      <c r="G8" s="100" t="s">
        <v>270</v>
      </c>
      <c r="H8" s="100"/>
      <c r="I8" s="100"/>
      <c r="J8" s="100" t="s">
        <v>271</v>
      </c>
      <c r="K8" s="100"/>
      <c r="L8" s="100"/>
      <c r="M8" s="100" t="s">
        <v>272</v>
      </c>
      <c r="N8" s="100"/>
      <c r="O8" s="100"/>
      <c r="P8" s="100" t="s">
        <v>273</v>
      </c>
      <c r="Q8" s="100"/>
      <c r="R8" s="100"/>
      <c r="S8" s="110" t="s">
        <v>274</v>
      </c>
      <c r="T8" s="139"/>
      <c r="U8" s="140"/>
      <c r="V8" s="100" t="s">
        <v>275</v>
      </c>
      <c r="W8" s="100"/>
      <c r="X8" s="100"/>
      <c r="Y8" s="100" t="s">
        <v>276</v>
      </c>
      <c r="Z8" s="100"/>
      <c r="AA8" s="100"/>
      <c r="AB8" s="100" t="s">
        <v>277</v>
      </c>
      <c r="AC8" s="100"/>
      <c r="AD8" s="100"/>
      <c r="AE8" s="110" t="s">
        <v>278</v>
      </c>
      <c r="AF8" s="140"/>
      <c r="AG8" s="110" t="s">
        <v>279</v>
      </c>
      <c r="AH8" s="140"/>
      <c r="AI8" s="110" t="s">
        <v>280</v>
      </c>
      <c r="AJ8" s="140"/>
      <c r="AK8" s="110" t="s">
        <v>281</v>
      </c>
      <c r="AL8" s="140"/>
      <c r="AM8" s="110" t="s">
        <v>282</v>
      </c>
      <c r="AN8" s="140"/>
      <c r="AO8" s="110" t="s">
        <v>283</v>
      </c>
      <c r="AP8" s="140"/>
      <c r="AQ8" s="110" t="s">
        <v>284</v>
      </c>
      <c r="AR8" s="140"/>
      <c r="AS8" s="100" t="s">
        <v>285</v>
      </c>
      <c r="AT8" s="100"/>
      <c r="AU8" s="100"/>
      <c r="AV8" s="100" t="s">
        <v>286</v>
      </c>
      <c r="AW8" s="100"/>
      <c r="AX8" s="100"/>
      <c r="AY8" s="100" t="s">
        <v>287</v>
      </c>
      <c r="AZ8" s="100"/>
      <c r="BA8" s="100"/>
      <c r="BB8" s="100" t="s">
        <v>288</v>
      </c>
      <c r="BC8" s="100"/>
      <c r="BD8" s="100"/>
      <c r="BE8" s="100" t="s">
        <v>289</v>
      </c>
      <c r="BF8" s="100"/>
      <c r="BG8" s="100"/>
      <c r="BH8" s="100" t="s">
        <v>290</v>
      </c>
      <c r="BI8" s="100"/>
      <c r="BJ8" s="100"/>
      <c r="BK8" s="100" t="s">
        <v>291</v>
      </c>
      <c r="BL8" s="100"/>
      <c r="BM8" s="100"/>
      <c r="BN8" s="100" t="s">
        <v>292</v>
      </c>
      <c r="BO8" s="100"/>
      <c r="BP8" s="100"/>
      <c r="BQ8" s="100" t="s">
        <v>293</v>
      </c>
      <c r="BR8" s="100"/>
      <c r="BS8" s="100"/>
      <c r="BT8" s="100" t="s">
        <v>294</v>
      </c>
      <c r="BU8" s="100"/>
      <c r="BV8" s="100"/>
      <c r="BW8" s="100"/>
      <c r="BX8" s="100" t="s">
        <v>295</v>
      </c>
      <c r="BY8" s="100"/>
      <c r="BZ8" s="100"/>
      <c r="CA8" s="100"/>
      <c r="CB8" s="100" t="s">
        <v>296</v>
      </c>
      <c r="CC8" s="100"/>
      <c r="CD8" s="100"/>
      <c r="CE8" s="100"/>
      <c r="CF8" s="100" t="s">
        <v>297</v>
      </c>
      <c r="CG8" s="100"/>
      <c r="CH8" s="100"/>
      <c r="CI8" s="100"/>
      <c r="CJ8" s="100" t="s">
        <v>298</v>
      </c>
      <c r="CK8" s="100"/>
      <c r="CL8" s="100"/>
      <c r="CM8" s="100"/>
      <c r="CN8" s="100" t="s">
        <v>299</v>
      </c>
      <c r="CO8" s="100"/>
      <c r="CP8" s="100"/>
      <c r="CQ8" s="100"/>
      <c r="CR8" s="100" t="s">
        <v>300</v>
      </c>
      <c r="CS8" s="100"/>
      <c r="CT8" s="100"/>
      <c r="CU8" s="100"/>
      <c r="CV8" s="100" t="s">
        <v>301</v>
      </c>
      <c r="CW8" s="100"/>
      <c r="CX8" s="100"/>
      <c r="CY8" s="100"/>
      <c r="CZ8" s="100" t="s">
        <v>302</v>
      </c>
      <c r="DA8" s="100"/>
      <c r="DB8" s="100"/>
      <c r="DC8" s="100"/>
      <c r="DD8" s="100" t="s">
        <v>303</v>
      </c>
      <c r="DE8" s="100"/>
      <c r="DF8" s="100"/>
      <c r="DG8" s="100"/>
      <c r="DH8" s="100" t="s">
        <v>304</v>
      </c>
      <c r="DI8" s="100"/>
      <c r="DJ8" s="100"/>
      <c r="DK8" s="100" t="s">
        <v>305</v>
      </c>
      <c r="DL8" s="100"/>
      <c r="DM8" s="100"/>
      <c r="DN8" s="100" t="s">
        <v>306</v>
      </c>
      <c r="DO8" s="100"/>
      <c r="DP8" s="100"/>
      <c r="DQ8" s="100" t="s">
        <v>307</v>
      </c>
      <c r="DR8" s="100"/>
      <c r="DS8" s="100"/>
      <c r="DT8" s="100" t="s">
        <v>308</v>
      </c>
      <c r="DU8" s="100"/>
      <c r="DV8" s="100"/>
      <c r="DW8" s="100" t="s">
        <v>309</v>
      </c>
      <c r="DX8" s="100"/>
      <c r="DY8" s="100"/>
      <c r="DZ8" s="100" t="s">
        <v>310</v>
      </c>
      <c r="EA8" s="100"/>
      <c r="EB8" s="100"/>
    </row>
    <row r="9" spans="1:132" ht="15.75" thickBot="1" x14ac:dyDescent="0.25">
      <c r="A9" s="90"/>
      <c r="B9" s="90"/>
      <c r="C9" s="90"/>
      <c r="D9" s="90"/>
      <c r="E9" s="107" t="s">
        <v>311</v>
      </c>
      <c r="F9" s="100"/>
      <c r="G9" s="100" t="s">
        <v>270</v>
      </c>
      <c r="H9" s="100"/>
      <c r="I9" s="100"/>
      <c r="J9" s="100" t="s">
        <v>271</v>
      </c>
      <c r="K9" s="100"/>
      <c r="L9" s="100"/>
      <c r="M9" s="100" t="s">
        <v>272</v>
      </c>
      <c r="N9" s="100"/>
      <c r="O9" s="100"/>
      <c r="P9" s="100" t="s">
        <v>273</v>
      </c>
      <c r="Q9" s="100"/>
      <c r="R9" s="100"/>
      <c r="S9" s="110" t="s">
        <v>274</v>
      </c>
      <c r="T9" s="139"/>
      <c r="U9" s="140"/>
      <c r="V9" s="100" t="s">
        <v>275</v>
      </c>
      <c r="W9" s="100"/>
      <c r="X9" s="100"/>
      <c r="Y9" s="100" t="s">
        <v>276</v>
      </c>
      <c r="Z9" s="100"/>
      <c r="AA9" s="100"/>
      <c r="AB9" s="110" t="s">
        <v>277</v>
      </c>
      <c r="AC9" s="139"/>
      <c r="AD9" s="140"/>
      <c r="AE9" s="110" t="s">
        <v>278</v>
      </c>
      <c r="AF9" s="140"/>
      <c r="AG9" s="110" t="s">
        <v>279</v>
      </c>
      <c r="AH9" s="140"/>
      <c r="AI9" s="110" t="s">
        <v>280</v>
      </c>
      <c r="AJ9" s="140"/>
      <c r="AK9" s="110" t="s">
        <v>281</v>
      </c>
      <c r="AL9" s="140"/>
      <c r="AM9" s="110" t="s">
        <v>282</v>
      </c>
      <c r="AN9" s="140"/>
      <c r="AO9" s="110" t="s">
        <v>283</v>
      </c>
      <c r="AP9" s="140"/>
      <c r="AQ9" s="110" t="s">
        <v>284</v>
      </c>
      <c r="AR9" s="140"/>
      <c r="AS9" s="110" t="s">
        <v>285</v>
      </c>
      <c r="AT9" s="139"/>
      <c r="AU9" s="140"/>
      <c r="AV9" s="100" t="s">
        <v>312</v>
      </c>
      <c r="AW9" s="100"/>
      <c r="AX9" s="100"/>
      <c r="AY9" s="100" t="s">
        <v>313</v>
      </c>
      <c r="AZ9" s="100"/>
      <c r="BA9" s="100"/>
      <c r="BB9" s="100" t="s">
        <v>312</v>
      </c>
      <c r="BC9" s="100"/>
      <c r="BD9" s="100"/>
      <c r="BE9" s="100" t="s">
        <v>313</v>
      </c>
      <c r="BF9" s="100"/>
      <c r="BG9" s="100"/>
      <c r="BH9" s="100" t="s">
        <v>314</v>
      </c>
      <c r="BI9" s="100"/>
      <c r="BJ9" s="100"/>
      <c r="BK9" s="100" t="s">
        <v>315</v>
      </c>
      <c r="BL9" s="100"/>
      <c r="BM9" s="100"/>
      <c r="BN9" s="100" t="s">
        <v>316</v>
      </c>
      <c r="BO9" s="100"/>
      <c r="BP9" s="100"/>
      <c r="BQ9" s="110" t="s">
        <v>317</v>
      </c>
      <c r="BR9" s="139"/>
      <c r="BS9" s="140"/>
      <c r="BT9" s="100" t="s">
        <v>318</v>
      </c>
      <c r="BU9" s="100"/>
      <c r="BV9" s="100"/>
      <c r="BW9" s="100"/>
      <c r="BX9" s="100" t="s">
        <v>319</v>
      </c>
      <c r="BY9" s="100"/>
      <c r="BZ9" s="100"/>
      <c r="CA9" s="100"/>
      <c r="CB9" s="100" t="s">
        <v>320</v>
      </c>
      <c r="CC9" s="100"/>
      <c r="CD9" s="100"/>
      <c r="CE9" s="100"/>
      <c r="CF9" s="100" t="s">
        <v>321</v>
      </c>
      <c r="CG9" s="100"/>
      <c r="CH9" s="100"/>
      <c r="CI9" s="100"/>
      <c r="CJ9" s="100" t="s">
        <v>322</v>
      </c>
      <c r="CK9" s="100"/>
      <c r="CL9" s="100"/>
      <c r="CM9" s="100"/>
      <c r="CN9" s="110" t="s">
        <v>323</v>
      </c>
      <c r="CO9" s="139"/>
      <c r="CP9" s="139"/>
      <c r="CQ9" s="140"/>
      <c r="CR9" s="100" t="s">
        <v>324</v>
      </c>
      <c r="CS9" s="100"/>
      <c r="CT9" s="100"/>
      <c r="CU9" s="100"/>
      <c r="CV9" s="100" t="s">
        <v>325</v>
      </c>
      <c r="CW9" s="100"/>
      <c r="CX9" s="100"/>
      <c r="CY9" s="100"/>
      <c r="CZ9" s="100" t="s">
        <v>326</v>
      </c>
      <c r="DA9" s="100"/>
      <c r="DB9" s="100"/>
      <c r="DC9" s="100"/>
      <c r="DD9" s="110" t="s">
        <v>327</v>
      </c>
      <c r="DE9" s="139"/>
      <c r="DF9" s="139"/>
      <c r="DG9" s="140"/>
      <c r="DH9" s="100" t="s">
        <v>328</v>
      </c>
      <c r="DI9" s="100"/>
      <c r="DJ9" s="100"/>
      <c r="DK9" s="100" t="s">
        <v>329</v>
      </c>
      <c r="DL9" s="100"/>
      <c r="DM9" s="100"/>
      <c r="DN9" s="100" t="s">
        <v>330</v>
      </c>
      <c r="DO9" s="100"/>
      <c r="DP9" s="100"/>
      <c r="DQ9" s="110" t="s">
        <v>331</v>
      </c>
      <c r="DR9" s="139"/>
      <c r="DS9" s="140"/>
      <c r="DT9" s="110" t="s">
        <v>332</v>
      </c>
      <c r="DU9" s="139"/>
      <c r="DV9" s="140"/>
      <c r="DW9" s="110" t="s">
        <v>333</v>
      </c>
      <c r="DX9" s="139"/>
      <c r="DY9" s="140"/>
      <c r="DZ9" s="100" t="s">
        <v>310</v>
      </c>
      <c r="EA9" s="100"/>
      <c r="EB9" s="100"/>
    </row>
    <row r="10" spans="1:132" ht="16.5" thickBot="1" x14ac:dyDescent="0.3">
      <c r="A10" s="83" t="s">
        <v>130</v>
      </c>
      <c r="B10" s="84" t="s">
        <v>131</v>
      </c>
      <c r="C10" s="85"/>
      <c r="D10" s="90"/>
      <c r="E10" s="107" t="s">
        <v>334</v>
      </c>
      <c r="F10" s="100"/>
      <c r="G10" s="104">
        <v>42929</v>
      </c>
      <c r="H10" s="104"/>
      <c r="I10" s="104"/>
      <c r="J10" s="104">
        <v>42990</v>
      </c>
      <c r="K10" s="104"/>
      <c r="L10" s="104"/>
      <c r="M10" s="104">
        <v>42990</v>
      </c>
      <c r="N10" s="104"/>
      <c r="O10" s="104"/>
      <c r="P10" s="104">
        <v>42990</v>
      </c>
      <c r="Q10" s="104"/>
      <c r="R10" s="104"/>
      <c r="S10" s="141">
        <v>42990</v>
      </c>
      <c r="T10" s="142"/>
      <c r="U10" s="143"/>
      <c r="V10" s="104">
        <v>42990</v>
      </c>
      <c r="W10" s="104"/>
      <c r="X10" s="104"/>
      <c r="Y10" s="104">
        <v>42990</v>
      </c>
      <c r="Z10" s="104"/>
      <c r="AA10" s="104"/>
      <c r="AB10" s="141">
        <v>42990</v>
      </c>
      <c r="AC10" s="142"/>
      <c r="AD10" s="143"/>
      <c r="AE10" s="141">
        <v>43014</v>
      </c>
      <c r="AF10" s="143"/>
      <c r="AG10" s="141">
        <v>43014</v>
      </c>
      <c r="AH10" s="143"/>
      <c r="AI10" s="144">
        <v>43014</v>
      </c>
      <c r="AJ10" s="140"/>
      <c r="AK10" s="141">
        <v>43014</v>
      </c>
      <c r="AL10" s="143"/>
      <c r="AM10" s="141">
        <v>43014</v>
      </c>
      <c r="AN10" s="143"/>
      <c r="AO10" s="141">
        <v>43014</v>
      </c>
      <c r="AP10" s="143"/>
      <c r="AQ10" s="141">
        <v>43014</v>
      </c>
      <c r="AR10" s="143"/>
      <c r="AS10" s="141">
        <v>43014</v>
      </c>
      <c r="AT10" s="142"/>
      <c r="AU10" s="143"/>
      <c r="AV10" s="104">
        <v>42957</v>
      </c>
      <c r="AW10" s="104"/>
      <c r="AX10" s="104"/>
      <c r="AY10" s="104">
        <v>42957</v>
      </c>
      <c r="AZ10" s="104"/>
      <c r="BA10" s="104"/>
      <c r="BB10" s="104">
        <v>42957</v>
      </c>
      <c r="BC10" s="104"/>
      <c r="BD10" s="104"/>
      <c r="BE10" s="104">
        <v>42957</v>
      </c>
      <c r="BF10" s="104"/>
      <c r="BG10" s="104"/>
      <c r="BH10" s="104">
        <v>42888</v>
      </c>
      <c r="BI10" s="104"/>
      <c r="BJ10" s="104"/>
      <c r="BK10" s="104">
        <v>42888</v>
      </c>
      <c r="BL10" s="104"/>
      <c r="BM10" s="104"/>
      <c r="BN10" s="104">
        <v>42888</v>
      </c>
      <c r="BO10" s="104"/>
      <c r="BP10" s="104"/>
      <c r="BQ10" s="141">
        <v>42888</v>
      </c>
      <c r="BR10" s="142"/>
      <c r="BS10" s="143"/>
      <c r="BT10" s="104">
        <v>42888</v>
      </c>
      <c r="BU10" s="104"/>
      <c r="BV10" s="104"/>
      <c r="BW10" s="104"/>
      <c r="BX10" s="104">
        <v>42888</v>
      </c>
      <c r="BY10" s="104"/>
      <c r="BZ10" s="104"/>
      <c r="CA10" s="104"/>
      <c r="CB10" s="104">
        <v>42888</v>
      </c>
      <c r="CC10" s="104"/>
      <c r="CD10" s="104"/>
      <c r="CE10" s="104"/>
      <c r="CF10" s="145">
        <v>42888</v>
      </c>
      <c r="CG10" s="100"/>
      <c r="CH10" s="100"/>
      <c r="CI10" s="100"/>
      <c r="CJ10" s="104">
        <v>42888</v>
      </c>
      <c r="CK10" s="104"/>
      <c r="CL10" s="104"/>
      <c r="CM10" s="104"/>
      <c r="CN10" s="141">
        <v>42888</v>
      </c>
      <c r="CO10" s="142"/>
      <c r="CP10" s="142"/>
      <c r="CQ10" s="143"/>
      <c r="CR10" s="104">
        <v>42888</v>
      </c>
      <c r="CS10" s="104"/>
      <c r="CT10" s="104"/>
      <c r="CU10" s="104"/>
      <c r="CV10" s="104">
        <v>42888</v>
      </c>
      <c r="CW10" s="104"/>
      <c r="CX10" s="104"/>
      <c r="CY10" s="104"/>
      <c r="CZ10" s="145">
        <v>42888</v>
      </c>
      <c r="DA10" s="100"/>
      <c r="DB10" s="100"/>
      <c r="DC10" s="100"/>
      <c r="DD10" s="141">
        <v>42888</v>
      </c>
      <c r="DE10" s="142"/>
      <c r="DF10" s="142"/>
      <c r="DG10" s="143"/>
      <c r="DH10" s="104">
        <v>42888</v>
      </c>
      <c r="DI10" s="104"/>
      <c r="DJ10" s="104"/>
      <c r="DK10" s="104">
        <v>42888</v>
      </c>
      <c r="DL10" s="104"/>
      <c r="DM10" s="104"/>
      <c r="DN10" s="104">
        <v>42888</v>
      </c>
      <c r="DO10" s="104"/>
      <c r="DP10" s="104"/>
      <c r="DQ10" s="141">
        <v>42888</v>
      </c>
      <c r="DR10" s="142"/>
      <c r="DS10" s="143"/>
      <c r="DT10" s="141">
        <v>42888</v>
      </c>
      <c r="DU10" s="142"/>
      <c r="DV10" s="143"/>
      <c r="DW10" s="141">
        <v>42888</v>
      </c>
      <c r="DX10" s="142"/>
      <c r="DY10" s="143"/>
      <c r="DZ10" s="104">
        <v>42957</v>
      </c>
      <c r="EA10" s="104"/>
      <c r="EB10" s="104"/>
    </row>
    <row r="11" spans="1:132" ht="15" x14ac:dyDescent="0.2">
      <c r="A11" s="90"/>
      <c r="B11" s="90"/>
      <c r="C11" s="90"/>
      <c r="D11" s="90"/>
      <c r="E11" s="107" t="s">
        <v>133</v>
      </c>
      <c r="F11" s="100"/>
      <c r="G11" s="104">
        <v>43014</v>
      </c>
      <c r="H11" s="104"/>
      <c r="I11" s="104"/>
      <c r="J11" s="104">
        <v>43014</v>
      </c>
      <c r="K11" s="104"/>
      <c r="L11" s="104"/>
      <c r="M11" s="104">
        <v>43014</v>
      </c>
      <c r="N11" s="104"/>
      <c r="O11" s="104"/>
      <c r="P11" s="104">
        <v>43014</v>
      </c>
      <c r="Q11" s="104"/>
      <c r="R11" s="104"/>
      <c r="S11" s="104">
        <v>43014</v>
      </c>
      <c r="T11" s="104"/>
      <c r="U11" s="104"/>
      <c r="V11" s="104">
        <v>43014</v>
      </c>
      <c r="W11" s="104"/>
      <c r="X11" s="104"/>
      <c r="Y11" s="104">
        <v>43014</v>
      </c>
      <c r="Z11" s="104"/>
      <c r="AA11" s="104"/>
      <c r="AB11" s="141">
        <v>43014</v>
      </c>
      <c r="AC11" s="142"/>
      <c r="AD11" s="143"/>
      <c r="AE11" s="141">
        <v>43014</v>
      </c>
      <c r="AF11" s="143"/>
      <c r="AG11" s="141">
        <v>43014</v>
      </c>
      <c r="AH11" s="143"/>
      <c r="AI11" s="141">
        <v>43014</v>
      </c>
      <c r="AJ11" s="143"/>
      <c r="AK11" s="141">
        <v>43014</v>
      </c>
      <c r="AL11" s="143"/>
      <c r="AM11" s="141">
        <v>43014</v>
      </c>
      <c r="AN11" s="143"/>
      <c r="AO11" s="141">
        <v>43014</v>
      </c>
      <c r="AP11" s="143"/>
      <c r="AQ11" s="141">
        <v>43014</v>
      </c>
      <c r="AR11" s="143"/>
      <c r="AS11" s="141">
        <v>43014</v>
      </c>
      <c r="AT11" s="142"/>
      <c r="AU11" s="143"/>
      <c r="AV11" s="104">
        <v>43014</v>
      </c>
      <c r="AW11" s="104"/>
      <c r="AX11" s="104"/>
      <c r="AY11" s="104">
        <v>43014</v>
      </c>
      <c r="AZ11" s="104"/>
      <c r="BA11" s="104"/>
      <c r="BB11" s="104">
        <v>43014</v>
      </c>
      <c r="BC11" s="104"/>
      <c r="BD11" s="104"/>
      <c r="BE11" s="104">
        <v>43014</v>
      </c>
      <c r="BF11" s="104"/>
      <c r="BG11" s="104"/>
      <c r="BH11" s="104">
        <v>43014</v>
      </c>
      <c r="BI11" s="104"/>
      <c r="BJ11" s="104"/>
      <c r="BK11" s="104">
        <v>43014</v>
      </c>
      <c r="BL11" s="104"/>
      <c r="BM11" s="104"/>
      <c r="BN11" s="104">
        <v>43014</v>
      </c>
      <c r="BO11" s="104"/>
      <c r="BP11" s="104"/>
      <c r="BQ11" s="141">
        <v>43014</v>
      </c>
      <c r="BR11" s="142"/>
      <c r="BS11" s="143"/>
      <c r="BT11" s="104">
        <v>43014</v>
      </c>
      <c r="BU11" s="104"/>
      <c r="BV11" s="104"/>
      <c r="BW11" s="104"/>
      <c r="BX11" s="104">
        <v>43014</v>
      </c>
      <c r="BY11" s="104"/>
      <c r="BZ11" s="104"/>
      <c r="CA11" s="104"/>
      <c r="CB11" s="104">
        <v>43014</v>
      </c>
      <c r="CC11" s="104"/>
      <c r="CD11" s="104"/>
      <c r="CE11" s="104"/>
      <c r="CF11" s="104">
        <v>43014</v>
      </c>
      <c r="CG11" s="104"/>
      <c r="CH11" s="104"/>
      <c r="CI11" s="104"/>
      <c r="CJ11" s="104">
        <v>43014</v>
      </c>
      <c r="CK11" s="104"/>
      <c r="CL11" s="104"/>
      <c r="CM11" s="104"/>
      <c r="CN11" s="141">
        <v>43014</v>
      </c>
      <c r="CO11" s="142"/>
      <c r="CP11" s="142"/>
      <c r="CQ11" s="143"/>
      <c r="CR11" s="104">
        <v>43014</v>
      </c>
      <c r="CS11" s="104"/>
      <c r="CT11" s="104"/>
      <c r="CU11" s="104"/>
      <c r="CV11" s="104">
        <v>43014</v>
      </c>
      <c r="CW11" s="104"/>
      <c r="CX11" s="104"/>
      <c r="CY11" s="104"/>
      <c r="CZ11" s="104">
        <v>43014</v>
      </c>
      <c r="DA11" s="104"/>
      <c r="DB11" s="104"/>
      <c r="DC11" s="104"/>
      <c r="DD11" s="141">
        <v>43014</v>
      </c>
      <c r="DE11" s="142"/>
      <c r="DF11" s="142"/>
      <c r="DG11" s="143"/>
      <c r="DH11" s="104">
        <v>43014</v>
      </c>
      <c r="DI11" s="104"/>
      <c r="DJ11" s="104"/>
      <c r="DK11" s="104">
        <v>43014</v>
      </c>
      <c r="DL11" s="104"/>
      <c r="DM11" s="104"/>
      <c r="DN11" s="104">
        <v>43014</v>
      </c>
      <c r="DO11" s="104"/>
      <c r="DP11" s="104"/>
      <c r="DQ11" s="141">
        <v>43014</v>
      </c>
      <c r="DR11" s="142"/>
      <c r="DS11" s="143"/>
      <c r="DT11" s="141">
        <v>43014</v>
      </c>
      <c r="DU11" s="142"/>
      <c r="DV11" s="143"/>
      <c r="DW11" s="141">
        <v>43014</v>
      </c>
      <c r="DX11" s="142"/>
      <c r="DY11" s="143"/>
      <c r="DZ11" s="104">
        <v>43014</v>
      </c>
      <c r="EA11" s="104"/>
      <c r="EB11" s="104"/>
    </row>
    <row r="12" spans="1:132" ht="15" customHeight="1" x14ac:dyDescent="0.2">
      <c r="A12" s="107" t="s">
        <v>134</v>
      </c>
      <c r="B12" s="107"/>
      <c r="C12" s="107"/>
      <c r="D12" s="108" t="s">
        <v>135</v>
      </c>
      <c r="E12" s="107" t="s">
        <v>136</v>
      </c>
      <c r="F12" s="107" t="s">
        <v>137</v>
      </c>
      <c r="G12" s="107" t="s">
        <v>138</v>
      </c>
      <c r="H12" s="146" t="s">
        <v>335</v>
      </c>
      <c r="I12" s="107" t="s">
        <v>336</v>
      </c>
      <c r="J12" s="107" t="s">
        <v>138</v>
      </c>
      <c r="K12" s="146" t="s">
        <v>335</v>
      </c>
      <c r="L12" s="107" t="s">
        <v>336</v>
      </c>
      <c r="M12" s="107" t="s">
        <v>138</v>
      </c>
      <c r="N12" s="146" t="s">
        <v>335</v>
      </c>
      <c r="O12" s="107" t="s">
        <v>336</v>
      </c>
      <c r="P12" s="107" t="s">
        <v>138</v>
      </c>
      <c r="Q12" s="146" t="s">
        <v>335</v>
      </c>
      <c r="R12" s="107" t="s">
        <v>336</v>
      </c>
      <c r="S12" s="107" t="s">
        <v>138</v>
      </c>
      <c r="T12" s="146" t="s">
        <v>335</v>
      </c>
      <c r="U12" s="107" t="s">
        <v>336</v>
      </c>
      <c r="V12" s="107" t="s">
        <v>138</v>
      </c>
      <c r="W12" s="146" t="s">
        <v>335</v>
      </c>
      <c r="X12" s="107" t="s">
        <v>336</v>
      </c>
      <c r="Y12" s="107" t="s">
        <v>138</v>
      </c>
      <c r="Z12" s="146" t="s">
        <v>335</v>
      </c>
      <c r="AA12" s="107" t="s">
        <v>336</v>
      </c>
      <c r="AB12" s="107" t="s">
        <v>138</v>
      </c>
      <c r="AC12" s="146" t="s">
        <v>335</v>
      </c>
      <c r="AD12" s="107" t="s">
        <v>336</v>
      </c>
      <c r="AE12" s="107" t="s">
        <v>138</v>
      </c>
      <c r="AF12" s="146" t="s">
        <v>337</v>
      </c>
      <c r="AG12" s="147" t="s">
        <v>138</v>
      </c>
      <c r="AH12" s="148" t="s">
        <v>337</v>
      </c>
      <c r="AI12" s="147" t="s">
        <v>138</v>
      </c>
      <c r="AJ12" s="148" t="s">
        <v>337</v>
      </c>
      <c r="AK12" s="107" t="s">
        <v>138</v>
      </c>
      <c r="AL12" s="149" t="s">
        <v>337</v>
      </c>
      <c r="AM12" s="107" t="s">
        <v>138</v>
      </c>
      <c r="AN12" s="149" t="s">
        <v>337</v>
      </c>
      <c r="AO12" s="107" t="s">
        <v>138</v>
      </c>
      <c r="AP12" s="148" t="s">
        <v>337</v>
      </c>
      <c r="AQ12" s="107" t="s">
        <v>138</v>
      </c>
      <c r="AR12" s="149" t="s">
        <v>337</v>
      </c>
      <c r="AS12" s="107" t="s">
        <v>138</v>
      </c>
      <c r="AT12" s="150" t="s">
        <v>337</v>
      </c>
      <c r="AU12" s="150"/>
      <c r="AV12" s="107" t="s">
        <v>138</v>
      </c>
      <c r="AW12" s="146" t="s">
        <v>335</v>
      </c>
      <c r="AX12" s="150" t="s">
        <v>336</v>
      </c>
      <c r="AY12" s="107" t="s">
        <v>138</v>
      </c>
      <c r="AZ12" s="146" t="s">
        <v>335</v>
      </c>
      <c r="BA12" s="107" t="s">
        <v>336</v>
      </c>
      <c r="BB12" s="107" t="s">
        <v>138</v>
      </c>
      <c r="BC12" s="146" t="s">
        <v>335</v>
      </c>
      <c r="BD12" s="107" t="s">
        <v>336</v>
      </c>
      <c r="BE12" s="107" t="s">
        <v>138</v>
      </c>
      <c r="BF12" s="146" t="s">
        <v>335</v>
      </c>
      <c r="BG12" s="107" t="s">
        <v>336</v>
      </c>
      <c r="BH12" s="150" t="s">
        <v>338</v>
      </c>
      <c r="BI12" s="150" t="s">
        <v>339</v>
      </c>
      <c r="BJ12" s="107" t="s">
        <v>340</v>
      </c>
      <c r="BK12" s="150" t="s">
        <v>338</v>
      </c>
      <c r="BL12" s="150" t="s">
        <v>339</v>
      </c>
      <c r="BM12" s="107" t="s">
        <v>340</v>
      </c>
      <c r="BN12" s="150" t="s">
        <v>338</v>
      </c>
      <c r="BO12" s="150" t="s">
        <v>339</v>
      </c>
      <c r="BP12" s="107" t="s">
        <v>340</v>
      </c>
      <c r="BQ12" s="150" t="s">
        <v>338</v>
      </c>
      <c r="BR12" s="150" t="s">
        <v>339</v>
      </c>
      <c r="BS12" s="107" t="s">
        <v>340</v>
      </c>
      <c r="BT12" s="107" t="s">
        <v>138</v>
      </c>
      <c r="BU12" s="107" t="s">
        <v>341</v>
      </c>
      <c r="BV12" s="146" t="s">
        <v>335</v>
      </c>
      <c r="BW12" s="107" t="s">
        <v>336</v>
      </c>
      <c r="BX12" s="107" t="s">
        <v>138</v>
      </c>
      <c r="BY12" s="107" t="s">
        <v>341</v>
      </c>
      <c r="BZ12" s="146" t="s">
        <v>335</v>
      </c>
      <c r="CA12" s="107" t="s">
        <v>336</v>
      </c>
      <c r="CB12" s="107" t="s">
        <v>138</v>
      </c>
      <c r="CC12" s="107" t="s">
        <v>341</v>
      </c>
      <c r="CD12" s="146" t="s">
        <v>335</v>
      </c>
      <c r="CE12" s="107" t="s">
        <v>336</v>
      </c>
      <c r="CF12" s="107" t="s">
        <v>138</v>
      </c>
      <c r="CG12" s="107" t="s">
        <v>341</v>
      </c>
      <c r="CH12" s="146" t="s">
        <v>335</v>
      </c>
      <c r="CI12" s="107" t="s">
        <v>336</v>
      </c>
      <c r="CJ12" s="107" t="s">
        <v>138</v>
      </c>
      <c r="CK12" s="107" t="s">
        <v>341</v>
      </c>
      <c r="CL12" s="146" t="s">
        <v>335</v>
      </c>
      <c r="CM12" s="107" t="s">
        <v>336</v>
      </c>
      <c r="CN12" s="107" t="s">
        <v>138</v>
      </c>
      <c r="CO12" s="107" t="s">
        <v>341</v>
      </c>
      <c r="CP12" s="146" t="s">
        <v>335</v>
      </c>
      <c r="CQ12" s="107" t="s">
        <v>336</v>
      </c>
      <c r="CR12" s="107" t="s">
        <v>138</v>
      </c>
      <c r="CS12" s="107" t="s">
        <v>341</v>
      </c>
      <c r="CT12" s="146" t="s">
        <v>335</v>
      </c>
      <c r="CU12" s="107" t="s">
        <v>336</v>
      </c>
      <c r="CV12" s="107" t="s">
        <v>138</v>
      </c>
      <c r="CW12" s="107" t="s">
        <v>341</v>
      </c>
      <c r="CX12" s="146" t="s">
        <v>335</v>
      </c>
      <c r="CY12" s="107" t="s">
        <v>336</v>
      </c>
      <c r="CZ12" s="107" t="s">
        <v>138</v>
      </c>
      <c r="DA12" s="107" t="s">
        <v>341</v>
      </c>
      <c r="DB12" s="146" t="s">
        <v>335</v>
      </c>
      <c r="DC12" s="107" t="s">
        <v>336</v>
      </c>
      <c r="DD12" s="107" t="s">
        <v>138</v>
      </c>
      <c r="DE12" s="107" t="s">
        <v>341</v>
      </c>
      <c r="DF12" s="146" t="s">
        <v>335</v>
      </c>
      <c r="DG12" s="107" t="s">
        <v>336</v>
      </c>
      <c r="DH12" s="150" t="s">
        <v>342</v>
      </c>
      <c r="DI12" s="150" t="s">
        <v>343</v>
      </c>
      <c r="DJ12" s="107" t="s">
        <v>340</v>
      </c>
      <c r="DK12" s="150" t="s">
        <v>342</v>
      </c>
      <c r="DL12" s="150" t="s">
        <v>343</v>
      </c>
      <c r="DM12" s="107" t="s">
        <v>340</v>
      </c>
      <c r="DN12" s="150" t="s">
        <v>342</v>
      </c>
      <c r="DO12" s="150" t="s">
        <v>343</v>
      </c>
      <c r="DP12" s="107" t="s">
        <v>340</v>
      </c>
      <c r="DQ12" s="150" t="s">
        <v>342</v>
      </c>
      <c r="DR12" s="150" t="s">
        <v>343</v>
      </c>
      <c r="DS12" s="107" t="s">
        <v>340</v>
      </c>
      <c r="DT12" s="150" t="s">
        <v>342</v>
      </c>
      <c r="DU12" s="150" t="s">
        <v>343</v>
      </c>
      <c r="DV12" s="107" t="s">
        <v>340</v>
      </c>
      <c r="DW12" s="150" t="s">
        <v>342</v>
      </c>
      <c r="DX12" s="150" t="s">
        <v>343</v>
      </c>
      <c r="DY12" s="107" t="s">
        <v>340</v>
      </c>
      <c r="DZ12" s="107" t="s">
        <v>138</v>
      </c>
      <c r="EA12" s="146" t="s">
        <v>335</v>
      </c>
      <c r="EB12" s="107" t="s">
        <v>336</v>
      </c>
    </row>
    <row r="13" spans="1:132" ht="15" x14ac:dyDescent="0.2">
      <c r="A13" s="107" t="s">
        <v>140</v>
      </c>
      <c r="B13" s="107"/>
      <c r="C13" s="106" t="s">
        <v>141</v>
      </c>
      <c r="D13" s="110"/>
      <c r="E13" s="100"/>
      <c r="F13" s="100"/>
      <c r="G13" s="100"/>
      <c r="H13" s="151"/>
      <c r="I13" s="100"/>
      <c r="J13" s="100"/>
      <c r="K13" s="151"/>
      <c r="L13" s="100"/>
      <c r="M13" s="100"/>
      <c r="N13" s="151"/>
      <c r="O13" s="100"/>
      <c r="P13" s="100"/>
      <c r="Q13" s="151"/>
      <c r="R13" s="100"/>
      <c r="S13" s="100"/>
      <c r="T13" s="151"/>
      <c r="U13" s="100"/>
      <c r="V13" s="100"/>
      <c r="W13" s="151"/>
      <c r="X13" s="100"/>
      <c r="Y13" s="100"/>
      <c r="Z13" s="151"/>
      <c r="AA13" s="100"/>
      <c r="AB13" s="100"/>
      <c r="AC13" s="151"/>
      <c r="AD13" s="100"/>
      <c r="AE13" s="100"/>
      <c r="AF13" s="146"/>
      <c r="AG13" s="152"/>
      <c r="AH13" s="153"/>
      <c r="AI13" s="152"/>
      <c r="AJ13" s="153"/>
      <c r="AK13" s="100"/>
      <c r="AL13" s="154"/>
      <c r="AM13" s="100"/>
      <c r="AN13" s="154"/>
      <c r="AO13" s="100"/>
      <c r="AP13" s="153"/>
      <c r="AQ13" s="100"/>
      <c r="AR13" s="154"/>
      <c r="AS13" s="100"/>
      <c r="AT13" s="150"/>
      <c r="AU13" s="150"/>
      <c r="AV13" s="100"/>
      <c r="AW13" s="151"/>
      <c r="AX13" s="98"/>
      <c r="AY13" s="100"/>
      <c r="AZ13" s="151"/>
      <c r="BA13" s="100"/>
      <c r="BB13" s="100"/>
      <c r="BC13" s="151"/>
      <c r="BD13" s="100"/>
      <c r="BE13" s="100"/>
      <c r="BF13" s="151"/>
      <c r="BG13" s="100"/>
      <c r="BH13" s="98"/>
      <c r="BI13" s="155"/>
      <c r="BJ13" s="100"/>
      <c r="BK13" s="98"/>
      <c r="BL13" s="155"/>
      <c r="BM13" s="100"/>
      <c r="BN13" s="98"/>
      <c r="BO13" s="155"/>
      <c r="BP13" s="100"/>
      <c r="BQ13" s="98"/>
      <c r="BR13" s="155"/>
      <c r="BS13" s="100"/>
      <c r="BT13" s="100"/>
      <c r="BU13" s="107"/>
      <c r="BV13" s="151"/>
      <c r="BW13" s="100"/>
      <c r="BX13" s="100"/>
      <c r="BY13" s="107"/>
      <c r="BZ13" s="151"/>
      <c r="CA13" s="100"/>
      <c r="CB13" s="100"/>
      <c r="CC13" s="107"/>
      <c r="CD13" s="151"/>
      <c r="CE13" s="100"/>
      <c r="CF13" s="100"/>
      <c r="CG13" s="107"/>
      <c r="CH13" s="151"/>
      <c r="CI13" s="100"/>
      <c r="CJ13" s="100"/>
      <c r="CK13" s="107"/>
      <c r="CL13" s="151"/>
      <c r="CM13" s="100"/>
      <c r="CN13" s="100"/>
      <c r="CO13" s="107"/>
      <c r="CP13" s="151"/>
      <c r="CQ13" s="100"/>
      <c r="CR13" s="100"/>
      <c r="CS13" s="107"/>
      <c r="CT13" s="151"/>
      <c r="CU13" s="100"/>
      <c r="CV13" s="100"/>
      <c r="CW13" s="107"/>
      <c r="CX13" s="151"/>
      <c r="CY13" s="100"/>
      <c r="CZ13" s="100"/>
      <c r="DA13" s="107"/>
      <c r="DB13" s="151"/>
      <c r="DC13" s="100"/>
      <c r="DD13" s="100"/>
      <c r="DE13" s="107"/>
      <c r="DF13" s="151"/>
      <c r="DG13" s="100"/>
      <c r="DH13" s="98"/>
      <c r="DI13" s="155"/>
      <c r="DJ13" s="100"/>
      <c r="DK13" s="98"/>
      <c r="DL13" s="155"/>
      <c r="DM13" s="100"/>
      <c r="DN13" s="98"/>
      <c r="DO13" s="155"/>
      <c r="DP13" s="100"/>
      <c r="DQ13" s="98"/>
      <c r="DR13" s="155"/>
      <c r="DS13" s="100"/>
      <c r="DT13" s="98"/>
      <c r="DU13" s="155"/>
      <c r="DV13" s="100"/>
      <c r="DW13" s="98"/>
      <c r="DX13" s="155"/>
      <c r="DY13" s="100"/>
      <c r="DZ13" s="100"/>
      <c r="EA13" s="151"/>
      <c r="EB13" s="100"/>
    </row>
    <row r="14" spans="1:132" ht="14.25" x14ac:dyDescent="0.2">
      <c r="A14" s="100" t="s">
        <v>142</v>
      </c>
      <c r="B14" s="100"/>
      <c r="C14" s="112" t="s">
        <v>143</v>
      </c>
      <c r="D14" s="113" t="s">
        <v>144</v>
      </c>
      <c r="E14" s="114">
        <v>0.04</v>
      </c>
      <c r="F14" s="115">
        <v>0.1</v>
      </c>
      <c r="G14" s="115">
        <v>5.0250000000000004</v>
      </c>
      <c r="H14" s="115">
        <v>5.0215686274509803</v>
      </c>
      <c r="I14" s="156">
        <v>100.1</v>
      </c>
      <c r="J14" s="115">
        <v>1.972</v>
      </c>
      <c r="K14" s="157">
        <v>2.0019474196689391</v>
      </c>
      <c r="L14" s="156">
        <v>98.5</v>
      </c>
      <c r="M14" s="115">
        <v>1.9039999999999999</v>
      </c>
      <c r="N14" s="157">
        <v>2.0019474196689391</v>
      </c>
      <c r="O14" s="156">
        <v>95.1</v>
      </c>
      <c r="P14" s="115">
        <v>1.9390000000000001</v>
      </c>
      <c r="Q14" s="157">
        <v>2.0019474196689391</v>
      </c>
      <c r="R14" s="156">
        <v>96.9</v>
      </c>
      <c r="S14" s="115">
        <v>1.9530000000000001</v>
      </c>
      <c r="T14" s="115">
        <v>2.0019474196689391</v>
      </c>
      <c r="U14" s="156">
        <v>97.6</v>
      </c>
      <c r="V14" s="115">
        <v>1.9550000000000001</v>
      </c>
      <c r="W14" s="115">
        <v>2.0019474196689391</v>
      </c>
      <c r="X14" s="156">
        <v>97.7</v>
      </c>
      <c r="Y14" s="115">
        <v>1.9510000000000001</v>
      </c>
      <c r="Z14" s="115">
        <v>2.0019474196689391</v>
      </c>
      <c r="AA14" s="156">
        <v>97.45510700389103</v>
      </c>
      <c r="AB14" s="115">
        <v>1.8819999999999999</v>
      </c>
      <c r="AC14" s="115">
        <v>2.0019474196689391</v>
      </c>
      <c r="AD14" s="156">
        <v>94.008463035019432</v>
      </c>
      <c r="AE14" s="115">
        <v>0</v>
      </c>
      <c r="AF14" s="158" t="s">
        <v>344</v>
      </c>
      <c r="AG14" s="115">
        <v>1E-3</v>
      </c>
      <c r="AH14" s="159" t="s">
        <v>344</v>
      </c>
      <c r="AI14" s="115">
        <v>1E-3</v>
      </c>
      <c r="AJ14" s="159" t="s">
        <v>344</v>
      </c>
      <c r="AK14" s="115">
        <v>1E-3</v>
      </c>
      <c r="AL14" s="159" t="s">
        <v>344</v>
      </c>
      <c r="AM14" s="115">
        <v>1E-3</v>
      </c>
      <c r="AN14" s="160" t="s">
        <v>344</v>
      </c>
      <c r="AO14" s="115">
        <v>1E-3</v>
      </c>
      <c r="AP14" s="159" t="s">
        <v>344</v>
      </c>
      <c r="AQ14" s="115">
        <v>1E-3</v>
      </c>
      <c r="AR14" s="159" t="s">
        <v>344</v>
      </c>
      <c r="AS14" s="115">
        <v>1E-3</v>
      </c>
      <c r="AT14" s="110" t="s">
        <v>344</v>
      </c>
      <c r="AU14" s="140"/>
      <c r="AV14" s="115">
        <v>-4.4999999999999998E-2</v>
      </c>
      <c r="AW14" s="103" t="s">
        <v>345</v>
      </c>
      <c r="AX14" s="103" t="s">
        <v>345</v>
      </c>
      <c r="AY14" s="115">
        <v>1.175</v>
      </c>
      <c r="AZ14" s="115">
        <v>1.2</v>
      </c>
      <c r="BA14" s="156">
        <v>97.9</v>
      </c>
      <c r="BB14" s="115">
        <v>-4.3999999999999997E-2</v>
      </c>
      <c r="BC14" s="103" t="s">
        <v>345</v>
      </c>
      <c r="BD14" s="103" t="s">
        <v>345</v>
      </c>
      <c r="BE14" s="115">
        <v>1.137</v>
      </c>
      <c r="BF14" s="115">
        <v>1.2</v>
      </c>
      <c r="BG14" s="156">
        <v>94.8</v>
      </c>
      <c r="BH14" s="115">
        <v>1E-3</v>
      </c>
      <c r="BI14" s="115">
        <v>1E-3</v>
      </c>
      <c r="BJ14" s="103" t="s">
        <v>346</v>
      </c>
      <c r="BK14" s="115">
        <v>2E-3</v>
      </c>
      <c r="BL14" s="115">
        <v>1E-3</v>
      </c>
      <c r="BM14" s="103" t="s">
        <v>346</v>
      </c>
      <c r="BN14" s="115">
        <v>1E-3</v>
      </c>
      <c r="BO14" s="115">
        <v>1E-3</v>
      </c>
      <c r="BP14" s="103" t="s">
        <v>346</v>
      </c>
      <c r="BQ14" s="115">
        <v>2E-3</v>
      </c>
      <c r="BR14" s="115">
        <v>1E-3</v>
      </c>
      <c r="BS14" s="103" t="s">
        <v>346</v>
      </c>
      <c r="BT14" s="115">
        <v>1E-3</v>
      </c>
      <c r="BU14" s="115">
        <v>2.7E-2</v>
      </c>
      <c r="BV14" s="115">
        <v>0.19513086660175266</v>
      </c>
      <c r="BW14" s="156">
        <v>13.3</v>
      </c>
      <c r="BX14" s="115">
        <v>1E-3</v>
      </c>
      <c r="BY14" s="115">
        <v>3.2000000000000001E-2</v>
      </c>
      <c r="BZ14" s="115">
        <v>0.19513086660175266</v>
      </c>
      <c r="CA14" s="156">
        <v>15.9</v>
      </c>
      <c r="CB14" s="115">
        <v>2E-3</v>
      </c>
      <c r="CC14" s="115">
        <v>3.5999999999999997E-2</v>
      </c>
      <c r="CD14" s="115">
        <v>0.19513086660175266</v>
      </c>
      <c r="CE14" s="156">
        <v>17.399999999999999</v>
      </c>
      <c r="CF14" s="115">
        <v>2E-3</v>
      </c>
      <c r="CG14" s="115">
        <v>4.2000000000000003E-2</v>
      </c>
      <c r="CH14" s="115">
        <v>0.19513086660175266</v>
      </c>
      <c r="CI14" s="156">
        <v>20.5</v>
      </c>
      <c r="CJ14" s="115">
        <v>1E-3</v>
      </c>
      <c r="CK14" s="115">
        <v>0.187</v>
      </c>
      <c r="CL14" s="115">
        <v>0.19513086660175266</v>
      </c>
      <c r="CM14" s="156">
        <v>95.3</v>
      </c>
      <c r="CN14" s="115">
        <v>2E-3</v>
      </c>
      <c r="CO14" s="115">
        <v>2.9000000000000001E-2</v>
      </c>
      <c r="CP14" s="115">
        <v>0.19513086660175266</v>
      </c>
      <c r="CQ14" s="115">
        <v>13.8</v>
      </c>
      <c r="CR14" s="115">
        <v>1E-3</v>
      </c>
      <c r="CS14" s="115">
        <v>3.6999999999999998E-2</v>
      </c>
      <c r="CT14" s="115">
        <v>0.19513086660175266</v>
      </c>
      <c r="CU14" s="156">
        <v>18.399999999999999</v>
      </c>
      <c r="CV14" s="115">
        <v>2E-3</v>
      </c>
      <c r="CW14" s="115">
        <v>5.1999999999999998E-2</v>
      </c>
      <c r="CX14" s="115">
        <v>0.19513086660175266</v>
      </c>
      <c r="CY14" s="156">
        <v>25.6</v>
      </c>
      <c r="CZ14" s="115">
        <v>1E-3</v>
      </c>
      <c r="DA14" s="115">
        <v>0.187</v>
      </c>
      <c r="DB14" s="115">
        <v>0.19513086660175266</v>
      </c>
      <c r="DC14" s="156">
        <v>95.3</v>
      </c>
      <c r="DD14" s="115">
        <v>2E-3</v>
      </c>
      <c r="DE14" s="115">
        <v>2.8000000000000001E-2</v>
      </c>
      <c r="DF14" s="115">
        <v>0.19513086660175266</v>
      </c>
      <c r="DG14" s="156">
        <v>13.3</v>
      </c>
      <c r="DH14" s="115">
        <v>1E-3</v>
      </c>
      <c r="DI14" s="115">
        <v>1E-3</v>
      </c>
      <c r="DJ14" s="103" t="s">
        <v>346</v>
      </c>
      <c r="DK14" s="115">
        <v>1E-3</v>
      </c>
      <c r="DL14" s="115">
        <v>1E-3</v>
      </c>
      <c r="DM14" s="103" t="s">
        <v>346</v>
      </c>
      <c r="DN14" s="115">
        <v>2E-3</v>
      </c>
      <c r="DO14" s="115">
        <v>2E-3</v>
      </c>
      <c r="DP14" s="103" t="s">
        <v>346</v>
      </c>
      <c r="DQ14" s="115">
        <v>2E-3</v>
      </c>
      <c r="DR14" s="115">
        <v>2E-3</v>
      </c>
      <c r="DS14" s="103" t="s">
        <v>346</v>
      </c>
      <c r="DT14" s="115">
        <v>1E-3</v>
      </c>
      <c r="DU14" s="115">
        <v>1E-3</v>
      </c>
      <c r="DV14" s="103" t="s">
        <v>346</v>
      </c>
      <c r="DW14" s="115">
        <v>2E-3</v>
      </c>
      <c r="DX14" s="115">
        <v>2E-3</v>
      </c>
      <c r="DY14" s="103" t="s">
        <v>346</v>
      </c>
      <c r="DZ14" s="118">
        <v>0.108</v>
      </c>
      <c r="EA14" s="118">
        <v>9.9707887049659202E-2</v>
      </c>
      <c r="EB14" s="156">
        <v>108.3</v>
      </c>
    </row>
    <row r="15" spans="1:132" ht="14.25" x14ac:dyDescent="0.2">
      <c r="A15" s="100" t="s">
        <v>146</v>
      </c>
      <c r="B15" s="100"/>
      <c r="C15" s="112" t="s">
        <v>147</v>
      </c>
      <c r="D15" s="113" t="s">
        <v>144</v>
      </c>
      <c r="E15" s="114">
        <v>0.04</v>
      </c>
      <c r="F15" s="115">
        <v>0.5</v>
      </c>
      <c r="G15" s="115">
        <v>9.9019999999999992</v>
      </c>
      <c r="H15" s="115">
        <v>9.8888888888888893</v>
      </c>
      <c r="I15" s="156">
        <v>100.1</v>
      </c>
      <c r="J15" s="115">
        <v>20.43</v>
      </c>
      <c r="K15" s="157">
        <v>20.018484288354895</v>
      </c>
      <c r="L15" s="156">
        <v>102.1</v>
      </c>
      <c r="M15" s="115">
        <v>19.670000000000002</v>
      </c>
      <c r="N15" s="157">
        <v>20.018484288354895</v>
      </c>
      <c r="O15" s="156">
        <v>98.3</v>
      </c>
      <c r="P15" s="115">
        <v>20.13</v>
      </c>
      <c r="Q15" s="157">
        <v>20.018484288354895</v>
      </c>
      <c r="R15" s="156">
        <v>100.6</v>
      </c>
      <c r="S15" s="115">
        <v>20.12</v>
      </c>
      <c r="T15" s="115">
        <v>20.018484288354895</v>
      </c>
      <c r="U15" s="156">
        <v>100.5</v>
      </c>
      <c r="V15" s="115">
        <v>20.27</v>
      </c>
      <c r="W15" s="115">
        <v>20.018484288354895</v>
      </c>
      <c r="X15" s="156">
        <v>101.3</v>
      </c>
      <c r="Y15" s="115">
        <v>20.36</v>
      </c>
      <c r="Z15" s="115">
        <v>20.018484288354895</v>
      </c>
      <c r="AA15" s="156">
        <v>101.70600184672209</v>
      </c>
      <c r="AB15" s="115">
        <v>19.75</v>
      </c>
      <c r="AC15" s="115">
        <v>20.018484288354895</v>
      </c>
      <c r="AD15" s="156">
        <v>98.658818097876292</v>
      </c>
      <c r="AE15" s="115">
        <v>0</v>
      </c>
      <c r="AF15" s="158" t="s">
        <v>344</v>
      </c>
      <c r="AG15" s="115">
        <v>0</v>
      </c>
      <c r="AH15" s="159" t="s">
        <v>344</v>
      </c>
      <c r="AI15" s="115">
        <v>0</v>
      </c>
      <c r="AJ15" s="159" t="s">
        <v>344</v>
      </c>
      <c r="AK15" s="115">
        <v>0</v>
      </c>
      <c r="AL15" s="159" t="s">
        <v>344</v>
      </c>
      <c r="AM15" s="115">
        <v>-1E-3</v>
      </c>
      <c r="AN15" s="160" t="s">
        <v>344</v>
      </c>
      <c r="AO15" s="115">
        <v>0</v>
      </c>
      <c r="AP15" s="159" t="s">
        <v>344</v>
      </c>
      <c r="AQ15" s="115">
        <v>-1E-3</v>
      </c>
      <c r="AR15" s="159" t="s">
        <v>344</v>
      </c>
      <c r="AS15" s="115">
        <v>0</v>
      </c>
      <c r="AT15" s="110" t="s">
        <v>344</v>
      </c>
      <c r="AU15" s="140"/>
      <c r="AV15" s="115">
        <v>54.27</v>
      </c>
      <c r="AW15" s="103">
        <v>48.1</v>
      </c>
      <c r="AX15" s="156">
        <v>112.8</v>
      </c>
      <c r="AY15" s="115">
        <v>55.66</v>
      </c>
      <c r="AZ15" s="115">
        <v>48.1</v>
      </c>
      <c r="BA15" s="156">
        <v>115.7</v>
      </c>
      <c r="BB15" s="115">
        <v>53.53</v>
      </c>
      <c r="BC15" s="103">
        <v>48.1</v>
      </c>
      <c r="BD15" s="156">
        <v>111.3</v>
      </c>
      <c r="BE15" s="115">
        <v>54.43</v>
      </c>
      <c r="BF15" s="115">
        <v>48.1</v>
      </c>
      <c r="BG15" s="156">
        <v>113.2</v>
      </c>
      <c r="BH15" s="115">
        <v>0</v>
      </c>
      <c r="BI15" s="115">
        <v>0</v>
      </c>
      <c r="BJ15" s="103" t="s">
        <v>346</v>
      </c>
      <c r="BK15" s="115">
        <v>0</v>
      </c>
      <c r="BL15" s="115">
        <v>6.0000000000000001E-3</v>
      </c>
      <c r="BM15" s="103" t="s">
        <v>346</v>
      </c>
      <c r="BN15" s="115">
        <v>-1E-3</v>
      </c>
      <c r="BO15" s="115">
        <v>-1E-3</v>
      </c>
      <c r="BP15" s="103" t="s">
        <v>346</v>
      </c>
      <c r="BQ15" s="115">
        <v>1E-3</v>
      </c>
      <c r="BR15" s="115">
        <v>0</v>
      </c>
      <c r="BS15" s="103" t="s">
        <v>346</v>
      </c>
      <c r="BT15" s="115">
        <v>0</v>
      </c>
      <c r="BU15" s="115">
        <v>1.07</v>
      </c>
      <c r="BV15" s="115">
        <v>0.94298151571164512</v>
      </c>
      <c r="BW15" s="156">
        <v>113.5</v>
      </c>
      <c r="BX15" s="115">
        <v>1E-3</v>
      </c>
      <c r="BY15" s="115">
        <v>1.069</v>
      </c>
      <c r="BZ15" s="115">
        <v>0.94298151571164512</v>
      </c>
      <c r="CA15" s="156">
        <v>113.3</v>
      </c>
      <c r="CB15" s="115">
        <v>0</v>
      </c>
      <c r="CC15" s="115">
        <v>1.0840000000000001</v>
      </c>
      <c r="CD15" s="115">
        <v>0.94298151571164512</v>
      </c>
      <c r="CE15" s="156">
        <v>115</v>
      </c>
      <c r="CF15" s="115">
        <v>0</v>
      </c>
      <c r="CG15" s="115">
        <v>1.079</v>
      </c>
      <c r="CH15" s="115">
        <v>0.94298151571164512</v>
      </c>
      <c r="CI15" s="156">
        <v>114.4</v>
      </c>
      <c r="CJ15" s="115">
        <v>-1E-3</v>
      </c>
      <c r="CK15" s="115">
        <v>1.0760000000000001</v>
      </c>
      <c r="CL15" s="115">
        <v>0.94298151571164512</v>
      </c>
      <c r="CM15" s="156">
        <v>114.2</v>
      </c>
      <c r="CN15" s="115">
        <v>1E-3</v>
      </c>
      <c r="CO15" s="115">
        <v>1.052</v>
      </c>
      <c r="CP15" s="115">
        <v>0.94298151571164512</v>
      </c>
      <c r="CQ15" s="156">
        <v>111.5</v>
      </c>
      <c r="CR15" s="115">
        <v>0</v>
      </c>
      <c r="CS15" s="115">
        <v>1.054</v>
      </c>
      <c r="CT15" s="115">
        <v>0.94298151571164512</v>
      </c>
      <c r="CU15" s="156">
        <v>111.8</v>
      </c>
      <c r="CV15" s="115">
        <v>0</v>
      </c>
      <c r="CW15" s="115">
        <v>1.08</v>
      </c>
      <c r="CX15" s="115">
        <v>0.94298151571164512</v>
      </c>
      <c r="CY15" s="156">
        <v>114.5</v>
      </c>
      <c r="CZ15" s="115">
        <v>-1E-3</v>
      </c>
      <c r="DA15" s="115">
        <v>1.0780000000000001</v>
      </c>
      <c r="DB15" s="115">
        <v>0.94298151571164512</v>
      </c>
      <c r="DC15" s="156">
        <v>114.4</v>
      </c>
      <c r="DD15" s="115">
        <v>1E-3</v>
      </c>
      <c r="DE15" s="115">
        <v>1.0529999999999999</v>
      </c>
      <c r="DF15" s="115">
        <v>0.94298151571164512</v>
      </c>
      <c r="DG15" s="156">
        <v>111.6</v>
      </c>
      <c r="DH15" s="115">
        <v>0</v>
      </c>
      <c r="DI15" s="115">
        <v>0</v>
      </c>
      <c r="DJ15" s="103" t="s">
        <v>346</v>
      </c>
      <c r="DK15" s="115">
        <v>1E-3</v>
      </c>
      <c r="DL15" s="115">
        <v>1E-3</v>
      </c>
      <c r="DM15" s="103" t="s">
        <v>346</v>
      </c>
      <c r="DN15" s="115">
        <v>0</v>
      </c>
      <c r="DO15" s="115">
        <v>-1E-3</v>
      </c>
      <c r="DP15" s="103" t="s">
        <v>346</v>
      </c>
      <c r="DQ15" s="115">
        <v>0</v>
      </c>
      <c r="DR15" s="115">
        <v>-1E-3</v>
      </c>
      <c r="DS15" s="103" t="s">
        <v>346</v>
      </c>
      <c r="DT15" s="115">
        <v>-1E-3</v>
      </c>
      <c r="DU15" s="115">
        <v>0</v>
      </c>
      <c r="DV15" s="103" t="s">
        <v>346</v>
      </c>
      <c r="DW15" s="115">
        <v>1E-3</v>
      </c>
      <c r="DX15" s="115">
        <v>1E-3</v>
      </c>
      <c r="DY15" s="103" t="s">
        <v>346</v>
      </c>
      <c r="DZ15" s="118">
        <v>0.46899999999999997</v>
      </c>
      <c r="EA15" s="118">
        <v>0.50462107208872464</v>
      </c>
      <c r="EB15" s="156">
        <v>92.9</v>
      </c>
    </row>
    <row r="16" spans="1:132" ht="14.25" x14ac:dyDescent="0.2">
      <c r="A16" s="100" t="s">
        <v>149</v>
      </c>
      <c r="B16" s="100"/>
      <c r="C16" s="112" t="s">
        <v>150</v>
      </c>
      <c r="D16" s="113" t="s">
        <v>144</v>
      </c>
      <c r="E16" s="114">
        <v>0.2</v>
      </c>
      <c r="F16" s="115">
        <v>0.2</v>
      </c>
      <c r="G16" s="115">
        <v>10.29</v>
      </c>
      <c r="H16" s="115">
        <v>10.070588235294117</v>
      </c>
      <c r="I16" s="156">
        <v>102.2</v>
      </c>
      <c r="J16" s="115">
        <v>1.9930000000000001</v>
      </c>
      <c r="K16" s="157">
        <v>2.0039525691699605</v>
      </c>
      <c r="L16" s="156">
        <v>99.5</v>
      </c>
      <c r="M16" s="115">
        <v>1.9570000000000001</v>
      </c>
      <c r="N16" s="157">
        <v>2.0039525691699605</v>
      </c>
      <c r="O16" s="156">
        <v>97.7</v>
      </c>
      <c r="P16" s="115">
        <v>1.9990000000000001</v>
      </c>
      <c r="Q16" s="157">
        <v>2.0039525691699605</v>
      </c>
      <c r="R16" s="156">
        <v>99.8</v>
      </c>
      <c r="S16" s="115">
        <v>2.0430000000000001</v>
      </c>
      <c r="T16" s="115">
        <v>2.0039525691699605</v>
      </c>
      <c r="U16" s="156">
        <v>101.9</v>
      </c>
      <c r="V16" s="115">
        <v>2.032</v>
      </c>
      <c r="W16" s="115">
        <v>2.0039525691699605</v>
      </c>
      <c r="X16" s="156">
        <v>101.4</v>
      </c>
      <c r="Y16" s="115">
        <v>2.0099999999999998</v>
      </c>
      <c r="Z16" s="115">
        <v>2.0039525691699605</v>
      </c>
      <c r="AA16" s="156">
        <v>100.30177514792899</v>
      </c>
      <c r="AB16" s="115">
        <v>1.903</v>
      </c>
      <c r="AC16" s="115">
        <v>2.0039525691699605</v>
      </c>
      <c r="AD16" s="156">
        <v>94.962327416173579</v>
      </c>
      <c r="AE16" s="115">
        <v>5.0000000000000001E-3</v>
      </c>
      <c r="AF16" s="158" t="s">
        <v>344</v>
      </c>
      <c r="AG16" s="115">
        <v>5.0000000000000001E-3</v>
      </c>
      <c r="AH16" s="159" t="s">
        <v>344</v>
      </c>
      <c r="AI16" s="115">
        <v>1.2E-2</v>
      </c>
      <c r="AJ16" s="159" t="s">
        <v>344</v>
      </c>
      <c r="AK16" s="115">
        <v>0</v>
      </c>
      <c r="AL16" s="159" t="s">
        <v>344</v>
      </c>
      <c r="AM16" s="115">
        <v>-2E-3</v>
      </c>
      <c r="AN16" s="160" t="s">
        <v>344</v>
      </c>
      <c r="AO16" s="115">
        <v>1E-3</v>
      </c>
      <c r="AP16" s="159" t="s">
        <v>344</v>
      </c>
      <c r="AQ16" s="115">
        <v>2E-3</v>
      </c>
      <c r="AR16" s="159" t="s">
        <v>344</v>
      </c>
      <c r="AS16" s="115">
        <v>1.2E-2</v>
      </c>
      <c r="AT16" s="110" t="s">
        <v>344</v>
      </c>
      <c r="AU16" s="140"/>
      <c r="AV16" s="115">
        <v>7.0999999999999994E-2</v>
      </c>
      <c r="AW16" s="103" t="s">
        <v>345</v>
      </c>
      <c r="AX16" s="156" t="s">
        <v>345</v>
      </c>
      <c r="AY16" s="115">
        <v>4.194</v>
      </c>
      <c r="AZ16" s="115">
        <v>4</v>
      </c>
      <c r="BA16" s="156">
        <v>104.9</v>
      </c>
      <c r="BB16" s="115">
        <v>5.7000000000000002E-2</v>
      </c>
      <c r="BC16" s="103" t="s">
        <v>345</v>
      </c>
      <c r="BD16" s="156" t="s">
        <v>345</v>
      </c>
      <c r="BE16" s="115">
        <v>4.1319999999999997</v>
      </c>
      <c r="BF16" s="115">
        <v>4</v>
      </c>
      <c r="BG16" s="156">
        <v>103.3</v>
      </c>
      <c r="BH16" s="115">
        <v>6.0000000000000001E-3</v>
      </c>
      <c r="BI16" s="115">
        <v>-3.0000000000000001E-3</v>
      </c>
      <c r="BJ16" s="103" t="s">
        <v>346</v>
      </c>
      <c r="BK16" s="115">
        <v>0</v>
      </c>
      <c r="BL16" s="115">
        <v>-4.0000000000000001E-3</v>
      </c>
      <c r="BM16" s="103" t="s">
        <v>346</v>
      </c>
      <c r="BN16" s="115">
        <v>1.2999999999999999E-2</v>
      </c>
      <c r="BO16" s="115">
        <v>-2E-3</v>
      </c>
      <c r="BP16" s="103" t="s">
        <v>346</v>
      </c>
      <c r="BQ16" s="115">
        <v>1.0999999999999999E-2</v>
      </c>
      <c r="BR16" s="115">
        <v>-2E-3</v>
      </c>
      <c r="BS16" s="103" t="s">
        <v>346</v>
      </c>
      <c r="BT16" s="115">
        <v>6.0000000000000001E-3</v>
      </c>
      <c r="BU16" s="115">
        <v>1.0469999999999999</v>
      </c>
      <c r="BV16" s="115">
        <v>0.99011956521739131</v>
      </c>
      <c r="BW16" s="156">
        <v>105.1</v>
      </c>
      <c r="BX16" s="115">
        <v>7.0000000000000001E-3</v>
      </c>
      <c r="BY16" s="115">
        <v>1.0580000000000001</v>
      </c>
      <c r="BZ16" s="115">
        <v>0.99011956521739131</v>
      </c>
      <c r="CA16" s="156">
        <v>106.1</v>
      </c>
      <c r="CB16" s="115">
        <v>0</v>
      </c>
      <c r="CC16" s="115">
        <v>1.083</v>
      </c>
      <c r="CD16" s="115">
        <v>0.99011956521739131</v>
      </c>
      <c r="CE16" s="156">
        <v>109.4</v>
      </c>
      <c r="CF16" s="115">
        <v>-7.0000000000000001E-3</v>
      </c>
      <c r="CG16" s="115">
        <v>1.1140000000000001</v>
      </c>
      <c r="CH16" s="115">
        <v>0.99011956521739131</v>
      </c>
      <c r="CI16" s="156">
        <v>113.2</v>
      </c>
      <c r="CJ16" s="115">
        <v>1.2999999999999999E-2</v>
      </c>
      <c r="CK16" s="115">
        <v>1.081</v>
      </c>
      <c r="CL16" s="115">
        <v>0.99011956521739131</v>
      </c>
      <c r="CM16" s="156">
        <v>107.9</v>
      </c>
      <c r="CN16" s="115">
        <v>1.0999999999999999E-2</v>
      </c>
      <c r="CO16" s="115">
        <v>1.028</v>
      </c>
      <c r="CP16" s="115">
        <v>0.99011956521739131</v>
      </c>
      <c r="CQ16" s="156">
        <v>102.7</v>
      </c>
      <c r="CR16" s="115">
        <v>6.0000000000000001E-3</v>
      </c>
      <c r="CS16" s="115">
        <v>1.07</v>
      </c>
      <c r="CT16" s="115">
        <v>0.99011956521739131</v>
      </c>
      <c r="CU16" s="156">
        <v>107.5</v>
      </c>
      <c r="CV16" s="115">
        <v>0</v>
      </c>
      <c r="CW16" s="115">
        <v>1.0629999999999999</v>
      </c>
      <c r="CX16" s="115">
        <v>0.99011956521739131</v>
      </c>
      <c r="CY16" s="156">
        <v>107.4</v>
      </c>
      <c r="CZ16" s="115">
        <v>1.2999999999999999E-2</v>
      </c>
      <c r="DA16" s="115">
        <v>1.0580000000000001</v>
      </c>
      <c r="DB16" s="115">
        <v>0.99011956521739131</v>
      </c>
      <c r="DC16" s="156">
        <v>105.5</v>
      </c>
      <c r="DD16" s="115">
        <v>1.0999999999999999E-2</v>
      </c>
      <c r="DE16" s="115">
        <v>1.0640000000000001</v>
      </c>
      <c r="DF16" s="115">
        <v>0.99011956521739131</v>
      </c>
      <c r="DG16" s="156">
        <v>106.4</v>
      </c>
      <c r="DH16" s="115">
        <v>6.0000000000000001E-3</v>
      </c>
      <c r="DI16" s="115">
        <v>-4.0000000000000001E-3</v>
      </c>
      <c r="DJ16" s="103" t="s">
        <v>346</v>
      </c>
      <c r="DK16" s="115">
        <v>7.0000000000000001E-3</v>
      </c>
      <c r="DL16" s="115">
        <v>1.7000000000000001E-2</v>
      </c>
      <c r="DM16" s="103" t="s">
        <v>346</v>
      </c>
      <c r="DN16" s="115">
        <v>0</v>
      </c>
      <c r="DO16" s="115">
        <v>-3.0000000000000001E-3</v>
      </c>
      <c r="DP16" s="103" t="s">
        <v>346</v>
      </c>
      <c r="DQ16" s="115">
        <v>-7.0000000000000001E-3</v>
      </c>
      <c r="DR16" s="115">
        <v>-2E-3</v>
      </c>
      <c r="DS16" s="103" t="s">
        <v>346</v>
      </c>
      <c r="DT16" s="115">
        <v>1.2999999999999999E-2</v>
      </c>
      <c r="DU16" s="115">
        <v>0</v>
      </c>
      <c r="DV16" s="103" t="s">
        <v>346</v>
      </c>
      <c r="DW16" s="115">
        <v>1.0999999999999999E-2</v>
      </c>
      <c r="DX16" s="115">
        <v>-1E-3</v>
      </c>
      <c r="DY16" s="103" t="s">
        <v>346</v>
      </c>
      <c r="DZ16" s="118">
        <v>5.1999999999999998E-2</v>
      </c>
      <c r="EA16" s="118">
        <v>5.0395256916996048E-2</v>
      </c>
      <c r="EB16" s="156">
        <v>103.2</v>
      </c>
    </row>
    <row r="17" spans="1:132" ht="14.25" x14ac:dyDescent="0.2">
      <c r="A17" s="100" t="s">
        <v>152</v>
      </c>
      <c r="B17" s="100"/>
      <c r="C17" s="116" t="s">
        <v>153</v>
      </c>
      <c r="D17" s="113" t="s">
        <v>144</v>
      </c>
      <c r="E17" s="114">
        <v>0.16</v>
      </c>
      <c r="F17" s="115">
        <v>0.5</v>
      </c>
      <c r="G17" s="115">
        <v>0.97899999999999998</v>
      </c>
      <c r="H17" s="115">
        <v>0.99300699300699302</v>
      </c>
      <c r="I17" s="156">
        <v>98.6</v>
      </c>
      <c r="J17" s="115">
        <v>2.2370000000000001</v>
      </c>
      <c r="K17" s="157">
        <v>2</v>
      </c>
      <c r="L17" s="156">
        <v>111.9</v>
      </c>
      <c r="M17" s="115">
        <v>2.1280000000000001</v>
      </c>
      <c r="N17" s="157">
        <v>2</v>
      </c>
      <c r="O17" s="156">
        <v>106.4</v>
      </c>
      <c r="P17" s="115">
        <v>2.1659999999999999</v>
      </c>
      <c r="Q17" s="157">
        <v>2</v>
      </c>
      <c r="R17" s="156">
        <v>108.3</v>
      </c>
      <c r="S17" s="115">
        <v>2.1720000000000002</v>
      </c>
      <c r="T17" s="115">
        <v>2</v>
      </c>
      <c r="U17" s="156">
        <v>108.6</v>
      </c>
      <c r="V17" s="115">
        <v>2.194</v>
      </c>
      <c r="W17" s="115">
        <v>2</v>
      </c>
      <c r="X17" s="156">
        <v>109.7</v>
      </c>
      <c r="Y17" s="115">
        <v>2.1709999999999998</v>
      </c>
      <c r="Z17" s="115">
        <v>2</v>
      </c>
      <c r="AA17" s="156">
        <v>108.55</v>
      </c>
      <c r="AB17" s="115">
        <v>2.097</v>
      </c>
      <c r="AC17" s="115">
        <v>2</v>
      </c>
      <c r="AD17" s="156">
        <v>104.85</v>
      </c>
      <c r="AE17" s="115">
        <v>2E-3</v>
      </c>
      <c r="AF17" s="158" t="s">
        <v>344</v>
      </c>
      <c r="AG17" s="115">
        <v>1.9E-2</v>
      </c>
      <c r="AH17" s="159" t="s">
        <v>344</v>
      </c>
      <c r="AI17" s="115">
        <v>8.0000000000000002E-3</v>
      </c>
      <c r="AJ17" s="159" t="s">
        <v>344</v>
      </c>
      <c r="AK17" s="115">
        <v>8.0000000000000002E-3</v>
      </c>
      <c r="AL17" s="159" t="s">
        <v>344</v>
      </c>
      <c r="AM17" s="115">
        <v>8.0000000000000002E-3</v>
      </c>
      <c r="AN17" s="160" t="s">
        <v>344</v>
      </c>
      <c r="AO17" s="115">
        <v>8.0000000000000002E-3</v>
      </c>
      <c r="AP17" s="159" t="s">
        <v>344</v>
      </c>
      <c r="AQ17" s="115">
        <v>7.0000000000000001E-3</v>
      </c>
      <c r="AR17" s="159" t="s">
        <v>344</v>
      </c>
      <c r="AS17" s="115">
        <v>7.0000000000000001E-3</v>
      </c>
      <c r="AT17" s="110" t="s">
        <v>344</v>
      </c>
      <c r="AU17" s="140"/>
      <c r="AV17" s="115">
        <v>-0.93600000000000005</v>
      </c>
      <c r="AW17" s="103" t="s">
        <v>345</v>
      </c>
      <c r="AX17" s="156" t="s">
        <v>345</v>
      </c>
      <c r="AY17" s="115">
        <v>4.87</v>
      </c>
      <c r="AZ17" s="115">
        <v>5</v>
      </c>
      <c r="BA17" s="156">
        <v>97.4</v>
      </c>
      <c r="BB17" s="115">
        <v>-0.93700000000000006</v>
      </c>
      <c r="BC17" s="103" t="s">
        <v>345</v>
      </c>
      <c r="BD17" s="156" t="s">
        <v>345</v>
      </c>
      <c r="BE17" s="115">
        <v>4.7240000000000002</v>
      </c>
      <c r="BF17" s="115">
        <v>5</v>
      </c>
      <c r="BG17" s="156">
        <v>94.5</v>
      </c>
      <c r="BH17" s="115">
        <v>4.2000000000000003E-2</v>
      </c>
      <c r="BI17" s="115">
        <v>2E-3</v>
      </c>
      <c r="BJ17" s="103" t="s">
        <v>346</v>
      </c>
      <c r="BK17" s="115">
        <v>2.8000000000000001E-2</v>
      </c>
      <c r="BL17" s="115">
        <v>-4.0000000000000001E-3</v>
      </c>
      <c r="BM17" s="103" t="s">
        <v>346</v>
      </c>
      <c r="BN17" s="115">
        <v>2.8000000000000001E-2</v>
      </c>
      <c r="BO17" s="115">
        <v>-1E-3</v>
      </c>
      <c r="BP17" s="103" t="s">
        <v>346</v>
      </c>
      <c r="BQ17" s="115">
        <v>2.9000000000000001E-2</v>
      </c>
      <c r="BR17" s="115">
        <v>-2E-3</v>
      </c>
      <c r="BS17" s="103" t="s">
        <v>346</v>
      </c>
      <c r="BT17" s="115">
        <v>4.2000000000000003E-2</v>
      </c>
      <c r="BU17" s="115">
        <v>1.1120000000000001</v>
      </c>
      <c r="BV17" s="115">
        <v>1.0009990009990011</v>
      </c>
      <c r="BW17" s="156">
        <v>106.9</v>
      </c>
      <c r="BX17" s="115">
        <v>3.5000000000000003E-2</v>
      </c>
      <c r="BY17" s="115">
        <v>1.1140000000000001</v>
      </c>
      <c r="BZ17" s="115">
        <v>1.0009990009990011</v>
      </c>
      <c r="CA17" s="156">
        <v>107.8</v>
      </c>
      <c r="CB17" s="115">
        <v>2.8000000000000001E-2</v>
      </c>
      <c r="CC17" s="115">
        <v>1.115</v>
      </c>
      <c r="CD17" s="115">
        <v>1.0009990009990011</v>
      </c>
      <c r="CE17" s="156">
        <v>108.6</v>
      </c>
      <c r="CF17" s="115">
        <v>2.8000000000000001E-2</v>
      </c>
      <c r="CG17" s="115">
        <v>1.1160000000000001</v>
      </c>
      <c r="CH17" s="115">
        <v>1.0009990009990011</v>
      </c>
      <c r="CI17" s="156">
        <v>108.7</v>
      </c>
      <c r="CJ17" s="115">
        <v>2.8000000000000001E-2</v>
      </c>
      <c r="CK17" s="115">
        <v>1.0980000000000001</v>
      </c>
      <c r="CL17" s="115">
        <v>1.0009990009990011</v>
      </c>
      <c r="CM17" s="156">
        <v>106.9</v>
      </c>
      <c r="CN17" s="115">
        <v>2.9000000000000001E-2</v>
      </c>
      <c r="CO17" s="115">
        <v>1.085</v>
      </c>
      <c r="CP17" s="115">
        <v>1.0009990009990011</v>
      </c>
      <c r="CQ17" s="156">
        <v>105.5</v>
      </c>
      <c r="CR17" s="115">
        <v>4.2000000000000003E-2</v>
      </c>
      <c r="CS17" s="115">
        <v>1.105</v>
      </c>
      <c r="CT17" s="115">
        <v>1.0009990009990011</v>
      </c>
      <c r="CU17" s="156">
        <v>106.2</v>
      </c>
      <c r="CV17" s="115">
        <v>2.8000000000000001E-2</v>
      </c>
      <c r="CW17" s="115">
        <v>1.129</v>
      </c>
      <c r="CX17" s="115">
        <v>1.0009990009990011</v>
      </c>
      <c r="CY17" s="156">
        <v>110</v>
      </c>
      <c r="CZ17" s="115">
        <v>2.8000000000000001E-2</v>
      </c>
      <c r="DA17" s="115">
        <v>1.107</v>
      </c>
      <c r="DB17" s="115">
        <v>1.0009990009990011</v>
      </c>
      <c r="DC17" s="156">
        <v>107.8</v>
      </c>
      <c r="DD17" s="115">
        <v>2.9000000000000001E-2</v>
      </c>
      <c r="DE17" s="115">
        <v>1.095</v>
      </c>
      <c r="DF17" s="115">
        <v>1.0009990009990011</v>
      </c>
      <c r="DG17" s="156">
        <v>106.5</v>
      </c>
      <c r="DH17" s="115">
        <v>4.2000000000000003E-2</v>
      </c>
      <c r="DI17" s="115">
        <v>3.5000000000000003E-2</v>
      </c>
      <c r="DJ17" s="103" t="s">
        <v>346</v>
      </c>
      <c r="DK17" s="115">
        <v>3.5000000000000003E-2</v>
      </c>
      <c r="DL17" s="115">
        <v>3.1E-2</v>
      </c>
      <c r="DM17" s="103" t="s">
        <v>346</v>
      </c>
      <c r="DN17" s="115">
        <v>2.8000000000000001E-2</v>
      </c>
      <c r="DO17" s="115">
        <v>2.5999999999999999E-2</v>
      </c>
      <c r="DP17" s="103" t="s">
        <v>346</v>
      </c>
      <c r="DQ17" s="115">
        <v>2.8000000000000001E-2</v>
      </c>
      <c r="DR17" s="115">
        <v>2.5000000000000001E-2</v>
      </c>
      <c r="DS17" s="103" t="s">
        <v>346</v>
      </c>
      <c r="DT17" s="115">
        <v>2.8000000000000001E-2</v>
      </c>
      <c r="DU17" s="115">
        <v>2.4E-2</v>
      </c>
      <c r="DV17" s="103" t="s">
        <v>346</v>
      </c>
      <c r="DW17" s="115">
        <v>2.9000000000000001E-2</v>
      </c>
      <c r="DX17" s="115">
        <v>2.4E-2</v>
      </c>
      <c r="DY17" s="103" t="s">
        <v>346</v>
      </c>
      <c r="DZ17" s="118">
        <v>0.65200000000000002</v>
      </c>
      <c r="EA17" s="118">
        <v>0.50469530469530466</v>
      </c>
      <c r="EB17" s="156">
        <v>129.19999999999999</v>
      </c>
    </row>
    <row r="18" spans="1:132" ht="14.25" x14ac:dyDescent="0.2">
      <c r="A18" s="100" t="s">
        <v>154</v>
      </c>
      <c r="B18" s="100"/>
      <c r="C18" s="116" t="s">
        <v>155</v>
      </c>
      <c r="D18" s="113" t="s">
        <v>144</v>
      </c>
      <c r="E18" s="114">
        <v>0.01</v>
      </c>
      <c r="F18" s="115">
        <v>0.1</v>
      </c>
      <c r="G18" s="115">
        <v>0.98799999999999999</v>
      </c>
      <c r="H18" s="115">
        <v>0.98922624877571019</v>
      </c>
      <c r="I18" s="156">
        <v>99.9</v>
      </c>
      <c r="J18" s="115">
        <v>1.996</v>
      </c>
      <c r="K18" s="157">
        <v>2.0019999999999998</v>
      </c>
      <c r="L18" s="156">
        <v>99.7</v>
      </c>
      <c r="M18" s="115">
        <v>1.9059999999999999</v>
      </c>
      <c r="N18" s="157">
        <v>2.0019999999999998</v>
      </c>
      <c r="O18" s="156">
        <v>95.2</v>
      </c>
      <c r="P18" s="115">
        <v>1.964</v>
      </c>
      <c r="Q18" s="157">
        <v>2.0019999999999998</v>
      </c>
      <c r="R18" s="156">
        <v>98.1</v>
      </c>
      <c r="S18" s="115">
        <v>1.9810000000000001</v>
      </c>
      <c r="T18" s="115">
        <v>2.0019999999999998</v>
      </c>
      <c r="U18" s="156">
        <v>99</v>
      </c>
      <c r="V18" s="115">
        <v>1.9990000000000001</v>
      </c>
      <c r="W18" s="115">
        <v>2.0019999999999998</v>
      </c>
      <c r="X18" s="156">
        <v>99.9</v>
      </c>
      <c r="Y18" s="115">
        <v>1.992</v>
      </c>
      <c r="Z18" s="115">
        <v>2.0019999999999998</v>
      </c>
      <c r="AA18" s="156">
        <v>99.500499500499501</v>
      </c>
      <c r="AB18" s="115">
        <v>1.92</v>
      </c>
      <c r="AC18" s="115">
        <v>2.0019999999999998</v>
      </c>
      <c r="AD18" s="156">
        <v>95.904095904095911</v>
      </c>
      <c r="AE18" s="115">
        <v>0</v>
      </c>
      <c r="AF18" s="158" t="s">
        <v>344</v>
      </c>
      <c r="AG18" s="115">
        <v>0</v>
      </c>
      <c r="AH18" s="159" t="s">
        <v>344</v>
      </c>
      <c r="AI18" s="115">
        <v>0</v>
      </c>
      <c r="AJ18" s="159" t="s">
        <v>344</v>
      </c>
      <c r="AK18" s="115">
        <v>0</v>
      </c>
      <c r="AL18" s="159" t="s">
        <v>344</v>
      </c>
      <c r="AM18" s="115">
        <v>0</v>
      </c>
      <c r="AN18" s="160" t="s">
        <v>344</v>
      </c>
      <c r="AO18" s="115">
        <v>0</v>
      </c>
      <c r="AP18" s="159" t="s">
        <v>344</v>
      </c>
      <c r="AQ18" s="115">
        <v>0</v>
      </c>
      <c r="AR18" s="159" t="s">
        <v>344</v>
      </c>
      <c r="AS18" s="115">
        <v>0</v>
      </c>
      <c r="AT18" s="110" t="s">
        <v>344</v>
      </c>
      <c r="AU18" s="140"/>
      <c r="AV18" s="115">
        <v>1E-3</v>
      </c>
      <c r="AW18" s="103" t="s">
        <v>345</v>
      </c>
      <c r="AX18" s="156" t="s">
        <v>345</v>
      </c>
      <c r="AY18" s="115">
        <v>1.2210000000000001</v>
      </c>
      <c r="AZ18" s="115">
        <v>1.2</v>
      </c>
      <c r="BA18" s="156">
        <v>101.8</v>
      </c>
      <c r="BB18" s="115">
        <v>1E-3</v>
      </c>
      <c r="BC18" s="103" t="s">
        <v>345</v>
      </c>
      <c r="BD18" s="156" t="s">
        <v>345</v>
      </c>
      <c r="BE18" s="115">
        <v>1.2050000000000001</v>
      </c>
      <c r="BF18" s="115">
        <v>1.2</v>
      </c>
      <c r="BG18" s="156">
        <v>100.4</v>
      </c>
      <c r="BH18" s="115">
        <v>1.4999999999999999E-2</v>
      </c>
      <c r="BI18" s="115">
        <v>3.0000000000000001E-3</v>
      </c>
      <c r="BJ18" s="103" t="s">
        <v>346</v>
      </c>
      <c r="BK18" s="115">
        <v>3.0000000000000001E-3</v>
      </c>
      <c r="BL18" s="115">
        <v>0</v>
      </c>
      <c r="BM18" s="103" t="s">
        <v>346</v>
      </c>
      <c r="BN18" s="115">
        <v>5.0000000000000001E-3</v>
      </c>
      <c r="BO18" s="115">
        <v>1E-3</v>
      </c>
      <c r="BP18" s="103" t="s">
        <v>346</v>
      </c>
      <c r="BQ18" s="115">
        <v>1E-3</v>
      </c>
      <c r="BR18" s="115">
        <v>0</v>
      </c>
      <c r="BS18" s="103" t="s">
        <v>346</v>
      </c>
      <c r="BT18" s="115">
        <v>1.4999999999999999E-2</v>
      </c>
      <c r="BU18" s="115">
        <v>0.97499999999999998</v>
      </c>
      <c r="BV18" s="115">
        <v>0.99879839999999986</v>
      </c>
      <c r="BW18" s="156">
        <v>96.1</v>
      </c>
      <c r="BX18" s="115">
        <v>1.2999999999999999E-2</v>
      </c>
      <c r="BY18" s="115">
        <v>0.996</v>
      </c>
      <c r="BZ18" s="115">
        <v>0.99879839999999986</v>
      </c>
      <c r="CA18" s="156">
        <v>98.4</v>
      </c>
      <c r="CB18" s="115">
        <v>3.0000000000000001E-3</v>
      </c>
      <c r="CC18" s="115">
        <v>0.999</v>
      </c>
      <c r="CD18" s="115">
        <v>0.99879839999999986</v>
      </c>
      <c r="CE18" s="156">
        <v>99.7</v>
      </c>
      <c r="CF18" s="115">
        <v>5.0000000000000001E-3</v>
      </c>
      <c r="CG18" s="115">
        <v>1.0009999999999999</v>
      </c>
      <c r="CH18" s="115">
        <v>0.99879839999999986</v>
      </c>
      <c r="CI18" s="156">
        <v>99.7</v>
      </c>
      <c r="CJ18" s="115">
        <v>5.0000000000000001E-3</v>
      </c>
      <c r="CK18" s="115">
        <v>0.98599999999999999</v>
      </c>
      <c r="CL18" s="115">
        <v>0.99879839999999986</v>
      </c>
      <c r="CM18" s="156">
        <v>98.2</v>
      </c>
      <c r="CN18" s="115">
        <v>1E-3</v>
      </c>
      <c r="CO18" s="115">
        <v>0.97099999999999997</v>
      </c>
      <c r="CP18" s="115">
        <v>0.99879839999999986</v>
      </c>
      <c r="CQ18" s="156">
        <v>97.1</v>
      </c>
      <c r="CR18" s="115">
        <v>1.4999999999999999E-2</v>
      </c>
      <c r="CS18" s="115">
        <v>0.97499999999999998</v>
      </c>
      <c r="CT18" s="115">
        <v>0.99879839999999986</v>
      </c>
      <c r="CU18" s="156">
        <v>96.1</v>
      </c>
      <c r="CV18" s="115">
        <v>3.0000000000000001E-3</v>
      </c>
      <c r="CW18" s="115">
        <v>1.0009999999999999</v>
      </c>
      <c r="CX18" s="115">
        <v>0.99879839999999986</v>
      </c>
      <c r="CY18" s="156">
        <v>99.9</v>
      </c>
      <c r="CZ18" s="115">
        <v>5.0000000000000001E-3</v>
      </c>
      <c r="DA18" s="115">
        <v>0.98099999999999998</v>
      </c>
      <c r="DB18" s="115">
        <v>0.99879839999999986</v>
      </c>
      <c r="DC18" s="156">
        <v>97.7</v>
      </c>
      <c r="DD18" s="115">
        <v>1E-3</v>
      </c>
      <c r="DE18" s="115">
        <v>0.98499999999999999</v>
      </c>
      <c r="DF18" s="115">
        <v>0.99879839999999986</v>
      </c>
      <c r="DG18" s="156">
        <v>98.5</v>
      </c>
      <c r="DH18" s="115">
        <v>1.4999999999999999E-2</v>
      </c>
      <c r="DI18" s="115">
        <v>1.4999999999999999E-2</v>
      </c>
      <c r="DJ18" s="103" t="s">
        <v>346</v>
      </c>
      <c r="DK18" s="115">
        <v>1.2999999999999999E-2</v>
      </c>
      <c r="DL18" s="115">
        <v>1.2999999999999999E-2</v>
      </c>
      <c r="DM18" s="103" t="s">
        <v>346</v>
      </c>
      <c r="DN18" s="115">
        <v>3.0000000000000001E-3</v>
      </c>
      <c r="DO18" s="115">
        <v>3.0000000000000001E-3</v>
      </c>
      <c r="DP18" s="103" t="s">
        <v>346</v>
      </c>
      <c r="DQ18" s="115">
        <v>5.0000000000000001E-3</v>
      </c>
      <c r="DR18" s="115">
        <v>5.0000000000000001E-3</v>
      </c>
      <c r="DS18" s="103" t="s">
        <v>346</v>
      </c>
      <c r="DT18" s="115">
        <v>5.0000000000000001E-3</v>
      </c>
      <c r="DU18" s="115">
        <v>5.0000000000000001E-3</v>
      </c>
      <c r="DV18" s="103" t="s">
        <v>346</v>
      </c>
      <c r="DW18" s="115">
        <v>1E-3</v>
      </c>
      <c r="DX18" s="115">
        <v>1E-3</v>
      </c>
      <c r="DY18" s="103" t="s">
        <v>346</v>
      </c>
      <c r="DZ18" s="118">
        <v>0.10100000000000001</v>
      </c>
      <c r="EA18" s="118">
        <v>9.9599999999999994E-2</v>
      </c>
      <c r="EB18" s="156">
        <v>101.4</v>
      </c>
    </row>
    <row r="19" spans="1:132" ht="14.25" x14ac:dyDescent="0.2">
      <c r="A19" s="100" t="s">
        <v>162</v>
      </c>
      <c r="B19" s="100"/>
      <c r="C19" s="112" t="s">
        <v>163</v>
      </c>
      <c r="D19" s="113" t="s">
        <v>144</v>
      </c>
      <c r="E19" s="114">
        <v>0.05</v>
      </c>
      <c r="F19" s="115">
        <v>0.1</v>
      </c>
      <c r="G19" s="115">
        <v>0.98199999999999998</v>
      </c>
      <c r="H19" s="115">
        <v>0.9941291585127201</v>
      </c>
      <c r="I19" s="156">
        <v>98.8</v>
      </c>
      <c r="J19" s="115">
        <v>2.0569999999999999</v>
      </c>
      <c r="K19" s="157">
        <v>1.9980392156862743</v>
      </c>
      <c r="L19" s="156">
        <v>103</v>
      </c>
      <c r="M19" s="115">
        <v>1.9670000000000001</v>
      </c>
      <c r="N19" s="157">
        <v>1.9980392156862743</v>
      </c>
      <c r="O19" s="156">
        <v>98.4</v>
      </c>
      <c r="P19" s="115">
        <v>2.0169999999999999</v>
      </c>
      <c r="Q19" s="157">
        <v>1.9980392156862743</v>
      </c>
      <c r="R19" s="156">
        <v>100.9</v>
      </c>
      <c r="S19" s="115">
        <v>2.0150000000000001</v>
      </c>
      <c r="T19" s="115">
        <v>1.9980392156862743</v>
      </c>
      <c r="U19" s="156">
        <v>100.8</v>
      </c>
      <c r="V19" s="115">
        <v>2.0259999999999998</v>
      </c>
      <c r="W19" s="115">
        <v>1.9980392156862743</v>
      </c>
      <c r="X19" s="156">
        <v>101.4</v>
      </c>
      <c r="Y19" s="115">
        <v>2.0230000000000001</v>
      </c>
      <c r="Z19" s="115">
        <v>1.9980392156862743</v>
      </c>
      <c r="AA19" s="156">
        <v>101.24926398429834</v>
      </c>
      <c r="AB19" s="115">
        <v>1.958</v>
      </c>
      <c r="AC19" s="115">
        <v>1.9980392156862743</v>
      </c>
      <c r="AD19" s="156">
        <v>97.996074582924436</v>
      </c>
      <c r="AE19" s="115">
        <v>0</v>
      </c>
      <c r="AF19" s="158" t="s">
        <v>344</v>
      </c>
      <c r="AG19" s="115">
        <v>1E-3</v>
      </c>
      <c r="AH19" s="159" t="s">
        <v>344</v>
      </c>
      <c r="AI19" s="115">
        <v>0</v>
      </c>
      <c r="AJ19" s="159" t="s">
        <v>344</v>
      </c>
      <c r="AK19" s="115">
        <v>1E-3</v>
      </c>
      <c r="AL19" s="159" t="s">
        <v>344</v>
      </c>
      <c r="AM19" s="115">
        <v>0</v>
      </c>
      <c r="AN19" s="160" t="s">
        <v>344</v>
      </c>
      <c r="AO19" s="115">
        <v>1E-3</v>
      </c>
      <c r="AP19" s="159" t="s">
        <v>344</v>
      </c>
      <c r="AQ19" s="115">
        <v>1E-3</v>
      </c>
      <c r="AR19" s="159" t="s">
        <v>344</v>
      </c>
      <c r="AS19" s="115">
        <v>1E-3</v>
      </c>
      <c r="AT19" s="110" t="s">
        <v>344</v>
      </c>
      <c r="AU19" s="140"/>
      <c r="AV19" s="115">
        <v>2E-3</v>
      </c>
      <c r="AW19" s="103" t="s">
        <v>345</v>
      </c>
      <c r="AX19" s="156" t="s">
        <v>345</v>
      </c>
      <c r="AY19" s="115">
        <v>0.38600000000000001</v>
      </c>
      <c r="AZ19" s="115">
        <v>0.4</v>
      </c>
      <c r="BA19" s="156">
        <v>96.5</v>
      </c>
      <c r="BB19" s="115">
        <v>2E-3</v>
      </c>
      <c r="BC19" s="103" t="s">
        <v>345</v>
      </c>
      <c r="BD19" s="156" t="s">
        <v>345</v>
      </c>
      <c r="BE19" s="115">
        <v>0.373</v>
      </c>
      <c r="BF19" s="115">
        <v>0.4</v>
      </c>
      <c r="BG19" s="156">
        <v>93.3</v>
      </c>
      <c r="BH19" s="115">
        <v>1E-3</v>
      </c>
      <c r="BI19" s="115">
        <v>1E-3</v>
      </c>
      <c r="BJ19" s="103" t="s">
        <v>346</v>
      </c>
      <c r="BK19" s="115">
        <v>1E-3</v>
      </c>
      <c r="BL19" s="115">
        <v>0</v>
      </c>
      <c r="BM19" s="103" t="s">
        <v>346</v>
      </c>
      <c r="BN19" s="115">
        <v>1E-3</v>
      </c>
      <c r="BO19" s="115">
        <v>1E-3</v>
      </c>
      <c r="BP19" s="103" t="s">
        <v>346</v>
      </c>
      <c r="BQ19" s="115">
        <v>1E-3</v>
      </c>
      <c r="BR19" s="115">
        <v>1E-3</v>
      </c>
      <c r="BS19" s="103" t="s">
        <v>346</v>
      </c>
      <c r="BT19" s="115">
        <v>1E-3</v>
      </c>
      <c r="BU19" s="115">
        <v>1.0049999999999999</v>
      </c>
      <c r="BV19" s="115">
        <v>0.98097882352941179</v>
      </c>
      <c r="BW19" s="156">
        <v>102.3</v>
      </c>
      <c r="BX19" s="115">
        <v>1E-3</v>
      </c>
      <c r="BY19" s="115">
        <v>1.0109999999999999</v>
      </c>
      <c r="BZ19" s="115">
        <v>0.98097882352941179</v>
      </c>
      <c r="CA19" s="156">
        <v>103</v>
      </c>
      <c r="CB19" s="115">
        <v>1E-3</v>
      </c>
      <c r="CC19" s="115">
        <v>1.0209999999999999</v>
      </c>
      <c r="CD19" s="115">
        <v>0.98097882352941179</v>
      </c>
      <c r="CE19" s="156">
        <v>104</v>
      </c>
      <c r="CF19" s="115">
        <v>1E-3</v>
      </c>
      <c r="CG19" s="115">
        <v>1.026</v>
      </c>
      <c r="CH19" s="115">
        <v>0.98097882352941179</v>
      </c>
      <c r="CI19" s="156">
        <v>104.5</v>
      </c>
      <c r="CJ19" s="115">
        <v>1E-3</v>
      </c>
      <c r="CK19" s="115">
        <v>1.0029999999999999</v>
      </c>
      <c r="CL19" s="115">
        <v>0.98097882352941179</v>
      </c>
      <c r="CM19" s="156">
        <v>102.1</v>
      </c>
      <c r="CN19" s="115">
        <v>1E-3</v>
      </c>
      <c r="CO19" s="115">
        <v>0.99099999999999999</v>
      </c>
      <c r="CP19" s="115">
        <v>0.98097882352941179</v>
      </c>
      <c r="CQ19" s="156">
        <v>100.9</v>
      </c>
      <c r="CR19" s="115">
        <v>1E-3</v>
      </c>
      <c r="CS19" s="115">
        <v>0.99299999999999999</v>
      </c>
      <c r="CT19" s="115">
        <v>0.98097882352941179</v>
      </c>
      <c r="CU19" s="156">
        <v>101.1</v>
      </c>
      <c r="CV19" s="115">
        <v>1E-3</v>
      </c>
      <c r="CW19" s="115">
        <v>1.0229999999999999</v>
      </c>
      <c r="CX19" s="115">
        <v>0.98097882352941179</v>
      </c>
      <c r="CY19" s="156">
        <v>104.2</v>
      </c>
      <c r="CZ19" s="115">
        <v>1E-3</v>
      </c>
      <c r="DA19" s="115">
        <v>1.0009999999999999</v>
      </c>
      <c r="DB19" s="115">
        <v>0.98097882352941179</v>
      </c>
      <c r="DC19" s="156">
        <v>101.9</v>
      </c>
      <c r="DD19" s="115">
        <v>1E-3</v>
      </c>
      <c r="DE19" s="115">
        <v>0.999</v>
      </c>
      <c r="DF19" s="115">
        <v>0.98097882352941179</v>
      </c>
      <c r="DG19" s="156">
        <v>101.7</v>
      </c>
      <c r="DH19" s="115">
        <v>1E-3</v>
      </c>
      <c r="DI19" s="115">
        <v>1E-3</v>
      </c>
      <c r="DJ19" s="103" t="s">
        <v>346</v>
      </c>
      <c r="DK19" s="115">
        <v>1E-3</v>
      </c>
      <c r="DL19" s="115">
        <v>1E-3</v>
      </c>
      <c r="DM19" s="103" t="s">
        <v>346</v>
      </c>
      <c r="DN19" s="115">
        <v>1E-3</v>
      </c>
      <c r="DO19" s="115">
        <v>1E-3</v>
      </c>
      <c r="DP19" s="103" t="s">
        <v>346</v>
      </c>
      <c r="DQ19" s="115">
        <v>1E-3</v>
      </c>
      <c r="DR19" s="115">
        <v>1E-3</v>
      </c>
      <c r="DS19" s="103" t="s">
        <v>346</v>
      </c>
      <c r="DT19" s="115">
        <v>1E-3</v>
      </c>
      <c r="DU19" s="115">
        <v>1E-3</v>
      </c>
      <c r="DV19" s="103" t="s">
        <v>346</v>
      </c>
      <c r="DW19" s="115">
        <v>1E-3</v>
      </c>
      <c r="DX19" s="115">
        <v>1E-3</v>
      </c>
      <c r="DY19" s="103" t="s">
        <v>346</v>
      </c>
      <c r="DZ19" s="118">
        <v>0.113</v>
      </c>
      <c r="EA19" s="118">
        <v>9.9803921568627441E-2</v>
      </c>
      <c r="EB19" s="156">
        <v>113.2</v>
      </c>
    </row>
    <row r="20" spans="1:132" ht="14.25" x14ac:dyDescent="0.2">
      <c r="A20" s="100" t="s">
        <v>164</v>
      </c>
      <c r="B20" s="100"/>
      <c r="C20" s="116" t="s">
        <v>165</v>
      </c>
      <c r="D20" s="113" t="s">
        <v>144</v>
      </c>
      <c r="E20" s="114">
        <v>0.05</v>
      </c>
      <c r="F20" s="115">
        <v>0.5</v>
      </c>
      <c r="G20" s="115">
        <v>9.7279999999999998</v>
      </c>
      <c r="H20" s="115">
        <v>9.952335557673976</v>
      </c>
      <c r="I20" s="156">
        <v>97.7</v>
      </c>
      <c r="J20" s="115">
        <v>19.02</v>
      </c>
      <c r="K20" s="157">
        <v>19.94230769230769</v>
      </c>
      <c r="L20" s="156">
        <v>95.4</v>
      </c>
      <c r="M20" s="115">
        <v>18.22</v>
      </c>
      <c r="N20" s="157">
        <v>19.94230769230769</v>
      </c>
      <c r="O20" s="156">
        <v>91.4</v>
      </c>
      <c r="P20" s="115">
        <v>18.64</v>
      </c>
      <c r="Q20" s="157">
        <v>19.94230769230769</v>
      </c>
      <c r="R20" s="156">
        <v>93.5</v>
      </c>
      <c r="S20" s="115">
        <v>18.62</v>
      </c>
      <c r="T20" s="115">
        <v>19.94230769230769</v>
      </c>
      <c r="U20" s="156">
        <v>93.4</v>
      </c>
      <c r="V20" s="115">
        <v>18.670000000000002</v>
      </c>
      <c r="W20" s="115">
        <v>19.94230769230769</v>
      </c>
      <c r="X20" s="156">
        <v>93.6</v>
      </c>
      <c r="Y20" s="115">
        <v>18.66</v>
      </c>
      <c r="Z20" s="115">
        <v>19.94230769230769</v>
      </c>
      <c r="AA20" s="156">
        <v>93.569913211186133</v>
      </c>
      <c r="AB20" s="115">
        <v>18.010000000000002</v>
      </c>
      <c r="AC20" s="115">
        <v>19.94230769230769</v>
      </c>
      <c r="AD20" s="156">
        <v>90.310511089681782</v>
      </c>
      <c r="AE20" s="115">
        <v>1.7000000000000001E-2</v>
      </c>
      <c r="AF20" s="158" t="s">
        <v>344</v>
      </c>
      <c r="AG20" s="115">
        <v>2E-3</v>
      </c>
      <c r="AH20" s="159" t="s">
        <v>344</v>
      </c>
      <c r="AI20" s="115">
        <v>1E-3</v>
      </c>
      <c r="AJ20" s="159" t="s">
        <v>344</v>
      </c>
      <c r="AK20" s="115">
        <v>2E-3</v>
      </c>
      <c r="AL20" s="159" t="s">
        <v>344</v>
      </c>
      <c r="AM20" s="115">
        <v>0</v>
      </c>
      <c r="AN20" s="160" t="s">
        <v>344</v>
      </c>
      <c r="AO20" s="115">
        <v>1E-3</v>
      </c>
      <c r="AP20" s="159" t="s">
        <v>344</v>
      </c>
      <c r="AQ20" s="115">
        <v>0</v>
      </c>
      <c r="AR20" s="159" t="s">
        <v>344</v>
      </c>
      <c r="AS20" s="115">
        <v>1E-3</v>
      </c>
      <c r="AT20" s="110" t="s">
        <v>344</v>
      </c>
      <c r="AU20" s="140"/>
      <c r="AV20" s="115">
        <v>238.7</v>
      </c>
      <c r="AW20" s="103">
        <v>240.7</v>
      </c>
      <c r="AX20" s="156">
        <v>99.2</v>
      </c>
      <c r="AY20" s="115">
        <v>234.7</v>
      </c>
      <c r="AZ20" s="115">
        <v>240.4</v>
      </c>
      <c r="BA20" s="156">
        <v>97.6</v>
      </c>
      <c r="BB20" s="115">
        <v>233.3</v>
      </c>
      <c r="BC20" s="103">
        <v>240.7</v>
      </c>
      <c r="BD20" s="156">
        <v>96.9</v>
      </c>
      <c r="BE20" s="115">
        <v>225.5</v>
      </c>
      <c r="BF20" s="115">
        <v>240.4</v>
      </c>
      <c r="BG20" s="156">
        <v>93.8</v>
      </c>
      <c r="BH20" s="115">
        <v>1.68</v>
      </c>
      <c r="BI20" s="115">
        <v>0.317</v>
      </c>
      <c r="BJ20" s="103" t="s">
        <v>346</v>
      </c>
      <c r="BK20" s="115">
        <v>0.999</v>
      </c>
      <c r="BL20" s="115">
        <v>0.20200000000000001</v>
      </c>
      <c r="BM20" s="103" t="s">
        <v>346</v>
      </c>
      <c r="BN20" s="115">
        <v>1.079</v>
      </c>
      <c r="BO20" s="115">
        <v>0.21</v>
      </c>
      <c r="BP20" s="103" t="s">
        <v>346</v>
      </c>
      <c r="BQ20" s="115">
        <v>1.4999999999999999E-2</v>
      </c>
      <c r="BR20" s="115">
        <v>5.0000000000000001E-3</v>
      </c>
      <c r="BS20" s="103" t="s">
        <v>346</v>
      </c>
      <c r="BT20" s="115">
        <v>1.68</v>
      </c>
      <c r="BU20" s="115">
        <v>71.260000000000005</v>
      </c>
      <c r="BV20" s="115">
        <v>71.760548076923072</v>
      </c>
      <c r="BW20" s="156">
        <v>97</v>
      </c>
      <c r="BX20" s="115">
        <v>1.177</v>
      </c>
      <c r="BY20" s="115">
        <v>71.39</v>
      </c>
      <c r="BZ20" s="115">
        <v>71.760548076923072</v>
      </c>
      <c r="CA20" s="156">
        <v>97.8</v>
      </c>
      <c r="CB20" s="115">
        <v>0.999</v>
      </c>
      <c r="CC20" s="115">
        <v>72.14</v>
      </c>
      <c r="CD20" s="115">
        <v>71.760548076923072</v>
      </c>
      <c r="CE20" s="156">
        <v>99.1</v>
      </c>
      <c r="CF20" s="115">
        <v>1.016</v>
      </c>
      <c r="CG20" s="115">
        <v>72.34</v>
      </c>
      <c r="CH20" s="115">
        <v>71.760548076923072</v>
      </c>
      <c r="CI20" s="156">
        <v>99.4</v>
      </c>
      <c r="CJ20" s="115">
        <v>1.079</v>
      </c>
      <c r="CK20" s="115">
        <v>70.56</v>
      </c>
      <c r="CL20" s="115">
        <v>71.760548076923072</v>
      </c>
      <c r="CM20" s="156">
        <v>96.8</v>
      </c>
      <c r="CN20" s="115">
        <v>1.4999999999999999E-2</v>
      </c>
      <c r="CO20" s="115">
        <v>69.099999999999994</v>
      </c>
      <c r="CP20" s="115">
        <v>71.760548076923072</v>
      </c>
      <c r="CQ20" s="156">
        <v>96.3</v>
      </c>
      <c r="CR20" s="115">
        <v>1.68</v>
      </c>
      <c r="CS20" s="115">
        <v>71.03</v>
      </c>
      <c r="CT20" s="115">
        <v>71.760548076923072</v>
      </c>
      <c r="CU20" s="156">
        <v>96.6</v>
      </c>
      <c r="CV20" s="115">
        <v>0.999</v>
      </c>
      <c r="CW20" s="115">
        <v>72.430000000000007</v>
      </c>
      <c r="CX20" s="115">
        <v>71.760548076923072</v>
      </c>
      <c r="CY20" s="156">
        <v>99.5</v>
      </c>
      <c r="CZ20" s="115">
        <v>1.079</v>
      </c>
      <c r="DA20" s="115">
        <v>70.33</v>
      </c>
      <c r="DB20" s="115">
        <v>71.760548076923072</v>
      </c>
      <c r="DC20" s="156">
        <v>96.5</v>
      </c>
      <c r="DD20" s="115">
        <v>1.4999999999999999E-2</v>
      </c>
      <c r="DE20" s="115">
        <v>69.58</v>
      </c>
      <c r="DF20" s="115">
        <v>71.760548076923072</v>
      </c>
      <c r="DG20" s="156">
        <v>96.9</v>
      </c>
      <c r="DH20" s="115">
        <v>1.68</v>
      </c>
      <c r="DI20" s="115">
        <v>1.6459999999999999</v>
      </c>
      <c r="DJ20" s="103" t="s">
        <v>346</v>
      </c>
      <c r="DK20" s="115">
        <v>1.177</v>
      </c>
      <c r="DL20" s="115">
        <v>1.1910000000000001</v>
      </c>
      <c r="DM20" s="103" t="s">
        <v>346</v>
      </c>
      <c r="DN20" s="115">
        <v>0.999</v>
      </c>
      <c r="DO20" s="115">
        <v>1.016</v>
      </c>
      <c r="DP20" s="103" t="s">
        <v>346</v>
      </c>
      <c r="DQ20" s="115">
        <v>1.016</v>
      </c>
      <c r="DR20" s="115">
        <v>1.016</v>
      </c>
      <c r="DS20" s="103" t="s">
        <v>346</v>
      </c>
      <c r="DT20" s="115">
        <v>1.079</v>
      </c>
      <c r="DU20" s="115">
        <v>1.0720000000000001</v>
      </c>
      <c r="DV20" s="103" t="s">
        <v>346</v>
      </c>
      <c r="DW20" s="115">
        <v>1.4999999999999999E-2</v>
      </c>
      <c r="DX20" s="115">
        <v>1.2E-2</v>
      </c>
      <c r="DY20" s="103" t="s">
        <v>346</v>
      </c>
      <c r="DZ20" s="118">
        <v>0.49199999999999999</v>
      </c>
      <c r="EA20" s="118">
        <v>0.50769230769230778</v>
      </c>
      <c r="EB20" s="156">
        <v>96.9</v>
      </c>
    </row>
    <row r="21" spans="1:132" ht="14.25" x14ac:dyDescent="0.2">
      <c r="A21" s="100" t="s">
        <v>166</v>
      </c>
      <c r="B21" s="100"/>
      <c r="C21" s="116" t="s">
        <v>167</v>
      </c>
      <c r="D21" s="113" t="s">
        <v>144</v>
      </c>
      <c r="E21" s="114">
        <v>0.01</v>
      </c>
      <c r="F21" s="115">
        <v>0.05</v>
      </c>
      <c r="G21" s="115">
        <v>2.0179999999999998</v>
      </c>
      <c r="H21" s="115">
        <v>1.9941176470588233</v>
      </c>
      <c r="I21" s="156">
        <v>101.2</v>
      </c>
      <c r="J21" s="115">
        <v>2.004</v>
      </c>
      <c r="K21" s="157">
        <v>1.9960629921259843</v>
      </c>
      <c r="L21" s="156">
        <v>100.4</v>
      </c>
      <c r="M21" s="115">
        <v>1.9279999999999999</v>
      </c>
      <c r="N21" s="157">
        <v>1.9960629921259843</v>
      </c>
      <c r="O21" s="156">
        <v>96.6</v>
      </c>
      <c r="P21" s="115">
        <v>1.9650000000000001</v>
      </c>
      <c r="Q21" s="157">
        <v>1.9960629921259843</v>
      </c>
      <c r="R21" s="156">
        <v>98.4</v>
      </c>
      <c r="S21" s="115">
        <v>1.9830000000000001</v>
      </c>
      <c r="T21" s="115">
        <v>1.9960629921259843</v>
      </c>
      <c r="U21" s="156">
        <v>99.3</v>
      </c>
      <c r="V21" s="115">
        <v>1.984</v>
      </c>
      <c r="W21" s="115">
        <v>1.9960629921259843</v>
      </c>
      <c r="X21" s="156">
        <v>99.4</v>
      </c>
      <c r="Y21" s="115">
        <v>1.9770000000000001</v>
      </c>
      <c r="Z21" s="115">
        <v>1.9960629921259843</v>
      </c>
      <c r="AA21" s="156">
        <v>99.044970414201188</v>
      </c>
      <c r="AB21" s="115">
        <v>1.9039999999999999</v>
      </c>
      <c r="AC21" s="115">
        <v>1.9960629921259843</v>
      </c>
      <c r="AD21" s="156">
        <v>95.387771203155808</v>
      </c>
      <c r="AE21" s="115">
        <v>0</v>
      </c>
      <c r="AF21" s="158" t="s">
        <v>344</v>
      </c>
      <c r="AG21" s="115">
        <v>0</v>
      </c>
      <c r="AH21" s="159" t="s">
        <v>344</v>
      </c>
      <c r="AI21" s="115">
        <v>0</v>
      </c>
      <c r="AJ21" s="159" t="s">
        <v>344</v>
      </c>
      <c r="AK21" s="115">
        <v>0</v>
      </c>
      <c r="AL21" s="159" t="s">
        <v>344</v>
      </c>
      <c r="AM21" s="115">
        <v>1E-3</v>
      </c>
      <c r="AN21" s="160" t="s">
        <v>344</v>
      </c>
      <c r="AO21" s="115">
        <v>0</v>
      </c>
      <c r="AP21" s="159" t="s">
        <v>344</v>
      </c>
      <c r="AQ21" s="115">
        <v>0</v>
      </c>
      <c r="AR21" s="159" t="s">
        <v>344</v>
      </c>
      <c r="AS21" s="115">
        <v>1E-3</v>
      </c>
      <c r="AT21" s="110" t="s">
        <v>344</v>
      </c>
      <c r="AU21" s="140"/>
      <c r="AV21" s="115">
        <v>3.9E-2</v>
      </c>
      <c r="AW21" s="103" t="s">
        <v>345</v>
      </c>
      <c r="AX21" s="156" t="s">
        <v>345</v>
      </c>
      <c r="AY21" s="115">
        <v>1.2110000000000001</v>
      </c>
      <c r="AZ21" s="115">
        <v>1.2</v>
      </c>
      <c r="BA21" s="156">
        <v>100.9</v>
      </c>
      <c r="BB21" s="115">
        <v>0.04</v>
      </c>
      <c r="BC21" s="103" t="s">
        <v>345</v>
      </c>
      <c r="BD21" s="156" t="s">
        <v>345</v>
      </c>
      <c r="BE21" s="115">
        <v>1.1659999999999999</v>
      </c>
      <c r="BF21" s="115">
        <v>1.2</v>
      </c>
      <c r="BG21" s="156">
        <v>97.2</v>
      </c>
      <c r="BH21" s="115">
        <v>12.05</v>
      </c>
      <c r="BI21" s="115">
        <v>2.355</v>
      </c>
      <c r="BJ21" s="103">
        <v>2.2999999999999998</v>
      </c>
      <c r="BK21" s="115">
        <v>12.29</v>
      </c>
      <c r="BL21" s="115">
        <v>2.355</v>
      </c>
      <c r="BM21" s="103">
        <v>4.3</v>
      </c>
      <c r="BN21" s="115">
        <v>11.36</v>
      </c>
      <c r="BO21" s="115">
        <v>2.2469999999999999</v>
      </c>
      <c r="BP21" s="103">
        <v>1.1000000000000001</v>
      </c>
      <c r="BQ21" s="115">
        <v>13.28</v>
      </c>
      <c r="BR21" s="115">
        <v>2.641</v>
      </c>
      <c r="BS21" s="103">
        <v>0.6</v>
      </c>
      <c r="BT21" s="115">
        <v>12.05</v>
      </c>
      <c r="BU21" s="115">
        <v>11.24</v>
      </c>
      <c r="BV21" s="115">
        <v>0.98385511811023607</v>
      </c>
      <c r="BW21" s="156">
        <v>82.3</v>
      </c>
      <c r="BX21" s="115">
        <v>12.84</v>
      </c>
      <c r="BY21" s="115">
        <v>12.24</v>
      </c>
      <c r="BZ21" s="115">
        <v>0.98385511811023607</v>
      </c>
      <c r="CA21" s="156">
        <v>61</v>
      </c>
      <c r="CB21" s="115">
        <v>12.29</v>
      </c>
      <c r="CC21" s="115">
        <v>11.56</v>
      </c>
      <c r="CD21" s="115">
        <v>0.98385511811023607</v>
      </c>
      <c r="CE21" s="156">
        <v>74.2</v>
      </c>
      <c r="CF21" s="115">
        <v>10.29</v>
      </c>
      <c r="CG21" s="115">
        <v>9.8049999999999997</v>
      </c>
      <c r="CH21" s="115">
        <v>0.98385511811023607</v>
      </c>
      <c r="CI21" s="156">
        <v>49.3</v>
      </c>
      <c r="CJ21" s="115">
        <v>11.36</v>
      </c>
      <c r="CK21" s="115">
        <v>10.79</v>
      </c>
      <c r="CL21" s="115">
        <v>0.98385511811023607</v>
      </c>
      <c r="CM21" s="156">
        <v>57.9</v>
      </c>
      <c r="CN21" s="115">
        <v>13.28</v>
      </c>
      <c r="CO21" s="115">
        <v>12.4</v>
      </c>
      <c r="CP21" s="115">
        <v>0.98385511811023607</v>
      </c>
      <c r="CQ21" s="156">
        <v>89.4</v>
      </c>
      <c r="CR21" s="115">
        <v>12.05</v>
      </c>
      <c r="CS21" s="115">
        <v>11.18</v>
      </c>
      <c r="CT21" s="115">
        <v>0.98385511811023607</v>
      </c>
      <c r="CU21" s="156">
        <v>88.4</v>
      </c>
      <c r="CV21" s="115">
        <v>12.29</v>
      </c>
      <c r="CW21" s="115">
        <v>11.55</v>
      </c>
      <c r="CX21" s="115">
        <v>0.98385511811023607</v>
      </c>
      <c r="CY21" s="156">
        <v>75.2</v>
      </c>
      <c r="CZ21" s="115">
        <v>11.36</v>
      </c>
      <c r="DA21" s="115">
        <v>10.68</v>
      </c>
      <c r="DB21" s="115">
        <v>0.98385511811023607</v>
      </c>
      <c r="DC21" s="156">
        <v>69.099999999999994</v>
      </c>
      <c r="DD21" s="115">
        <v>13.28</v>
      </c>
      <c r="DE21" s="115">
        <v>12.42</v>
      </c>
      <c r="DF21" s="115">
        <v>0.98385511811023607</v>
      </c>
      <c r="DG21" s="156">
        <v>87.4</v>
      </c>
      <c r="DH21" s="115">
        <v>12.05</v>
      </c>
      <c r="DI21" s="115">
        <v>11.97</v>
      </c>
      <c r="DJ21" s="103">
        <v>0.7</v>
      </c>
      <c r="DK21" s="115">
        <v>12.84</v>
      </c>
      <c r="DL21" s="115">
        <v>12.99</v>
      </c>
      <c r="DM21" s="103">
        <v>1.2</v>
      </c>
      <c r="DN21" s="115">
        <v>12.29</v>
      </c>
      <c r="DO21" s="115">
        <v>12.54</v>
      </c>
      <c r="DP21" s="103">
        <v>2</v>
      </c>
      <c r="DQ21" s="115">
        <v>10.29</v>
      </c>
      <c r="DR21" s="115">
        <v>10.35</v>
      </c>
      <c r="DS21" s="103">
        <v>0.6</v>
      </c>
      <c r="DT21" s="115">
        <v>11.36</v>
      </c>
      <c r="DU21" s="115">
        <v>11.33</v>
      </c>
      <c r="DV21" s="103">
        <v>0.3</v>
      </c>
      <c r="DW21" s="115">
        <v>13.28</v>
      </c>
      <c r="DX21" s="115">
        <v>13</v>
      </c>
      <c r="DY21" s="103">
        <v>2.1</v>
      </c>
      <c r="DZ21" s="118">
        <v>5.6000000000000001E-2</v>
      </c>
      <c r="EA21" s="118">
        <v>5.0590551181102353E-2</v>
      </c>
      <c r="EB21" s="156">
        <v>110.7</v>
      </c>
    </row>
    <row r="22" spans="1:132" ht="14.25" x14ac:dyDescent="0.2">
      <c r="A22" s="100" t="s">
        <v>168</v>
      </c>
      <c r="B22" s="100"/>
      <c r="C22" s="112" t="s">
        <v>169</v>
      </c>
      <c r="D22" s="113" t="s">
        <v>144</v>
      </c>
      <c r="E22" s="114">
        <v>0.01</v>
      </c>
      <c r="F22" s="115">
        <v>0.05</v>
      </c>
      <c r="G22" s="115">
        <v>2.036</v>
      </c>
      <c r="H22" s="115">
        <v>1.9980392156862743</v>
      </c>
      <c r="I22" s="156">
        <v>101.9</v>
      </c>
      <c r="J22" s="115">
        <v>2.0099999999999998</v>
      </c>
      <c r="K22" s="157">
        <v>1.9882005899705013</v>
      </c>
      <c r="L22" s="156">
        <v>101.1</v>
      </c>
      <c r="M22" s="115">
        <v>1.93</v>
      </c>
      <c r="N22" s="157">
        <v>1.9882005899705013</v>
      </c>
      <c r="O22" s="156">
        <v>97.1</v>
      </c>
      <c r="P22" s="115">
        <v>1.9630000000000001</v>
      </c>
      <c r="Q22" s="157">
        <v>1.9882005899705013</v>
      </c>
      <c r="R22" s="156">
        <v>98.7</v>
      </c>
      <c r="S22" s="115">
        <v>1.9730000000000001</v>
      </c>
      <c r="T22" s="115">
        <v>1.9882005899705013</v>
      </c>
      <c r="U22" s="156">
        <v>99.2</v>
      </c>
      <c r="V22" s="115">
        <v>1.9730000000000001</v>
      </c>
      <c r="W22" s="115">
        <v>1.9882005899705013</v>
      </c>
      <c r="X22" s="156">
        <v>99.2</v>
      </c>
      <c r="Y22" s="115">
        <v>1.9730000000000001</v>
      </c>
      <c r="Z22" s="115">
        <v>1.9882005899705013</v>
      </c>
      <c r="AA22" s="156">
        <v>99.235459940652831</v>
      </c>
      <c r="AB22" s="115">
        <v>1.9039999999999999</v>
      </c>
      <c r="AC22" s="115">
        <v>1.9882005899705013</v>
      </c>
      <c r="AD22" s="156">
        <v>95.764985163204756</v>
      </c>
      <c r="AE22" s="115">
        <v>0</v>
      </c>
      <c r="AF22" s="158" t="s">
        <v>344</v>
      </c>
      <c r="AG22" s="115">
        <v>0</v>
      </c>
      <c r="AH22" s="159" t="s">
        <v>344</v>
      </c>
      <c r="AI22" s="115">
        <v>0</v>
      </c>
      <c r="AJ22" s="159" t="s">
        <v>344</v>
      </c>
      <c r="AK22" s="115">
        <v>0</v>
      </c>
      <c r="AL22" s="159" t="s">
        <v>344</v>
      </c>
      <c r="AM22" s="115">
        <v>2E-3</v>
      </c>
      <c r="AN22" s="160" t="s">
        <v>344</v>
      </c>
      <c r="AO22" s="115">
        <v>1E-3</v>
      </c>
      <c r="AP22" s="159" t="s">
        <v>344</v>
      </c>
      <c r="AQ22" s="115">
        <v>1E-3</v>
      </c>
      <c r="AR22" s="159" t="s">
        <v>344</v>
      </c>
      <c r="AS22" s="115">
        <v>1E-3</v>
      </c>
      <c r="AT22" s="110" t="s">
        <v>344</v>
      </c>
      <c r="AU22" s="140"/>
      <c r="AV22" s="115">
        <v>3.0000000000000001E-3</v>
      </c>
      <c r="AW22" s="103" t="s">
        <v>345</v>
      </c>
      <c r="AX22" s="156" t="s">
        <v>345</v>
      </c>
      <c r="AY22" s="115">
        <v>1.1779999999999999</v>
      </c>
      <c r="AZ22" s="115">
        <v>1.2</v>
      </c>
      <c r="BA22" s="156">
        <v>98.2</v>
      </c>
      <c r="BB22" s="115">
        <v>4.0000000000000001E-3</v>
      </c>
      <c r="BC22" s="103" t="s">
        <v>345</v>
      </c>
      <c r="BD22" s="156" t="s">
        <v>345</v>
      </c>
      <c r="BE22" s="115">
        <v>1.2130000000000001</v>
      </c>
      <c r="BF22" s="115">
        <v>1.2</v>
      </c>
      <c r="BG22" s="156">
        <v>101.1</v>
      </c>
      <c r="BH22" s="115">
        <v>6.8719999999999999</v>
      </c>
      <c r="BI22" s="115">
        <v>1.353</v>
      </c>
      <c r="BJ22" s="103">
        <v>1.6</v>
      </c>
      <c r="BK22" s="115">
        <v>6.9379999999999997</v>
      </c>
      <c r="BL22" s="115">
        <v>1.35</v>
      </c>
      <c r="BM22" s="103">
        <v>2.7</v>
      </c>
      <c r="BN22" s="115">
        <v>6.12</v>
      </c>
      <c r="BO22" s="115">
        <v>1.216</v>
      </c>
      <c r="BP22" s="103">
        <v>0.7</v>
      </c>
      <c r="BQ22" s="115">
        <v>7.4740000000000002</v>
      </c>
      <c r="BR22" s="115">
        <v>1.5089999999999999</v>
      </c>
      <c r="BS22" s="103">
        <v>0.9</v>
      </c>
      <c r="BT22" s="115">
        <v>6.8719999999999999</v>
      </c>
      <c r="BU22" s="115">
        <v>6.9119999999999999</v>
      </c>
      <c r="BV22" s="115">
        <v>0.98210265486725645</v>
      </c>
      <c r="BW22" s="156">
        <v>4.0999999999999996</v>
      </c>
      <c r="BX22" s="115">
        <v>7.2309999999999999</v>
      </c>
      <c r="BY22" s="115">
        <v>7.4219999999999997</v>
      </c>
      <c r="BZ22" s="115">
        <v>0.98210265486725645</v>
      </c>
      <c r="CA22" s="156">
        <v>19.399999999999999</v>
      </c>
      <c r="CB22" s="115">
        <v>6.9379999999999997</v>
      </c>
      <c r="CC22" s="115">
        <v>7.0439999999999996</v>
      </c>
      <c r="CD22" s="115">
        <v>0.98210265486725645</v>
      </c>
      <c r="CE22" s="156">
        <v>10.8</v>
      </c>
      <c r="CF22" s="115">
        <v>6.0229999999999997</v>
      </c>
      <c r="CG22" s="115">
        <v>6.242</v>
      </c>
      <c r="CH22" s="115">
        <v>0.98210265486725645</v>
      </c>
      <c r="CI22" s="156">
        <v>22.3</v>
      </c>
      <c r="CJ22" s="115">
        <v>6.12</v>
      </c>
      <c r="CK22" s="115">
        <v>6.2910000000000004</v>
      </c>
      <c r="CL22" s="115">
        <v>0.98210265486725645</v>
      </c>
      <c r="CM22" s="156">
        <v>17.399999999999999</v>
      </c>
      <c r="CN22" s="115">
        <v>7.4740000000000002</v>
      </c>
      <c r="CO22" s="115">
        <v>7.452</v>
      </c>
      <c r="CP22" s="115">
        <v>0.98210265486725645</v>
      </c>
      <c r="CQ22" s="156">
        <v>2.2000000000000002</v>
      </c>
      <c r="CR22" s="115">
        <v>6.8719999999999999</v>
      </c>
      <c r="CS22" s="115">
        <v>6.8879999999999999</v>
      </c>
      <c r="CT22" s="115">
        <v>0.98210265486725645</v>
      </c>
      <c r="CU22" s="156">
        <v>1.6</v>
      </c>
      <c r="CV22" s="115">
        <v>6.9379999999999997</v>
      </c>
      <c r="CW22" s="115">
        <v>7.03</v>
      </c>
      <c r="CX22" s="115">
        <v>0.98210265486725645</v>
      </c>
      <c r="CY22" s="156">
        <v>9.4</v>
      </c>
      <c r="CZ22" s="115">
        <v>6.12</v>
      </c>
      <c r="DA22" s="115">
        <v>6.27</v>
      </c>
      <c r="DB22" s="115">
        <v>0.98210265486725645</v>
      </c>
      <c r="DC22" s="156">
        <v>15.3</v>
      </c>
      <c r="DD22" s="115">
        <v>7.4740000000000002</v>
      </c>
      <c r="DE22" s="115">
        <v>7.4930000000000003</v>
      </c>
      <c r="DF22" s="115">
        <v>0.98210265486725645</v>
      </c>
      <c r="DG22" s="156">
        <v>1.9</v>
      </c>
      <c r="DH22" s="115">
        <v>6.8719999999999999</v>
      </c>
      <c r="DI22" s="115">
        <v>6.8</v>
      </c>
      <c r="DJ22" s="103">
        <v>1.1000000000000001</v>
      </c>
      <c r="DK22" s="115">
        <v>7.2309999999999999</v>
      </c>
      <c r="DL22" s="115">
        <v>7.351</v>
      </c>
      <c r="DM22" s="103">
        <v>1.6</v>
      </c>
      <c r="DN22" s="115">
        <v>6.9379999999999997</v>
      </c>
      <c r="DO22" s="115">
        <v>7.0789999999999997</v>
      </c>
      <c r="DP22" s="103">
        <v>2</v>
      </c>
      <c r="DQ22" s="115">
        <v>6.0229999999999997</v>
      </c>
      <c r="DR22" s="115">
        <v>6.0679999999999996</v>
      </c>
      <c r="DS22" s="103">
        <v>0.7</v>
      </c>
      <c r="DT22" s="115">
        <v>6.12</v>
      </c>
      <c r="DU22" s="115">
        <v>6.0869999999999997</v>
      </c>
      <c r="DV22" s="103">
        <v>0.5</v>
      </c>
      <c r="DW22" s="115">
        <v>7.4740000000000002</v>
      </c>
      <c r="DX22" s="115">
        <v>7.3079999999999998</v>
      </c>
      <c r="DY22" s="103">
        <v>2.2000000000000002</v>
      </c>
      <c r="DZ22" s="118">
        <v>5.5E-2</v>
      </c>
      <c r="EA22" s="118">
        <v>5.0147492625368745E-2</v>
      </c>
      <c r="EB22" s="156">
        <v>109.7</v>
      </c>
    </row>
    <row r="23" spans="1:132" ht="14.25" x14ac:dyDescent="0.2">
      <c r="A23" s="100" t="s">
        <v>170</v>
      </c>
      <c r="B23" s="100"/>
      <c r="C23" s="112" t="s">
        <v>171</v>
      </c>
      <c r="D23" s="113" t="s">
        <v>144</v>
      </c>
      <c r="E23" s="114">
        <v>5.0000000000000001E-3</v>
      </c>
      <c r="F23" s="115">
        <v>0.01</v>
      </c>
      <c r="G23" s="115">
        <v>5.0620000000000003</v>
      </c>
      <c r="H23" s="115">
        <v>5.0205278592375375</v>
      </c>
      <c r="I23" s="156">
        <v>100.8</v>
      </c>
      <c r="J23" s="115">
        <v>2.0859999999999999</v>
      </c>
      <c r="K23" s="157">
        <v>1.9901380670611437</v>
      </c>
      <c r="L23" s="156">
        <v>104.8</v>
      </c>
      <c r="M23" s="115">
        <v>1.984</v>
      </c>
      <c r="N23" s="157">
        <v>1.9901380670611437</v>
      </c>
      <c r="O23" s="156">
        <v>99.7</v>
      </c>
      <c r="P23" s="115">
        <v>2.028</v>
      </c>
      <c r="Q23" s="157">
        <v>1.9901380670611437</v>
      </c>
      <c r="R23" s="156">
        <v>101.9</v>
      </c>
      <c r="S23" s="115">
        <v>2.0390000000000001</v>
      </c>
      <c r="T23" s="115">
        <v>1.9901380670611437</v>
      </c>
      <c r="U23" s="156">
        <v>102.5</v>
      </c>
      <c r="V23" s="115">
        <v>2.0569999999999999</v>
      </c>
      <c r="W23" s="115">
        <v>1.9901380670611437</v>
      </c>
      <c r="X23" s="156">
        <v>103.4</v>
      </c>
      <c r="Y23" s="115">
        <v>2.0310000000000001</v>
      </c>
      <c r="Z23" s="115">
        <v>1.9901380670611437</v>
      </c>
      <c r="AA23" s="156">
        <v>102.05322101090191</v>
      </c>
      <c r="AB23" s="115">
        <v>1.9790000000000001</v>
      </c>
      <c r="AC23" s="115">
        <v>1.9901380670611437</v>
      </c>
      <c r="AD23" s="156">
        <v>99.440336967294371</v>
      </c>
      <c r="AE23" s="115">
        <v>1E-3</v>
      </c>
      <c r="AF23" s="158" t="s">
        <v>344</v>
      </c>
      <c r="AG23" s="115">
        <v>0</v>
      </c>
      <c r="AH23" s="159" t="s">
        <v>344</v>
      </c>
      <c r="AI23" s="115">
        <v>1E-3</v>
      </c>
      <c r="AJ23" s="159" t="s">
        <v>344</v>
      </c>
      <c r="AK23" s="115">
        <v>1E-3</v>
      </c>
      <c r="AL23" s="159" t="s">
        <v>344</v>
      </c>
      <c r="AM23" s="115">
        <v>1E-3</v>
      </c>
      <c r="AN23" s="160" t="s">
        <v>344</v>
      </c>
      <c r="AO23" s="115">
        <v>-1E-3</v>
      </c>
      <c r="AP23" s="159" t="s">
        <v>344</v>
      </c>
      <c r="AQ23" s="115">
        <v>1E-3</v>
      </c>
      <c r="AR23" s="159" t="s">
        <v>344</v>
      </c>
      <c r="AS23" s="115">
        <v>0</v>
      </c>
      <c r="AT23" s="110" t="s">
        <v>344</v>
      </c>
      <c r="AU23" s="140"/>
      <c r="AV23" s="115">
        <v>-1.2999999999999999E-2</v>
      </c>
      <c r="AW23" s="103" t="s">
        <v>345</v>
      </c>
      <c r="AX23" s="156" t="s">
        <v>345</v>
      </c>
      <c r="AY23" s="115">
        <v>1.208</v>
      </c>
      <c r="AZ23" s="115">
        <v>1.2</v>
      </c>
      <c r="BA23" s="156">
        <v>100.7</v>
      </c>
      <c r="BB23" s="115">
        <v>-0.01</v>
      </c>
      <c r="BC23" s="103" t="s">
        <v>345</v>
      </c>
      <c r="BD23" s="156" t="s">
        <v>345</v>
      </c>
      <c r="BE23" s="115">
        <v>1.17</v>
      </c>
      <c r="BF23" s="115">
        <v>1.2</v>
      </c>
      <c r="BG23" s="156">
        <v>97.5</v>
      </c>
      <c r="BH23" s="115">
        <v>5.0000000000000001E-3</v>
      </c>
      <c r="BI23" s="115">
        <v>1E-3</v>
      </c>
      <c r="BJ23" s="103" t="s">
        <v>346</v>
      </c>
      <c r="BK23" s="115">
        <v>3.0000000000000001E-3</v>
      </c>
      <c r="BL23" s="115">
        <v>2E-3</v>
      </c>
      <c r="BM23" s="103" t="s">
        <v>346</v>
      </c>
      <c r="BN23" s="115">
        <v>4.0000000000000001E-3</v>
      </c>
      <c r="BO23" s="115">
        <v>1E-3</v>
      </c>
      <c r="BP23" s="103" t="s">
        <v>346</v>
      </c>
      <c r="BQ23" s="115">
        <v>4.0000000000000001E-3</v>
      </c>
      <c r="BR23" s="115">
        <v>2E-3</v>
      </c>
      <c r="BS23" s="103" t="s">
        <v>346</v>
      </c>
      <c r="BT23" s="115">
        <v>5.0000000000000001E-3</v>
      </c>
      <c r="BU23" s="115">
        <v>0.996</v>
      </c>
      <c r="BV23" s="115">
        <v>0.98816568047337283</v>
      </c>
      <c r="BW23" s="156">
        <v>100.3</v>
      </c>
      <c r="BX23" s="115">
        <v>4.0000000000000001E-3</v>
      </c>
      <c r="BY23" s="115">
        <v>0.999</v>
      </c>
      <c r="BZ23" s="115">
        <v>0.98816568047337283</v>
      </c>
      <c r="CA23" s="156">
        <v>100.7</v>
      </c>
      <c r="CB23" s="115">
        <v>3.0000000000000001E-3</v>
      </c>
      <c r="CC23" s="115">
        <v>1.012</v>
      </c>
      <c r="CD23" s="115">
        <v>0.98816568047337283</v>
      </c>
      <c r="CE23" s="156">
        <v>102.1</v>
      </c>
      <c r="CF23" s="115">
        <v>3.0000000000000001E-3</v>
      </c>
      <c r="CG23" s="115">
        <v>1.012</v>
      </c>
      <c r="CH23" s="115">
        <v>0.98816568047337283</v>
      </c>
      <c r="CI23" s="156">
        <v>102.1</v>
      </c>
      <c r="CJ23" s="115">
        <v>4.0000000000000001E-3</v>
      </c>
      <c r="CK23" s="115">
        <v>0.98699999999999999</v>
      </c>
      <c r="CL23" s="115">
        <v>0.98816568047337283</v>
      </c>
      <c r="CM23" s="156">
        <v>99.5</v>
      </c>
      <c r="CN23" s="115">
        <v>4.0000000000000001E-3</v>
      </c>
      <c r="CO23" s="115">
        <v>0.97099999999999997</v>
      </c>
      <c r="CP23" s="115">
        <v>0.98816568047337283</v>
      </c>
      <c r="CQ23" s="156">
        <v>97.9</v>
      </c>
      <c r="CR23" s="115">
        <v>5.0000000000000001E-3</v>
      </c>
      <c r="CS23" s="115">
        <v>0.98599999999999999</v>
      </c>
      <c r="CT23" s="115">
        <v>0.98816568047337283</v>
      </c>
      <c r="CU23" s="156">
        <v>99.3</v>
      </c>
      <c r="CV23" s="115">
        <v>3.0000000000000001E-3</v>
      </c>
      <c r="CW23" s="115">
        <v>1.006</v>
      </c>
      <c r="CX23" s="115">
        <v>0.98816568047337283</v>
      </c>
      <c r="CY23" s="156">
        <v>101.5</v>
      </c>
      <c r="CZ23" s="115">
        <v>4.0000000000000001E-3</v>
      </c>
      <c r="DA23" s="115">
        <v>0.97899999999999998</v>
      </c>
      <c r="DB23" s="115">
        <v>0.98816568047337283</v>
      </c>
      <c r="DC23" s="156">
        <v>98.7</v>
      </c>
      <c r="DD23" s="115">
        <v>4.0000000000000001E-3</v>
      </c>
      <c r="DE23" s="115">
        <v>0.97599999999999998</v>
      </c>
      <c r="DF23" s="115">
        <v>0.98816568047337283</v>
      </c>
      <c r="DG23" s="156">
        <v>98.4</v>
      </c>
      <c r="DH23" s="115">
        <v>5.0000000000000001E-3</v>
      </c>
      <c r="DI23" s="115">
        <v>5.0000000000000001E-3</v>
      </c>
      <c r="DJ23" s="103" t="s">
        <v>346</v>
      </c>
      <c r="DK23" s="115">
        <v>4.0000000000000001E-3</v>
      </c>
      <c r="DL23" s="115">
        <v>5.0000000000000001E-3</v>
      </c>
      <c r="DM23" s="103" t="s">
        <v>346</v>
      </c>
      <c r="DN23" s="115">
        <v>3.0000000000000001E-3</v>
      </c>
      <c r="DO23" s="115">
        <v>5.0000000000000001E-3</v>
      </c>
      <c r="DP23" s="103" t="s">
        <v>346</v>
      </c>
      <c r="DQ23" s="115">
        <v>3.0000000000000001E-3</v>
      </c>
      <c r="DR23" s="115">
        <v>4.0000000000000001E-3</v>
      </c>
      <c r="DS23" s="103" t="s">
        <v>346</v>
      </c>
      <c r="DT23" s="115">
        <v>4.0000000000000001E-3</v>
      </c>
      <c r="DU23" s="115">
        <v>3.0000000000000001E-3</v>
      </c>
      <c r="DV23" s="103" t="s">
        <v>346</v>
      </c>
      <c r="DW23" s="115">
        <v>4.0000000000000001E-3</v>
      </c>
      <c r="DX23" s="115">
        <v>5.0000000000000001E-3</v>
      </c>
      <c r="DY23" s="103" t="s">
        <v>346</v>
      </c>
      <c r="DZ23" s="118">
        <v>1.2E-2</v>
      </c>
      <c r="EA23" s="118">
        <v>1.0059171597633134E-2</v>
      </c>
      <c r="EB23" s="156">
        <v>119.3</v>
      </c>
    </row>
    <row r="24" spans="1:132" ht="14.25" x14ac:dyDescent="0.2">
      <c r="A24" s="100" t="s">
        <v>175</v>
      </c>
      <c r="B24" s="100"/>
      <c r="C24" s="112" t="s">
        <v>176</v>
      </c>
      <c r="D24" s="113" t="s">
        <v>144</v>
      </c>
      <c r="E24" s="114">
        <v>0.01</v>
      </c>
      <c r="F24" s="115">
        <v>0.1</v>
      </c>
      <c r="G24" s="115">
        <v>1.9490000000000001</v>
      </c>
      <c r="H24" s="115">
        <v>1.9862879529872677</v>
      </c>
      <c r="I24" s="156">
        <v>98.1</v>
      </c>
      <c r="J24" s="115">
        <v>1.9239999999999999</v>
      </c>
      <c r="K24" s="157">
        <v>1.9921259842519685</v>
      </c>
      <c r="L24" s="156">
        <v>96.6</v>
      </c>
      <c r="M24" s="115">
        <v>1.867</v>
      </c>
      <c r="N24" s="157">
        <v>1.9921259842519685</v>
      </c>
      <c r="O24" s="156">
        <v>93.7</v>
      </c>
      <c r="P24" s="115">
        <v>1.909</v>
      </c>
      <c r="Q24" s="157">
        <v>1.9921259842519685</v>
      </c>
      <c r="R24" s="156">
        <v>95.8</v>
      </c>
      <c r="S24" s="115">
        <v>1.927</v>
      </c>
      <c r="T24" s="115">
        <v>1.9921259842519685</v>
      </c>
      <c r="U24" s="156">
        <v>96.7</v>
      </c>
      <c r="V24" s="115">
        <v>1.9359999999999999</v>
      </c>
      <c r="W24" s="115">
        <v>1.9921259842519685</v>
      </c>
      <c r="X24" s="156">
        <v>97.2</v>
      </c>
      <c r="Y24" s="115">
        <v>1.925</v>
      </c>
      <c r="Z24" s="115">
        <v>1.9921259842519685</v>
      </c>
      <c r="AA24" s="156">
        <v>96.630434782608702</v>
      </c>
      <c r="AB24" s="115">
        <v>1.871</v>
      </c>
      <c r="AC24" s="115">
        <v>1.9921259842519685</v>
      </c>
      <c r="AD24" s="156">
        <v>93.919762845849803</v>
      </c>
      <c r="AE24" s="115">
        <v>0</v>
      </c>
      <c r="AF24" s="158" t="s">
        <v>344</v>
      </c>
      <c r="AG24" s="115">
        <v>4.0000000000000001E-3</v>
      </c>
      <c r="AH24" s="159" t="s">
        <v>344</v>
      </c>
      <c r="AI24" s="115">
        <v>1.4E-2</v>
      </c>
      <c r="AJ24" s="159" t="s">
        <v>344</v>
      </c>
      <c r="AK24" s="115">
        <v>1.7000000000000001E-2</v>
      </c>
      <c r="AL24" s="159" t="s">
        <v>344</v>
      </c>
      <c r="AM24" s="115">
        <v>2.3E-2</v>
      </c>
      <c r="AN24" s="160" t="s">
        <v>344</v>
      </c>
      <c r="AO24" s="115">
        <v>2.3E-2</v>
      </c>
      <c r="AP24" s="159" t="s">
        <v>344</v>
      </c>
      <c r="AQ24" s="115">
        <v>0.02</v>
      </c>
      <c r="AR24" s="159" t="s">
        <v>344</v>
      </c>
      <c r="AS24" s="115">
        <v>1.7999999999999999E-2</v>
      </c>
      <c r="AT24" s="110" t="s">
        <v>344</v>
      </c>
      <c r="AU24" s="140"/>
      <c r="AV24" s="115">
        <v>-1.0999999999999999E-2</v>
      </c>
      <c r="AW24" s="103" t="s">
        <v>345</v>
      </c>
      <c r="AX24" s="156" t="s">
        <v>345</v>
      </c>
      <c r="AY24" s="115">
        <v>1.1599999999999999</v>
      </c>
      <c r="AZ24" s="115">
        <v>1.2</v>
      </c>
      <c r="BA24" s="156">
        <v>96.7</v>
      </c>
      <c r="BB24" s="115">
        <v>8.9999999999999993E-3</v>
      </c>
      <c r="BC24" s="103" t="s">
        <v>345</v>
      </c>
      <c r="BD24" s="156" t="s">
        <v>345</v>
      </c>
      <c r="BE24" s="115">
        <v>1.1499999999999999</v>
      </c>
      <c r="BF24" s="115">
        <v>1.2</v>
      </c>
      <c r="BG24" s="156">
        <v>95.8</v>
      </c>
      <c r="BH24" s="115">
        <v>4.2009999999999996</v>
      </c>
      <c r="BI24" s="115">
        <v>0.84599999999999997</v>
      </c>
      <c r="BJ24" s="103">
        <v>0.7</v>
      </c>
      <c r="BK24" s="115">
        <v>6.2779999999999996</v>
      </c>
      <c r="BL24" s="115">
        <v>1.268</v>
      </c>
      <c r="BM24" s="103">
        <v>1</v>
      </c>
      <c r="BN24" s="115">
        <v>4.1909999999999998</v>
      </c>
      <c r="BO24" s="115">
        <v>0.86899999999999999</v>
      </c>
      <c r="BP24" s="103">
        <v>3.6</v>
      </c>
      <c r="BQ24" s="115">
        <v>7.5650000000000004</v>
      </c>
      <c r="BR24" s="115">
        <v>1.5860000000000001</v>
      </c>
      <c r="BS24" s="103">
        <v>4.7</v>
      </c>
      <c r="BT24" s="115">
        <v>4.2009999999999996</v>
      </c>
      <c r="BU24" s="115">
        <v>4.625</v>
      </c>
      <c r="BV24" s="115">
        <v>0.99095590551181112</v>
      </c>
      <c r="BW24" s="156">
        <v>42.8</v>
      </c>
      <c r="BX24" s="115">
        <v>4.4269999999999996</v>
      </c>
      <c r="BY24" s="115">
        <v>5.0179999999999998</v>
      </c>
      <c r="BZ24" s="115">
        <v>0.99095590551181112</v>
      </c>
      <c r="CA24" s="156">
        <v>59.6</v>
      </c>
      <c r="CB24" s="115">
        <v>6.2779999999999996</v>
      </c>
      <c r="CC24" s="115">
        <v>6.641</v>
      </c>
      <c r="CD24" s="115">
        <v>0.99095590551181112</v>
      </c>
      <c r="CE24" s="156">
        <v>36.6</v>
      </c>
      <c r="CF24" s="115">
        <v>3.964</v>
      </c>
      <c r="CG24" s="115">
        <v>4.5369999999999999</v>
      </c>
      <c r="CH24" s="115">
        <v>0.99095590551181112</v>
      </c>
      <c r="CI24" s="156">
        <v>57.8</v>
      </c>
      <c r="CJ24" s="115">
        <v>4.1909999999999998</v>
      </c>
      <c r="CK24" s="115">
        <v>4.7569999999999997</v>
      </c>
      <c r="CL24" s="115">
        <v>0.99095590551181112</v>
      </c>
      <c r="CM24" s="156">
        <v>57.1</v>
      </c>
      <c r="CN24" s="115">
        <v>7.5650000000000004</v>
      </c>
      <c r="CO24" s="115">
        <v>7.7270000000000003</v>
      </c>
      <c r="CP24" s="115">
        <v>0.99095590551181112</v>
      </c>
      <c r="CQ24" s="156">
        <v>16.3</v>
      </c>
      <c r="CR24" s="115">
        <v>4.2009999999999996</v>
      </c>
      <c r="CS24" s="115">
        <v>4.6130000000000004</v>
      </c>
      <c r="CT24" s="115">
        <v>0.99095590551181112</v>
      </c>
      <c r="CU24" s="156">
        <v>41.6</v>
      </c>
      <c r="CV24" s="115">
        <v>6.2779999999999996</v>
      </c>
      <c r="CW24" s="115">
        <v>6.62</v>
      </c>
      <c r="CX24" s="115">
        <v>0.99095590551181112</v>
      </c>
      <c r="CY24" s="156">
        <v>34.5</v>
      </c>
      <c r="CZ24" s="115">
        <v>4.1909999999999998</v>
      </c>
      <c r="DA24" s="115">
        <v>4.7610000000000001</v>
      </c>
      <c r="DB24" s="115">
        <v>0.99095590551181112</v>
      </c>
      <c r="DC24" s="156">
        <v>57.5</v>
      </c>
      <c r="DD24" s="115">
        <v>7.5650000000000004</v>
      </c>
      <c r="DE24" s="115">
        <v>7.7850000000000001</v>
      </c>
      <c r="DF24" s="115">
        <v>0.99095590551181112</v>
      </c>
      <c r="DG24" s="156">
        <v>22.2</v>
      </c>
      <c r="DH24" s="115">
        <v>4.2009999999999996</v>
      </c>
      <c r="DI24" s="115">
        <v>4.1520000000000001</v>
      </c>
      <c r="DJ24" s="103">
        <v>1.2</v>
      </c>
      <c r="DK24" s="115">
        <v>4.4269999999999996</v>
      </c>
      <c r="DL24" s="115">
        <v>4.4749999999999996</v>
      </c>
      <c r="DM24" s="103">
        <v>1.1000000000000001</v>
      </c>
      <c r="DN24" s="115">
        <v>6.2779999999999996</v>
      </c>
      <c r="DO24" s="115">
        <v>6.2460000000000004</v>
      </c>
      <c r="DP24" s="103">
        <v>0.5</v>
      </c>
      <c r="DQ24" s="115">
        <v>3.964</v>
      </c>
      <c r="DR24" s="115">
        <v>3.9950000000000001</v>
      </c>
      <c r="DS24" s="103">
        <v>0.8</v>
      </c>
      <c r="DT24" s="115">
        <v>4.1909999999999998</v>
      </c>
      <c r="DU24" s="115">
        <v>4.165</v>
      </c>
      <c r="DV24" s="103">
        <v>0.6</v>
      </c>
      <c r="DW24" s="115">
        <v>7.5650000000000004</v>
      </c>
      <c r="DX24" s="115">
        <v>7.43</v>
      </c>
      <c r="DY24" s="103">
        <v>1.8</v>
      </c>
      <c r="DZ24" s="118">
        <v>9.9000000000000005E-2</v>
      </c>
      <c r="EA24" s="118">
        <v>0.1</v>
      </c>
      <c r="EB24" s="156">
        <v>99</v>
      </c>
    </row>
    <row r="25" spans="1:132" ht="14.25" x14ac:dyDescent="0.2">
      <c r="A25" s="100" t="s">
        <v>177</v>
      </c>
      <c r="B25" s="100"/>
      <c r="C25" s="112" t="s">
        <v>178</v>
      </c>
      <c r="D25" s="113" t="s">
        <v>144</v>
      </c>
      <c r="E25" s="114">
        <v>0.05</v>
      </c>
      <c r="F25" s="115">
        <v>0.1</v>
      </c>
      <c r="G25" s="115">
        <v>24.96</v>
      </c>
      <c r="H25" s="115">
        <v>25.129682997118159</v>
      </c>
      <c r="I25" s="156">
        <v>99.3</v>
      </c>
      <c r="J25" s="115">
        <v>19.8</v>
      </c>
      <c r="K25" s="157">
        <v>19.789473684210531</v>
      </c>
      <c r="L25" s="156">
        <v>100.1</v>
      </c>
      <c r="M25" s="115">
        <v>18.989999999999998</v>
      </c>
      <c r="N25" s="157">
        <v>19.789473684210531</v>
      </c>
      <c r="O25" s="156">
        <v>96</v>
      </c>
      <c r="P25" s="115">
        <v>19.39</v>
      </c>
      <c r="Q25" s="157">
        <v>19.789473684210531</v>
      </c>
      <c r="R25" s="156">
        <v>98</v>
      </c>
      <c r="S25" s="115">
        <v>19.46</v>
      </c>
      <c r="T25" s="115">
        <v>19.789473684210531</v>
      </c>
      <c r="U25" s="156">
        <v>98.3</v>
      </c>
      <c r="V25" s="115">
        <v>19.55</v>
      </c>
      <c r="W25" s="115">
        <v>19.789473684210531</v>
      </c>
      <c r="X25" s="156">
        <v>90</v>
      </c>
      <c r="Y25" s="115">
        <v>19.47</v>
      </c>
      <c r="Z25" s="115">
        <v>19.789473684210531</v>
      </c>
      <c r="AA25" s="156">
        <v>98.385638297872319</v>
      </c>
      <c r="AB25" s="115">
        <v>18.899999999999999</v>
      </c>
      <c r="AC25" s="115">
        <v>19.789473684210531</v>
      </c>
      <c r="AD25" s="156">
        <v>95.505319148936138</v>
      </c>
      <c r="AE25" s="115">
        <v>1E-3</v>
      </c>
      <c r="AF25" s="158" t="s">
        <v>344</v>
      </c>
      <c r="AG25" s="115">
        <v>1E-3</v>
      </c>
      <c r="AH25" s="159" t="s">
        <v>344</v>
      </c>
      <c r="AI25" s="115">
        <v>0</v>
      </c>
      <c r="AJ25" s="159" t="s">
        <v>344</v>
      </c>
      <c r="AK25" s="115">
        <v>1E-3</v>
      </c>
      <c r="AL25" s="159" t="s">
        <v>344</v>
      </c>
      <c r="AM25" s="115">
        <v>0</v>
      </c>
      <c r="AN25" s="160" t="s">
        <v>344</v>
      </c>
      <c r="AO25" s="115">
        <v>0</v>
      </c>
      <c r="AP25" s="159" t="s">
        <v>344</v>
      </c>
      <c r="AQ25" s="115">
        <v>0</v>
      </c>
      <c r="AR25" s="159" t="s">
        <v>344</v>
      </c>
      <c r="AS25" s="115">
        <v>0</v>
      </c>
      <c r="AT25" s="110" t="s">
        <v>344</v>
      </c>
      <c r="AU25" s="140"/>
      <c r="AV25" s="115">
        <v>168.9</v>
      </c>
      <c r="AW25" s="103">
        <v>200.6</v>
      </c>
      <c r="AX25" s="156">
        <v>84.2</v>
      </c>
      <c r="AY25" s="115">
        <v>170.5</v>
      </c>
      <c r="AZ25" s="115">
        <v>200.3</v>
      </c>
      <c r="BA25" s="156">
        <v>85.1</v>
      </c>
      <c r="BB25" s="115">
        <v>166.6</v>
      </c>
      <c r="BC25" s="103">
        <v>200.6</v>
      </c>
      <c r="BD25" s="156">
        <v>83.1</v>
      </c>
      <c r="BE25" s="115">
        <v>165.7</v>
      </c>
      <c r="BF25" s="115">
        <v>200.3</v>
      </c>
      <c r="BG25" s="156">
        <v>82.7</v>
      </c>
      <c r="BH25" s="115">
        <v>4.0000000000000001E-3</v>
      </c>
      <c r="BI25" s="115">
        <v>1E-3</v>
      </c>
      <c r="BJ25" s="103" t="s">
        <v>346</v>
      </c>
      <c r="BK25" s="115">
        <v>1E-3</v>
      </c>
      <c r="BL25" s="115">
        <v>1E-3</v>
      </c>
      <c r="BM25" s="103" t="s">
        <v>346</v>
      </c>
      <c r="BN25" s="115">
        <v>1E-3</v>
      </c>
      <c r="BO25" s="115">
        <v>0</v>
      </c>
      <c r="BP25" s="103" t="s">
        <v>346</v>
      </c>
      <c r="BQ25" s="115">
        <v>4.0000000000000001E-3</v>
      </c>
      <c r="BR25" s="115">
        <v>1E-3</v>
      </c>
      <c r="BS25" s="103" t="s">
        <v>346</v>
      </c>
      <c r="BT25" s="115">
        <v>4.0000000000000001E-3</v>
      </c>
      <c r="BU25" s="115">
        <v>9.593</v>
      </c>
      <c r="BV25" s="115">
        <v>9.5846951196172245</v>
      </c>
      <c r="BW25" s="156">
        <v>100</v>
      </c>
      <c r="BX25" s="115">
        <v>3.0000000000000001E-3</v>
      </c>
      <c r="BY25" s="115">
        <v>9.6219999999999999</v>
      </c>
      <c r="BZ25" s="115">
        <v>9.5846951196172245</v>
      </c>
      <c r="CA25" s="156">
        <v>100.4</v>
      </c>
      <c r="CB25" s="115">
        <v>1E-3</v>
      </c>
      <c r="CC25" s="115">
        <v>9.7509999999999994</v>
      </c>
      <c r="CD25" s="115">
        <v>9.5846951196172245</v>
      </c>
      <c r="CE25" s="156">
        <v>101.7</v>
      </c>
      <c r="CF25" s="115">
        <v>1E-3</v>
      </c>
      <c r="CG25" s="115">
        <v>9.7490000000000006</v>
      </c>
      <c r="CH25" s="115">
        <v>9.5846951196172245</v>
      </c>
      <c r="CI25" s="156">
        <v>101.7</v>
      </c>
      <c r="CJ25" s="115">
        <v>1E-3</v>
      </c>
      <c r="CK25" s="115">
        <v>9.5749999999999993</v>
      </c>
      <c r="CL25" s="115">
        <v>9.5846951196172245</v>
      </c>
      <c r="CM25" s="156">
        <v>99.9</v>
      </c>
      <c r="CN25" s="115">
        <v>4.0000000000000001E-3</v>
      </c>
      <c r="CO25" s="115">
        <v>9.4619999999999997</v>
      </c>
      <c r="CP25" s="115">
        <v>9.5846951196172245</v>
      </c>
      <c r="CQ25" s="156">
        <v>98.7</v>
      </c>
      <c r="CR25" s="115">
        <v>4.0000000000000001E-3</v>
      </c>
      <c r="CS25" s="115">
        <v>9.4979999999999993</v>
      </c>
      <c r="CT25" s="115">
        <v>9.5846951196172245</v>
      </c>
      <c r="CU25" s="156">
        <v>99.1</v>
      </c>
      <c r="CV25" s="115">
        <v>1E-3</v>
      </c>
      <c r="CW25" s="115">
        <v>9.7569999999999997</v>
      </c>
      <c r="CX25" s="115">
        <v>9.5846951196172245</v>
      </c>
      <c r="CY25" s="156">
        <v>101.8</v>
      </c>
      <c r="CZ25" s="115">
        <v>1E-3</v>
      </c>
      <c r="DA25" s="115">
        <v>9.5619999999999994</v>
      </c>
      <c r="DB25" s="115">
        <v>9.5846951196172245</v>
      </c>
      <c r="DC25" s="156">
        <v>99.8</v>
      </c>
      <c r="DD25" s="115">
        <v>4.0000000000000001E-3</v>
      </c>
      <c r="DE25" s="115">
        <v>9.5109999999999992</v>
      </c>
      <c r="DF25" s="115">
        <v>9.5846951196172245</v>
      </c>
      <c r="DG25" s="156">
        <v>99.2</v>
      </c>
      <c r="DH25" s="115">
        <v>4.0000000000000001E-3</v>
      </c>
      <c r="DI25" s="115">
        <v>4.0000000000000001E-3</v>
      </c>
      <c r="DJ25" s="103" t="s">
        <v>346</v>
      </c>
      <c r="DK25" s="115">
        <v>3.0000000000000001E-3</v>
      </c>
      <c r="DL25" s="115">
        <v>3.0000000000000001E-3</v>
      </c>
      <c r="DM25" s="103" t="s">
        <v>346</v>
      </c>
      <c r="DN25" s="115">
        <v>1E-3</v>
      </c>
      <c r="DO25" s="115">
        <v>1E-3</v>
      </c>
      <c r="DP25" s="103" t="s">
        <v>346</v>
      </c>
      <c r="DQ25" s="115">
        <v>1E-3</v>
      </c>
      <c r="DR25" s="115">
        <v>1E-3</v>
      </c>
      <c r="DS25" s="103" t="s">
        <v>346</v>
      </c>
      <c r="DT25" s="115">
        <v>1E-3</v>
      </c>
      <c r="DU25" s="115">
        <v>1E-3</v>
      </c>
      <c r="DV25" s="103" t="s">
        <v>346</v>
      </c>
      <c r="DW25" s="115">
        <v>4.0000000000000001E-3</v>
      </c>
      <c r="DX25" s="115">
        <v>3.0000000000000001E-3</v>
      </c>
      <c r="DY25" s="103" t="s">
        <v>346</v>
      </c>
      <c r="DZ25" s="118">
        <v>0.11600000000000001</v>
      </c>
      <c r="EA25" s="118">
        <v>9.9521531100478483E-2</v>
      </c>
      <c r="EB25" s="156">
        <v>116.6</v>
      </c>
    </row>
    <row r="26" spans="1:132" ht="14.25" x14ac:dyDescent="0.2">
      <c r="A26" s="100" t="s">
        <v>179</v>
      </c>
      <c r="B26" s="100"/>
      <c r="C26" s="112" t="s">
        <v>180</v>
      </c>
      <c r="D26" s="113" t="s">
        <v>144</v>
      </c>
      <c r="E26" s="114">
        <v>1</v>
      </c>
      <c r="F26" s="115">
        <v>1</v>
      </c>
      <c r="G26" s="115">
        <v>9.6120000000000001</v>
      </c>
      <c r="H26" s="115">
        <v>9.8455598455598441</v>
      </c>
      <c r="I26" s="156">
        <v>97.6</v>
      </c>
      <c r="J26" s="115">
        <v>19.600000000000001</v>
      </c>
      <c r="K26" s="157">
        <v>19.863281249999996</v>
      </c>
      <c r="L26" s="156">
        <v>98.7</v>
      </c>
      <c r="M26" s="115">
        <v>18.79</v>
      </c>
      <c r="N26" s="157">
        <v>19.863281249999996</v>
      </c>
      <c r="O26" s="156">
        <v>94.6</v>
      </c>
      <c r="P26" s="115">
        <v>19.34</v>
      </c>
      <c r="Q26" s="157">
        <v>19.863281249999996</v>
      </c>
      <c r="R26" s="156">
        <v>97.4</v>
      </c>
      <c r="S26" s="115">
        <v>19.27</v>
      </c>
      <c r="T26" s="115">
        <v>19.863281249999996</v>
      </c>
      <c r="U26" s="156">
        <v>97</v>
      </c>
      <c r="V26" s="115">
        <v>19.59</v>
      </c>
      <c r="W26" s="115">
        <v>19.863281249999996</v>
      </c>
      <c r="X26" s="156">
        <v>98.6</v>
      </c>
      <c r="Y26" s="115">
        <v>19.579999999999998</v>
      </c>
      <c r="Z26" s="115">
        <v>19.863281249999996</v>
      </c>
      <c r="AA26" s="156">
        <v>98.573844641101289</v>
      </c>
      <c r="AB26" s="115">
        <v>18.91</v>
      </c>
      <c r="AC26" s="115">
        <v>19.863281249999996</v>
      </c>
      <c r="AD26" s="156">
        <v>95.200786627335319</v>
      </c>
      <c r="AE26" s="115">
        <v>-0.04</v>
      </c>
      <c r="AF26" s="158" t="s">
        <v>344</v>
      </c>
      <c r="AG26" s="115">
        <v>-0.02</v>
      </c>
      <c r="AH26" s="159" t="s">
        <v>344</v>
      </c>
      <c r="AI26" s="115">
        <v>-2E-3</v>
      </c>
      <c r="AJ26" s="159" t="s">
        <v>344</v>
      </c>
      <c r="AK26" s="115">
        <v>-1E-3</v>
      </c>
      <c r="AL26" s="159" t="s">
        <v>344</v>
      </c>
      <c r="AM26" s="115">
        <v>1.0999999999999999E-2</v>
      </c>
      <c r="AN26" s="160" t="s">
        <v>344</v>
      </c>
      <c r="AO26" s="115">
        <v>5.0999999999999997E-2</v>
      </c>
      <c r="AP26" s="159" t="s">
        <v>344</v>
      </c>
      <c r="AQ26" s="115">
        <v>2.7E-2</v>
      </c>
      <c r="AR26" s="159" t="s">
        <v>344</v>
      </c>
      <c r="AS26" s="115">
        <v>-4.0000000000000001E-3</v>
      </c>
      <c r="AT26" s="110" t="s">
        <v>344</v>
      </c>
      <c r="AU26" s="140"/>
      <c r="AV26" s="115">
        <v>-4.9000000000000002E-2</v>
      </c>
      <c r="AW26" s="103" t="s">
        <v>345</v>
      </c>
      <c r="AX26" s="156" t="s">
        <v>345</v>
      </c>
      <c r="AY26" s="115">
        <v>81.540000000000006</v>
      </c>
      <c r="AZ26" s="115">
        <v>80.3</v>
      </c>
      <c r="BA26" s="156">
        <v>101.5</v>
      </c>
      <c r="BB26" s="115">
        <v>6.0000000000000001E-3</v>
      </c>
      <c r="BC26" s="103" t="s">
        <v>345</v>
      </c>
      <c r="BD26" s="156" t="s">
        <v>345</v>
      </c>
      <c r="BE26" s="115">
        <v>81.37</v>
      </c>
      <c r="BF26" s="115">
        <v>80.3</v>
      </c>
      <c r="BG26" s="156">
        <v>101.3</v>
      </c>
      <c r="BH26" s="115">
        <v>3.464</v>
      </c>
      <c r="BI26" s="115">
        <v>0.52</v>
      </c>
      <c r="BJ26" s="103" t="s">
        <v>346</v>
      </c>
      <c r="BK26" s="115">
        <v>0.60299999999999998</v>
      </c>
      <c r="BL26" s="115">
        <v>0.192</v>
      </c>
      <c r="BM26" s="103" t="s">
        <v>346</v>
      </c>
      <c r="BN26" s="115">
        <v>11.67</v>
      </c>
      <c r="BO26" s="115">
        <v>2.2210000000000001</v>
      </c>
      <c r="BP26" s="103" t="s">
        <v>346</v>
      </c>
      <c r="BQ26" s="115">
        <v>2E-3</v>
      </c>
      <c r="BR26" s="115">
        <v>-1.7000000000000001E-2</v>
      </c>
      <c r="BS26" s="103" t="s">
        <v>346</v>
      </c>
      <c r="BT26" s="115">
        <v>3.464</v>
      </c>
      <c r="BU26" s="115">
        <v>12.8</v>
      </c>
      <c r="BV26" s="115">
        <v>9.7685548828124986</v>
      </c>
      <c r="BW26" s="156">
        <v>95.6</v>
      </c>
      <c r="BX26" s="115">
        <v>2.2919999999999998</v>
      </c>
      <c r="BY26" s="115">
        <v>12.07</v>
      </c>
      <c r="BZ26" s="115">
        <v>9.7685548828124986</v>
      </c>
      <c r="CA26" s="156">
        <v>100.1</v>
      </c>
      <c r="CB26" s="115">
        <v>0.60299999999999998</v>
      </c>
      <c r="CC26" s="115">
        <v>10.75</v>
      </c>
      <c r="CD26" s="115">
        <v>9.7685548828124986</v>
      </c>
      <c r="CE26" s="156">
        <v>103.9</v>
      </c>
      <c r="CF26" s="115">
        <v>11.47</v>
      </c>
      <c r="CG26" s="115">
        <v>21.19</v>
      </c>
      <c r="CH26" s="115">
        <v>9.7685548828124986</v>
      </c>
      <c r="CI26" s="156">
        <v>99.5</v>
      </c>
      <c r="CJ26" s="115">
        <v>11.67</v>
      </c>
      <c r="CK26" s="115">
        <v>21.19</v>
      </c>
      <c r="CL26" s="115">
        <v>9.7685548828124986</v>
      </c>
      <c r="CM26" s="156">
        <v>97.5</v>
      </c>
      <c r="CN26" s="115">
        <v>2E-3</v>
      </c>
      <c r="CO26" s="115">
        <v>9.8610000000000007</v>
      </c>
      <c r="CP26" s="115">
        <v>9.7685548828124986</v>
      </c>
      <c r="CQ26" s="156">
        <v>100.9</v>
      </c>
      <c r="CR26" s="115">
        <v>3.464</v>
      </c>
      <c r="CS26" s="115">
        <v>12.76</v>
      </c>
      <c r="CT26" s="115">
        <v>9.7685548828124986</v>
      </c>
      <c r="CU26" s="156">
        <v>95.2</v>
      </c>
      <c r="CV26" s="115">
        <v>0.60299999999999998</v>
      </c>
      <c r="CW26" s="115">
        <v>10.63</v>
      </c>
      <c r="CX26" s="115">
        <v>9.7685548828124986</v>
      </c>
      <c r="CY26" s="156">
        <v>102.6</v>
      </c>
      <c r="CZ26" s="115">
        <v>11.67</v>
      </c>
      <c r="DA26" s="115">
        <v>21</v>
      </c>
      <c r="DB26" s="115">
        <v>9.7685548828124986</v>
      </c>
      <c r="DC26" s="156">
        <v>95.5</v>
      </c>
      <c r="DD26" s="115">
        <v>2E-3</v>
      </c>
      <c r="DE26" s="115">
        <v>10.029999999999999</v>
      </c>
      <c r="DF26" s="115">
        <v>9.7685548828124986</v>
      </c>
      <c r="DG26" s="156">
        <v>102.7</v>
      </c>
      <c r="DH26" s="115">
        <v>3.464</v>
      </c>
      <c r="DI26" s="115">
        <v>3.34</v>
      </c>
      <c r="DJ26" s="103" t="s">
        <v>346</v>
      </c>
      <c r="DK26" s="115">
        <v>2.2919999999999998</v>
      </c>
      <c r="DL26" s="115">
        <v>2.37</v>
      </c>
      <c r="DM26" s="103" t="s">
        <v>346</v>
      </c>
      <c r="DN26" s="115">
        <v>0.60299999999999998</v>
      </c>
      <c r="DO26" s="115">
        <v>0.60099999999999998</v>
      </c>
      <c r="DP26" s="103" t="s">
        <v>346</v>
      </c>
      <c r="DQ26" s="115">
        <v>11.47</v>
      </c>
      <c r="DR26" s="115">
        <v>11.51</v>
      </c>
      <c r="DS26" s="103">
        <v>0.3</v>
      </c>
      <c r="DT26" s="115">
        <v>11.67</v>
      </c>
      <c r="DU26" s="115">
        <v>11.76</v>
      </c>
      <c r="DV26" s="103">
        <v>0.8</v>
      </c>
      <c r="DW26" s="115">
        <v>2E-3</v>
      </c>
      <c r="DX26" s="115">
        <v>1.4E-2</v>
      </c>
      <c r="DY26" s="103" t="s">
        <v>346</v>
      </c>
      <c r="DZ26" s="118">
        <v>0.96299999999999997</v>
      </c>
      <c r="EA26" s="118">
        <v>1.001953125</v>
      </c>
      <c r="EB26" s="156">
        <v>96.1</v>
      </c>
    </row>
    <row r="27" spans="1:132" ht="14.25" x14ac:dyDescent="0.2">
      <c r="A27" s="100" t="s">
        <v>182</v>
      </c>
      <c r="B27" s="100"/>
      <c r="C27" s="112" t="s">
        <v>183</v>
      </c>
      <c r="D27" s="113" t="s">
        <v>144</v>
      </c>
      <c r="E27" s="114">
        <v>0.01</v>
      </c>
      <c r="F27" s="115">
        <v>0.02</v>
      </c>
      <c r="G27" s="115">
        <v>1.966</v>
      </c>
      <c r="H27" s="115">
        <v>1.9921951219512195</v>
      </c>
      <c r="I27" s="156">
        <v>98.7</v>
      </c>
      <c r="J27" s="115">
        <v>5.0209999999999999</v>
      </c>
      <c r="K27" s="157">
        <v>5.0527363184079608</v>
      </c>
      <c r="L27" s="156">
        <v>99.4</v>
      </c>
      <c r="M27" s="115">
        <v>4.7839999999999998</v>
      </c>
      <c r="N27" s="157">
        <v>5.0527363184079608</v>
      </c>
      <c r="O27" s="156">
        <v>94.7</v>
      </c>
      <c r="P27" s="115">
        <v>4.9329999999999998</v>
      </c>
      <c r="Q27" s="157">
        <v>5.0527363184079608</v>
      </c>
      <c r="R27" s="156">
        <v>97.6</v>
      </c>
      <c r="S27" s="115">
        <v>4.976</v>
      </c>
      <c r="T27" s="115">
        <v>5.0527363184079608</v>
      </c>
      <c r="U27" s="156">
        <v>98.5</v>
      </c>
      <c r="V27" s="115">
        <v>5.0389999999999997</v>
      </c>
      <c r="W27" s="115">
        <v>5.0527363184079608</v>
      </c>
      <c r="X27" s="156">
        <v>90</v>
      </c>
      <c r="Y27" s="115">
        <v>5.0090000000000003</v>
      </c>
      <c r="Z27" s="115">
        <v>5.0527363184079608</v>
      </c>
      <c r="AA27" s="156">
        <v>99.134403308389125</v>
      </c>
      <c r="AB27" s="115">
        <v>4.8639999999999999</v>
      </c>
      <c r="AC27" s="115">
        <v>5.0527363184079608</v>
      </c>
      <c r="AD27" s="156">
        <v>96.264671130366281</v>
      </c>
      <c r="AE27" s="115">
        <v>1E-3</v>
      </c>
      <c r="AF27" s="158" t="s">
        <v>344</v>
      </c>
      <c r="AG27" s="115">
        <v>1E-3</v>
      </c>
      <c r="AH27" s="159" t="s">
        <v>344</v>
      </c>
      <c r="AI27" s="115">
        <v>1E-3</v>
      </c>
      <c r="AJ27" s="159" t="s">
        <v>344</v>
      </c>
      <c r="AK27" s="115">
        <v>1E-3</v>
      </c>
      <c r="AL27" s="159" t="s">
        <v>344</v>
      </c>
      <c r="AM27" s="115">
        <v>1E-3</v>
      </c>
      <c r="AN27" s="160" t="s">
        <v>344</v>
      </c>
      <c r="AO27" s="115">
        <v>1E-3</v>
      </c>
      <c r="AP27" s="159" t="s">
        <v>344</v>
      </c>
      <c r="AQ27" s="115">
        <v>1E-3</v>
      </c>
      <c r="AR27" s="159" t="s">
        <v>344</v>
      </c>
      <c r="AS27" s="115">
        <v>2E-3</v>
      </c>
      <c r="AT27" s="110" t="s">
        <v>344</v>
      </c>
      <c r="AU27" s="140"/>
      <c r="AV27" s="115">
        <v>2E-3</v>
      </c>
      <c r="AW27" s="103" t="s">
        <v>345</v>
      </c>
      <c r="AX27" s="156" t="s">
        <v>345</v>
      </c>
      <c r="AY27" s="115">
        <v>1.0189999999999999</v>
      </c>
      <c r="AZ27" s="115">
        <v>1</v>
      </c>
      <c r="BA27" s="156">
        <v>101.9</v>
      </c>
      <c r="BB27" s="115">
        <v>3.0000000000000001E-3</v>
      </c>
      <c r="BC27" s="103" t="s">
        <v>345</v>
      </c>
      <c r="BD27" s="156" t="s">
        <v>345</v>
      </c>
      <c r="BE27" s="115">
        <v>1.0129999999999999</v>
      </c>
      <c r="BF27" s="115">
        <v>1</v>
      </c>
      <c r="BG27" s="156">
        <v>101.3</v>
      </c>
      <c r="BH27" s="115">
        <v>0</v>
      </c>
      <c r="BI27" s="115">
        <v>0</v>
      </c>
      <c r="BJ27" s="103" t="s">
        <v>346</v>
      </c>
      <c r="BK27" s="115">
        <v>1E-3</v>
      </c>
      <c r="BL27" s="115">
        <v>0</v>
      </c>
      <c r="BM27" s="103" t="s">
        <v>346</v>
      </c>
      <c r="BN27" s="115">
        <v>1E-3</v>
      </c>
      <c r="BO27" s="115">
        <v>1E-3</v>
      </c>
      <c r="BP27" s="103" t="s">
        <v>346</v>
      </c>
      <c r="BQ27" s="115">
        <v>1E-3</v>
      </c>
      <c r="BR27" s="115">
        <v>1E-3</v>
      </c>
      <c r="BS27" s="103" t="s">
        <v>346</v>
      </c>
      <c r="BT27" s="115">
        <v>0</v>
      </c>
      <c r="BU27" s="115">
        <v>0.98099999999999998</v>
      </c>
      <c r="BV27" s="115">
        <v>0.9936306467661693</v>
      </c>
      <c r="BW27" s="156">
        <v>98.7</v>
      </c>
      <c r="BX27" s="115">
        <v>1E-3</v>
      </c>
      <c r="BY27" s="115">
        <v>0.98899999999999999</v>
      </c>
      <c r="BZ27" s="115">
        <v>0.9936306467661693</v>
      </c>
      <c r="CA27" s="156">
        <v>99.4</v>
      </c>
      <c r="CB27" s="115">
        <v>1E-3</v>
      </c>
      <c r="CC27" s="115">
        <v>1.024</v>
      </c>
      <c r="CD27" s="115">
        <v>0.9936306467661693</v>
      </c>
      <c r="CE27" s="156">
        <v>103</v>
      </c>
      <c r="CF27" s="115">
        <v>1E-3</v>
      </c>
      <c r="CG27" s="115">
        <v>1.0249999999999999</v>
      </c>
      <c r="CH27" s="115">
        <v>0.9936306467661693</v>
      </c>
      <c r="CI27" s="156">
        <v>103.1</v>
      </c>
      <c r="CJ27" s="115">
        <v>1E-3</v>
      </c>
      <c r="CK27" s="115">
        <v>1.008</v>
      </c>
      <c r="CL27" s="115">
        <v>0.9936306467661693</v>
      </c>
      <c r="CM27" s="156">
        <v>101.3</v>
      </c>
      <c r="CN27" s="115">
        <v>1E-3</v>
      </c>
      <c r="CO27" s="115">
        <v>0.98199999999999998</v>
      </c>
      <c r="CP27" s="115">
        <v>0.9936306467661693</v>
      </c>
      <c r="CQ27" s="156">
        <v>98.7</v>
      </c>
      <c r="CR27" s="115">
        <v>0</v>
      </c>
      <c r="CS27" s="115">
        <v>0.97199999999999998</v>
      </c>
      <c r="CT27" s="115">
        <v>0.9936306467661693</v>
      </c>
      <c r="CU27" s="156">
        <v>97.8</v>
      </c>
      <c r="CV27" s="115">
        <v>1E-3</v>
      </c>
      <c r="CW27" s="115">
        <v>1.008</v>
      </c>
      <c r="CX27" s="115">
        <v>0.9936306467661693</v>
      </c>
      <c r="CY27" s="156">
        <v>101.3</v>
      </c>
      <c r="CZ27" s="115">
        <v>1E-3</v>
      </c>
      <c r="DA27" s="115">
        <v>1.01</v>
      </c>
      <c r="DB27" s="115">
        <v>0.9936306467661693</v>
      </c>
      <c r="DC27" s="156">
        <v>101.5</v>
      </c>
      <c r="DD27" s="115">
        <v>1E-3</v>
      </c>
      <c r="DE27" s="115">
        <v>1.004</v>
      </c>
      <c r="DF27" s="115">
        <v>0.9936306467661693</v>
      </c>
      <c r="DG27" s="156">
        <v>100.9</v>
      </c>
      <c r="DH27" s="115">
        <v>0</v>
      </c>
      <c r="DI27" s="115">
        <v>0</v>
      </c>
      <c r="DJ27" s="103" t="s">
        <v>346</v>
      </c>
      <c r="DK27" s="115">
        <v>1E-3</v>
      </c>
      <c r="DL27" s="115">
        <v>0</v>
      </c>
      <c r="DM27" s="103" t="s">
        <v>346</v>
      </c>
      <c r="DN27" s="115">
        <v>1E-3</v>
      </c>
      <c r="DO27" s="115">
        <v>1E-3</v>
      </c>
      <c r="DP27" s="103" t="s">
        <v>346</v>
      </c>
      <c r="DQ27" s="115">
        <v>1E-3</v>
      </c>
      <c r="DR27" s="115">
        <v>0</v>
      </c>
      <c r="DS27" s="103" t="s">
        <v>346</v>
      </c>
      <c r="DT27" s="115">
        <v>1E-3</v>
      </c>
      <c r="DU27" s="115">
        <v>1E-3</v>
      </c>
      <c r="DV27" s="103" t="s">
        <v>346</v>
      </c>
      <c r="DW27" s="115">
        <v>1E-3</v>
      </c>
      <c r="DX27" s="115">
        <v>1E-3</v>
      </c>
      <c r="DY27" s="103" t="s">
        <v>346</v>
      </c>
      <c r="DZ27" s="118">
        <v>0.08</v>
      </c>
      <c r="EA27" s="118">
        <v>8.0199004975124388E-2</v>
      </c>
      <c r="EB27" s="156">
        <v>99.8</v>
      </c>
    </row>
    <row r="28" spans="1:132" ht="14.25" x14ac:dyDescent="0.2">
      <c r="A28" s="100" t="s">
        <v>185</v>
      </c>
      <c r="B28" s="100"/>
      <c r="C28" s="112" t="s">
        <v>186</v>
      </c>
      <c r="D28" s="113" t="s">
        <v>144</v>
      </c>
      <c r="E28" s="114">
        <v>0.05</v>
      </c>
      <c r="F28" s="115">
        <v>0.5</v>
      </c>
      <c r="G28" s="115">
        <v>10.17</v>
      </c>
      <c r="H28" s="115">
        <v>9.8795180722891587</v>
      </c>
      <c r="I28" s="156">
        <v>102.9</v>
      </c>
      <c r="J28" s="115">
        <v>20.62</v>
      </c>
      <c r="K28" s="157">
        <v>19.8670465337132</v>
      </c>
      <c r="L28" s="156">
        <v>103.8</v>
      </c>
      <c r="M28" s="115">
        <v>19.739999999999998</v>
      </c>
      <c r="N28" s="157">
        <v>19.8670465337132</v>
      </c>
      <c r="O28" s="156">
        <v>99.4</v>
      </c>
      <c r="P28" s="115">
        <v>20.11</v>
      </c>
      <c r="Q28" s="157">
        <v>19.8670465337132</v>
      </c>
      <c r="R28" s="156">
        <v>101.2</v>
      </c>
      <c r="S28" s="115">
        <v>20.260000000000002</v>
      </c>
      <c r="T28" s="115">
        <v>19.8670465337132</v>
      </c>
      <c r="U28" s="156">
        <v>102</v>
      </c>
      <c r="V28" s="115">
        <v>20.32</v>
      </c>
      <c r="W28" s="115">
        <v>19.8670465337132</v>
      </c>
      <c r="X28" s="156">
        <v>102.3</v>
      </c>
      <c r="Y28" s="115">
        <v>20.28</v>
      </c>
      <c r="Z28" s="115">
        <v>19.8670465337132</v>
      </c>
      <c r="AA28" s="156">
        <v>102.07858508604207</v>
      </c>
      <c r="AB28" s="115">
        <v>19.510000000000002</v>
      </c>
      <c r="AC28" s="115">
        <v>19.8670465337132</v>
      </c>
      <c r="AD28" s="156">
        <v>98.202820267686434</v>
      </c>
      <c r="AE28" s="115">
        <v>-1E-3</v>
      </c>
      <c r="AF28" s="158" t="s">
        <v>344</v>
      </c>
      <c r="AG28" s="115">
        <v>-2E-3</v>
      </c>
      <c r="AH28" s="159" t="s">
        <v>344</v>
      </c>
      <c r="AI28" s="115">
        <v>-3.0000000000000001E-3</v>
      </c>
      <c r="AJ28" s="159" t="s">
        <v>344</v>
      </c>
      <c r="AK28" s="115">
        <v>-5.0000000000000001E-3</v>
      </c>
      <c r="AL28" s="159" t="s">
        <v>344</v>
      </c>
      <c r="AM28" s="115">
        <v>-6.0000000000000001E-3</v>
      </c>
      <c r="AN28" s="160" t="s">
        <v>344</v>
      </c>
      <c r="AO28" s="115">
        <v>-4.0000000000000001E-3</v>
      </c>
      <c r="AP28" s="159" t="s">
        <v>344</v>
      </c>
      <c r="AQ28" s="115">
        <v>-5.0000000000000001E-3</v>
      </c>
      <c r="AR28" s="159" t="s">
        <v>344</v>
      </c>
      <c r="AS28" s="115">
        <v>-5.0000000000000001E-3</v>
      </c>
      <c r="AT28" s="110" t="s">
        <v>344</v>
      </c>
      <c r="AU28" s="140"/>
      <c r="AV28" s="115">
        <v>121.3</v>
      </c>
      <c r="AW28" s="103">
        <v>120.4</v>
      </c>
      <c r="AX28" s="156">
        <v>100.7</v>
      </c>
      <c r="AY28" s="115">
        <v>120.8</v>
      </c>
      <c r="AZ28" s="115">
        <v>120.2</v>
      </c>
      <c r="BA28" s="156">
        <v>100.5</v>
      </c>
      <c r="BB28" s="115">
        <v>119.7</v>
      </c>
      <c r="BC28" s="103">
        <v>120.4</v>
      </c>
      <c r="BD28" s="156">
        <v>99.4</v>
      </c>
      <c r="BE28" s="115">
        <v>116.5</v>
      </c>
      <c r="BF28" s="115">
        <v>120.2</v>
      </c>
      <c r="BG28" s="156">
        <v>96.9</v>
      </c>
      <c r="BH28" s="115">
        <v>0.24399999999999999</v>
      </c>
      <c r="BI28" s="115">
        <v>4.5999999999999999E-2</v>
      </c>
      <c r="BJ28" s="103" t="s">
        <v>346</v>
      </c>
      <c r="BK28" s="115">
        <v>0.187</v>
      </c>
      <c r="BL28" s="115">
        <v>3.5999999999999997E-2</v>
      </c>
      <c r="BM28" s="103" t="s">
        <v>346</v>
      </c>
      <c r="BN28" s="115">
        <v>0.57499999999999996</v>
      </c>
      <c r="BO28" s="115">
        <v>0.109</v>
      </c>
      <c r="BP28" s="103" t="s">
        <v>346</v>
      </c>
      <c r="BQ28" s="115">
        <v>-6.0000000000000001E-3</v>
      </c>
      <c r="BR28" s="115">
        <v>-4.0000000000000001E-3</v>
      </c>
      <c r="BS28" s="103" t="s">
        <v>346</v>
      </c>
      <c r="BT28" s="115">
        <v>0.24399999999999999</v>
      </c>
      <c r="BU28" s="115">
        <v>75.75</v>
      </c>
      <c r="BV28" s="115">
        <v>71.015183285849957</v>
      </c>
      <c r="BW28" s="156">
        <v>106.3</v>
      </c>
      <c r="BX28" s="115">
        <v>0.223</v>
      </c>
      <c r="BY28" s="115">
        <v>76.14</v>
      </c>
      <c r="BZ28" s="115">
        <v>71.015183285849957</v>
      </c>
      <c r="CA28" s="156">
        <v>106.9</v>
      </c>
      <c r="CB28" s="115">
        <v>0.187</v>
      </c>
      <c r="CC28" s="115">
        <v>77.22</v>
      </c>
      <c r="CD28" s="115">
        <v>71.015183285849957</v>
      </c>
      <c r="CE28" s="156">
        <v>108.5</v>
      </c>
      <c r="CF28" s="115">
        <v>0.56699999999999995</v>
      </c>
      <c r="CG28" s="115">
        <v>77.400000000000006</v>
      </c>
      <c r="CH28" s="115">
        <v>71.015183285849957</v>
      </c>
      <c r="CI28" s="156">
        <v>108.2</v>
      </c>
      <c r="CJ28" s="115">
        <v>0.57499999999999996</v>
      </c>
      <c r="CK28" s="115">
        <v>79.3</v>
      </c>
      <c r="CL28" s="115">
        <v>71.015183285849957</v>
      </c>
      <c r="CM28" s="156">
        <v>110.9</v>
      </c>
      <c r="CN28" s="115">
        <v>-6.0000000000000001E-3</v>
      </c>
      <c r="CO28" s="115">
        <v>74.61</v>
      </c>
      <c r="CP28" s="115">
        <v>71.015183285849957</v>
      </c>
      <c r="CQ28" s="156">
        <v>105.1</v>
      </c>
      <c r="CR28" s="115">
        <v>0.24399999999999999</v>
      </c>
      <c r="CS28" s="115">
        <v>74.989999999999995</v>
      </c>
      <c r="CT28" s="115">
        <v>71.015183285849957</v>
      </c>
      <c r="CU28" s="156">
        <v>105.3</v>
      </c>
      <c r="CV28" s="115">
        <v>0.187</v>
      </c>
      <c r="CW28" s="115">
        <v>76.98</v>
      </c>
      <c r="CX28" s="115">
        <v>71.015183285849957</v>
      </c>
      <c r="CY28" s="156">
        <v>108.1</v>
      </c>
      <c r="CZ28" s="115">
        <v>0.57499999999999996</v>
      </c>
      <c r="DA28" s="115">
        <v>75.89</v>
      </c>
      <c r="DB28" s="115">
        <v>71.015183285849957</v>
      </c>
      <c r="DC28" s="156">
        <v>106.1</v>
      </c>
      <c r="DD28" s="115">
        <v>-6.0000000000000001E-3</v>
      </c>
      <c r="DE28" s="115">
        <v>75.11</v>
      </c>
      <c r="DF28" s="115">
        <v>71.015183285849957</v>
      </c>
      <c r="DG28" s="156">
        <v>105.8</v>
      </c>
      <c r="DH28" s="115">
        <v>0.24399999999999999</v>
      </c>
      <c r="DI28" s="115">
        <v>0.24099999999999999</v>
      </c>
      <c r="DJ28" s="103" t="s">
        <v>346</v>
      </c>
      <c r="DK28" s="115">
        <v>0.223</v>
      </c>
      <c r="DL28" s="115">
        <v>0.222</v>
      </c>
      <c r="DM28" s="103" t="s">
        <v>346</v>
      </c>
      <c r="DN28" s="115">
        <v>0.187</v>
      </c>
      <c r="DO28" s="115">
        <v>0.191</v>
      </c>
      <c r="DP28" s="103" t="s">
        <v>346</v>
      </c>
      <c r="DQ28" s="115">
        <v>0.56699999999999995</v>
      </c>
      <c r="DR28" s="115">
        <v>0.57299999999999995</v>
      </c>
      <c r="DS28" s="103" t="s">
        <v>346</v>
      </c>
      <c r="DT28" s="115">
        <v>0.57499999999999996</v>
      </c>
      <c r="DU28" s="115">
        <v>0.57599999999999996</v>
      </c>
      <c r="DV28" s="103" t="s">
        <v>346</v>
      </c>
      <c r="DW28" s="115">
        <v>-6.0000000000000001E-3</v>
      </c>
      <c r="DX28" s="115">
        <v>-8.0000000000000002E-3</v>
      </c>
      <c r="DY28" s="103" t="s">
        <v>346</v>
      </c>
      <c r="DZ28" s="118">
        <v>0.56200000000000006</v>
      </c>
      <c r="EA28" s="118">
        <v>0.49762583095916429</v>
      </c>
      <c r="EB28" s="156">
        <v>112.9</v>
      </c>
    </row>
    <row r="29" spans="1:132" ht="14.25" x14ac:dyDescent="0.2">
      <c r="A29" s="100" t="s">
        <v>208</v>
      </c>
      <c r="B29" s="100"/>
      <c r="C29" s="112" t="s">
        <v>209</v>
      </c>
      <c r="D29" s="113" t="s">
        <v>144</v>
      </c>
      <c r="E29" s="114">
        <v>0.05</v>
      </c>
      <c r="F29" s="115">
        <v>0.1</v>
      </c>
      <c r="G29" s="115">
        <v>1.992</v>
      </c>
      <c r="H29" s="115">
        <v>1.9941176470588233</v>
      </c>
      <c r="I29" s="156">
        <v>99.9</v>
      </c>
      <c r="J29" s="115">
        <v>1.9890000000000001</v>
      </c>
      <c r="K29" s="157">
        <v>1.9862340216322518</v>
      </c>
      <c r="L29" s="156">
        <v>100.1</v>
      </c>
      <c r="M29" s="115">
        <v>1.9079999999999999</v>
      </c>
      <c r="N29" s="157">
        <v>1.9862340216322518</v>
      </c>
      <c r="O29" s="156">
        <v>96.1</v>
      </c>
      <c r="P29" s="115">
        <v>1.948</v>
      </c>
      <c r="Q29" s="157">
        <v>1.9862340216322518</v>
      </c>
      <c r="R29" s="156">
        <v>98.1</v>
      </c>
      <c r="S29" s="115">
        <v>1.954</v>
      </c>
      <c r="T29" s="115">
        <v>1.9862340216322518</v>
      </c>
      <c r="U29" s="156">
        <v>98.4</v>
      </c>
      <c r="V29" s="115">
        <v>1.958</v>
      </c>
      <c r="W29" s="115">
        <v>1.9862340216322518</v>
      </c>
      <c r="X29" s="156">
        <v>98.6</v>
      </c>
      <c r="Y29" s="115">
        <v>1.9590000000000001</v>
      </c>
      <c r="Z29" s="115">
        <v>1.9862340216322518</v>
      </c>
      <c r="AA29" s="156">
        <v>98.62886138613861</v>
      </c>
      <c r="AB29" s="115">
        <v>1.899</v>
      </c>
      <c r="AC29" s="115">
        <v>1.9862340216322518</v>
      </c>
      <c r="AD29" s="156">
        <v>95.608069306930688</v>
      </c>
      <c r="AE29" s="115">
        <v>0</v>
      </c>
      <c r="AF29" s="158" t="s">
        <v>344</v>
      </c>
      <c r="AG29" s="115">
        <v>0</v>
      </c>
      <c r="AH29" s="159" t="s">
        <v>344</v>
      </c>
      <c r="AI29" s="115">
        <v>0</v>
      </c>
      <c r="AJ29" s="159" t="s">
        <v>344</v>
      </c>
      <c r="AK29" s="115">
        <v>0</v>
      </c>
      <c r="AL29" s="159" t="s">
        <v>344</v>
      </c>
      <c r="AM29" s="115">
        <v>0</v>
      </c>
      <c r="AN29" s="160" t="s">
        <v>344</v>
      </c>
      <c r="AO29" s="115">
        <v>0</v>
      </c>
      <c r="AP29" s="159" t="s">
        <v>344</v>
      </c>
      <c r="AQ29" s="115">
        <v>0</v>
      </c>
      <c r="AR29" s="159" t="s">
        <v>344</v>
      </c>
      <c r="AS29" s="115">
        <v>0</v>
      </c>
      <c r="AT29" s="110" t="s">
        <v>344</v>
      </c>
      <c r="AU29" s="140"/>
      <c r="AV29" s="115">
        <v>-2E-3</v>
      </c>
      <c r="AW29" s="103" t="s">
        <v>345</v>
      </c>
      <c r="AX29" s="156" t="s">
        <v>345</v>
      </c>
      <c r="AY29" s="115">
        <v>0.79500000000000004</v>
      </c>
      <c r="AZ29" s="115">
        <v>0.8</v>
      </c>
      <c r="BA29" s="156">
        <v>99.4</v>
      </c>
      <c r="BB29" s="115">
        <v>-2E-3</v>
      </c>
      <c r="BC29" s="103" t="s">
        <v>345</v>
      </c>
      <c r="BD29" s="156" t="s">
        <v>345</v>
      </c>
      <c r="BE29" s="115">
        <v>0.76900000000000002</v>
      </c>
      <c r="BF29" s="115">
        <v>0.8</v>
      </c>
      <c r="BG29" s="156">
        <v>96.1</v>
      </c>
      <c r="BH29" s="115">
        <v>6.2E-2</v>
      </c>
      <c r="BI29" s="115">
        <v>1.2E-2</v>
      </c>
      <c r="BJ29" s="103" t="s">
        <v>346</v>
      </c>
      <c r="BK29" s="115">
        <v>0.01</v>
      </c>
      <c r="BL29" s="115">
        <v>2E-3</v>
      </c>
      <c r="BM29" s="103" t="s">
        <v>346</v>
      </c>
      <c r="BN29" s="115">
        <v>0.01</v>
      </c>
      <c r="BO29" s="115">
        <v>2E-3</v>
      </c>
      <c r="BP29" s="103" t="s">
        <v>346</v>
      </c>
      <c r="BQ29" s="115">
        <v>3.0000000000000001E-3</v>
      </c>
      <c r="BR29" s="115">
        <v>1E-3</v>
      </c>
      <c r="BS29" s="103" t="s">
        <v>346</v>
      </c>
      <c r="BT29" s="115">
        <v>6.2E-2</v>
      </c>
      <c r="BU29" s="115">
        <v>1.05</v>
      </c>
      <c r="BV29" s="115">
        <v>0.98289026548672564</v>
      </c>
      <c r="BW29" s="156">
        <v>100.5</v>
      </c>
      <c r="BX29" s="115">
        <v>6.7000000000000004E-2</v>
      </c>
      <c r="BY29" s="115">
        <v>1.0549999999999999</v>
      </c>
      <c r="BZ29" s="115">
        <v>0.98289026548672564</v>
      </c>
      <c r="CA29" s="156">
        <v>100.5</v>
      </c>
      <c r="CB29" s="115">
        <v>0.01</v>
      </c>
      <c r="CC29" s="115">
        <v>1.016</v>
      </c>
      <c r="CD29" s="115">
        <v>0.98289026548672564</v>
      </c>
      <c r="CE29" s="156">
        <v>102.4</v>
      </c>
      <c r="CF29" s="115">
        <v>1.2E-2</v>
      </c>
      <c r="CG29" s="115">
        <v>1.01</v>
      </c>
      <c r="CH29" s="115">
        <v>0.98289026548672564</v>
      </c>
      <c r="CI29" s="156">
        <v>101.5</v>
      </c>
      <c r="CJ29" s="115">
        <v>0.01</v>
      </c>
      <c r="CK29" s="115">
        <v>0.998</v>
      </c>
      <c r="CL29" s="115">
        <v>0.98289026548672564</v>
      </c>
      <c r="CM29" s="156">
        <v>100.5</v>
      </c>
      <c r="CN29" s="115">
        <v>3.0000000000000001E-3</v>
      </c>
      <c r="CO29" s="115">
        <v>0.97299999999999998</v>
      </c>
      <c r="CP29" s="115">
        <v>0.98289026548672564</v>
      </c>
      <c r="CQ29" s="156">
        <v>98.7</v>
      </c>
      <c r="CR29" s="115">
        <v>6.2E-2</v>
      </c>
      <c r="CS29" s="115">
        <v>1.04</v>
      </c>
      <c r="CT29" s="115">
        <v>0.98289026548672564</v>
      </c>
      <c r="CU29" s="156">
        <v>99.5</v>
      </c>
      <c r="CV29" s="115">
        <v>0.01</v>
      </c>
      <c r="CW29" s="115">
        <v>1.012</v>
      </c>
      <c r="CX29" s="115">
        <v>0.98289026548672564</v>
      </c>
      <c r="CY29" s="156">
        <v>101.9</v>
      </c>
      <c r="CZ29" s="115">
        <v>0.01</v>
      </c>
      <c r="DA29" s="115">
        <v>0.99399999999999999</v>
      </c>
      <c r="DB29" s="115">
        <v>0.98289026548672564</v>
      </c>
      <c r="DC29" s="156">
        <v>100.1</v>
      </c>
      <c r="DD29" s="115">
        <v>3.0000000000000001E-3</v>
      </c>
      <c r="DE29" s="115">
        <v>0.97799999999999998</v>
      </c>
      <c r="DF29" s="115">
        <v>0.98289026548672564</v>
      </c>
      <c r="DG29" s="156">
        <v>99.2</v>
      </c>
      <c r="DH29" s="115">
        <v>6.2E-2</v>
      </c>
      <c r="DI29" s="115">
        <v>6.0999999999999999E-2</v>
      </c>
      <c r="DJ29" s="103" t="s">
        <v>346</v>
      </c>
      <c r="DK29" s="115">
        <v>6.7000000000000004E-2</v>
      </c>
      <c r="DL29" s="115">
        <v>6.7000000000000004E-2</v>
      </c>
      <c r="DM29" s="103" t="s">
        <v>346</v>
      </c>
      <c r="DN29" s="115">
        <v>0.01</v>
      </c>
      <c r="DO29" s="115">
        <v>1.0999999999999999E-2</v>
      </c>
      <c r="DP29" s="103" t="s">
        <v>346</v>
      </c>
      <c r="DQ29" s="115">
        <v>1.2E-2</v>
      </c>
      <c r="DR29" s="115">
        <v>1.2E-2</v>
      </c>
      <c r="DS29" s="103" t="s">
        <v>346</v>
      </c>
      <c r="DT29" s="115">
        <v>0.01</v>
      </c>
      <c r="DU29" s="115">
        <v>0.01</v>
      </c>
      <c r="DV29" s="103" t="s">
        <v>346</v>
      </c>
      <c r="DW29" s="115">
        <v>3.0000000000000001E-3</v>
      </c>
      <c r="DX29" s="115">
        <v>3.0000000000000001E-3</v>
      </c>
      <c r="DY29" s="103" t="s">
        <v>346</v>
      </c>
      <c r="DZ29" s="118">
        <v>0.107</v>
      </c>
      <c r="EA29" s="118">
        <v>9.9508357915437565E-2</v>
      </c>
      <c r="EB29" s="156">
        <v>107.5</v>
      </c>
    </row>
    <row r="30" spans="1:132" ht="14.25" x14ac:dyDescent="0.2">
      <c r="A30" s="100" t="s">
        <v>219</v>
      </c>
      <c r="B30" s="100"/>
      <c r="C30" s="112" t="s">
        <v>220</v>
      </c>
      <c r="D30" s="113" t="s">
        <v>144</v>
      </c>
      <c r="E30" s="114">
        <v>5.0000000000000001E-3</v>
      </c>
      <c r="F30" s="115">
        <v>0.05</v>
      </c>
      <c r="G30" s="115">
        <v>10.89</v>
      </c>
      <c r="H30" s="115">
        <v>10.15015015015015</v>
      </c>
      <c r="I30" s="156">
        <v>105</v>
      </c>
      <c r="J30" s="115">
        <v>2.0859999999999999</v>
      </c>
      <c r="K30" s="157">
        <v>1.988</v>
      </c>
      <c r="L30" s="156">
        <v>104.9</v>
      </c>
      <c r="M30" s="115">
        <v>1.99</v>
      </c>
      <c r="N30" s="157">
        <v>1.988</v>
      </c>
      <c r="O30" s="156">
        <v>100.1</v>
      </c>
      <c r="P30" s="115">
        <v>2.0270000000000001</v>
      </c>
      <c r="Q30" s="157">
        <v>1.988</v>
      </c>
      <c r="R30" s="156">
        <v>102</v>
      </c>
      <c r="S30" s="115">
        <v>2.0430000000000001</v>
      </c>
      <c r="T30" s="115">
        <v>1.988</v>
      </c>
      <c r="U30" s="156">
        <v>102.8</v>
      </c>
      <c r="V30" s="115">
        <v>2.0680000000000001</v>
      </c>
      <c r="W30" s="115">
        <v>1.988</v>
      </c>
      <c r="X30" s="156">
        <v>104</v>
      </c>
      <c r="Y30" s="115">
        <v>2.0339999999999998</v>
      </c>
      <c r="Z30" s="115">
        <v>1.988</v>
      </c>
      <c r="AA30" s="156">
        <v>102.31388329979877</v>
      </c>
      <c r="AB30" s="115">
        <v>1.9770000000000001</v>
      </c>
      <c r="AC30" s="115">
        <v>1.988</v>
      </c>
      <c r="AD30" s="156">
        <v>99.446680080482906</v>
      </c>
      <c r="AE30" s="115">
        <v>4.0000000000000001E-3</v>
      </c>
      <c r="AF30" s="158" t="s">
        <v>344</v>
      </c>
      <c r="AG30" s="115">
        <v>-1.2E-2</v>
      </c>
      <c r="AH30" s="159" t="s">
        <v>344</v>
      </c>
      <c r="AI30" s="115">
        <v>-1.6E-2</v>
      </c>
      <c r="AJ30" s="159" t="s">
        <v>344</v>
      </c>
      <c r="AK30" s="115">
        <v>-1.7999999999999999E-2</v>
      </c>
      <c r="AL30" s="159" t="s">
        <v>344</v>
      </c>
      <c r="AM30" s="115">
        <v>-1.6E-2</v>
      </c>
      <c r="AN30" s="160" t="s">
        <v>344</v>
      </c>
      <c r="AO30" s="115">
        <v>-1.4E-2</v>
      </c>
      <c r="AP30" s="159" t="s">
        <v>344</v>
      </c>
      <c r="AQ30" s="115">
        <v>-1.4E-2</v>
      </c>
      <c r="AR30" s="159" t="s">
        <v>344</v>
      </c>
      <c r="AS30" s="115">
        <v>-1.6E-2</v>
      </c>
      <c r="AT30" s="110" t="s">
        <v>344</v>
      </c>
      <c r="AU30" s="140"/>
      <c r="AV30" s="115">
        <v>-6.0000000000000001E-3</v>
      </c>
      <c r="AW30" s="103" t="s">
        <v>345</v>
      </c>
      <c r="AX30" s="156" t="s">
        <v>345</v>
      </c>
      <c r="AY30" s="115">
        <v>3.21</v>
      </c>
      <c r="AZ30" s="115">
        <v>3</v>
      </c>
      <c r="BA30" s="156">
        <v>107</v>
      </c>
      <c r="BB30" s="115">
        <v>-1.4999999999999999E-2</v>
      </c>
      <c r="BC30" s="103" t="s">
        <v>345</v>
      </c>
      <c r="BD30" s="156" t="s">
        <v>345</v>
      </c>
      <c r="BE30" s="115">
        <v>3.1240000000000001</v>
      </c>
      <c r="BF30" s="115">
        <v>3</v>
      </c>
      <c r="BG30" s="156">
        <v>104.1</v>
      </c>
      <c r="BH30" s="115">
        <v>-1.7000000000000001E-2</v>
      </c>
      <c r="BI30" s="115">
        <v>-1.7999999999999999E-2</v>
      </c>
      <c r="BJ30" s="103" t="s">
        <v>346</v>
      </c>
      <c r="BK30" s="115">
        <v>-1.9E-2</v>
      </c>
      <c r="BL30" s="115">
        <v>-1.6E-2</v>
      </c>
      <c r="BM30" s="103" t="s">
        <v>346</v>
      </c>
      <c r="BN30" s="115">
        <v>-1.7999999999999999E-2</v>
      </c>
      <c r="BO30" s="115">
        <v>-1.7999999999999999E-2</v>
      </c>
      <c r="BP30" s="103" t="s">
        <v>346</v>
      </c>
      <c r="BQ30" s="115">
        <v>-1.6E-2</v>
      </c>
      <c r="BR30" s="115">
        <v>-1.7000000000000001E-2</v>
      </c>
      <c r="BS30" s="103" t="s">
        <v>346</v>
      </c>
      <c r="BT30" s="115">
        <v>-1.7000000000000001E-2</v>
      </c>
      <c r="BU30" s="115">
        <v>1</v>
      </c>
      <c r="BV30" s="115">
        <v>1.0014003999999999</v>
      </c>
      <c r="BW30" s="156">
        <v>101.6</v>
      </c>
      <c r="BX30" s="115">
        <v>-1.6E-2</v>
      </c>
      <c r="BY30" s="115">
        <v>1.006</v>
      </c>
      <c r="BZ30" s="115">
        <v>1.0014003999999999</v>
      </c>
      <c r="CA30" s="156">
        <v>102.1</v>
      </c>
      <c r="CB30" s="115">
        <v>-1.9E-2</v>
      </c>
      <c r="CC30" s="115">
        <v>1.016</v>
      </c>
      <c r="CD30" s="115">
        <v>1.0014003999999999</v>
      </c>
      <c r="CE30" s="156">
        <v>103.4</v>
      </c>
      <c r="CF30" s="115">
        <v>-1.4999999999999999E-2</v>
      </c>
      <c r="CG30" s="115">
        <v>1.012</v>
      </c>
      <c r="CH30" s="115">
        <v>1.0014003999999999</v>
      </c>
      <c r="CI30" s="156">
        <v>102.6</v>
      </c>
      <c r="CJ30" s="115">
        <v>-1.7999999999999999E-2</v>
      </c>
      <c r="CK30" s="115">
        <v>0.996</v>
      </c>
      <c r="CL30" s="115">
        <v>1.0014003999999999</v>
      </c>
      <c r="CM30" s="156">
        <v>101.3</v>
      </c>
      <c r="CN30" s="115">
        <v>-1.6E-2</v>
      </c>
      <c r="CO30" s="115">
        <v>0.97399999999999998</v>
      </c>
      <c r="CP30" s="115">
        <v>1.0014003999999999</v>
      </c>
      <c r="CQ30" s="156">
        <v>98.9</v>
      </c>
      <c r="CR30" s="115">
        <v>-1.7000000000000001E-2</v>
      </c>
      <c r="CS30" s="115">
        <v>0.98799999999999999</v>
      </c>
      <c r="CT30" s="115">
        <v>1.0014003999999999</v>
      </c>
      <c r="CU30" s="156">
        <v>100.4</v>
      </c>
      <c r="CV30" s="115">
        <v>-1.9E-2</v>
      </c>
      <c r="CW30" s="115">
        <v>1.01</v>
      </c>
      <c r="CX30" s="115">
        <v>1.0014003999999999</v>
      </c>
      <c r="CY30" s="156">
        <v>102.8</v>
      </c>
      <c r="CZ30" s="115">
        <v>-1.7999999999999999E-2</v>
      </c>
      <c r="DA30" s="115">
        <v>0.98699999999999999</v>
      </c>
      <c r="DB30" s="115">
        <v>1.0014003999999999</v>
      </c>
      <c r="DC30" s="156">
        <v>100.4</v>
      </c>
      <c r="DD30" s="115">
        <v>-1.6E-2</v>
      </c>
      <c r="DE30" s="115">
        <v>0.98299999999999998</v>
      </c>
      <c r="DF30" s="115">
        <v>1.0014003999999999</v>
      </c>
      <c r="DG30" s="156">
        <v>99.8</v>
      </c>
      <c r="DH30" s="115">
        <v>-1.7000000000000001E-2</v>
      </c>
      <c r="DI30" s="115">
        <v>-1.7000000000000001E-2</v>
      </c>
      <c r="DJ30" s="103" t="s">
        <v>346</v>
      </c>
      <c r="DK30" s="115">
        <v>-1.6E-2</v>
      </c>
      <c r="DL30" s="115">
        <v>-1.7000000000000001E-2</v>
      </c>
      <c r="DM30" s="103" t="s">
        <v>346</v>
      </c>
      <c r="DN30" s="115">
        <v>-1.9E-2</v>
      </c>
      <c r="DO30" s="115">
        <v>-1.7999999999999999E-2</v>
      </c>
      <c r="DP30" s="103" t="s">
        <v>346</v>
      </c>
      <c r="DQ30" s="115">
        <v>-1.4999999999999999E-2</v>
      </c>
      <c r="DR30" s="115">
        <v>-1.4999999999999999E-2</v>
      </c>
      <c r="DS30" s="103" t="s">
        <v>346</v>
      </c>
      <c r="DT30" s="115">
        <v>-1.7999999999999999E-2</v>
      </c>
      <c r="DU30" s="115">
        <v>-1.7999999999999999E-2</v>
      </c>
      <c r="DV30" s="103" t="s">
        <v>346</v>
      </c>
      <c r="DW30" s="115">
        <v>-1.6E-2</v>
      </c>
      <c r="DX30" s="115">
        <v>-1.7999999999999999E-2</v>
      </c>
      <c r="DY30" s="103" t="s">
        <v>346</v>
      </c>
      <c r="DZ30" s="118">
        <v>0.04</v>
      </c>
      <c r="EA30" s="118">
        <v>5.0200000000000002E-2</v>
      </c>
      <c r="EB30" s="156">
        <v>79.7</v>
      </c>
    </row>
    <row r="31" spans="1:132" ht="14.25" x14ac:dyDescent="0.2">
      <c r="A31" s="100" t="s">
        <v>222</v>
      </c>
      <c r="B31" s="100"/>
      <c r="C31" s="112" t="s">
        <v>223</v>
      </c>
      <c r="D31" s="113" t="s">
        <v>144</v>
      </c>
      <c r="E31" s="114">
        <v>0.18</v>
      </c>
      <c r="F31" s="115">
        <v>2</v>
      </c>
      <c r="G31" s="115">
        <v>9.93</v>
      </c>
      <c r="H31" s="115">
        <v>9.8659003831417635</v>
      </c>
      <c r="I31" s="156">
        <v>100.6</v>
      </c>
      <c r="J31" s="115">
        <v>20.04</v>
      </c>
      <c r="K31" s="157">
        <v>19.806201550387595</v>
      </c>
      <c r="L31" s="156">
        <v>101.2</v>
      </c>
      <c r="M31" s="115">
        <v>19.21</v>
      </c>
      <c r="N31" s="157">
        <v>19.806201550387595</v>
      </c>
      <c r="O31" s="156">
        <v>97</v>
      </c>
      <c r="P31" s="115">
        <v>19.739999999999998</v>
      </c>
      <c r="Q31" s="157">
        <v>19.806201550387595</v>
      </c>
      <c r="R31" s="156">
        <v>99.7</v>
      </c>
      <c r="S31" s="115">
        <v>19.87</v>
      </c>
      <c r="T31" s="115">
        <v>19.806201550387595</v>
      </c>
      <c r="U31" s="156">
        <v>100.3</v>
      </c>
      <c r="V31" s="115">
        <v>20.059999999999999</v>
      </c>
      <c r="W31" s="115">
        <v>19.806201550387595</v>
      </c>
      <c r="X31" s="156">
        <v>101.3</v>
      </c>
      <c r="Y31" s="115">
        <v>19.91</v>
      </c>
      <c r="Z31" s="115">
        <v>19.806201550387595</v>
      </c>
      <c r="AA31" s="156">
        <v>100.52407045009785</v>
      </c>
      <c r="AB31" s="115">
        <v>19.350000000000001</v>
      </c>
      <c r="AC31" s="115">
        <v>19.806201550387595</v>
      </c>
      <c r="AD31" s="156">
        <v>97.696673189823883</v>
      </c>
      <c r="AE31" s="115">
        <v>4.0000000000000001E-3</v>
      </c>
      <c r="AF31" s="158" t="s">
        <v>344</v>
      </c>
      <c r="AG31" s="115">
        <v>1.7000000000000001E-2</v>
      </c>
      <c r="AH31" s="159" t="s">
        <v>344</v>
      </c>
      <c r="AI31" s="115">
        <v>2.4E-2</v>
      </c>
      <c r="AJ31" s="159" t="s">
        <v>344</v>
      </c>
      <c r="AK31" s="115">
        <v>2.9000000000000001E-2</v>
      </c>
      <c r="AL31" s="159" t="s">
        <v>344</v>
      </c>
      <c r="AM31" s="115">
        <v>3.2000000000000001E-2</v>
      </c>
      <c r="AN31" s="160" t="s">
        <v>344</v>
      </c>
      <c r="AO31" s="115">
        <v>3.2000000000000001E-2</v>
      </c>
      <c r="AP31" s="159" t="s">
        <v>344</v>
      </c>
      <c r="AQ31" s="115">
        <v>2.8000000000000001E-2</v>
      </c>
      <c r="AR31" s="159" t="s">
        <v>344</v>
      </c>
      <c r="AS31" s="115">
        <v>2.7E-2</v>
      </c>
      <c r="AT31" s="110" t="s">
        <v>344</v>
      </c>
      <c r="AU31" s="140"/>
      <c r="AV31" s="115">
        <v>42.26</v>
      </c>
      <c r="AW31" s="103">
        <v>40.1</v>
      </c>
      <c r="AX31" s="156">
        <v>105.4</v>
      </c>
      <c r="AY31" s="115">
        <v>42</v>
      </c>
      <c r="AZ31" s="115">
        <v>40.1</v>
      </c>
      <c r="BA31" s="156">
        <v>104.7</v>
      </c>
      <c r="BB31" s="115">
        <v>42.18</v>
      </c>
      <c r="BC31" s="103">
        <v>40.1</v>
      </c>
      <c r="BD31" s="156">
        <v>105.2</v>
      </c>
      <c r="BE31" s="115">
        <v>41.1</v>
      </c>
      <c r="BF31" s="115">
        <v>40.1</v>
      </c>
      <c r="BG31" s="156">
        <v>102.5</v>
      </c>
      <c r="BH31" s="115">
        <v>27.54</v>
      </c>
      <c r="BI31" s="115">
        <v>5.2869999999999999</v>
      </c>
      <c r="BJ31" s="103" t="s">
        <v>346</v>
      </c>
      <c r="BK31" s="115">
        <v>26.58</v>
      </c>
      <c r="BL31" s="115">
        <v>5.1619999999999999</v>
      </c>
      <c r="BM31" s="103" t="s">
        <v>346</v>
      </c>
      <c r="BN31" s="115">
        <v>27.3</v>
      </c>
      <c r="BO31" s="115">
        <v>5.2910000000000004</v>
      </c>
      <c r="BP31" s="103" t="s">
        <v>346</v>
      </c>
      <c r="BQ31" s="115">
        <v>28.59</v>
      </c>
      <c r="BR31" s="115">
        <v>5.6360000000000001</v>
      </c>
      <c r="BS31" s="103" t="s">
        <v>346</v>
      </c>
      <c r="BT31" s="115">
        <v>27.54</v>
      </c>
      <c r="BU31" s="115">
        <v>100.1</v>
      </c>
      <c r="BV31" s="115">
        <v>72.677802519379853</v>
      </c>
      <c r="BW31" s="156">
        <v>99.8</v>
      </c>
      <c r="BX31" s="115">
        <v>28.62</v>
      </c>
      <c r="BY31" s="115">
        <v>103.2</v>
      </c>
      <c r="BZ31" s="115">
        <v>72.677802519379853</v>
      </c>
      <c r="CA31" s="156">
        <v>102.6</v>
      </c>
      <c r="CB31" s="115">
        <v>26.58</v>
      </c>
      <c r="CC31" s="115">
        <v>102.4</v>
      </c>
      <c r="CD31" s="115">
        <v>72.677802519379853</v>
      </c>
      <c r="CE31" s="156">
        <v>104.3</v>
      </c>
      <c r="CF31" s="115">
        <v>26.51</v>
      </c>
      <c r="CG31" s="115">
        <v>101.7</v>
      </c>
      <c r="CH31" s="115">
        <v>72.677802519379853</v>
      </c>
      <c r="CI31" s="156">
        <v>103.5</v>
      </c>
      <c r="CJ31" s="115">
        <v>27.3</v>
      </c>
      <c r="CK31" s="115">
        <v>101.2</v>
      </c>
      <c r="CL31" s="115">
        <v>72.677802519379853</v>
      </c>
      <c r="CM31" s="156">
        <v>101.7</v>
      </c>
      <c r="CN31" s="115">
        <v>28.59</v>
      </c>
      <c r="CO31" s="115">
        <v>102.3</v>
      </c>
      <c r="CP31" s="115">
        <v>72.677802519379853</v>
      </c>
      <c r="CQ31" s="156">
        <v>101.4</v>
      </c>
      <c r="CR31" s="115">
        <v>27.54</v>
      </c>
      <c r="CS31" s="115">
        <v>99.71</v>
      </c>
      <c r="CT31" s="115">
        <v>72.677802519379853</v>
      </c>
      <c r="CU31" s="156">
        <v>99.3</v>
      </c>
      <c r="CV31" s="115">
        <v>26.58</v>
      </c>
      <c r="CW31" s="115">
        <v>102.4</v>
      </c>
      <c r="CX31" s="115">
        <v>72.677802519379853</v>
      </c>
      <c r="CY31" s="156">
        <v>104.3</v>
      </c>
      <c r="CZ31" s="115">
        <v>27.3</v>
      </c>
      <c r="DA31" s="115">
        <v>101.1</v>
      </c>
      <c r="DB31" s="115">
        <v>72.677802519379853</v>
      </c>
      <c r="DC31" s="156">
        <v>101.5</v>
      </c>
      <c r="DD31" s="115">
        <v>28.59</v>
      </c>
      <c r="DE31" s="115">
        <v>102.8</v>
      </c>
      <c r="DF31" s="115">
        <v>72.677802519379853</v>
      </c>
      <c r="DG31" s="156">
        <v>102.1</v>
      </c>
      <c r="DH31" s="115">
        <v>27.54</v>
      </c>
      <c r="DI31" s="115">
        <v>26.95</v>
      </c>
      <c r="DJ31" s="103">
        <v>2.2000000000000002</v>
      </c>
      <c r="DK31" s="115">
        <v>28.62</v>
      </c>
      <c r="DL31" s="115">
        <v>28.93</v>
      </c>
      <c r="DM31" s="103">
        <v>1.1000000000000001</v>
      </c>
      <c r="DN31" s="115">
        <v>26.58</v>
      </c>
      <c r="DO31" s="115">
        <v>26.42</v>
      </c>
      <c r="DP31" s="103">
        <v>0.6</v>
      </c>
      <c r="DQ31" s="115">
        <v>26.51</v>
      </c>
      <c r="DR31" s="115">
        <v>26.63</v>
      </c>
      <c r="DS31" s="103">
        <v>0.5</v>
      </c>
      <c r="DT31" s="115">
        <v>27.3</v>
      </c>
      <c r="DU31" s="115">
        <v>27.16</v>
      </c>
      <c r="DV31" s="103">
        <v>0.5</v>
      </c>
      <c r="DW31" s="115">
        <v>28.59</v>
      </c>
      <c r="DX31" s="115">
        <v>28.25</v>
      </c>
      <c r="DY31" s="103">
        <v>1.2</v>
      </c>
      <c r="DZ31" s="118">
        <v>2.085</v>
      </c>
      <c r="EA31" s="118">
        <v>2.0096899224806197</v>
      </c>
      <c r="EB31" s="156">
        <v>103.7</v>
      </c>
    </row>
    <row r="32" spans="1:132" ht="14.25" x14ac:dyDescent="0.2">
      <c r="A32" s="100" t="s">
        <v>224</v>
      </c>
      <c r="B32" s="100"/>
      <c r="C32" s="112" t="s">
        <v>225</v>
      </c>
      <c r="D32" s="113" t="s">
        <v>144</v>
      </c>
      <c r="E32" s="114">
        <v>0.01</v>
      </c>
      <c r="F32" s="115">
        <v>0.05</v>
      </c>
      <c r="G32" s="115">
        <v>2.0009999999999999</v>
      </c>
      <c r="H32" s="115">
        <v>1.9960822722820766</v>
      </c>
      <c r="I32" s="156">
        <v>100.2</v>
      </c>
      <c r="J32" s="115">
        <v>1.992</v>
      </c>
      <c r="K32" s="157">
        <v>1.9841740850642928</v>
      </c>
      <c r="L32" s="156">
        <v>100.4</v>
      </c>
      <c r="M32" s="115">
        <v>1.911</v>
      </c>
      <c r="N32" s="157">
        <v>1.9841740850642928</v>
      </c>
      <c r="O32" s="156">
        <v>96.3</v>
      </c>
      <c r="P32" s="115">
        <v>1.9470000000000001</v>
      </c>
      <c r="Q32" s="157">
        <v>1.9841740850642928</v>
      </c>
      <c r="R32" s="156">
        <v>98.1</v>
      </c>
      <c r="S32" s="115">
        <v>1.956</v>
      </c>
      <c r="T32" s="115">
        <v>1.9841740850642928</v>
      </c>
      <c r="U32" s="156">
        <v>98.6</v>
      </c>
      <c r="V32" s="115">
        <v>1.9690000000000001</v>
      </c>
      <c r="W32" s="115">
        <v>1.9841740850642928</v>
      </c>
      <c r="X32" s="156">
        <v>99.2</v>
      </c>
      <c r="Y32" s="115">
        <v>1.9550000000000001</v>
      </c>
      <c r="Z32" s="115">
        <v>1.9841740850642928</v>
      </c>
      <c r="AA32" s="156">
        <v>98.529661016949149</v>
      </c>
      <c r="AB32" s="115">
        <v>1.887</v>
      </c>
      <c r="AC32" s="115">
        <v>1.9841740850642928</v>
      </c>
      <c r="AD32" s="156">
        <v>95.102542372881345</v>
      </c>
      <c r="AE32" s="115">
        <v>-1E-3</v>
      </c>
      <c r="AF32" s="158" t="s">
        <v>344</v>
      </c>
      <c r="AG32" s="115">
        <v>0</v>
      </c>
      <c r="AH32" s="159" t="s">
        <v>344</v>
      </c>
      <c r="AI32" s="115">
        <v>0</v>
      </c>
      <c r="AJ32" s="159" t="s">
        <v>344</v>
      </c>
      <c r="AK32" s="115">
        <v>0</v>
      </c>
      <c r="AL32" s="159" t="s">
        <v>344</v>
      </c>
      <c r="AM32" s="115">
        <v>0</v>
      </c>
      <c r="AN32" s="160" t="s">
        <v>344</v>
      </c>
      <c r="AO32" s="115">
        <v>0</v>
      </c>
      <c r="AP32" s="159" t="s">
        <v>344</v>
      </c>
      <c r="AQ32" s="115">
        <v>-1E-3</v>
      </c>
      <c r="AR32" s="159" t="s">
        <v>344</v>
      </c>
      <c r="AS32" s="115">
        <v>-1E-3</v>
      </c>
      <c r="AT32" s="110" t="s">
        <v>344</v>
      </c>
      <c r="AU32" s="140"/>
      <c r="AV32" s="115">
        <v>-7.0000000000000001E-3</v>
      </c>
      <c r="AW32" s="103" t="s">
        <v>345</v>
      </c>
      <c r="AX32" s="156" t="s">
        <v>345</v>
      </c>
      <c r="AY32" s="115">
        <v>1.1950000000000001</v>
      </c>
      <c r="AZ32" s="115">
        <v>1.2</v>
      </c>
      <c r="BA32" s="156">
        <v>99.6</v>
      </c>
      <c r="BB32" s="115">
        <v>-5.0000000000000001E-3</v>
      </c>
      <c r="BC32" s="103" t="s">
        <v>345</v>
      </c>
      <c r="BD32" s="156" t="s">
        <v>345</v>
      </c>
      <c r="BE32" s="115">
        <v>1.165</v>
      </c>
      <c r="BF32" s="115">
        <v>1.2</v>
      </c>
      <c r="BG32" s="156">
        <v>97.1</v>
      </c>
      <c r="BH32" s="115">
        <v>6.8730000000000002</v>
      </c>
      <c r="BI32" s="115">
        <v>1.4279999999999999</v>
      </c>
      <c r="BJ32" s="103">
        <v>3.8</v>
      </c>
      <c r="BK32" s="115">
        <v>7</v>
      </c>
      <c r="BL32" s="115">
        <v>1.4379999999999999</v>
      </c>
      <c r="BM32" s="103">
        <v>2.7</v>
      </c>
      <c r="BN32" s="115">
        <v>6.1909999999999998</v>
      </c>
      <c r="BO32" s="115">
        <v>1.298</v>
      </c>
      <c r="BP32" s="103">
        <v>4.7</v>
      </c>
      <c r="BQ32" s="115">
        <v>7.5259999999999998</v>
      </c>
      <c r="BR32" s="115">
        <v>1.6060000000000001</v>
      </c>
      <c r="BS32" s="103">
        <v>6.5</v>
      </c>
      <c r="BT32" s="115">
        <v>6.8730000000000002</v>
      </c>
      <c r="BU32" s="115">
        <v>6.8840000000000003</v>
      </c>
      <c r="BV32" s="115">
        <v>0.99050484668644911</v>
      </c>
      <c r="BW32" s="156">
        <v>1.1000000000000001</v>
      </c>
      <c r="BX32" s="115">
        <v>7.2919999999999998</v>
      </c>
      <c r="BY32" s="115">
        <v>7.3929999999999998</v>
      </c>
      <c r="BZ32" s="115">
        <v>0.99050484668644911</v>
      </c>
      <c r="CA32" s="156">
        <v>10.199999999999999</v>
      </c>
      <c r="CB32" s="115">
        <v>7</v>
      </c>
      <c r="CC32" s="115">
        <v>7.0119999999999996</v>
      </c>
      <c r="CD32" s="115">
        <v>0.99050484668644911</v>
      </c>
      <c r="CE32" s="156">
        <v>1.2</v>
      </c>
      <c r="CF32" s="115">
        <v>6.0839999999999996</v>
      </c>
      <c r="CG32" s="115">
        <v>6.23</v>
      </c>
      <c r="CH32" s="115">
        <v>0.99050484668644911</v>
      </c>
      <c r="CI32" s="156">
        <v>14.7</v>
      </c>
      <c r="CJ32" s="115">
        <v>6.1909999999999998</v>
      </c>
      <c r="CK32" s="115">
        <v>6.3419999999999996</v>
      </c>
      <c r="CL32" s="115">
        <v>0.99050484668644911</v>
      </c>
      <c r="CM32" s="156">
        <v>15.2</v>
      </c>
      <c r="CN32" s="115">
        <v>7.5259999999999998</v>
      </c>
      <c r="CO32" s="115">
        <v>7.45</v>
      </c>
      <c r="CP32" s="115">
        <v>0.99050484668644911</v>
      </c>
      <c r="CQ32" s="156">
        <v>7.7</v>
      </c>
      <c r="CR32" s="115">
        <v>6.8730000000000002</v>
      </c>
      <c r="CS32" s="115">
        <v>6.8419999999999996</v>
      </c>
      <c r="CT32" s="115">
        <v>0.99050484668644911</v>
      </c>
      <c r="CU32" s="156">
        <v>3.1</v>
      </c>
      <c r="CV32" s="115">
        <v>7</v>
      </c>
      <c r="CW32" s="115">
        <v>7.0060000000000002</v>
      </c>
      <c r="CX32" s="115">
        <v>0.99050484668644911</v>
      </c>
      <c r="CY32" s="156">
        <v>0.6</v>
      </c>
      <c r="CZ32" s="115">
        <v>6.1909999999999998</v>
      </c>
      <c r="DA32" s="115">
        <v>6.3029999999999999</v>
      </c>
      <c r="DB32" s="115">
        <v>0.99050484668644911</v>
      </c>
      <c r="DC32" s="156">
        <v>11.3</v>
      </c>
      <c r="DD32" s="115">
        <v>7.5259999999999998</v>
      </c>
      <c r="DE32" s="115">
        <v>7.4939999999999998</v>
      </c>
      <c r="DF32" s="115">
        <v>0.99050484668644911</v>
      </c>
      <c r="DG32" s="156">
        <v>3.2</v>
      </c>
      <c r="DH32" s="115">
        <v>6.8730000000000002</v>
      </c>
      <c r="DI32" s="115">
        <v>6.8150000000000004</v>
      </c>
      <c r="DJ32" s="103">
        <v>0.8</v>
      </c>
      <c r="DK32" s="115">
        <v>7.2919999999999998</v>
      </c>
      <c r="DL32" s="115">
        <v>7.3840000000000003</v>
      </c>
      <c r="DM32" s="103">
        <v>1.3</v>
      </c>
      <c r="DN32" s="115">
        <v>7</v>
      </c>
      <c r="DO32" s="115">
        <v>7.1369999999999996</v>
      </c>
      <c r="DP32" s="103">
        <v>1.9</v>
      </c>
      <c r="DQ32" s="115">
        <v>6.0839999999999996</v>
      </c>
      <c r="DR32" s="115">
        <v>6.1289999999999996</v>
      </c>
      <c r="DS32" s="103">
        <v>0.7</v>
      </c>
      <c r="DT32" s="115">
        <v>6.1909999999999998</v>
      </c>
      <c r="DU32" s="115">
        <v>6.18</v>
      </c>
      <c r="DV32" s="103">
        <v>0.2</v>
      </c>
      <c r="DW32" s="115">
        <v>7.5259999999999998</v>
      </c>
      <c r="DX32" s="115">
        <v>7.3869999999999996</v>
      </c>
      <c r="DY32" s="103">
        <v>1.9</v>
      </c>
      <c r="DZ32" s="118">
        <v>5.5E-2</v>
      </c>
      <c r="EA32" s="118">
        <v>5.0247279920870434E-2</v>
      </c>
      <c r="EB32" s="156">
        <v>109.5</v>
      </c>
    </row>
    <row r="33" spans="1:132" ht="14.25" x14ac:dyDescent="0.2">
      <c r="A33" s="100" t="s">
        <v>226</v>
      </c>
      <c r="B33" s="100"/>
      <c r="C33" s="112" t="s">
        <v>227</v>
      </c>
      <c r="D33" s="113" t="s">
        <v>144</v>
      </c>
      <c r="E33" s="114">
        <v>0.1</v>
      </c>
      <c r="F33" s="115">
        <v>0.1</v>
      </c>
      <c r="G33" s="115">
        <v>10.220000000000001</v>
      </c>
      <c r="H33" s="115">
        <v>10.090196078431372</v>
      </c>
      <c r="I33" s="156">
        <v>101.3</v>
      </c>
      <c r="J33" s="115">
        <v>2.0640000000000001</v>
      </c>
      <c r="K33" s="157">
        <v>1.9860279441117763</v>
      </c>
      <c r="L33" s="156">
        <v>103.9</v>
      </c>
      <c r="M33" s="115">
        <v>1.9710000000000001</v>
      </c>
      <c r="N33" s="157">
        <v>1.9860279441117763</v>
      </c>
      <c r="O33" s="156">
        <v>99.2</v>
      </c>
      <c r="P33" s="115">
        <v>2.0139999999999998</v>
      </c>
      <c r="Q33" s="157">
        <v>1.9860279441117763</v>
      </c>
      <c r="R33" s="156">
        <v>101.4</v>
      </c>
      <c r="S33" s="115">
        <v>2.016</v>
      </c>
      <c r="T33" s="115">
        <v>1.9860279441117763</v>
      </c>
      <c r="U33" s="156">
        <v>101.5</v>
      </c>
      <c r="V33" s="115">
        <v>2.0449999999999999</v>
      </c>
      <c r="W33" s="115">
        <v>1.9860279441117763</v>
      </c>
      <c r="X33" s="156">
        <v>103</v>
      </c>
      <c r="Y33" s="115">
        <v>2.0169999999999999</v>
      </c>
      <c r="Z33" s="115">
        <v>1.9860279441117763</v>
      </c>
      <c r="AA33" s="156">
        <v>101.55949748743718</v>
      </c>
      <c r="AB33" s="115">
        <v>1.9530000000000001</v>
      </c>
      <c r="AC33" s="115">
        <v>1.9860279441117763</v>
      </c>
      <c r="AD33" s="156">
        <v>98.336984924623124</v>
      </c>
      <c r="AE33" s="115">
        <v>2E-3</v>
      </c>
      <c r="AF33" s="158" t="s">
        <v>344</v>
      </c>
      <c r="AG33" s="115">
        <v>6.0000000000000001E-3</v>
      </c>
      <c r="AH33" s="159" t="s">
        <v>344</v>
      </c>
      <c r="AI33" s="115">
        <v>0</v>
      </c>
      <c r="AJ33" s="159" t="s">
        <v>344</v>
      </c>
      <c r="AK33" s="115">
        <v>3.0000000000000001E-3</v>
      </c>
      <c r="AL33" s="159" t="s">
        <v>344</v>
      </c>
      <c r="AM33" s="115">
        <v>5.0000000000000001E-3</v>
      </c>
      <c r="AN33" s="160" t="s">
        <v>344</v>
      </c>
      <c r="AO33" s="115">
        <v>0</v>
      </c>
      <c r="AP33" s="159" t="s">
        <v>344</v>
      </c>
      <c r="AQ33" s="115">
        <v>2E-3</v>
      </c>
      <c r="AR33" s="159" t="s">
        <v>344</v>
      </c>
      <c r="AS33" s="115">
        <v>3.0000000000000001E-3</v>
      </c>
      <c r="AT33" s="110" t="s">
        <v>344</v>
      </c>
      <c r="AU33" s="140"/>
      <c r="AV33" s="115">
        <v>6.8000000000000005E-2</v>
      </c>
      <c r="AW33" s="103" t="s">
        <v>345</v>
      </c>
      <c r="AX33" s="156" t="s">
        <v>345</v>
      </c>
      <c r="AY33" s="115">
        <v>4.1050000000000004</v>
      </c>
      <c r="AZ33" s="115">
        <v>4</v>
      </c>
      <c r="BA33" s="156">
        <v>102.6</v>
      </c>
      <c r="BB33" s="115">
        <v>6.3E-2</v>
      </c>
      <c r="BC33" s="103" t="s">
        <v>345</v>
      </c>
      <c r="BD33" s="156" t="s">
        <v>345</v>
      </c>
      <c r="BE33" s="115">
        <v>3.988</v>
      </c>
      <c r="BF33" s="115">
        <v>4</v>
      </c>
      <c r="BG33" s="156">
        <v>99.7</v>
      </c>
      <c r="BH33" s="115">
        <v>9.891</v>
      </c>
      <c r="BI33" s="115">
        <v>1.9870000000000001</v>
      </c>
      <c r="BJ33" s="103" t="s">
        <v>346</v>
      </c>
      <c r="BK33" s="115">
        <v>19.13</v>
      </c>
      <c r="BL33" s="115">
        <v>3.8220000000000001</v>
      </c>
      <c r="BM33" s="103" t="s">
        <v>346</v>
      </c>
      <c r="BN33" s="115">
        <v>9.24</v>
      </c>
      <c r="BO33" s="115">
        <v>1.7829999999999999</v>
      </c>
      <c r="BP33" s="103" t="s">
        <v>346</v>
      </c>
      <c r="BQ33" s="115">
        <v>26.36</v>
      </c>
      <c r="BR33" s="115">
        <v>5.5010000000000003</v>
      </c>
      <c r="BS33" s="103">
        <v>4.3</v>
      </c>
      <c r="BT33" s="115">
        <v>9.891</v>
      </c>
      <c r="BU33" s="115">
        <v>10.11</v>
      </c>
      <c r="BV33" s="115">
        <v>0.99900199600798401</v>
      </c>
      <c r="BW33" s="156">
        <v>21.9</v>
      </c>
      <c r="BX33" s="115">
        <v>10.89</v>
      </c>
      <c r="BY33" s="115">
        <v>10.71</v>
      </c>
      <c r="BZ33" s="115">
        <v>0.99900199600798401</v>
      </c>
      <c r="CA33" s="156">
        <v>18</v>
      </c>
      <c r="CB33" s="115">
        <v>19.13</v>
      </c>
      <c r="CC33" s="115">
        <v>17.649999999999999</v>
      </c>
      <c r="CD33" s="115">
        <v>0.99900199600798401</v>
      </c>
      <c r="CE33" s="156">
        <v>148.1</v>
      </c>
      <c r="CF33" s="115">
        <v>9.2799999999999994</v>
      </c>
      <c r="CG33" s="115">
        <v>9.2560000000000002</v>
      </c>
      <c r="CH33" s="115">
        <v>0.99900199600798401</v>
      </c>
      <c r="CI33" s="156">
        <v>2.4</v>
      </c>
      <c r="CJ33" s="115">
        <v>9.24</v>
      </c>
      <c r="CK33" s="115">
        <v>9.1419999999999995</v>
      </c>
      <c r="CL33" s="115">
        <v>0.99900199600798401</v>
      </c>
      <c r="CM33" s="156">
        <v>9.8000000000000007</v>
      </c>
      <c r="CN33" s="115">
        <v>26.36</v>
      </c>
      <c r="CO33" s="115">
        <v>24.07</v>
      </c>
      <c r="CP33" s="115">
        <v>0.99900199600798401</v>
      </c>
      <c r="CQ33" s="156">
        <v>229.2</v>
      </c>
      <c r="CR33" s="115">
        <v>9.891</v>
      </c>
      <c r="CS33" s="115">
        <v>10.050000000000001</v>
      </c>
      <c r="CT33" s="115">
        <v>0.99900199600798401</v>
      </c>
      <c r="CU33" s="156">
        <v>15.9</v>
      </c>
      <c r="CV33" s="115">
        <v>19.13</v>
      </c>
      <c r="CW33" s="115">
        <v>17.670000000000002</v>
      </c>
      <c r="CX33" s="115">
        <v>0.99900199600798401</v>
      </c>
      <c r="CY33" s="156">
        <v>146.1</v>
      </c>
      <c r="CZ33" s="115">
        <v>9.24</v>
      </c>
      <c r="DA33" s="115">
        <v>9.0210000000000008</v>
      </c>
      <c r="DB33" s="115">
        <v>0.99900199600798401</v>
      </c>
      <c r="DC33" s="156">
        <v>21.9</v>
      </c>
      <c r="DD33" s="115">
        <v>26.36</v>
      </c>
      <c r="DE33" s="115">
        <v>24.14</v>
      </c>
      <c r="DF33" s="115">
        <v>0.99900199600798401</v>
      </c>
      <c r="DG33" s="156">
        <v>222.2</v>
      </c>
      <c r="DH33" s="115">
        <v>9.891</v>
      </c>
      <c r="DI33" s="115">
        <v>10.3</v>
      </c>
      <c r="DJ33" s="103">
        <v>4.0999999999999996</v>
      </c>
      <c r="DK33" s="115">
        <v>10.89</v>
      </c>
      <c r="DL33" s="115">
        <v>11.05</v>
      </c>
      <c r="DM33" s="103">
        <v>1.5</v>
      </c>
      <c r="DN33" s="115">
        <v>19.13</v>
      </c>
      <c r="DO33" s="115">
        <v>19.48</v>
      </c>
      <c r="DP33" s="103">
        <v>1.8</v>
      </c>
      <c r="DQ33" s="115">
        <v>9.2799999999999994</v>
      </c>
      <c r="DR33" s="115">
        <v>9.3070000000000004</v>
      </c>
      <c r="DS33" s="103">
        <v>0.3</v>
      </c>
      <c r="DT33" s="115">
        <v>9.24</v>
      </c>
      <c r="DU33" s="115">
        <v>9.2460000000000004</v>
      </c>
      <c r="DV33" s="103">
        <v>0.1</v>
      </c>
      <c r="DW33" s="115">
        <v>26.36</v>
      </c>
      <c r="DX33" s="115">
        <v>25.82</v>
      </c>
      <c r="DY33" s="103">
        <v>2.1</v>
      </c>
      <c r="DZ33" s="118">
        <v>0.106</v>
      </c>
      <c r="EA33" s="118">
        <v>9.9600798403193608E-2</v>
      </c>
      <c r="EB33" s="156">
        <v>106.4</v>
      </c>
    </row>
    <row r="34" spans="1:132" ht="14.25" x14ac:dyDescent="0.2">
      <c r="A34" s="100" t="s">
        <v>228</v>
      </c>
      <c r="B34" s="100"/>
      <c r="C34" s="112" t="s">
        <v>229</v>
      </c>
      <c r="D34" s="113" t="s">
        <v>144</v>
      </c>
      <c r="E34" s="114">
        <v>0.05</v>
      </c>
      <c r="F34" s="115">
        <v>0.05</v>
      </c>
      <c r="G34" s="115">
        <v>5.09</v>
      </c>
      <c r="H34" s="115">
        <v>4.978473581213307</v>
      </c>
      <c r="I34" s="156">
        <v>102.2</v>
      </c>
      <c r="J34" s="115">
        <v>2.008</v>
      </c>
      <c r="K34" s="157">
        <v>1.9921568627450981</v>
      </c>
      <c r="L34" s="156">
        <v>100.8</v>
      </c>
      <c r="M34" s="115">
        <v>1.899</v>
      </c>
      <c r="N34" s="157">
        <v>1.9921568627450981</v>
      </c>
      <c r="O34" s="156">
        <v>95.3</v>
      </c>
      <c r="P34" s="115">
        <v>1.96</v>
      </c>
      <c r="Q34" s="157">
        <v>1.9921568627450981</v>
      </c>
      <c r="R34" s="156">
        <v>98.4</v>
      </c>
      <c r="S34" s="115">
        <v>1.976</v>
      </c>
      <c r="T34" s="115">
        <v>1.9921568627450981</v>
      </c>
      <c r="U34" s="156">
        <v>99.2</v>
      </c>
      <c r="V34" s="115">
        <v>1.9970000000000001</v>
      </c>
      <c r="W34" s="115">
        <v>1.9921568627450981</v>
      </c>
      <c r="X34" s="156">
        <v>100.2</v>
      </c>
      <c r="Y34" s="115">
        <v>1.9530000000000001</v>
      </c>
      <c r="Z34" s="115">
        <v>1.9921568627450981</v>
      </c>
      <c r="AA34" s="156">
        <v>98.03444881889763</v>
      </c>
      <c r="AB34" s="115">
        <v>1.917</v>
      </c>
      <c r="AC34" s="115">
        <v>1.9921568627450981</v>
      </c>
      <c r="AD34" s="156">
        <v>96.227362204724415</v>
      </c>
      <c r="AE34" s="115">
        <v>-5.0000000000000001E-3</v>
      </c>
      <c r="AF34" s="158" t="s">
        <v>344</v>
      </c>
      <c r="AG34" s="115">
        <v>-5.0000000000000001E-3</v>
      </c>
      <c r="AH34" s="159" t="s">
        <v>344</v>
      </c>
      <c r="AI34" s="115">
        <v>-7.0000000000000001E-3</v>
      </c>
      <c r="AJ34" s="159" t="s">
        <v>344</v>
      </c>
      <c r="AK34" s="115">
        <v>2E-3</v>
      </c>
      <c r="AL34" s="159" t="s">
        <v>344</v>
      </c>
      <c r="AM34" s="115">
        <v>2E-3</v>
      </c>
      <c r="AN34" s="160" t="s">
        <v>344</v>
      </c>
      <c r="AO34" s="115">
        <v>-2E-3</v>
      </c>
      <c r="AP34" s="159" t="s">
        <v>344</v>
      </c>
      <c r="AQ34" s="115">
        <v>3.0000000000000001E-3</v>
      </c>
      <c r="AR34" s="159" t="s">
        <v>344</v>
      </c>
      <c r="AS34" s="115">
        <v>0</v>
      </c>
      <c r="AT34" s="110" t="s">
        <v>344</v>
      </c>
      <c r="AU34" s="140"/>
      <c r="AV34" s="115">
        <v>-1E-3</v>
      </c>
      <c r="AW34" s="103" t="s">
        <v>345</v>
      </c>
      <c r="AX34" s="156" t="s">
        <v>345</v>
      </c>
      <c r="AY34" s="115">
        <v>2.0470000000000002</v>
      </c>
      <c r="AZ34" s="115">
        <v>2</v>
      </c>
      <c r="BA34" s="156">
        <v>102.4</v>
      </c>
      <c r="BB34" s="115">
        <v>5.0000000000000001E-3</v>
      </c>
      <c r="BC34" s="103" t="s">
        <v>345</v>
      </c>
      <c r="BD34" s="156" t="s">
        <v>345</v>
      </c>
      <c r="BE34" s="115">
        <v>2.0030000000000001</v>
      </c>
      <c r="BF34" s="115">
        <v>2</v>
      </c>
      <c r="BG34" s="156">
        <v>100.2</v>
      </c>
      <c r="BH34" s="115">
        <v>1.0999999999999999E-2</v>
      </c>
      <c r="BI34" s="115">
        <v>-8.9999999999999993E-3</v>
      </c>
      <c r="BJ34" s="103" t="s">
        <v>346</v>
      </c>
      <c r="BK34" s="115">
        <v>8.0000000000000002E-3</v>
      </c>
      <c r="BL34" s="115">
        <v>1E-3</v>
      </c>
      <c r="BM34" s="103" t="s">
        <v>346</v>
      </c>
      <c r="BN34" s="115">
        <v>-8.0000000000000002E-3</v>
      </c>
      <c r="BO34" s="115">
        <v>3.0000000000000001E-3</v>
      </c>
      <c r="BP34" s="103" t="s">
        <v>346</v>
      </c>
      <c r="BQ34" s="115">
        <v>-5.0000000000000001E-3</v>
      </c>
      <c r="BR34" s="115">
        <v>1E-3</v>
      </c>
      <c r="BS34" s="103" t="s">
        <v>346</v>
      </c>
      <c r="BT34" s="115">
        <v>1.0999999999999999E-2</v>
      </c>
      <c r="BU34" s="115">
        <v>0.99399999999999999</v>
      </c>
      <c r="BV34" s="115">
        <v>0.98097529411764695</v>
      </c>
      <c r="BW34" s="156">
        <v>100.2</v>
      </c>
      <c r="BX34" s="115">
        <v>4.0000000000000001E-3</v>
      </c>
      <c r="BY34" s="115">
        <v>0.99299999999999999</v>
      </c>
      <c r="BZ34" s="115">
        <v>0.98097529411764695</v>
      </c>
      <c r="CA34" s="156">
        <v>100.8</v>
      </c>
      <c r="CB34" s="115">
        <v>8.0000000000000002E-3</v>
      </c>
      <c r="CC34" s="115">
        <v>1.0209999999999999</v>
      </c>
      <c r="CD34" s="115">
        <v>0.98097529411764695</v>
      </c>
      <c r="CE34" s="156">
        <v>103.3</v>
      </c>
      <c r="CF34" s="115">
        <v>-4.0000000000000001E-3</v>
      </c>
      <c r="CG34" s="115">
        <v>1.0169999999999999</v>
      </c>
      <c r="CH34" s="115">
        <v>0.98097529411764695</v>
      </c>
      <c r="CI34" s="156">
        <v>104.1</v>
      </c>
      <c r="CJ34" s="115">
        <v>-8.0000000000000002E-3</v>
      </c>
      <c r="CK34" s="115">
        <v>0.99399999999999999</v>
      </c>
      <c r="CL34" s="115">
        <v>0.98097529411764695</v>
      </c>
      <c r="CM34" s="156">
        <v>102.1</v>
      </c>
      <c r="CN34" s="115">
        <v>-5.0000000000000001E-3</v>
      </c>
      <c r="CO34" s="115">
        <v>0.96399999999999997</v>
      </c>
      <c r="CP34" s="115">
        <v>0.98097529411764695</v>
      </c>
      <c r="CQ34" s="156">
        <v>98.8</v>
      </c>
      <c r="CR34" s="115">
        <v>1.0999999999999999E-2</v>
      </c>
      <c r="CS34" s="115">
        <v>1.0069999999999999</v>
      </c>
      <c r="CT34" s="115">
        <v>0.98097529411764695</v>
      </c>
      <c r="CU34" s="156">
        <v>101.5</v>
      </c>
      <c r="CV34" s="115">
        <v>8.0000000000000002E-3</v>
      </c>
      <c r="CW34" s="115">
        <v>1.006</v>
      </c>
      <c r="CX34" s="115">
        <v>0.98097529411764695</v>
      </c>
      <c r="CY34" s="156">
        <v>101.7</v>
      </c>
      <c r="CZ34" s="115">
        <v>-8.0000000000000002E-3</v>
      </c>
      <c r="DA34" s="115">
        <v>0.98499999999999999</v>
      </c>
      <c r="DB34" s="115">
        <v>0.98097529411764695</v>
      </c>
      <c r="DC34" s="156">
        <v>101.2</v>
      </c>
      <c r="DD34" s="115">
        <v>-5.0000000000000001E-3</v>
      </c>
      <c r="DE34" s="115">
        <v>0.97699999999999998</v>
      </c>
      <c r="DF34" s="115">
        <v>0.98097529411764695</v>
      </c>
      <c r="DG34" s="156">
        <v>100.1</v>
      </c>
      <c r="DH34" s="115">
        <v>1.0999999999999999E-2</v>
      </c>
      <c r="DI34" s="115">
        <v>-4.0000000000000001E-3</v>
      </c>
      <c r="DJ34" s="103" t="s">
        <v>346</v>
      </c>
      <c r="DK34" s="115">
        <v>4.0000000000000001E-3</v>
      </c>
      <c r="DL34" s="115">
        <v>-1E-3</v>
      </c>
      <c r="DM34" s="103" t="s">
        <v>346</v>
      </c>
      <c r="DN34" s="115">
        <v>8.0000000000000002E-3</v>
      </c>
      <c r="DO34" s="115">
        <v>-1E-3</v>
      </c>
      <c r="DP34" s="103" t="s">
        <v>346</v>
      </c>
      <c r="DQ34" s="115">
        <v>-4.0000000000000001E-3</v>
      </c>
      <c r="DR34" s="115">
        <v>0</v>
      </c>
      <c r="DS34" s="103" t="s">
        <v>346</v>
      </c>
      <c r="DT34" s="115">
        <v>-8.0000000000000002E-3</v>
      </c>
      <c r="DU34" s="115">
        <v>-8.9999999999999993E-3</v>
      </c>
      <c r="DV34" s="103" t="s">
        <v>346</v>
      </c>
      <c r="DW34" s="115">
        <v>-5.0000000000000001E-3</v>
      </c>
      <c r="DX34" s="115">
        <v>-1E-3</v>
      </c>
      <c r="DY34" s="103" t="s">
        <v>346</v>
      </c>
      <c r="DZ34" s="118">
        <v>5.3999999999999999E-2</v>
      </c>
      <c r="EA34" s="118">
        <v>5.0392156862745098E-2</v>
      </c>
      <c r="EB34" s="156">
        <v>107.2</v>
      </c>
    </row>
    <row r="35" spans="1:132" ht="14.25" x14ac:dyDescent="0.2">
      <c r="A35" s="100" t="s">
        <v>230</v>
      </c>
      <c r="B35" s="100"/>
      <c r="C35" s="112" t="s">
        <v>231</v>
      </c>
      <c r="D35" s="113" t="s">
        <v>144</v>
      </c>
      <c r="E35" s="114">
        <v>0.1</v>
      </c>
      <c r="F35" s="115">
        <v>0.1</v>
      </c>
      <c r="G35" s="115">
        <v>4.5209999999999999</v>
      </c>
      <c r="H35" s="115">
        <v>4.5</v>
      </c>
      <c r="I35" s="156">
        <v>100.5</v>
      </c>
      <c r="J35" s="115">
        <v>1.9690000000000001</v>
      </c>
      <c r="K35" s="157">
        <v>1.9624134520276955</v>
      </c>
      <c r="L35" s="156">
        <v>100.3</v>
      </c>
      <c r="M35" s="115">
        <v>1.887</v>
      </c>
      <c r="N35" s="157">
        <v>1.9624134520276955</v>
      </c>
      <c r="O35" s="156">
        <v>96.2</v>
      </c>
      <c r="P35" s="115">
        <v>1.95</v>
      </c>
      <c r="Q35" s="157">
        <v>1.9624134520276955</v>
      </c>
      <c r="R35" s="156">
        <v>99.4</v>
      </c>
      <c r="S35" s="115">
        <v>1.95</v>
      </c>
      <c r="T35" s="115">
        <v>1.9624134520276955</v>
      </c>
      <c r="U35" s="156">
        <v>99.4</v>
      </c>
      <c r="V35" s="115">
        <v>1.986</v>
      </c>
      <c r="W35" s="115">
        <v>1.9624134520276955</v>
      </c>
      <c r="X35" s="156">
        <v>101.2</v>
      </c>
      <c r="Y35" s="115">
        <v>1.962</v>
      </c>
      <c r="Z35" s="115">
        <v>1.9624134520276955</v>
      </c>
      <c r="AA35" s="156">
        <v>99.978931451612894</v>
      </c>
      <c r="AB35" s="115">
        <v>1.8759999999999999</v>
      </c>
      <c r="AC35" s="115">
        <v>1.9624134520276955</v>
      </c>
      <c r="AD35" s="156">
        <v>90</v>
      </c>
      <c r="AE35" s="115">
        <v>2.5999999999999999E-2</v>
      </c>
      <c r="AF35" s="158" t="s">
        <v>344</v>
      </c>
      <c r="AG35" s="115">
        <v>-2E-3</v>
      </c>
      <c r="AH35" s="159" t="s">
        <v>344</v>
      </c>
      <c r="AI35" s="115">
        <v>-1.2E-2</v>
      </c>
      <c r="AJ35" s="159" t="s">
        <v>344</v>
      </c>
      <c r="AK35" s="115">
        <v>-1.9E-2</v>
      </c>
      <c r="AL35" s="159" t="s">
        <v>344</v>
      </c>
      <c r="AM35" s="115">
        <v>-1.6E-2</v>
      </c>
      <c r="AN35" s="160" t="s">
        <v>344</v>
      </c>
      <c r="AO35" s="115">
        <v>-1.4999999999999999E-2</v>
      </c>
      <c r="AP35" s="159" t="s">
        <v>344</v>
      </c>
      <c r="AQ35" s="115">
        <v>7.0000000000000001E-3</v>
      </c>
      <c r="AR35" s="159" t="s">
        <v>344</v>
      </c>
      <c r="AS35" s="115">
        <v>-1E-3</v>
      </c>
      <c r="AT35" s="110" t="s">
        <v>344</v>
      </c>
      <c r="AU35" s="140"/>
      <c r="AV35" s="115">
        <v>-9.7000000000000003E-2</v>
      </c>
      <c r="AW35" s="103" t="s">
        <v>345</v>
      </c>
      <c r="AX35" s="156" t="s">
        <v>345</v>
      </c>
      <c r="AY35" s="115">
        <v>1.6619999999999999</v>
      </c>
      <c r="AZ35" s="115">
        <v>2</v>
      </c>
      <c r="BA35" s="156">
        <v>83.1</v>
      </c>
      <c r="BB35" s="115">
        <v>-0.184</v>
      </c>
      <c r="BC35" s="103" t="s">
        <v>345</v>
      </c>
      <c r="BD35" s="156" t="s">
        <v>345</v>
      </c>
      <c r="BE35" s="115">
        <v>1.65</v>
      </c>
      <c r="BF35" s="115">
        <v>2</v>
      </c>
      <c r="BG35" s="156">
        <v>82.5</v>
      </c>
      <c r="BH35" s="115">
        <v>-1.6E-2</v>
      </c>
      <c r="BI35" s="115">
        <v>-2.1999999999999999E-2</v>
      </c>
      <c r="BJ35" s="103" t="s">
        <v>346</v>
      </c>
      <c r="BK35" s="115">
        <v>-0.01</v>
      </c>
      <c r="BL35" s="115">
        <v>-6.0000000000000001E-3</v>
      </c>
      <c r="BM35" s="103" t="s">
        <v>346</v>
      </c>
      <c r="BN35" s="115">
        <v>-4.0000000000000001E-3</v>
      </c>
      <c r="BO35" s="115">
        <v>-8.0000000000000002E-3</v>
      </c>
      <c r="BP35" s="103" t="s">
        <v>346</v>
      </c>
      <c r="BQ35" s="115">
        <v>-7.0000000000000001E-3</v>
      </c>
      <c r="BR35" s="115">
        <v>4.0000000000000001E-3</v>
      </c>
      <c r="BS35" s="103" t="s">
        <v>346</v>
      </c>
      <c r="BT35" s="115">
        <v>-1.6E-2</v>
      </c>
      <c r="BU35" s="115">
        <v>1.0489999999999999</v>
      </c>
      <c r="BV35" s="115">
        <v>0.99248387734915922</v>
      </c>
      <c r="BW35" s="156">
        <v>107.3</v>
      </c>
      <c r="BX35" s="115">
        <v>-4.2000000000000003E-2</v>
      </c>
      <c r="BY35" s="115">
        <v>1.0329999999999999</v>
      </c>
      <c r="BZ35" s="115">
        <v>0.99248387734915922</v>
      </c>
      <c r="CA35" s="156">
        <v>108.3</v>
      </c>
      <c r="CB35" s="115">
        <v>-0.01</v>
      </c>
      <c r="CC35" s="115">
        <v>1.0389999999999999</v>
      </c>
      <c r="CD35" s="115">
        <v>0.99248387734915922</v>
      </c>
      <c r="CE35" s="156">
        <v>105.7</v>
      </c>
      <c r="CF35" s="115">
        <v>-8.0000000000000002E-3</v>
      </c>
      <c r="CG35" s="115">
        <v>1.0469999999999999</v>
      </c>
      <c r="CH35" s="115">
        <v>0.99248387734915922</v>
      </c>
      <c r="CI35" s="156">
        <v>106.3</v>
      </c>
      <c r="CJ35" s="115">
        <v>-4.0000000000000001E-3</v>
      </c>
      <c r="CK35" s="115">
        <v>0.99099999999999999</v>
      </c>
      <c r="CL35" s="115">
        <v>0.99248387734915922</v>
      </c>
      <c r="CM35" s="156">
        <v>100.3</v>
      </c>
      <c r="CN35" s="115">
        <v>-7.0000000000000001E-3</v>
      </c>
      <c r="CO35" s="115">
        <v>0.98199999999999998</v>
      </c>
      <c r="CP35" s="115">
        <v>0.99248387734915922</v>
      </c>
      <c r="CQ35" s="156">
        <v>99.6</v>
      </c>
      <c r="CR35" s="115">
        <v>-1.6E-2</v>
      </c>
      <c r="CS35" s="115">
        <v>1.004</v>
      </c>
      <c r="CT35" s="115">
        <v>0.99248387734915922</v>
      </c>
      <c r="CU35" s="156">
        <v>102.8</v>
      </c>
      <c r="CV35" s="115">
        <v>-0.01</v>
      </c>
      <c r="CW35" s="115">
        <v>1.0229999999999999</v>
      </c>
      <c r="CX35" s="115">
        <v>0.99248387734915922</v>
      </c>
      <c r="CY35" s="156">
        <v>104.1</v>
      </c>
      <c r="CZ35" s="115">
        <v>-4.0000000000000001E-3</v>
      </c>
      <c r="DA35" s="115">
        <v>1.008</v>
      </c>
      <c r="DB35" s="115">
        <v>0.99248387734915922</v>
      </c>
      <c r="DC35" s="156">
        <v>102</v>
      </c>
      <c r="DD35" s="115">
        <v>-7.0000000000000001E-3</v>
      </c>
      <c r="DE35" s="115">
        <v>1.032</v>
      </c>
      <c r="DF35" s="115">
        <v>0.99248387734915922</v>
      </c>
      <c r="DG35" s="156">
        <v>104.7</v>
      </c>
      <c r="DH35" s="115">
        <v>-1.6E-2</v>
      </c>
      <c r="DI35" s="115">
        <v>-4.0000000000000001E-3</v>
      </c>
      <c r="DJ35" s="103" t="s">
        <v>346</v>
      </c>
      <c r="DK35" s="115">
        <v>-4.2000000000000003E-2</v>
      </c>
      <c r="DL35" s="115">
        <v>-8.0000000000000002E-3</v>
      </c>
      <c r="DM35" s="103" t="s">
        <v>346</v>
      </c>
      <c r="DN35" s="115">
        <v>-0.01</v>
      </c>
      <c r="DO35" s="115">
        <v>-1.7000000000000001E-2</v>
      </c>
      <c r="DP35" s="103" t="s">
        <v>346</v>
      </c>
      <c r="DQ35" s="115">
        <v>-8.0000000000000002E-3</v>
      </c>
      <c r="DR35" s="115">
        <v>-2.4E-2</v>
      </c>
      <c r="DS35" s="103" t="s">
        <v>346</v>
      </c>
      <c r="DT35" s="115">
        <v>-4.0000000000000001E-3</v>
      </c>
      <c r="DU35" s="115">
        <v>-2.5999999999999999E-2</v>
      </c>
      <c r="DV35" s="103" t="s">
        <v>346</v>
      </c>
      <c r="DW35" s="115">
        <v>-7.0000000000000001E-3</v>
      </c>
      <c r="DX35" s="115">
        <v>-1.4999999999999999E-2</v>
      </c>
      <c r="DY35" s="103" t="s">
        <v>346</v>
      </c>
      <c r="DZ35" s="118">
        <v>6.0999999999999999E-2</v>
      </c>
      <c r="EA35" s="118">
        <v>4.9851632047477751E-2</v>
      </c>
      <c r="EB35" s="156">
        <v>122.4</v>
      </c>
    </row>
    <row r="36" spans="1:132" ht="14.25" x14ac:dyDescent="0.2">
      <c r="A36" s="100" t="s">
        <v>232</v>
      </c>
      <c r="B36" s="100"/>
      <c r="C36" s="112" t="s">
        <v>233</v>
      </c>
      <c r="D36" s="113" t="s">
        <v>144</v>
      </c>
      <c r="E36" s="114">
        <v>0.1</v>
      </c>
      <c r="F36" s="115">
        <v>1</v>
      </c>
      <c r="G36" s="115">
        <v>10.44</v>
      </c>
      <c r="H36" s="115">
        <v>9.9710144927536231</v>
      </c>
      <c r="I36" s="156">
        <v>104.7</v>
      </c>
      <c r="J36" s="115">
        <v>20.59</v>
      </c>
      <c r="K36" s="157">
        <v>19.751434034416825</v>
      </c>
      <c r="L36" s="156">
        <v>104.2</v>
      </c>
      <c r="M36" s="115">
        <v>19.75</v>
      </c>
      <c r="N36" s="157">
        <v>19.751434034416825</v>
      </c>
      <c r="O36" s="156">
        <v>100</v>
      </c>
      <c r="P36" s="115">
        <v>20.09</v>
      </c>
      <c r="Q36" s="157">
        <v>19.751434034416825</v>
      </c>
      <c r="R36" s="156">
        <v>101.7</v>
      </c>
      <c r="S36" s="115">
        <v>20.25</v>
      </c>
      <c r="T36" s="115">
        <v>19.751434034416825</v>
      </c>
      <c r="U36" s="156">
        <v>102.5</v>
      </c>
      <c r="V36" s="115">
        <v>20.27</v>
      </c>
      <c r="W36" s="115">
        <v>19.751434034416825</v>
      </c>
      <c r="X36" s="156">
        <v>102.6</v>
      </c>
      <c r="Y36" s="115">
        <v>20.22</v>
      </c>
      <c r="Z36" s="115">
        <v>19.751434034416825</v>
      </c>
      <c r="AA36" s="156">
        <v>102.37231364956439</v>
      </c>
      <c r="AB36" s="115">
        <v>19.48</v>
      </c>
      <c r="AC36" s="115">
        <v>19.751434034416825</v>
      </c>
      <c r="AD36" s="156">
        <v>98.625750242013567</v>
      </c>
      <c r="AE36" s="115">
        <v>2E-3</v>
      </c>
      <c r="AF36" s="158" t="s">
        <v>344</v>
      </c>
      <c r="AG36" s="115">
        <v>4.0000000000000001E-3</v>
      </c>
      <c r="AH36" s="159" t="s">
        <v>344</v>
      </c>
      <c r="AI36" s="115">
        <v>6.0000000000000001E-3</v>
      </c>
      <c r="AJ36" s="159" t="s">
        <v>344</v>
      </c>
      <c r="AK36" s="115">
        <v>4.0000000000000001E-3</v>
      </c>
      <c r="AL36" s="159" t="s">
        <v>344</v>
      </c>
      <c r="AM36" s="115">
        <v>5.0000000000000001E-3</v>
      </c>
      <c r="AN36" s="160" t="s">
        <v>344</v>
      </c>
      <c r="AO36" s="115">
        <v>4.0000000000000001E-3</v>
      </c>
      <c r="AP36" s="159" t="s">
        <v>344</v>
      </c>
      <c r="AQ36" s="115">
        <v>3.0000000000000001E-3</v>
      </c>
      <c r="AR36" s="159" t="s">
        <v>344</v>
      </c>
      <c r="AS36" s="115">
        <v>5.0000000000000001E-3</v>
      </c>
      <c r="AT36" s="110" t="s">
        <v>344</v>
      </c>
      <c r="AU36" s="140"/>
      <c r="AV36" s="115">
        <v>-2.3E-2</v>
      </c>
      <c r="AW36" s="103" t="s">
        <v>345</v>
      </c>
      <c r="AX36" s="156" t="s">
        <v>345</v>
      </c>
      <c r="AY36" s="115">
        <v>2.4620000000000002</v>
      </c>
      <c r="AZ36" s="115">
        <v>2.2999999999999998</v>
      </c>
      <c r="BA36" s="156">
        <v>107</v>
      </c>
      <c r="BB36" s="115">
        <v>-2.1000000000000001E-2</v>
      </c>
      <c r="BC36" s="103" t="s">
        <v>345</v>
      </c>
      <c r="BD36" s="156" t="s">
        <v>345</v>
      </c>
      <c r="BE36" s="115">
        <v>2.3849999999999998</v>
      </c>
      <c r="BF36" s="115">
        <v>2.2999999999999998</v>
      </c>
      <c r="BG36" s="156">
        <v>103.7</v>
      </c>
      <c r="BH36" s="115">
        <v>0.153</v>
      </c>
      <c r="BI36" s="115">
        <v>2.9000000000000001E-2</v>
      </c>
      <c r="BJ36" s="103" t="s">
        <v>346</v>
      </c>
      <c r="BK36" s="115">
        <v>7.1999999999999995E-2</v>
      </c>
      <c r="BL36" s="115">
        <v>1.2999999999999999E-2</v>
      </c>
      <c r="BM36" s="103" t="s">
        <v>346</v>
      </c>
      <c r="BN36" s="115">
        <v>0.28399999999999997</v>
      </c>
      <c r="BO36" s="115">
        <v>4.5999999999999999E-2</v>
      </c>
      <c r="BP36" s="103" t="s">
        <v>346</v>
      </c>
      <c r="BQ36" s="115">
        <v>7.0999999999999994E-2</v>
      </c>
      <c r="BR36" s="115">
        <v>1.6E-2</v>
      </c>
      <c r="BS36" s="103" t="s">
        <v>346</v>
      </c>
      <c r="BT36" s="115">
        <v>0.153</v>
      </c>
      <c r="BU36" s="115">
        <v>2.3090000000000002</v>
      </c>
      <c r="BV36" s="115">
        <v>2.0117736137667306</v>
      </c>
      <c r="BW36" s="156">
        <v>107.2</v>
      </c>
      <c r="BX36" s="115">
        <v>0.152</v>
      </c>
      <c r="BY36" s="115">
        <v>2.3530000000000002</v>
      </c>
      <c r="BZ36" s="115">
        <v>2.0117736137667306</v>
      </c>
      <c r="CA36" s="156">
        <v>109.4</v>
      </c>
      <c r="CB36" s="115">
        <v>7.1999999999999995E-2</v>
      </c>
      <c r="CC36" s="115">
        <v>2.1859999999999999</v>
      </c>
      <c r="CD36" s="115">
        <v>2.0117736137667306</v>
      </c>
      <c r="CE36" s="156">
        <v>105.1</v>
      </c>
      <c r="CF36" s="115">
        <v>0.28000000000000003</v>
      </c>
      <c r="CG36" s="115">
        <v>2.3679999999999999</v>
      </c>
      <c r="CH36" s="115">
        <v>2.0117736137667306</v>
      </c>
      <c r="CI36" s="156">
        <v>103.8</v>
      </c>
      <c r="CJ36" s="115">
        <v>0.28399999999999997</v>
      </c>
      <c r="CK36" s="115">
        <v>2.3490000000000002</v>
      </c>
      <c r="CL36" s="115">
        <v>2.0117736137667306</v>
      </c>
      <c r="CM36" s="156">
        <v>102.6</v>
      </c>
      <c r="CN36" s="115">
        <v>7.0999999999999994E-2</v>
      </c>
      <c r="CO36" s="115">
        <v>2.153</v>
      </c>
      <c r="CP36" s="115">
        <v>2.0117736137667306</v>
      </c>
      <c r="CQ36" s="156">
        <v>103.5</v>
      </c>
      <c r="CR36" s="115">
        <v>0.153</v>
      </c>
      <c r="CS36" s="115">
        <v>2.278</v>
      </c>
      <c r="CT36" s="115">
        <v>2.0117736137667306</v>
      </c>
      <c r="CU36" s="156">
        <v>105.6</v>
      </c>
      <c r="CV36" s="115">
        <v>7.1999999999999995E-2</v>
      </c>
      <c r="CW36" s="115">
        <v>2.1709999999999998</v>
      </c>
      <c r="CX36" s="115">
        <v>2.0117736137667306</v>
      </c>
      <c r="CY36" s="156">
        <v>104.3</v>
      </c>
      <c r="CZ36" s="115">
        <v>0.28399999999999997</v>
      </c>
      <c r="DA36" s="115">
        <v>2.3450000000000002</v>
      </c>
      <c r="DB36" s="115">
        <v>2.0117736137667306</v>
      </c>
      <c r="DC36" s="156">
        <v>102.4</v>
      </c>
      <c r="DD36" s="115">
        <v>7.0999999999999994E-2</v>
      </c>
      <c r="DE36" s="115">
        <v>2.165</v>
      </c>
      <c r="DF36" s="115">
        <v>2.0117736137667306</v>
      </c>
      <c r="DG36" s="156">
        <v>104.1</v>
      </c>
      <c r="DH36" s="115">
        <v>0.153</v>
      </c>
      <c r="DI36" s="115">
        <v>0.14899999999999999</v>
      </c>
      <c r="DJ36" s="103" t="s">
        <v>346</v>
      </c>
      <c r="DK36" s="115">
        <v>0.152</v>
      </c>
      <c r="DL36" s="115">
        <v>0.15</v>
      </c>
      <c r="DM36" s="103" t="s">
        <v>346</v>
      </c>
      <c r="DN36" s="115">
        <v>7.1999999999999995E-2</v>
      </c>
      <c r="DO36" s="115">
        <v>7.2999999999999995E-2</v>
      </c>
      <c r="DP36" s="103" t="s">
        <v>346</v>
      </c>
      <c r="DQ36" s="115">
        <v>0.28000000000000003</v>
      </c>
      <c r="DR36" s="115">
        <v>0.28100000000000003</v>
      </c>
      <c r="DS36" s="103" t="s">
        <v>346</v>
      </c>
      <c r="DT36" s="115">
        <v>0.28399999999999997</v>
      </c>
      <c r="DU36" s="115">
        <v>0.28199999999999997</v>
      </c>
      <c r="DV36" s="103" t="s">
        <v>346</v>
      </c>
      <c r="DW36" s="115">
        <v>7.0999999999999994E-2</v>
      </c>
      <c r="DX36" s="115">
        <v>6.7000000000000004E-2</v>
      </c>
      <c r="DY36" s="103" t="s">
        <v>346</v>
      </c>
      <c r="DZ36" s="118">
        <v>1.03</v>
      </c>
      <c r="EA36" s="118">
        <v>0.99426386233269592</v>
      </c>
      <c r="EB36" s="156">
        <v>103.6</v>
      </c>
    </row>
    <row r="37" spans="1:132" ht="14.25" x14ac:dyDescent="0.2">
      <c r="A37" s="100" t="s">
        <v>249</v>
      </c>
      <c r="B37" s="100"/>
      <c r="C37" s="112" t="s">
        <v>250</v>
      </c>
      <c r="D37" s="113" t="s">
        <v>144</v>
      </c>
      <c r="E37" s="114">
        <v>1E-3</v>
      </c>
      <c r="F37" s="115">
        <v>0.01</v>
      </c>
      <c r="G37" s="115">
        <v>0.98099999999999998</v>
      </c>
      <c r="H37" s="115">
        <v>0.98922624877571019</v>
      </c>
      <c r="I37" s="156">
        <v>99.2</v>
      </c>
      <c r="J37" s="115">
        <v>1.9870000000000001</v>
      </c>
      <c r="K37" s="157">
        <v>1.9820179820179822</v>
      </c>
      <c r="L37" s="156">
        <v>100.3</v>
      </c>
      <c r="M37" s="115">
        <v>1.9039999999999999</v>
      </c>
      <c r="N37" s="157">
        <v>1.9820179820179822</v>
      </c>
      <c r="O37" s="156">
        <v>96.1</v>
      </c>
      <c r="P37" s="115">
        <v>1.956</v>
      </c>
      <c r="Q37" s="157">
        <v>1.9820179820179822</v>
      </c>
      <c r="R37" s="156">
        <v>98.7</v>
      </c>
      <c r="S37" s="115">
        <v>1.966</v>
      </c>
      <c r="T37" s="115">
        <v>1.9820179820179822</v>
      </c>
      <c r="U37" s="156">
        <v>99.2</v>
      </c>
      <c r="V37" s="115">
        <v>1.982</v>
      </c>
      <c r="W37" s="115">
        <v>1.9820179820179822</v>
      </c>
      <c r="X37" s="156">
        <v>100</v>
      </c>
      <c r="Y37" s="115">
        <v>1.9710000000000001</v>
      </c>
      <c r="Z37" s="115">
        <v>1.9820179820179822</v>
      </c>
      <c r="AA37" s="156">
        <v>99.444102822580632</v>
      </c>
      <c r="AB37" s="115">
        <v>1.91</v>
      </c>
      <c r="AC37" s="115">
        <v>1.9820179820179822</v>
      </c>
      <c r="AD37" s="156">
        <v>96.366431451612883</v>
      </c>
      <c r="AE37" s="115">
        <v>0</v>
      </c>
      <c r="AF37" s="158" t="s">
        <v>344</v>
      </c>
      <c r="AG37" s="115">
        <v>0</v>
      </c>
      <c r="AH37" s="159" t="s">
        <v>344</v>
      </c>
      <c r="AI37" s="115">
        <v>0</v>
      </c>
      <c r="AJ37" s="159" t="s">
        <v>344</v>
      </c>
      <c r="AK37" s="115">
        <v>0</v>
      </c>
      <c r="AL37" s="159" t="s">
        <v>344</v>
      </c>
      <c r="AM37" s="115">
        <v>0</v>
      </c>
      <c r="AN37" s="160" t="s">
        <v>344</v>
      </c>
      <c r="AO37" s="115">
        <v>0</v>
      </c>
      <c r="AP37" s="159" t="s">
        <v>344</v>
      </c>
      <c r="AQ37" s="115">
        <v>0</v>
      </c>
      <c r="AR37" s="159" t="s">
        <v>344</v>
      </c>
      <c r="AS37" s="115">
        <v>0</v>
      </c>
      <c r="AT37" s="110" t="s">
        <v>344</v>
      </c>
      <c r="AU37" s="140"/>
      <c r="AV37" s="115">
        <v>7.0000000000000001E-3</v>
      </c>
      <c r="AW37" s="103" t="s">
        <v>345</v>
      </c>
      <c r="AX37" s="156" t="s">
        <v>345</v>
      </c>
      <c r="AY37" s="115">
        <v>1.9850000000000001</v>
      </c>
      <c r="AZ37" s="115">
        <v>2</v>
      </c>
      <c r="BA37" s="156">
        <v>99.3</v>
      </c>
      <c r="BB37" s="115">
        <v>6.0000000000000001E-3</v>
      </c>
      <c r="BC37" s="103" t="s">
        <v>345</v>
      </c>
      <c r="BD37" s="156" t="s">
        <v>345</v>
      </c>
      <c r="BE37" s="115">
        <v>1.9370000000000001</v>
      </c>
      <c r="BF37" s="115">
        <v>2</v>
      </c>
      <c r="BG37" s="156">
        <v>96.9</v>
      </c>
      <c r="BH37" s="115">
        <v>1.2999999999999999E-2</v>
      </c>
      <c r="BI37" s="115">
        <v>2E-3</v>
      </c>
      <c r="BJ37" s="103" t="s">
        <v>346</v>
      </c>
      <c r="BK37" s="115">
        <v>5.0000000000000001E-3</v>
      </c>
      <c r="BL37" s="115">
        <v>1E-3</v>
      </c>
      <c r="BM37" s="103" t="s">
        <v>346</v>
      </c>
      <c r="BN37" s="115">
        <v>0.01</v>
      </c>
      <c r="BO37" s="115">
        <v>2E-3</v>
      </c>
      <c r="BP37" s="103" t="s">
        <v>346</v>
      </c>
      <c r="BQ37" s="115">
        <v>0</v>
      </c>
      <c r="BR37" s="115">
        <v>0</v>
      </c>
      <c r="BS37" s="103" t="s">
        <v>346</v>
      </c>
      <c r="BT37" s="115">
        <v>1.2999999999999999E-2</v>
      </c>
      <c r="BU37" s="115">
        <v>0.97899999999999998</v>
      </c>
      <c r="BV37" s="115">
        <v>1.0033982017982017</v>
      </c>
      <c r="BW37" s="156">
        <v>96.3</v>
      </c>
      <c r="BX37" s="115">
        <v>8.0000000000000002E-3</v>
      </c>
      <c r="BY37" s="115">
        <v>0.98399999999999999</v>
      </c>
      <c r="BZ37" s="115">
        <v>1.0033982017982017</v>
      </c>
      <c r="CA37" s="156">
        <v>97.3</v>
      </c>
      <c r="CB37" s="115">
        <v>5.0000000000000001E-3</v>
      </c>
      <c r="CC37" s="115">
        <v>0.998</v>
      </c>
      <c r="CD37" s="115">
        <v>1.0033982017982017</v>
      </c>
      <c r="CE37" s="156">
        <v>99</v>
      </c>
      <c r="CF37" s="115">
        <v>8.9999999999999993E-3</v>
      </c>
      <c r="CG37" s="115">
        <v>0.999</v>
      </c>
      <c r="CH37" s="115">
        <v>1.0033982017982017</v>
      </c>
      <c r="CI37" s="156">
        <v>98.7</v>
      </c>
      <c r="CJ37" s="115">
        <v>0.01</v>
      </c>
      <c r="CK37" s="115">
        <v>0.98399999999999999</v>
      </c>
      <c r="CL37" s="115">
        <v>1.0033982017982017</v>
      </c>
      <c r="CM37" s="156">
        <v>97.1</v>
      </c>
      <c r="CN37" s="115">
        <v>0</v>
      </c>
      <c r="CO37" s="115">
        <v>0.96799999999999997</v>
      </c>
      <c r="CP37" s="115">
        <v>1.0033982017982017</v>
      </c>
      <c r="CQ37" s="156">
        <v>96.5</v>
      </c>
      <c r="CR37" s="115">
        <v>1.2999999999999999E-2</v>
      </c>
      <c r="CS37" s="115">
        <v>0.97199999999999998</v>
      </c>
      <c r="CT37" s="115">
        <v>1.0033982017982017</v>
      </c>
      <c r="CU37" s="156">
        <v>95.6</v>
      </c>
      <c r="CV37" s="115">
        <v>5.0000000000000001E-3</v>
      </c>
      <c r="CW37" s="115">
        <v>1</v>
      </c>
      <c r="CX37" s="115">
        <v>1.0033982017982017</v>
      </c>
      <c r="CY37" s="156">
        <v>99.2</v>
      </c>
      <c r="CZ37" s="115">
        <v>0.01</v>
      </c>
      <c r="DA37" s="115">
        <v>0.98299999999999998</v>
      </c>
      <c r="DB37" s="115">
        <v>1.0033982017982017</v>
      </c>
      <c r="DC37" s="156">
        <v>97</v>
      </c>
      <c r="DD37" s="115">
        <v>0</v>
      </c>
      <c r="DE37" s="115">
        <v>0.97399999999999998</v>
      </c>
      <c r="DF37" s="115">
        <v>1.0033982017982017</v>
      </c>
      <c r="DG37" s="156">
        <v>97.1</v>
      </c>
      <c r="DH37" s="115">
        <v>1.2999999999999999E-2</v>
      </c>
      <c r="DI37" s="115">
        <v>1.2E-2</v>
      </c>
      <c r="DJ37" s="103" t="s">
        <v>346</v>
      </c>
      <c r="DK37" s="115">
        <v>8.0000000000000002E-3</v>
      </c>
      <c r="DL37" s="115">
        <v>8.0000000000000002E-3</v>
      </c>
      <c r="DM37" s="103" t="s">
        <v>346</v>
      </c>
      <c r="DN37" s="115">
        <v>5.0000000000000001E-3</v>
      </c>
      <c r="DO37" s="115">
        <v>5.0000000000000001E-3</v>
      </c>
      <c r="DP37" s="103" t="s">
        <v>346</v>
      </c>
      <c r="DQ37" s="115">
        <v>8.9999999999999993E-3</v>
      </c>
      <c r="DR37" s="115">
        <v>8.9999999999999993E-3</v>
      </c>
      <c r="DS37" s="103" t="s">
        <v>346</v>
      </c>
      <c r="DT37" s="115">
        <v>0.01</v>
      </c>
      <c r="DU37" s="115">
        <v>0.01</v>
      </c>
      <c r="DV37" s="103" t="s">
        <v>346</v>
      </c>
      <c r="DW37" s="115">
        <v>0</v>
      </c>
      <c r="DX37" s="115">
        <v>0</v>
      </c>
      <c r="DY37" s="103" t="s">
        <v>346</v>
      </c>
      <c r="DZ37" s="118">
        <v>0.01</v>
      </c>
      <c r="EA37" s="118">
        <v>9.7902097902097893E-3</v>
      </c>
      <c r="EB37" s="156">
        <v>102.1</v>
      </c>
    </row>
    <row r="38" spans="1:132" ht="14.25" x14ac:dyDescent="0.2">
      <c r="A38" s="100" t="s">
        <v>254</v>
      </c>
      <c r="B38" s="100"/>
      <c r="C38" s="112" t="s">
        <v>255</v>
      </c>
      <c r="D38" s="113" t="s">
        <v>144</v>
      </c>
      <c r="E38" s="114">
        <v>5.0000000000000001E-3</v>
      </c>
      <c r="F38" s="115">
        <v>0.01</v>
      </c>
      <c r="G38" s="115">
        <v>10.27</v>
      </c>
      <c r="H38" s="115">
        <v>10.055999999999999</v>
      </c>
      <c r="I38" s="156">
        <v>102.1</v>
      </c>
      <c r="J38" s="115">
        <v>1.9490000000000001</v>
      </c>
      <c r="K38" s="157">
        <v>1.9802371541501977</v>
      </c>
      <c r="L38" s="156">
        <v>98.4</v>
      </c>
      <c r="M38" s="115">
        <v>1.8839999999999999</v>
      </c>
      <c r="N38" s="157">
        <v>1.9802371541501977</v>
      </c>
      <c r="O38" s="156">
        <v>95.1</v>
      </c>
      <c r="P38" s="115">
        <v>1.919</v>
      </c>
      <c r="Q38" s="157">
        <v>1.9802371541501977</v>
      </c>
      <c r="R38" s="156">
        <v>96.9</v>
      </c>
      <c r="S38" s="115">
        <v>1.9319999999999999</v>
      </c>
      <c r="T38" s="115">
        <v>1.9802371541501977</v>
      </c>
      <c r="U38" s="156">
        <v>97.6</v>
      </c>
      <c r="V38" s="115">
        <v>1.9319999999999999</v>
      </c>
      <c r="W38" s="115">
        <v>1.9802371541501977</v>
      </c>
      <c r="X38" s="156">
        <v>97.6</v>
      </c>
      <c r="Y38" s="115">
        <v>1.9379999999999999</v>
      </c>
      <c r="Z38" s="115">
        <v>1.9802371541501977</v>
      </c>
      <c r="AA38" s="156">
        <v>97.867065868263467</v>
      </c>
      <c r="AB38" s="115">
        <v>1.8759999999999999</v>
      </c>
      <c r="AC38" s="115">
        <v>1.9802371541501977</v>
      </c>
      <c r="AD38" s="156">
        <v>94.736127744510966</v>
      </c>
      <c r="AE38" s="115">
        <v>0</v>
      </c>
      <c r="AF38" s="158" t="s">
        <v>344</v>
      </c>
      <c r="AG38" s="115">
        <v>0</v>
      </c>
      <c r="AH38" s="159" t="s">
        <v>344</v>
      </c>
      <c r="AI38" s="115">
        <v>0</v>
      </c>
      <c r="AJ38" s="159" t="s">
        <v>344</v>
      </c>
      <c r="AK38" s="115">
        <v>0</v>
      </c>
      <c r="AL38" s="159" t="s">
        <v>344</v>
      </c>
      <c r="AM38" s="115">
        <v>0</v>
      </c>
      <c r="AN38" s="160" t="s">
        <v>344</v>
      </c>
      <c r="AO38" s="115">
        <v>0</v>
      </c>
      <c r="AP38" s="159" t="s">
        <v>344</v>
      </c>
      <c r="AQ38" s="115">
        <v>0</v>
      </c>
      <c r="AR38" s="159" t="s">
        <v>344</v>
      </c>
      <c r="AS38" s="115">
        <v>0</v>
      </c>
      <c r="AT38" s="110" t="s">
        <v>344</v>
      </c>
      <c r="AU38" s="140"/>
      <c r="AV38" s="115">
        <v>-4.0000000000000001E-3</v>
      </c>
      <c r="AW38" s="103" t="s">
        <v>345</v>
      </c>
      <c r="AX38" s="156" t="s">
        <v>345</v>
      </c>
      <c r="AY38" s="115">
        <v>10.130000000000001</v>
      </c>
      <c r="AZ38" s="115">
        <v>10</v>
      </c>
      <c r="BA38" s="156">
        <v>101.3</v>
      </c>
      <c r="BB38" s="115">
        <v>-4.0000000000000001E-3</v>
      </c>
      <c r="BC38" s="103" t="s">
        <v>345</v>
      </c>
      <c r="BD38" s="156" t="s">
        <v>345</v>
      </c>
      <c r="BE38" s="115">
        <v>9.7940000000000005</v>
      </c>
      <c r="BF38" s="115">
        <v>10</v>
      </c>
      <c r="BG38" s="156">
        <v>97.9</v>
      </c>
      <c r="BH38" s="115">
        <v>1E-3</v>
      </c>
      <c r="BI38" s="115">
        <v>0</v>
      </c>
      <c r="BJ38" s="103" t="s">
        <v>346</v>
      </c>
      <c r="BK38" s="115">
        <v>1E-3</v>
      </c>
      <c r="BL38" s="115">
        <v>0</v>
      </c>
      <c r="BM38" s="103" t="s">
        <v>346</v>
      </c>
      <c r="BN38" s="115">
        <v>1E-3</v>
      </c>
      <c r="BO38" s="115">
        <v>0</v>
      </c>
      <c r="BP38" s="103" t="s">
        <v>346</v>
      </c>
      <c r="BQ38" s="115">
        <v>1E-3</v>
      </c>
      <c r="BR38" s="115">
        <v>0</v>
      </c>
      <c r="BS38" s="103" t="s">
        <v>346</v>
      </c>
      <c r="BT38" s="115">
        <v>1E-3</v>
      </c>
      <c r="BU38" s="115">
        <v>1.004</v>
      </c>
      <c r="BV38" s="115">
        <v>0.99229683794466406</v>
      </c>
      <c r="BW38" s="156">
        <v>101.1</v>
      </c>
      <c r="BX38" s="115">
        <v>1E-3</v>
      </c>
      <c r="BY38" s="115">
        <v>1.006</v>
      </c>
      <c r="BZ38" s="115">
        <v>0.99229683794466406</v>
      </c>
      <c r="CA38" s="156">
        <v>101.3</v>
      </c>
      <c r="CB38" s="115">
        <v>1E-3</v>
      </c>
      <c r="CC38" s="115">
        <v>1.0229999999999999</v>
      </c>
      <c r="CD38" s="115">
        <v>0.99229683794466406</v>
      </c>
      <c r="CE38" s="156">
        <v>103</v>
      </c>
      <c r="CF38" s="115">
        <v>1E-3</v>
      </c>
      <c r="CG38" s="115">
        <v>1.0129999999999999</v>
      </c>
      <c r="CH38" s="115">
        <v>0.99229683794466406</v>
      </c>
      <c r="CI38" s="156">
        <v>102</v>
      </c>
      <c r="CJ38" s="115">
        <v>1E-3</v>
      </c>
      <c r="CK38" s="115">
        <v>1.006</v>
      </c>
      <c r="CL38" s="115">
        <v>0.99229683794466406</v>
      </c>
      <c r="CM38" s="156">
        <v>101.3</v>
      </c>
      <c r="CN38" s="115">
        <v>1E-3</v>
      </c>
      <c r="CO38" s="115">
        <v>0.98299999999999998</v>
      </c>
      <c r="CP38" s="115">
        <v>0.99229683794466406</v>
      </c>
      <c r="CQ38" s="156">
        <v>99</v>
      </c>
      <c r="CR38" s="115">
        <v>1E-3</v>
      </c>
      <c r="CS38" s="115">
        <v>0.996</v>
      </c>
      <c r="CT38" s="115">
        <v>0.99229683794466406</v>
      </c>
      <c r="CU38" s="156">
        <v>100.3</v>
      </c>
      <c r="CV38" s="115">
        <v>1E-3</v>
      </c>
      <c r="CW38" s="115">
        <v>1.0129999999999999</v>
      </c>
      <c r="CX38" s="115">
        <v>0.99229683794466406</v>
      </c>
      <c r="CY38" s="156">
        <v>102</v>
      </c>
      <c r="CZ38" s="115">
        <v>1E-3</v>
      </c>
      <c r="DA38" s="115">
        <v>1.0009999999999999</v>
      </c>
      <c r="DB38" s="115">
        <v>0.99229683794466406</v>
      </c>
      <c r="DC38" s="156">
        <v>100.8</v>
      </c>
      <c r="DD38" s="115">
        <v>1E-3</v>
      </c>
      <c r="DE38" s="115">
        <v>0.98699999999999999</v>
      </c>
      <c r="DF38" s="115">
        <v>0.99229683794466406</v>
      </c>
      <c r="DG38" s="156">
        <v>99.4</v>
      </c>
      <c r="DH38" s="115">
        <v>1E-3</v>
      </c>
      <c r="DI38" s="115">
        <v>1E-3</v>
      </c>
      <c r="DJ38" s="103" t="s">
        <v>346</v>
      </c>
      <c r="DK38" s="115">
        <v>1E-3</v>
      </c>
      <c r="DL38" s="115">
        <v>1E-3</v>
      </c>
      <c r="DM38" s="103" t="s">
        <v>346</v>
      </c>
      <c r="DN38" s="115">
        <v>1E-3</v>
      </c>
      <c r="DO38" s="115">
        <v>1E-3</v>
      </c>
      <c r="DP38" s="103" t="s">
        <v>346</v>
      </c>
      <c r="DQ38" s="115">
        <v>1E-3</v>
      </c>
      <c r="DR38" s="115">
        <v>1E-3</v>
      </c>
      <c r="DS38" s="103" t="s">
        <v>346</v>
      </c>
      <c r="DT38" s="115">
        <v>1E-3</v>
      </c>
      <c r="DU38" s="115">
        <v>1E-3</v>
      </c>
      <c r="DV38" s="103" t="s">
        <v>346</v>
      </c>
      <c r="DW38" s="115">
        <v>1E-3</v>
      </c>
      <c r="DX38" s="115">
        <v>1E-3</v>
      </c>
      <c r="DY38" s="103" t="s">
        <v>346</v>
      </c>
      <c r="DZ38" s="118">
        <v>1.0999999999999999E-2</v>
      </c>
      <c r="EA38" s="118">
        <v>9.6837944664031617E-3</v>
      </c>
      <c r="EB38" s="156">
        <v>113.6</v>
      </c>
    </row>
    <row r="39" spans="1:132" ht="14.25" x14ac:dyDescent="0.2">
      <c r="A39" s="100" t="s">
        <v>256</v>
      </c>
      <c r="B39" s="100"/>
      <c r="C39" s="112" t="s">
        <v>257</v>
      </c>
      <c r="D39" s="113" t="s">
        <v>144</v>
      </c>
      <c r="E39" s="114">
        <v>0.1</v>
      </c>
      <c r="F39" s="115">
        <v>0.1</v>
      </c>
      <c r="G39" s="115">
        <v>4.9790000000000001</v>
      </c>
      <c r="H39" s="115">
        <v>5.0009794319294816</v>
      </c>
      <c r="I39" s="156">
        <v>99.6</v>
      </c>
      <c r="J39" s="115">
        <v>1.992</v>
      </c>
      <c r="K39" s="157">
        <v>1.9820538384845465</v>
      </c>
      <c r="L39" s="156">
        <v>100.5</v>
      </c>
      <c r="M39" s="115">
        <v>1.895</v>
      </c>
      <c r="N39" s="157">
        <v>1.9820538384845465</v>
      </c>
      <c r="O39" s="156">
        <v>95.6</v>
      </c>
      <c r="P39" s="115">
        <v>1.952</v>
      </c>
      <c r="Q39" s="157">
        <v>1.9820538384845465</v>
      </c>
      <c r="R39" s="156">
        <v>98.5</v>
      </c>
      <c r="S39" s="115">
        <v>1.9419999999999999</v>
      </c>
      <c r="T39" s="115">
        <v>1.9820538384845465</v>
      </c>
      <c r="U39" s="156">
        <v>98</v>
      </c>
      <c r="V39" s="115">
        <v>1.972</v>
      </c>
      <c r="W39" s="115">
        <v>1.9820538384845465</v>
      </c>
      <c r="X39" s="156">
        <v>99.5</v>
      </c>
      <c r="Y39" s="115">
        <v>1.9279999999999999</v>
      </c>
      <c r="Z39" s="115">
        <v>1.9820538384845465</v>
      </c>
      <c r="AA39" s="156">
        <v>97.272837022132791</v>
      </c>
      <c r="AB39" s="115">
        <v>1.907</v>
      </c>
      <c r="AC39" s="115">
        <v>1.9820538384845465</v>
      </c>
      <c r="AD39" s="156">
        <v>96.213329979879276</v>
      </c>
      <c r="AE39" s="115">
        <v>1E-3</v>
      </c>
      <c r="AF39" s="158" t="s">
        <v>344</v>
      </c>
      <c r="AG39" s="115">
        <v>2E-3</v>
      </c>
      <c r="AH39" s="159" t="s">
        <v>344</v>
      </c>
      <c r="AI39" s="115">
        <v>8.0000000000000002E-3</v>
      </c>
      <c r="AJ39" s="159" t="s">
        <v>344</v>
      </c>
      <c r="AK39" s="115">
        <v>4.0000000000000001E-3</v>
      </c>
      <c r="AL39" s="159" t="s">
        <v>344</v>
      </c>
      <c r="AM39" s="115">
        <v>-2E-3</v>
      </c>
      <c r="AN39" s="160" t="s">
        <v>344</v>
      </c>
      <c r="AO39" s="115">
        <v>4.0000000000000001E-3</v>
      </c>
      <c r="AP39" s="159" t="s">
        <v>344</v>
      </c>
      <c r="AQ39" s="115">
        <v>3.0000000000000001E-3</v>
      </c>
      <c r="AR39" s="159" t="s">
        <v>344</v>
      </c>
      <c r="AS39" s="115">
        <v>0.01</v>
      </c>
      <c r="AT39" s="110" t="s">
        <v>344</v>
      </c>
      <c r="AU39" s="140"/>
      <c r="AV39" s="115">
        <v>2.1999999999999999E-2</v>
      </c>
      <c r="AW39" s="103" t="s">
        <v>345</v>
      </c>
      <c r="AX39" s="156" t="s">
        <v>345</v>
      </c>
      <c r="AY39" s="115">
        <v>3.8010000000000002</v>
      </c>
      <c r="AZ39" s="115">
        <v>4</v>
      </c>
      <c r="BA39" s="156">
        <v>95</v>
      </c>
      <c r="BB39" s="115">
        <v>4.4999999999999998E-2</v>
      </c>
      <c r="BC39" s="103" t="s">
        <v>345</v>
      </c>
      <c r="BD39" s="156" t="s">
        <v>345</v>
      </c>
      <c r="BE39" s="115">
        <v>3.7269999999999999</v>
      </c>
      <c r="BF39" s="115">
        <v>4</v>
      </c>
      <c r="BG39" s="156">
        <v>93.2</v>
      </c>
      <c r="BH39" s="115">
        <v>1.7999999999999999E-2</v>
      </c>
      <c r="BI39" s="115">
        <v>7.0000000000000001E-3</v>
      </c>
      <c r="BJ39" s="103" t="s">
        <v>346</v>
      </c>
      <c r="BK39" s="115">
        <v>1.9E-2</v>
      </c>
      <c r="BL39" s="115">
        <v>0.01</v>
      </c>
      <c r="BM39" s="103" t="s">
        <v>346</v>
      </c>
      <c r="BN39" s="115">
        <v>2.3E-2</v>
      </c>
      <c r="BO39" s="115">
        <v>1.6E-2</v>
      </c>
      <c r="BP39" s="103" t="s">
        <v>346</v>
      </c>
      <c r="BQ39" s="115">
        <v>1.7000000000000001E-2</v>
      </c>
      <c r="BR39" s="115">
        <v>5.0000000000000001E-3</v>
      </c>
      <c r="BS39" s="103" t="s">
        <v>346</v>
      </c>
      <c r="BT39" s="115">
        <v>1.7999999999999999E-2</v>
      </c>
      <c r="BU39" s="115">
        <v>1.004</v>
      </c>
      <c r="BV39" s="115">
        <v>0.99600997008973091</v>
      </c>
      <c r="BW39" s="156">
        <v>99</v>
      </c>
      <c r="BX39" s="115">
        <v>1.4999999999999999E-2</v>
      </c>
      <c r="BY39" s="115">
        <v>1.0069999999999999</v>
      </c>
      <c r="BZ39" s="115">
        <v>0.99600997008973091</v>
      </c>
      <c r="CA39" s="156">
        <v>99.6</v>
      </c>
      <c r="CB39" s="115">
        <v>1.9E-2</v>
      </c>
      <c r="CC39" s="115">
        <v>1.0269999999999999</v>
      </c>
      <c r="CD39" s="115">
        <v>0.99600997008973091</v>
      </c>
      <c r="CE39" s="156">
        <v>101.2</v>
      </c>
      <c r="CF39" s="115">
        <v>2.8000000000000001E-2</v>
      </c>
      <c r="CG39" s="115">
        <v>1.022</v>
      </c>
      <c r="CH39" s="115">
        <v>0.99600997008973091</v>
      </c>
      <c r="CI39" s="156">
        <v>99.8</v>
      </c>
      <c r="CJ39" s="115">
        <v>2.3E-2</v>
      </c>
      <c r="CK39" s="115">
        <v>0.99399999999999999</v>
      </c>
      <c r="CL39" s="115">
        <v>0.99600997008973091</v>
      </c>
      <c r="CM39" s="156">
        <v>97.5</v>
      </c>
      <c r="CN39" s="115">
        <v>1.7000000000000001E-2</v>
      </c>
      <c r="CO39" s="115">
        <v>0.99</v>
      </c>
      <c r="CP39" s="115">
        <v>0.99600997008973091</v>
      </c>
      <c r="CQ39" s="156">
        <v>97.7</v>
      </c>
      <c r="CR39" s="115">
        <v>1.7999999999999999E-2</v>
      </c>
      <c r="CS39" s="115">
        <v>1.008</v>
      </c>
      <c r="CT39" s="115">
        <v>0.99600997008973091</v>
      </c>
      <c r="CU39" s="156">
        <v>99.4</v>
      </c>
      <c r="CV39" s="115">
        <v>1.9E-2</v>
      </c>
      <c r="CW39" s="115">
        <v>1.008</v>
      </c>
      <c r="CX39" s="115">
        <v>0.99600997008973091</v>
      </c>
      <c r="CY39" s="156">
        <v>99.3</v>
      </c>
      <c r="CZ39" s="115">
        <v>2.3E-2</v>
      </c>
      <c r="DA39" s="115">
        <v>0.99099999999999999</v>
      </c>
      <c r="DB39" s="115">
        <v>0.99600997008973091</v>
      </c>
      <c r="DC39" s="156">
        <v>97.2</v>
      </c>
      <c r="DD39" s="115">
        <v>1.7000000000000001E-2</v>
      </c>
      <c r="DE39" s="115">
        <v>0.96499999999999997</v>
      </c>
      <c r="DF39" s="115">
        <v>0.99600997008973091</v>
      </c>
      <c r="DG39" s="156">
        <v>95.2</v>
      </c>
      <c r="DH39" s="115">
        <v>1.7999999999999999E-2</v>
      </c>
      <c r="DI39" s="115">
        <v>1.6E-2</v>
      </c>
      <c r="DJ39" s="103" t="s">
        <v>346</v>
      </c>
      <c r="DK39" s="115">
        <v>1.4999999999999999E-2</v>
      </c>
      <c r="DL39" s="115">
        <v>1.2999999999999999E-2</v>
      </c>
      <c r="DM39" s="103" t="s">
        <v>346</v>
      </c>
      <c r="DN39" s="115">
        <v>1.9E-2</v>
      </c>
      <c r="DO39" s="115">
        <v>1.0999999999999999E-2</v>
      </c>
      <c r="DP39" s="103" t="s">
        <v>346</v>
      </c>
      <c r="DQ39" s="115">
        <v>2.8000000000000001E-2</v>
      </c>
      <c r="DR39" s="115">
        <v>1.4E-2</v>
      </c>
      <c r="DS39" s="103" t="s">
        <v>346</v>
      </c>
      <c r="DT39" s="115">
        <v>2.3E-2</v>
      </c>
      <c r="DU39" s="115">
        <v>2.5000000000000001E-2</v>
      </c>
      <c r="DV39" s="103" t="s">
        <v>346</v>
      </c>
      <c r="DW39" s="115">
        <v>1.7000000000000001E-2</v>
      </c>
      <c r="DX39" s="115">
        <v>6.0000000000000001E-3</v>
      </c>
      <c r="DY39" s="103" t="s">
        <v>346</v>
      </c>
      <c r="DZ39" s="118">
        <v>0.107</v>
      </c>
      <c r="EA39" s="118">
        <v>9.9700897308075784E-2</v>
      </c>
      <c r="EB39" s="156">
        <v>107.3</v>
      </c>
    </row>
    <row r="40" spans="1:132" ht="14.25" x14ac:dyDescent="0.2">
      <c r="A40" s="100" t="s">
        <v>258</v>
      </c>
      <c r="B40" s="100"/>
      <c r="C40" s="112" t="s">
        <v>259</v>
      </c>
      <c r="D40" s="113" t="s">
        <v>144</v>
      </c>
      <c r="E40" s="114">
        <v>0.02</v>
      </c>
      <c r="F40" s="115">
        <v>0.05</v>
      </c>
      <c r="G40" s="115">
        <v>2.0499999999999998</v>
      </c>
      <c r="H40" s="115">
        <v>2.0158415841584159</v>
      </c>
      <c r="I40" s="156">
        <v>101.7</v>
      </c>
      <c r="J40" s="115">
        <v>2.0259999999999998</v>
      </c>
      <c r="K40" s="157">
        <v>1.9863013698630134</v>
      </c>
      <c r="L40" s="156">
        <v>102</v>
      </c>
      <c r="M40" s="115">
        <v>1.952</v>
      </c>
      <c r="N40" s="157">
        <v>1.9863013698630134</v>
      </c>
      <c r="O40" s="156">
        <v>98.3</v>
      </c>
      <c r="P40" s="115">
        <v>1.994</v>
      </c>
      <c r="Q40" s="157">
        <v>1.9863013698630134</v>
      </c>
      <c r="R40" s="156">
        <v>100.4</v>
      </c>
      <c r="S40" s="115">
        <v>2.0169999999999999</v>
      </c>
      <c r="T40" s="115">
        <v>1.9863013698630134</v>
      </c>
      <c r="U40" s="156">
        <v>101.5</v>
      </c>
      <c r="V40" s="115">
        <v>2.0289999999999999</v>
      </c>
      <c r="W40" s="115">
        <v>1.9863013698630134</v>
      </c>
      <c r="X40" s="156">
        <v>102.1</v>
      </c>
      <c r="Y40" s="115">
        <v>2.0289999999999999</v>
      </c>
      <c r="Z40" s="115">
        <v>1.9863013698630134</v>
      </c>
      <c r="AA40" s="156">
        <v>102.14965517241382</v>
      </c>
      <c r="AB40" s="115">
        <v>1.958</v>
      </c>
      <c r="AC40" s="115">
        <v>1.9863013698630134</v>
      </c>
      <c r="AD40" s="156">
        <v>98.575172413793112</v>
      </c>
      <c r="AE40" s="115">
        <v>4.0000000000000001E-3</v>
      </c>
      <c r="AF40" s="158" t="s">
        <v>344</v>
      </c>
      <c r="AG40" s="115">
        <v>2E-3</v>
      </c>
      <c r="AH40" s="159" t="s">
        <v>344</v>
      </c>
      <c r="AI40" s="115">
        <v>-1E-3</v>
      </c>
      <c r="AJ40" s="159" t="s">
        <v>344</v>
      </c>
      <c r="AK40" s="115">
        <v>0</v>
      </c>
      <c r="AL40" s="159" t="s">
        <v>344</v>
      </c>
      <c r="AM40" s="115">
        <v>0</v>
      </c>
      <c r="AN40" s="160" t="s">
        <v>344</v>
      </c>
      <c r="AO40" s="115">
        <v>0</v>
      </c>
      <c r="AP40" s="159" t="s">
        <v>344</v>
      </c>
      <c r="AQ40" s="115">
        <v>-1E-3</v>
      </c>
      <c r="AR40" s="159" t="s">
        <v>344</v>
      </c>
      <c r="AS40" s="115">
        <v>-5.0000000000000001E-3</v>
      </c>
      <c r="AT40" s="110" t="s">
        <v>344</v>
      </c>
      <c r="AU40" s="140"/>
      <c r="AV40" s="115">
        <v>3.5000000000000003E-2</v>
      </c>
      <c r="AW40" s="103" t="s">
        <v>345</v>
      </c>
      <c r="AX40" s="156" t="s">
        <v>345</v>
      </c>
      <c r="AY40" s="115">
        <v>2.0590000000000002</v>
      </c>
      <c r="AZ40" s="115">
        <v>2</v>
      </c>
      <c r="BA40" s="156">
        <v>103</v>
      </c>
      <c r="BB40" s="115">
        <v>0.03</v>
      </c>
      <c r="BC40" s="103" t="s">
        <v>345</v>
      </c>
      <c r="BD40" s="156" t="s">
        <v>345</v>
      </c>
      <c r="BE40" s="115">
        <v>2.028</v>
      </c>
      <c r="BF40" s="115">
        <v>2</v>
      </c>
      <c r="BG40" s="156">
        <v>101.4</v>
      </c>
      <c r="BH40" s="115">
        <v>0.01</v>
      </c>
      <c r="BI40" s="115">
        <v>8.0000000000000002E-3</v>
      </c>
      <c r="BJ40" s="103" t="s">
        <v>346</v>
      </c>
      <c r="BK40" s="115">
        <v>2E-3</v>
      </c>
      <c r="BL40" s="115">
        <v>1E-3</v>
      </c>
      <c r="BM40" s="103" t="s">
        <v>346</v>
      </c>
      <c r="BN40" s="115">
        <v>-3.0000000000000001E-3</v>
      </c>
      <c r="BO40" s="115">
        <v>-2E-3</v>
      </c>
      <c r="BP40" s="103" t="s">
        <v>346</v>
      </c>
      <c r="BQ40" s="115">
        <v>-4.0000000000000001E-3</v>
      </c>
      <c r="BR40" s="115">
        <v>6.0000000000000001E-3</v>
      </c>
      <c r="BS40" s="103" t="s">
        <v>346</v>
      </c>
      <c r="BT40" s="115">
        <v>0.01</v>
      </c>
      <c r="BU40" s="115">
        <v>0.97499999999999998</v>
      </c>
      <c r="BV40" s="115">
        <v>0.97759295499021515</v>
      </c>
      <c r="BW40" s="156">
        <v>98.7</v>
      </c>
      <c r="BX40" s="115">
        <v>5.0000000000000001E-3</v>
      </c>
      <c r="BY40" s="115">
        <v>0.97699999999999998</v>
      </c>
      <c r="BZ40" s="115">
        <v>0.97759295499021515</v>
      </c>
      <c r="CA40" s="156">
        <v>99.4</v>
      </c>
      <c r="CB40" s="115">
        <v>2E-3</v>
      </c>
      <c r="CC40" s="115">
        <v>0.998</v>
      </c>
      <c r="CD40" s="115">
        <v>0.97759295499021515</v>
      </c>
      <c r="CE40" s="156">
        <v>101.9</v>
      </c>
      <c r="CF40" s="115">
        <v>2E-3</v>
      </c>
      <c r="CG40" s="115">
        <v>0.98499999999999999</v>
      </c>
      <c r="CH40" s="115">
        <v>0.97759295499021515</v>
      </c>
      <c r="CI40" s="156">
        <v>100.6</v>
      </c>
      <c r="CJ40" s="115">
        <v>-3.0000000000000001E-3</v>
      </c>
      <c r="CK40" s="115">
        <v>0.99199999999999999</v>
      </c>
      <c r="CL40" s="115">
        <v>0.97759295499021515</v>
      </c>
      <c r="CM40" s="156">
        <v>101.8</v>
      </c>
      <c r="CN40" s="115">
        <v>-4.0000000000000001E-3</v>
      </c>
      <c r="CO40" s="115">
        <v>0.96499999999999997</v>
      </c>
      <c r="CP40" s="115">
        <v>0.97759295499021515</v>
      </c>
      <c r="CQ40" s="156">
        <v>99.1</v>
      </c>
      <c r="CR40" s="115">
        <v>0.01</v>
      </c>
      <c r="CS40" s="115">
        <v>0.97099999999999997</v>
      </c>
      <c r="CT40" s="115">
        <v>0.97759295499021515</v>
      </c>
      <c r="CU40" s="156">
        <v>98.3</v>
      </c>
      <c r="CV40" s="115">
        <v>2E-3</v>
      </c>
      <c r="CW40" s="115">
        <v>0.98399999999999999</v>
      </c>
      <c r="CX40" s="115">
        <v>0.97759295499021515</v>
      </c>
      <c r="CY40" s="156">
        <v>100.5</v>
      </c>
      <c r="CZ40" s="115">
        <v>-3.0000000000000001E-3</v>
      </c>
      <c r="DA40" s="115">
        <v>0.98099999999999998</v>
      </c>
      <c r="DB40" s="115">
        <v>0.97759295499021515</v>
      </c>
      <c r="DC40" s="156">
        <v>100.7</v>
      </c>
      <c r="DD40" s="115">
        <v>-4.0000000000000001E-3</v>
      </c>
      <c r="DE40" s="115">
        <v>0.97099999999999997</v>
      </c>
      <c r="DF40" s="115">
        <v>0.97759295499021515</v>
      </c>
      <c r="DG40" s="156">
        <v>99.7</v>
      </c>
      <c r="DH40" s="115">
        <v>0.01</v>
      </c>
      <c r="DI40" s="115">
        <v>2E-3</v>
      </c>
      <c r="DJ40" s="103" t="s">
        <v>346</v>
      </c>
      <c r="DK40" s="115">
        <v>5.0000000000000001E-3</v>
      </c>
      <c r="DL40" s="115">
        <v>0</v>
      </c>
      <c r="DM40" s="103" t="s">
        <v>346</v>
      </c>
      <c r="DN40" s="115">
        <v>2E-3</v>
      </c>
      <c r="DO40" s="115">
        <v>-4.0000000000000001E-3</v>
      </c>
      <c r="DP40" s="103" t="s">
        <v>346</v>
      </c>
      <c r="DQ40" s="115">
        <v>2E-3</v>
      </c>
      <c r="DR40" s="115">
        <v>1E-3</v>
      </c>
      <c r="DS40" s="103" t="s">
        <v>346</v>
      </c>
      <c r="DT40" s="115">
        <v>-3.0000000000000001E-3</v>
      </c>
      <c r="DU40" s="115">
        <v>6.0000000000000001E-3</v>
      </c>
      <c r="DV40" s="103" t="s">
        <v>346</v>
      </c>
      <c r="DW40" s="115">
        <v>-4.0000000000000001E-3</v>
      </c>
      <c r="DX40" s="115">
        <v>4.0000000000000001E-3</v>
      </c>
      <c r="DY40" s="103" t="s">
        <v>346</v>
      </c>
      <c r="DZ40" s="118">
        <v>5.3999999999999999E-2</v>
      </c>
      <c r="EA40" s="118">
        <v>5.0489236790606656E-2</v>
      </c>
      <c r="EB40" s="156">
        <v>107</v>
      </c>
    </row>
    <row r="41" spans="1:132" ht="14.25" x14ac:dyDescent="0.2">
      <c r="A41" s="100" t="s">
        <v>260</v>
      </c>
      <c r="B41" s="161"/>
      <c r="C41" s="112" t="s">
        <v>261</v>
      </c>
      <c r="D41" s="113" t="s">
        <v>144</v>
      </c>
      <c r="E41" s="114">
        <v>0.01</v>
      </c>
      <c r="F41" s="115">
        <v>0.02</v>
      </c>
      <c r="G41" s="115">
        <v>1.9970000000000001</v>
      </c>
      <c r="H41" s="115">
        <v>1.9882352941176471</v>
      </c>
      <c r="I41" s="156">
        <v>100.4</v>
      </c>
      <c r="J41" s="115">
        <v>2.0760000000000001</v>
      </c>
      <c r="K41" s="157">
        <v>1.9763779527559053</v>
      </c>
      <c r="L41" s="156">
        <v>105</v>
      </c>
      <c r="M41" s="115">
        <v>1.9850000000000001</v>
      </c>
      <c r="N41" s="157">
        <v>1.9763779527559053</v>
      </c>
      <c r="O41" s="156">
        <v>100.4</v>
      </c>
      <c r="P41" s="115">
        <v>2.0299999999999998</v>
      </c>
      <c r="Q41" s="157">
        <v>1.9763779527559053</v>
      </c>
      <c r="R41" s="156">
        <v>102.7</v>
      </c>
      <c r="S41" s="115">
        <v>2.0430000000000001</v>
      </c>
      <c r="T41" s="115">
        <v>1.9763779527559053</v>
      </c>
      <c r="U41" s="156">
        <v>103.4</v>
      </c>
      <c r="V41" s="115">
        <v>2.0499999999999998</v>
      </c>
      <c r="W41" s="115">
        <v>1.9763779527559053</v>
      </c>
      <c r="X41" s="156">
        <v>103.7</v>
      </c>
      <c r="Y41" s="115">
        <v>2.0489999999999999</v>
      </c>
      <c r="Z41" s="115">
        <v>1.9763779527559053</v>
      </c>
      <c r="AA41" s="156">
        <v>103.67450199203188</v>
      </c>
      <c r="AB41" s="115">
        <v>1.964</v>
      </c>
      <c r="AC41" s="115">
        <v>1.9763779527559053</v>
      </c>
      <c r="AD41" s="156">
        <v>99.373705179282879</v>
      </c>
      <c r="AE41" s="115">
        <v>0</v>
      </c>
      <c r="AF41" s="158" t="s">
        <v>344</v>
      </c>
      <c r="AG41" s="115">
        <v>0</v>
      </c>
      <c r="AH41" s="159" t="s">
        <v>344</v>
      </c>
      <c r="AI41" s="115">
        <v>0</v>
      </c>
      <c r="AJ41" s="159" t="s">
        <v>344</v>
      </c>
      <c r="AK41" s="115">
        <v>0</v>
      </c>
      <c r="AL41" s="159" t="s">
        <v>344</v>
      </c>
      <c r="AM41" s="115">
        <v>0</v>
      </c>
      <c r="AN41" s="160" t="s">
        <v>344</v>
      </c>
      <c r="AO41" s="115">
        <v>0</v>
      </c>
      <c r="AP41" s="159" t="s">
        <v>344</v>
      </c>
      <c r="AQ41" s="115">
        <v>0</v>
      </c>
      <c r="AR41" s="159" t="s">
        <v>344</v>
      </c>
      <c r="AS41" s="115">
        <v>0</v>
      </c>
      <c r="AT41" s="110" t="s">
        <v>344</v>
      </c>
      <c r="AU41" s="140"/>
      <c r="AV41" s="115">
        <v>4.0000000000000001E-3</v>
      </c>
      <c r="AW41" s="103" t="s">
        <v>345</v>
      </c>
      <c r="AX41" s="156" t="s">
        <v>345</v>
      </c>
      <c r="AY41" s="115">
        <v>1.2310000000000001</v>
      </c>
      <c r="AZ41" s="115">
        <v>1.2</v>
      </c>
      <c r="BA41" s="156">
        <v>102.6</v>
      </c>
      <c r="BB41" s="115">
        <v>4.0000000000000001E-3</v>
      </c>
      <c r="BC41" s="103" t="s">
        <v>345</v>
      </c>
      <c r="BD41" s="156" t="s">
        <v>345</v>
      </c>
      <c r="BE41" s="115">
        <v>1.1930000000000001</v>
      </c>
      <c r="BF41" s="115">
        <v>1.2</v>
      </c>
      <c r="BG41" s="156">
        <v>99.4</v>
      </c>
      <c r="BH41" s="115">
        <v>0</v>
      </c>
      <c r="BI41" s="115">
        <v>0</v>
      </c>
      <c r="BJ41" s="103" t="s">
        <v>346</v>
      </c>
      <c r="BK41" s="115">
        <v>0</v>
      </c>
      <c r="BL41" s="115">
        <v>0</v>
      </c>
      <c r="BM41" s="103" t="s">
        <v>346</v>
      </c>
      <c r="BN41" s="115">
        <v>0</v>
      </c>
      <c r="BO41" s="115">
        <v>0</v>
      </c>
      <c r="BP41" s="103" t="s">
        <v>346</v>
      </c>
      <c r="BQ41" s="115">
        <v>0</v>
      </c>
      <c r="BR41" s="115">
        <v>0</v>
      </c>
      <c r="BS41" s="103" t="s">
        <v>346</v>
      </c>
      <c r="BT41" s="115">
        <v>0</v>
      </c>
      <c r="BU41" s="115">
        <v>1.0089999999999999</v>
      </c>
      <c r="BV41" s="115">
        <v>0.9844488188976378</v>
      </c>
      <c r="BW41" s="156">
        <v>102.5</v>
      </c>
      <c r="BX41" s="115">
        <v>0</v>
      </c>
      <c r="BY41" s="115">
        <v>1.01</v>
      </c>
      <c r="BZ41" s="115">
        <v>0.9844488188976378</v>
      </c>
      <c r="CA41" s="156">
        <v>102.6</v>
      </c>
      <c r="CB41" s="115">
        <v>0</v>
      </c>
      <c r="CC41" s="115">
        <v>1.0209999999999999</v>
      </c>
      <c r="CD41" s="115">
        <v>0.9844488188976378</v>
      </c>
      <c r="CE41" s="156">
        <v>103.7</v>
      </c>
      <c r="CF41" s="115">
        <v>0</v>
      </c>
      <c r="CG41" s="115">
        <v>1.018</v>
      </c>
      <c r="CH41" s="115">
        <v>0.9844488188976378</v>
      </c>
      <c r="CI41" s="156">
        <v>103.4</v>
      </c>
      <c r="CJ41" s="115">
        <v>0</v>
      </c>
      <c r="CK41" s="115">
        <v>1.0069999999999999</v>
      </c>
      <c r="CL41" s="115">
        <v>0.9844488188976378</v>
      </c>
      <c r="CM41" s="156">
        <v>102.3</v>
      </c>
      <c r="CN41" s="115">
        <v>0</v>
      </c>
      <c r="CO41" s="115">
        <v>0.98699999999999999</v>
      </c>
      <c r="CP41" s="115">
        <v>0.9844488188976378</v>
      </c>
      <c r="CQ41" s="156">
        <v>100.3</v>
      </c>
      <c r="CR41" s="115">
        <v>0</v>
      </c>
      <c r="CS41" s="115">
        <v>0.998</v>
      </c>
      <c r="CT41" s="115">
        <v>0.9844488188976378</v>
      </c>
      <c r="CU41" s="156">
        <v>101.4</v>
      </c>
      <c r="CV41" s="115">
        <v>0</v>
      </c>
      <c r="CW41" s="115">
        <v>1.018</v>
      </c>
      <c r="CX41" s="115">
        <v>0.9844488188976378</v>
      </c>
      <c r="CY41" s="156">
        <v>103.4</v>
      </c>
      <c r="CZ41" s="115">
        <v>0</v>
      </c>
      <c r="DA41" s="115">
        <v>0.996</v>
      </c>
      <c r="DB41" s="115">
        <v>0.9844488188976378</v>
      </c>
      <c r="DC41" s="156">
        <v>101.2</v>
      </c>
      <c r="DD41" s="115">
        <v>0</v>
      </c>
      <c r="DE41" s="115">
        <v>0.99</v>
      </c>
      <c r="DF41" s="115">
        <v>0.9844488188976378</v>
      </c>
      <c r="DG41" s="156">
        <v>100.6</v>
      </c>
      <c r="DH41" s="115">
        <v>0</v>
      </c>
      <c r="DI41" s="115">
        <v>0</v>
      </c>
      <c r="DJ41" s="103" t="s">
        <v>346</v>
      </c>
      <c r="DK41" s="115">
        <v>0</v>
      </c>
      <c r="DL41" s="115">
        <v>0</v>
      </c>
      <c r="DM41" s="103" t="s">
        <v>346</v>
      </c>
      <c r="DN41" s="115">
        <v>0</v>
      </c>
      <c r="DO41" s="115">
        <v>0</v>
      </c>
      <c r="DP41" s="103" t="s">
        <v>346</v>
      </c>
      <c r="DQ41" s="115">
        <v>0</v>
      </c>
      <c r="DR41" s="115">
        <v>0</v>
      </c>
      <c r="DS41" s="103" t="s">
        <v>346</v>
      </c>
      <c r="DT41" s="115">
        <v>0</v>
      </c>
      <c r="DU41" s="115">
        <v>0</v>
      </c>
      <c r="DV41" s="103" t="s">
        <v>346</v>
      </c>
      <c r="DW41" s="115">
        <v>0</v>
      </c>
      <c r="DX41" s="115">
        <v>0</v>
      </c>
      <c r="DY41" s="103" t="s">
        <v>346</v>
      </c>
      <c r="DZ41" s="118">
        <v>2.1999999999999999E-2</v>
      </c>
      <c r="EA41" s="118">
        <v>1.9881889763779529E-2</v>
      </c>
      <c r="EB41" s="156">
        <v>110.7</v>
      </c>
    </row>
    <row r="42" spans="1:132" ht="14.25" x14ac:dyDescent="0.2">
      <c r="A42" s="100" t="s">
        <v>262</v>
      </c>
      <c r="B42" s="100"/>
      <c r="C42" s="112" t="s">
        <v>263</v>
      </c>
      <c r="D42" s="113" t="s">
        <v>144</v>
      </c>
      <c r="E42" s="114">
        <v>0.05</v>
      </c>
      <c r="F42" s="115">
        <v>0.1</v>
      </c>
      <c r="G42" s="115">
        <v>5.1239999999999997</v>
      </c>
      <c r="H42" s="115">
        <v>5.0019607843137255</v>
      </c>
      <c r="I42" s="156">
        <v>102.4</v>
      </c>
      <c r="J42" s="115">
        <v>2.0510000000000002</v>
      </c>
      <c r="K42" s="157">
        <v>1.9762611275964392</v>
      </c>
      <c r="L42" s="156">
        <v>103.8</v>
      </c>
      <c r="M42" s="115">
        <v>1.9690000000000001</v>
      </c>
      <c r="N42" s="157">
        <v>1.9762611275964392</v>
      </c>
      <c r="O42" s="156">
        <v>99.6</v>
      </c>
      <c r="P42" s="115">
        <v>1.9930000000000001</v>
      </c>
      <c r="Q42" s="157">
        <v>1.9762611275964392</v>
      </c>
      <c r="R42" s="156">
        <v>100.8</v>
      </c>
      <c r="S42" s="115">
        <v>2.004</v>
      </c>
      <c r="T42" s="115">
        <v>1.9762611275964392</v>
      </c>
      <c r="U42" s="156">
        <v>101.4</v>
      </c>
      <c r="V42" s="115">
        <v>2.016</v>
      </c>
      <c r="W42" s="115">
        <v>1.9762611275964392</v>
      </c>
      <c r="X42" s="156">
        <v>102</v>
      </c>
      <c r="Y42" s="115">
        <v>2.0009999999999999</v>
      </c>
      <c r="Z42" s="115">
        <v>1.9762611275964392</v>
      </c>
      <c r="AA42" s="156">
        <v>101.2518018018018</v>
      </c>
      <c r="AB42" s="115">
        <v>1.9390000000000001</v>
      </c>
      <c r="AC42" s="115">
        <v>1.9762611275964392</v>
      </c>
      <c r="AD42" s="156">
        <v>98.11456456456456</v>
      </c>
      <c r="AE42" s="115">
        <v>0</v>
      </c>
      <c r="AF42" s="158" t="s">
        <v>344</v>
      </c>
      <c r="AG42" s="115">
        <v>0</v>
      </c>
      <c r="AH42" s="159" t="s">
        <v>344</v>
      </c>
      <c r="AI42" s="115">
        <v>0</v>
      </c>
      <c r="AJ42" s="159" t="s">
        <v>344</v>
      </c>
      <c r="AK42" s="115">
        <v>1E-3</v>
      </c>
      <c r="AL42" s="159" t="s">
        <v>344</v>
      </c>
      <c r="AM42" s="115">
        <v>0</v>
      </c>
      <c r="AN42" s="160" t="s">
        <v>344</v>
      </c>
      <c r="AO42" s="115">
        <v>1E-3</v>
      </c>
      <c r="AP42" s="159" t="s">
        <v>344</v>
      </c>
      <c r="AQ42" s="115">
        <v>0</v>
      </c>
      <c r="AR42" s="159" t="s">
        <v>344</v>
      </c>
      <c r="AS42" s="115">
        <v>-1E-3</v>
      </c>
      <c r="AT42" s="110" t="s">
        <v>344</v>
      </c>
      <c r="AU42" s="140"/>
      <c r="AV42" s="115">
        <v>2.1999999999999999E-2</v>
      </c>
      <c r="AW42" s="103" t="s">
        <v>345</v>
      </c>
      <c r="AX42" s="156" t="s">
        <v>345</v>
      </c>
      <c r="AY42" s="115">
        <v>1.2529999999999999</v>
      </c>
      <c r="AZ42" s="115">
        <v>1.2</v>
      </c>
      <c r="BA42" s="156">
        <v>104.4</v>
      </c>
      <c r="BB42" s="115">
        <v>2.1999999999999999E-2</v>
      </c>
      <c r="BC42" s="103" t="s">
        <v>345</v>
      </c>
      <c r="BD42" s="156" t="s">
        <v>345</v>
      </c>
      <c r="BE42" s="115">
        <v>1.2070000000000001</v>
      </c>
      <c r="BF42" s="115">
        <v>1.2</v>
      </c>
      <c r="BG42" s="156">
        <v>100.6</v>
      </c>
      <c r="BH42" s="115">
        <v>7.9889999999999999</v>
      </c>
      <c r="BI42" s="115">
        <v>1.5349999999999999</v>
      </c>
      <c r="BJ42" s="103" t="s">
        <v>346</v>
      </c>
      <c r="BK42" s="115">
        <v>8.19</v>
      </c>
      <c r="BL42" s="115">
        <v>1.54</v>
      </c>
      <c r="BM42" s="103" t="s">
        <v>346</v>
      </c>
      <c r="BN42" s="115">
        <v>6.1920000000000002</v>
      </c>
      <c r="BO42" s="115">
        <v>1.2050000000000001</v>
      </c>
      <c r="BP42" s="103" t="s">
        <v>346</v>
      </c>
      <c r="BQ42" s="115">
        <v>8.7759999999999998</v>
      </c>
      <c r="BR42" s="115">
        <v>1.726</v>
      </c>
      <c r="BS42" s="103" t="s">
        <v>346</v>
      </c>
      <c r="BT42" s="115">
        <v>7.9889999999999999</v>
      </c>
      <c r="BU42" s="115">
        <v>8.0809999999999995</v>
      </c>
      <c r="BV42" s="115">
        <v>0.98892106824925818</v>
      </c>
      <c r="BW42" s="156">
        <v>9.3000000000000007</v>
      </c>
      <c r="BX42" s="115">
        <v>8.4960000000000004</v>
      </c>
      <c r="BY42" s="115">
        <v>8.7349999999999994</v>
      </c>
      <c r="BZ42" s="115">
        <v>0.98892106824925818</v>
      </c>
      <c r="CA42" s="156">
        <v>24.2</v>
      </c>
      <c r="CB42" s="115">
        <v>8.19</v>
      </c>
      <c r="CC42" s="115">
        <v>8.2550000000000008</v>
      </c>
      <c r="CD42" s="115">
        <v>0.98892106824925818</v>
      </c>
      <c r="CE42" s="156">
        <v>6.6</v>
      </c>
      <c r="CF42" s="115">
        <v>6.7229999999999999</v>
      </c>
      <c r="CG42" s="115">
        <v>6.9779999999999998</v>
      </c>
      <c r="CH42" s="115">
        <v>0.98892106824925818</v>
      </c>
      <c r="CI42" s="156">
        <v>25.8</v>
      </c>
      <c r="CJ42" s="115">
        <v>6.1920000000000002</v>
      </c>
      <c r="CK42" s="115">
        <v>6.5309999999999997</v>
      </c>
      <c r="CL42" s="115">
        <v>0.98892106824925818</v>
      </c>
      <c r="CM42" s="156">
        <v>34.299999999999997</v>
      </c>
      <c r="CN42" s="115">
        <v>8.7759999999999998</v>
      </c>
      <c r="CO42" s="115">
        <v>8.7949999999999999</v>
      </c>
      <c r="CP42" s="115">
        <v>0.98892106824925818</v>
      </c>
      <c r="CQ42" s="156">
        <v>1.9</v>
      </c>
      <c r="CR42" s="115">
        <v>7.9889999999999999</v>
      </c>
      <c r="CS42" s="115">
        <v>8.0139999999999993</v>
      </c>
      <c r="CT42" s="115">
        <v>0.98892106824925818</v>
      </c>
      <c r="CU42" s="156">
        <v>2.5</v>
      </c>
      <c r="CV42" s="115">
        <v>8.19</v>
      </c>
      <c r="CW42" s="115">
        <v>8.2680000000000007</v>
      </c>
      <c r="CX42" s="115">
        <v>0.98892106824925818</v>
      </c>
      <c r="CY42" s="156">
        <v>7.9</v>
      </c>
      <c r="CZ42" s="115">
        <v>6.1920000000000002</v>
      </c>
      <c r="DA42" s="115">
        <v>6.4960000000000004</v>
      </c>
      <c r="DB42" s="115">
        <v>0.98892106824925818</v>
      </c>
      <c r="DC42" s="156">
        <v>30.7</v>
      </c>
      <c r="DD42" s="115">
        <v>8.7759999999999998</v>
      </c>
      <c r="DE42" s="115">
        <v>8.827</v>
      </c>
      <c r="DF42" s="115">
        <v>0.98892106824925818</v>
      </c>
      <c r="DG42" s="156">
        <v>5.2</v>
      </c>
      <c r="DH42" s="115">
        <v>7.9889999999999999</v>
      </c>
      <c r="DI42" s="115">
        <v>7.9349999999999996</v>
      </c>
      <c r="DJ42" s="103">
        <v>0.7</v>
      </c>
      <c r="DK42" s="115">
        <v>8.4960000000000004</v>
      </c>
      <c r="DL42" s="115">
        <v>8.6189999999999998</v>
      </c>
      <c r="DM42" s="103">
        <v>1.4</v>
      </c>
      <c r="DN42" s="115">
        <v>8.19</v>
      </c>
      <c r="DO42" s="115">
        <v>8.3260000000000005</v>
      </c>
      <c r="DP42" s="103">
        <v>1.6</v>
      </c>
      <c r="DQ42" s="115">
        <v>6.7229999999999999</v>
      </c>
      <c r="DR42" s="115">
        <v>6.798</v>
      </c>
      <c r="DS42" s="103">
        <v>1.1000000000000001</v>
      </c>
      <c r="DT42" s="115">
        <v>6.1920000000000002</v>
      </c>
      <c r="DU42" s="115">
        <v>6.2089999999999996</v>
      </c>
      <c r="DV42" s="103">
        <v>0.3</v>
      </c>
      <c r="DW42" s="115">
        <v>8.7759999999999998</v>
      </c>
      <c r="DX42" s="115">
        <v>8.6140000000000008</v>
      </c>
      <c r="DY42" s="103">
        <v>1.9</v>
      </c>
      <c r="DZ42" s="118">
        <v>0.112</v>
      </c>
      <c r="EA42" s="118">
        <v>9.9703264094955502E-2</v>
      </c>
      <c r="EB42" s="156">
        <v>112.3</v>
      </c>
    </row>
    <row r="43" spans="1:132" ht="13.5" thickBot="1" x14ac:dyDescent="0.25"/>
    <row r="44" spans="1:132" ht="14.25" x14ac:dyDescent="0.2">
      <c r="A44" s="162" t="s">
        <v>347</v>
      </c>
      <c r="B44" s="163"/>
      <c r="C44" s="163"/>
      <c r="D44" s="163"/>
      <c r="E44" s="163"/>
      <c r="F44" s="164"/>
    </row>
    <row r="45" spans="1:132" ht="14.25" x14ac:dyDescent="0.2">
      <c r="A45" s="165" t="s">
        <v>348</v>
      </c>
      <c r="B45" s="90"/>
      <c r="C45" s="90"/>
      <c r="D45" s="90"/>
      <c r="E45" s="90"/>
      <c r="F45" s="166"/>
    </row>
    <row r="46" spans="1:132" ht="14.25" x14ac:dyDescent="0.2">
      <c r="A46" s="165" t="s">
        <v>349</v>
      </c>
      <c r="B46" s="90"/>
      <c r="C46" s="90"/>
      <c r="D46" s="90"/>
      <c r="E46" s="90"/>
      <c r="F46" s="166"/>
    </row>
    <row r="47" spans="1:132" ht="14.25" x14ac:dyDescent="0.2">
      <c r="A47" s="165" t="s">
        <v>350</v>
      </c>
      <c r="B47" s="90"/>
      <c r="C47" s="90"/>
      <c r="D47" s="90"/>
      <c r="E47" s="90"/>
      <c r="F47" s="166"/>
    </row>
    <row r="48" spans="1:132" ht="14.25" x14ac:dyDescent="0.2">
      <c r="A48" s="165"/>
      <c r="B48" s="90"/>
      <c r="C48" s="90"/>
      <c r="D48" s="90"/>
      <c r="E48" s="90"/>
      <c r="F48" s="166"/>
    </row>
    <row r="49" spans="1:6" ht="14.25" x14ac:dyDescent="0.2">
      <c r="A49" s="165"/>
      <c r="B49" s="90"/>
      <c r="C49" s="90"/>
      <c r="D49" s="90"/>
      <c r="E49" s="90"/>
      <c r="F49" s="166"/>
    </row>
    <row r="50" spans="1:6" ht="15" thickBot="1" x14ac:dyDescent="0.25">
      <c r="A50" s="167"/>
      <c r="B50" s="168"/>
      <c r="C50" s="168"/>
      <c r="D50" s="168"/>
      <c r="E50" s="168"/>
      <c r="F50" s="169"/>
    </row>
  </sheetData>
  <mergeCells count="379">
    <mergeCell ref="A42:B42"/>
    <mergeCell ref="AT42:AU42"/>
    <mergeCell ref="A50:F50"/>
    <mergeCell ref="A39:B39"/>
    <mergeCell ref="AT39:AU39"/>
    <mergeCell ref="A40:B40"/>
    <mergeCell ref="AT40:AU40"/>
    <mergeCell ref="A41:B41"/>
    <mergeCell ref="AT41:AU41"/>
    <mergeCell ref="A36:B36"/>
    <mergeCell ref="AT36:AU36"/>
    <mergeCell ref="A37:B37"/>
    <mergeCell ref="AT37:AU37"/>
    <mergeCell ref="A38:B38"/>
    <mergeCell ref="AT38:AU38"/>
    <mergeCell ref="A33:B33"/>
    <mergeCell ref="AT33:AU33"/>
    <mergeCell ref="A34:B34"/>
    <mergeCell ref="AT34:AU34"/>
    <mergeCell ref="A35:B35"/>
    <mergeCell ref="AT35:AU35"/>
    <mergeCell ref="A30:B30"/>
    <mergeCell ref="AT30:AU30"/>
    <mergeCell ref="A31:B31"/>
    <mergeCell ref="AT31:AU31"/>
    <mergeCell ref="A32:B32"/>
    <mergeCell ref="AT32:AU32"/>
    <mergeCell ref="A27:B27"/>
    <mergeCell ref="AT27:AU27"/>
    <mergeCell ref="A28:B28"/>
    <mergeCell ref="AT28:AU28"/>
    <mergeCell ref="A29:B29"/>
    <mergeCell ref="AT29:AU29"/>
    <mergeCell ref="A24:B24"/>
    <mergeCell ref="AT24:AU24"/>
    <mergeCell ref="A25:B25"/>
    <mergeCell ref="AT25:AU25"/>
    <mergeCell ref="A26:B26"/>
    <mergeCell ref="AT26:AU26"/>
    <mergeCell ref="A21:B21"/>
    <mergeCell ref="AT21:AU21"/>
    <mergeCell ref="A22:B22"/>
    <mergeCell ref="AT22:AU22"/>
    <mergeCell ref="A23:B23"/>
    <mergeCell ref="AT23:AU23"/>
    <mergeCell ref="A18:B18"/>
    <mergeCell ref="AT18:AU18"/>
    <mergeCell ref="A19:B19"/>
    <mergeCell ref="AT19:AU19"/>
    <mergeCell ref="A20:B20"/>
    <mergeCell ref="AT20:AU20"/>
    <mergeCell ref="A15:B15"/>
    <mergeCell ref="AT15:AU15"/>
    <mergeCell ref="A16:B16"/>
    <mergeCell ref="AT16:AU16"/>
    <mergeCell ref="A17:B17"/>
    <mergeCell ref="AT17:AU17"/>
    <mergeCell ref="DZ12:DZ13"/>
    <mergeCell ref="EA12:EA13"/>
    <mergeCell ref="EB12:EB13"/>
    <mergeCell ref="A13:B13"/>
    <mergeCell ref="A14:B14"/>
    <mergeCell ref="AT14:AU14"/>
    <mergeCell ref="DT12:DT13"/>
    <mergeCell ref="DU12:DU13"/>
    <mergeCell ref="DV12:DV13"/>
    <mergeCell ref="DW12:DW13"/>
    <mergeCell ref="DX12:DX13"/>
    <mergeCell ref="DY12:DY13"/>
    <mergeCell ref="DN12:DN13"/>
    <mergeCell ref="DO12:DO13"/>
    <mergeCell ref="DP12:DP13"/>
    <mergeCell ref="DQ12:DQ13"/>
    <mergeCell ref="DR12:DR13"/>
    <mergeCell ref="DS12:DS13"/>
    <mergeCell ref="DH12:DH13"/>
    <mergeCell ref="DI12:DI13"/>
    <mergeCell ref="DJ12:DJ13"/>
    <mergeCell ref="DK12:DK13"/>
    <mergeCell ref="DL12:DL13"/>
    <mergeCell ref="DM12:DM13"/>
    <mergeCell ref="DB12:DB13"/>
    <mergeCell ref="DC12:DC13"/>
    <mergeCell ref="DD12:DD13"/>
    <mergeCell ref="DE12:DE13"/>
    <mergeCell ref="DF12:DF13"/>
    <mergeCell ref="DG12:DG13"/>
    <mergeCell ref="CV12:CV13"/>
    <mergeCell ref="CW12:CW13"/>
    <mergeCell ref="CX12:CX13"/>
    <mergeCell ref="CY12:CY13"/>
    <mergeCell ref="CZ12:CZ13"/>
    <mergeCell ref="DA12:DA13"/>
    <mergeCell ref="CP12:CP13"/>
    <mergeCell ref="CQ12:CQ13"/>
    <mergeCell ref="CR12:CR13"/>
    <mergeCell ref="CS12:CS13"/>
    <mergeCell ref="CT12:CT13"/>
    <mergeCell ref="CU12:CU13"/>
    <mergeCell ref="CJ12:CJ13"/>
    <mergeCell ref="CK12:CK13"/>
    <mergeCell ref="CL12:CL13"/>
    <mergeCell ref="CM12:CM13"/>
    <mergeCell ref="CN12:CN13"/>
    <mergeCell ref="CO12:CO13"/>
    <mergeCell ref="CD12:CD13"/>
    <mergeCell ref="CE12:CE13"/>
    <mergeCell ref="CF12:CF13"/>
    <mergeCell ref="CG12:CG13"/>
    <mergeCell ref="CH12:CH13"/>
    <mergeCell ref="CI12:CI13"/>
    <mergeCell ref="BX12:BX13"/>
    <mergeCell ref="BY12:BY13"/>
    <mergeCell ref="BZ12:BZ13"/>
    <mergeCell ref="CA12:CA13"/>
    <mergeCell ref="CB12:CB13"/>
    <mergeCell ref="CC12:CC13"/>
    <mergeCell ref="BR12:BR13"/>
    <mergeCell ref="BS12:BS13"/>
    <mergeCell ref="BT12:BT13"/>
    <mergeCell ref="BU12:BU13"/>
    <mergeCell ref="BV12:BV13"/>
    <mergeCell ref="BW12:BW13"/>
    <mergeCell ref="BL12:BL13"/>
    <mergeCell ref="BM12:BM13"/>
    <mergeCell ref="BN12:BN13"/>
    <mergeCell ref="BO12:BO13"/>
    <mergeCell ref="BP12:BP13"/>
    <mergeCell ref="BQ12:BQ13"/>
    <mergeCell ref="BF12:BF13"/>
    <mergeCell ref="BG12:BG13"/>
    <mergeCell ref="BH12:BH13"/>
    <mergeCell ref="BI12:BI13"/>
    <mergeCell ref="BJ12:BJ13"/>
    <mergeCell ref="BK12:BK13"/>
    <mergeCell ref="AZ12:AZ13"/>
    <mergeCell ref="BA12:BA13"/>
    <mergeCell ref="BB12:BB13"/>
    <mergeCell ref="BC12:BC13"/>
    <mergeCell ref="BD12:BD13"/>
    <mergeCell ref="BE12:BE13"/>
    <mergeCell ref="AS12:AS13"/>
    <mergeCell ref="AT12:AU13"/>
    <mergeCell ref="AV12:AV13"/>
    <mergeCell ref="AW12:AW13"/>
    <mergeCell ref="AX12:AX13"/>
    <mergeCell ref="AY12:AY13"/>
    <mergeCell ref="AM12:AM13"/>
    <mergeCell ref="AN12:AN13"/>
    <mergeCell ref="AO12:AO13"/>
    <mergeCell ref="AP12:AP13"/>
    <mergeCell ref="AQ12:AQ13"/>
    <mergeCell ref="AR12:AR13"/>
    <mergeCell ref="AG12:AG13"/>
    <mergeCell ref="AH12:AH13"/>
    <mergeCell ref="AI12:AI13"/>
    <mergeCell ref="AJ12:AJ13"/>
    <mergeCell ref="AK12:AK13"/>
    <mergeCell ref="AL12:AL13"/>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A12:C12"/>
    <mergeCell ref="D12:D13"/>
    <mergeCell ref="E12:E13"/>
    <mergeCell ref="F12:F13"/>
    <mergeCell ref="G12:G13"/>
    <mergeCell ref="H12:H13"/>
    <mergeCell ref="DK11:DM11"/>
    <mergeCell ref="DN11:DP11"/>
    <mergeCell ref="DQ11:DS11"/>
    <mergeCell ref="DT11:DV11"/>
    <mergeCell ref="DW11:DY11"/>
    <mergeCell ref="DZ11:EB11"/>
    <mergeCell ref="CN11:CQ11"/>
    <mergeCell ref="CR11:CU11"/>
    <mergeCell ref="CV11:CY11"/>
    <mergeCell ref="CZ11:DC11"/>
    <mergeCell ref="DD11:DG11"/>
    <mergeCell ref="DH11:DJ11"/>
    <mergeCell ref="BQ11:BS11"/>
    <mergeCell ref="BT11:BW11"/>
    <mergeCell ref="BX11:CA11"/>
    <mergeCell ref="CB11:CE11"/>
    <mergeCell ref="CF11:CI11"/>
    <mergeCell ref="CJ11:CM11"/>
    <mergeCell ref="AY11:BA11"/>
    <mergeCell ref="BB11:BD11"/>
    <mergeCell ref="BE11:BG11"/>
    <mergeCell ref="BH11:BJ11"/>
    <mergeCell ref="BK11:BM11"/>
    <mergeCell ref="BN11:BP11"/>
    <mergeCell ref="AK11:AL11"/>
    <mergeCell ref="AM11:AN11"/>
    <mergeCell ref="AO11:AP11"/>
    <mergeCell ref="AQ11:AR11"/>
    <mergeCell ref="AS11:AU11"/>
    <mergeCell ref="AV11:AX11"/>
    <mergeCell ref="V11:X11"/>
    <mergeCell ref="Y11:AA11"/>
    <mergeCell ref="AB11:AD11"/>
    <mergeCell ref="AE11:AF11"/>
    <mergeCell ref="AG11:AH11"/>
    <mergeCell ref="AI11:AJ11"/>
    <mergeCell ref="DQ10:DS10"/>
    <mergeCell ref="DT10:DV10"/>
    <mergeCell ref="DW10:DY10"/>
    <mergeCell ref="DZ10:EB10"/>
    <mergeCell ref="E11:F11"/>
    <mergeCell ref="G11:I11"/>
    <mergeCell ref="J11:L11"/>
    <mergeCell ref="M11:O11"/>
    <mergeCell ref="P11:R11"/>
    <mergeCell ref="S11:U11"/>
    <mergeCell ref="CV10:CY10"/>
    <mergeCell ref="CZ10:DC10"/>
    <mergeCell ref="DD10:DG10"/>
    <mergeCell ref="DH10:DJ10"/>
    <mergeCell ref="DK10:DM10"/>
    <mergeCell ref="DN10:DP10"/>
    <mergeCell ref="BX10:CA10"/>
    <mergeCell ref="CB10:CE10"/>
    <mergeCell ref="CF10:CI10"/>
    <mergeCell ref="CJ10:CM10"/>
    <mergeCell ref="CN10:CQ10"/>
    <mergeCell ref="CR10:CU10"/>
    <mergeCell ref="BE10:BG10"/>
    <mergeCell ref="BH10:BJ10"/>
    <mergeCell ref="BK10:BM10"/>
    <mergeCell ref="BN10:BP10"/>
    <mergeCell ref="BQ10:BS10"/>
    <mergeCell ref="BT10:BW10"/>
    <mergeCell ref="AO10:AP10"/>
    <mergeCell ref="AQ10:AR10"/>
    <mergeCell ref="AS10:AU10"/>
    <mergeCell ref="AV10:AX10"/>
    <mergeCell ref="AY10:BA10"/>
    <mergeCell ref="BB10:BD10"/>
    <mergeCell ref="AB10:AD10"/>
    <mergeCell ref="AE10:AF10"/>
    <mergeCell ref="AG10:AH10"/>
    <mergeCell ref="AI10:AJ10"/>
    <mergeCell ref="AK10:AL10"/>
    <mergeCell ref="AM10:AN10"/>
    <mergeCell ref="DZ9:EB9"/>
    <mergeCell ref="B10:C10"/>
    <mergeCell ref="E10:F10"/>
    <mergeCell ref="G10:I10"/>
    <mergeCell ref="J10:L10"/>
    <mergeCell ref="M10:O10"/>
    <mergeCell ref="P10:R10"/>
    <mergeCell ref="S10:U10"/>
    <mergeCell ref="V10:X10"/>
    <mergeCell ref="Y10:AA10"/>
    <mergeCell ref="DH9:DJ9"/>
    <mergeCell ref="DK9:DM9"/>
    <mergeCell ref="DN9:DP9"/>
    <mergeCell ref="DQ9:DS9"/>
    <mergeCell ref="DT9:DV9"/>
    <mergeCell ref="DW9:DY9"/>
    <mergeCell ref="CJ9:CM9"/>
    <mergeCell ref="CN9:CQ9"/>
    <mergeCell ref="CR9:CU9"/>
    <mergeCell ref="CV9:CY9"/>
    <mergeCell ref="CZ9:DC9"/>
    <mergeCell ref="DD9:DG9"/>
    <mergeCell ref="BN9:BP9"/>
    <mergeCell ref="BQ9:BS9"/>
    <mergeCell ref="BT9:BW9"/>
    <mergeCell ref="BX9:CA9"/>
    <mergeCell ref="CB9:CE9"/>
    <mergeCell ref="CF9:CI9"/>
    <mergeCell ref="AV9:AX9"/>
    <mergeCell ref="AY9:BA9"/>
    <mergeCell ref="BB9:BD9"/>
    <mergeCell ref="BE9:BG9"/>
    <mergeCell ref="BH9:BJ9"/>
    <mergeCell ref="BK9:BM9"/>
    <mergeCell ref="AI9:AJ9"/>
    <mergeCell ref="AK9:AL9"/>
    <mergeCell ref="AM9:AN9"/>
    <mergeCell ref="AO9:AP9"/>
    <mergeCell ref="AQ9:AR9"/>
    <mergeCell ref="AS9:AU9"/>
    <mergeCell ref="S9:U9"/>
    <mergeCell ref="V9:X9"/>
    <mergeCell ref="Y9:AA9"/>
    <mergeCell ref="AB9:AD9"/>
    <mergeCell ref="AE9:AF9"/>
    <mergeCell ref="AG9:AH9"/>
    <mergeCell ref="DN8:DP8"/>
    <mergeCell ref="DQ8:DS8"/>
    <mergeCell ref="DT8:DV8"/>
    <mergeCell ref="DW8:DY8"/>
    <mergeCell ref="DZ8:EB8"/>
    <mergeCell ref="E9:F9"/>
    <mergeCell ref="G9:I9"/>
    <mergeCell ref="J9:L9"/>
    <mergeCell ref="M9:O9"/>
    <mergeCell ref="P9:R9"/>
    <mergeCell ref="CR8:CU8"/>
    <mergeCell ref="CV8:CY8"/>
    <mergeCell ref="CZ8:DC8"/>
    <mergeCell ref="DD8:DG8"/>
    <mergeCell ref="DH8:DJ8"/>
    <mergeCell ref="DK8:DM8"/>
    <mergeCell ref="BT8:BW8"/>
    <mergeCell ref="BX8:CA8"/>
    <mergeCell ref="CB8:CE8"/>
    <mergeCell ref="CF8:CI8"/>
    <mergeCell ref="CJ8:CM8"/>
    <mergeCell ref="CN8:CQ8"/>
    <mergeCell ref="BB8:BD8"/>
    <mergeCell ref="BE8:BG8"/>
    <mergeCell ref="BH8:BJ8"/>
    <mergeCell ref="BK8:BM8"/>
    <mergeCell ref="BN8:BP8"/>
    <mergeCell ref="BQ8:BS8"/>
    <mergeCell ref="AM8:AN8"/>
    <mergeCell ref="AO8:AP8"/>
    <mergeCell ref="AQ8:AR8"/>
    <mergeCell ref="AS8:AU8"/>
    <mergeCell ref="AV8:AX8"/>
    <mergeCell ref="AY8:BA8"/>
    <mergeCell ref="Y8:AA8"/>
    <mergeCell ref="AB8:AD8"/>
    <mergeCell ref="AE8:AF8"/>
    <mergeCell ref="AG8:AH8"/>
    <mergeCell ref="AI8:AJ8"/>
    <mergeCell ref="AK8:AL8"/>
    <mergeCell ref="CV6:DP6"/>
    <mergeCell ref="DQ6:DV6"/>
    <mergeCell ref="B8:C8"/>
    <mergeCell ref="E8:F8"/>
    <mergeCell ref="G8:I8"/>
    <mergeCell ref="J8:L8"/>
    <mergeCell ref="M8:O8"/>
    <mergeCell ref="P8:R8"/>
    <mergeCell ref="S8:U8"/>
    <mergeCell ref="V8:X8"/>
    <mergeCell ref="B6:C6"/>
    <mergeCell ref="G6:X6"/>
    <mergeCell ref="Y6:AN6"/>
    <mergeCell ref="AO6:BG6"/>
    <mergeCell ref="BH6:CA6"/>
    <mergeCell ref="CB6:CU6"/>
    <mergeCell ref="AM5:AN5"/>
    <mergeCell ref="BE5:BG5"/>
    <mergeCell ref="BX5:CA5"/>
    <mergeCell ref="CR5:CU5"/>
    <mergeCell ref="DN5:DP5"/>
    <mergeCell ref="DT5:DV5"/>
    <mergeCell ref="A1:F1"/>
    <mergeCell ref="A2:F2"/>
    <mergeCell ref="B4:C4"/>
    <mergeCell ref="E4:F4"/>
    <mergeCell ref="W4:X4"/>
    <mergeCell ref="V5:X5"/>
  </mergeCells>
  <pageMargins left="0.2" right="0.2" top="0.75" bottom="0.75" header="0.3" footer="0.3"/>
  <pageSetup scale="45" orientation="landscape"/>
  <colBreaks count="5" manualBreakCount="5">
    <brk id="40" max="1048575" man="1"/>
    <brk id="59" max="48" man="1"/>
    <brk id="79" max="48" man="1"/>
    <brk id="99" max="48" man="1"/>
    <brk id="120" max="4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8DD48-6124-4EB8-8ACA-25829C13E371}">
  <dimension ref="A3:AG105"/>
  <sheetViews>
    <sheetView topLeftCell="A19" workbookViewId="0">
      <selection activeCell="D92" sqref="D92:E92"/>
    </sheetView>
  </sheetViews>
  <sheetFormatPr defaultColWidth="11.42578125" defaultRowHeight="12.75" x14ac:dyDescent="0.2"/>
  <cols>
    <col min="4" max="4" width="11.140625" bestFit="1" customWidth="1"/>
    <col min="5" max="5" width="14" bestFit="1" customWidth="1"/>
    <col min="6" max="6" width="14" customWidth="1"/>
    <col min="7" max="7" width="16.140625" bestFit="1" customWidth="1"/>
    <col min="8" max="8" width="13.85546875" bestFit="1" customWidth="1"/>
    <col min="9" max="9" width="13.85546875" customWidth="1"/>
    <col min="10" max="10" width="17" bestFit="1" customWidth="1"/>
    <col min="11" max="11" width="14.140625" bestFit="1" customWidth="1"/>
    <col min="12" max="12" width="12.140625" bestFit="1" customWidth="1"/>
    <col min="13" max="16" width="11.42578125" bestFit="1" customWidth="1"/>
    <col min="17" max="17" width="10.28515625" bestFit="1" customWidth="1"/>
    <col min="18" max="18" width="10.140625" bestFit="1" customWidth="1"/>
    <col min="19" max="19" width="9.140625" bestFit="1" customWidth="1"/>
    <col min="20" max="20" width="8.7109375" customWidth="1"/>
    <col min="21" max="22" width="6.85546875" bestFit="1" customWidth="1"/>
    <col min="23" max="23" width="6.140625" bestFit="1" customWidth="1"/>
    <col min="24" max="24" width="5" bestFit="1" customWidth="1"/>
    <col min="25" max="25" width="4.42578125" bestFit="1" customWidth="1"/>
    <col min="26" max="30" width="14.28515625" customWidth="1"/>
    <col min="31" max="31" width="14.28515625" bestFit="1" customWidth="1"/>
    <col min="32" max="33" width="7" bestFit="1" customWidth="1"/>
    <col min="34" max="34" width="3.42578125" customWidth="1"/>
  </cols>
  <sheetData>
    <row r="3" spans="1:33" ht="13.5" thickBot="1" x14ac:dyDescent="0.25">
      <c r="C3" s="210" t="s">
        <v>351</v>
      </c>
      <c r="D3" s="210"/>
      <c r="E3" s="210"/>
      <c r="F3" s="210"/>
      <c r="G3" s="210"/>
      <c r="H3" s="210"/>
      <c r="I3" s="210"/>
      <c r="J3" s="210"/>
      <c r="K3" s="210"/>
      <c r="L3" s="210"/>
      <c r="M3" s="210"/>
      <c r="N3" s="210"/>
      <c r="O3" s="210"/>
      <c r="P3" s="210"/>
      <c r="Q3" s="220"/>
      <c r="R3" s="220"/>
      <c r="S3" s="220"/>
      <c r="T3" s="220"/>
      <c r="U3" s="220"/>
      <c r="V3" s="220"/>
      <c r="W3" s="220"/>
      <c r="X3" s="220"/>
      <c r="Y3" s="220"/>
      <c r="Z3" s="220"/>
      <c r="AA3" s="220"/>
      <c r="AB3" s="220"/>
      <c r="AC3" s="220"/>
      <c r="AD3" s="220"/>
      <c r="AE3" s="220"/>
      <c r="AF3" s="220"/>
      <c r="AG3" s="220"/>
    </row>
    <row r="4" spans="1:33" ht="12" customHeight="1" x14ac:dyDescent="0.2">
      <c r="C4" s="209" t="s">
        <v>13</v>
      </c>
      <c r="D4" s="209" t="s">
        <v>15</v>
      </c>
      <c r="E4" s="209" t="s">
        <v>17</v>
      </c>
      <c r="F4" s="209" t="s">
        <v>19</v>
      </c>
      <c r="G4" s="209" t="s">
        <v>21</v>
      </c>
      <c r="H4" s="209" t="s">
        <v>23</v>
      </c>
      <c r="I4" s="209" t="s">
        <v>25</v>
      </c>
      <c r="J4" s="209" t="s">
        <v>27</v>
      </c>
      <c r="K4" s="224" t="s">
        <v>29</v>
      </c>
      <c r="L4" s="224" t="s">
        <v>31</v>
      </c>
      <c r="M4" s="209" t="s">
        <v>33</v>
      </c>
      <c r="N4" s="209" t="s">
        <v>35</v>
      </c>
      <c r="O4" s="209" t="s">
        <v>37</v>
      </c>
      <c r="P4" s="209" t="s">
        <v>39</v>
      </c>
      <c r="S4" s="212"/>
      <c r="T4" s="171"/>
      <c r="U4" s="171"/>
      <c r="V4" s="171"/>
      <c r="W4" s="171"/>
      <c r="X4" s="171"/>
    </row>
    <row r="5" spans="1:33" ht="12" customHeight="1" x14ac:dyDescent="0.2">
      <c r="C5" s="216" t="s">
        <v>138</v>
      </c>
      <c r="D5" s="147" t="s">
        <v>138</v>
      </c>
      <c r="E5" s="147" t="s">
        <v>138</v>
      </c>
      <c r="F5" s="218" t="s">
        <v>138</v>
      </c>
      <c r="G5" s="147" t="s">
        <v>138</v>
      </c>
      <c r="H5" s="218" t="s">
        <v>138</v>
      </c>
      <c r="I5" s="218" t="s">
        <v>138</v>
      </c>
      <c r="J5" s="218" t="s">
        <v>138</v>
      </c>
      <c r="K5" s="225" t="s">
        <v>138</v>
      </c>
      <c r="L5" s="225" t="s">
        <v>138</v>
      </c>
      <c r="M5" s="218" t="s">
        <v>138</v>
      </c>
      <c r="N5" s="218" t="s">
        <v>138</v>
      </c>
      <c r="O5" s="107" t="s">
        <v>138</v>
      </c>
      <c r="P5" s="107" t="s">
        <v>138</v>
      </c>
      <c r="S5" s="213"/>
      <c r="T5" s="172"/>
      <c r="U5" s="172"/>
      <c r="V5" s="172"/>
      <c r="W5" s="172"/>
      <c r="X5" s="172"/>
    </row>
    <row r="6" spans="1:33" ht="12" customHeight="1" x14ac:dyDescent="0.2">
      <c r="C6" s="217"/>
      <c r="D6" s="152"/>
      <c r="E6" s="152"/>
      <c r="F6" s="219"/>
      <c r="G6" s="152"/>
      <c r="H6" s="219"/>
      <c r="I6" s="219"/>
      <c r="J6" s="219"/>
      <c r="K6" s="206"/>
      <c r="L6" s="206"/>
      <c r="M6" s="219"/>
      <c r="N6" s="219"/>
      <c r="O6" s="100"/>
      <c r="P6" s="100"/>
      <c r="S6" s="214"/>
      <c r="T6" s="90"/>
      <c r="U6" s="90"/>
      <c r="V6" s="90"/>
      <c r="W6" s="90"/>
      <c r="X6" s="90"/>
    </row>
    <row r="7" spans="1:33" ht="14.25" x14ac:dyDescent="0.2">
      <c r="A7" s="100" t="s">
        <v>142</v>
      </c>
      <c r="B7" s="100"/>
      <c r="C7" s="103" t="s">
        <v>145</v>
      </c>
      <c r="D7" s="103" t="s">
        <v>145</v>
      </c>
      <c r="E7" s="103" t="s">
        <v>145</v>
      </c>
      <c r="F7" s="103" t="s">
        <v>145</v>
      </c>
      <c r="G7" s="103" t="s">
        <v>145</v>
      </c>
      <c r="H7" s="103" t="s">
        <v>145</v>
      </c>
      <c r="I7" s="103" t="s">
        <v>145</v>
      </c>
      <c r="J7" s="103" t="s">
        <v>145</v>
      </c>
      <c r="K7" s="206" t="s">
        <v>145</v>
      </c>
      <c r="L7" s="206" t="s">
        <v>145</v>
      </c>
      <c r="M7" s="103" t="s">
        <v>145</v>
      </c>
      <c r="N7" s="103" t="s">
        <v>145</v>
      </c>
      <c r="O7" s="103" t="s">
        <v>145</v>
      </c>
      <c r="P7" s="103" t="s">
        <v>145</v>
      </c>
      <c r="S7" s="215"/>
      <c r="T7" s="173"/>
      <c r="U7" s="173"/>
      <c r="V7" s="173"/>
      <c r="W7" s="173"/>
      <c r="X7" s="173"/>
    </row>
    <row r="8" spans="1:33" ht="14.25" x14ac:dyDescent="0.2">
      <c r="A8" s="100" t="s">
        <v>146</v>
      </c>
      <c r="B8" s="100"/>
      <c r="C8" s="103" t="s">
        <v>148</v>
      </c>
      <c r="D8" s="103" t="s">
        <v>148</v>
      </c>
      <c r="E8" s="103" t="s">
        <v>148</v>
      </c>
      <c r="F8" s="103" t="s">
        <v>148</v>
      </c>
      <c r="G8" s="103" t="s">
        <v>148</v>
      </c>
      <c r="H8" s="103" t="s">
        <v>148</v>
      </c>
      <c r="I8" s="103" t="s">
        <v>148</v>
      </c>
      <c r="J8" s="103" t="s">
        <v>148</v>
      </c>
      <c r="K8" s="206" t="s">
        <v>148</v>
      </c>
      <c r="L8" s="206" t="s">
        <v>148</v>
      </c>
      <c r="M8" s="103" t="s">
        <v>148</v>
      </c>
      <c r="N8" s="103" t="s">
        <v>148</v>
      </c>
      <c r="O8" s="103" t="s">
        <v>148</v>
      </c>
      <c r="P8" s="103" t="s">
        <v>148</v>
      </c>
      <c r="S8" s="215"/>
      <c r="T8" s="173"/>
      <c r="U8" s="173"/>
      <c r="V8" s="173"/>
      <c r="W8" s="173"/>
      <c r="X8" s="173"/>
    </row>
    <row r="9" spans="1:33" ht="14.25" x14ac:dyDescent="0.2">
      <c r="A9" s="100" t="s">
        <v>149</v>
      </c>
      <c r="B9" s="100"/>
      <c r="C9" s="103" t="s">
        <v>151</v>
      </c>
      <c r="D9" s="103" t="s">
        <v>151</v>
      </c>
      <c r="E9" s="103" t="s">
        <v>151</v>
      </c>
      <c r="F9" s="103" t="s">
        <v>151</v>
      </c>
      <c r="G9" s="103" t="s">
        <v>151</v>
      </c>
      <c r="H9" s="103" t="s">
        <v>151</v>
      </c>
      <c r="I9" s="103" t="s">
        <v>151</v>
      </c>
      <c r="J9" s="103" t="s">
        <v>151</v>
      </c>
      <c r="K9" s="206" t="s">
        <v>151</v>
      </c>
      <c r="L9" s="206" t="s">
        <v>151</v>
      </c>
      <c r="M9" s="103" t="s">
        <v>151</v>
      </c>
      <c r="N9" s="103" t="s">
        <v>151</v>
      </c>
      <c r="O9" s="103" t="s">
        <v>151</v>
      </c>
      <c r="P9" s="103" t="s">
        <v>151</v>
      </c>
      <c r="S9" s="215"/>
      <c r="T9" s="173"/>
      <c r="U9" s="173"/>
      <c r="V9" s="173"/>
      <c r="W9" s="173"/>
      <c r="X9" s="173"/>
    </row>
    <row r="10" spans="1:33" ht="14.25" x14ac:dyDescent="0.2">
      <c r="A10" s="100" t="s">
        <v>152</v>
      </c>
      <c r="B10" s="100"/>
      <c r="C10" s="103" t="s">
        <v>148</v>
      </c>
      <c r="D10" s="103" t="s">
        <v>148</v>
      </c>
      <c r="E10" s="103" t="s">
        <v>148</v>
      </c>
      <c r="F10" s="103" t="s">
        <v>148</v>
      </c>
      <c r="G10" s="103" t="s">
        <v>148</v>
      </c>
      <c r="H10" s="103" t="s">
        <v>148</v>
      </c>
      <c r="I10" s="103" t="s">
        <v>148</v>
      </c>
      <c r="J10" s="103" t="s">
        <v>148</v>
      </c>
      <c r="K10" s="206" t="s">
        <v>148</v>
      </c>
      <c r="L10" s="206" t="s">
        <v>148</v>
      </c>
      <c r="M10" s="103" t="s">
        <v>148</v>
      </c>
      <c r="N10" s="103" t="s">
        <v>148</v>
      </c>
      <c r="O10" s="117" t="s">
        <v>148</v>
      </c>
      <c r="P10" s="103" t="s">
        <v>148</v>
      </c>
      <c r="S10" s="215"/>
      <c r="T10" s="173"/>
      <c r="U10" s="173"/>
      <c r="V10" s="173"/>
      <c r="W10" s="173"/>
      <c r="X10" s="173"/>
    </row>
    <row r="11" spans="1:33" ht="14.25" x14ac:dyDescent="0.2">
      <c r="A11" s="100" t="s">
        <v>154</v>
      </c>
      <c r="B11" s="100"/>
      <c r="C11" s="103" t="s">
        <v>157</v>
      </c>
      <c r="D11" s="103" t="s">
        <v>157</v>
      </c>
      <c r="E11" s="103" t="s">
        <v>158</v>
      </c>
      <c r="F11" s="103" t="s">
        <v>156</v>
      </c>
      <c r="G11" s="103" t="s">
        <v>157</v>
      </c>
      <c r="H11" s="103" t="s">
        <v>159</v>
      </c>
      <c r="I11" s="103" t="s">
        <v>145</v>
      </c>
      <c r="J11" s="103" t="s">
        <v>145</v>
      </c>
      <c r="K11" s="206" t="s">
        <v>160</v>
      </c>
      <c r="L11" s="206" t="s">
        <v>145</v>
      </c>
      <c r="M11" s="103" t="s">
        <v>145</v>
      </c>
      <c r="N11" s="103" t="s">
        <v>145</v>
      </c>
      <c r="O11" s="103" t="s">
        <v>145</v>
      </c>
      <c r="P11" s="103" t="s">
        <v>145</v>
      </c>
      <c r="S11" s="215"/>
      <c r="T11" s="173"/>
      <c r="U11" s="173"/>
      <c r="V11" s="173"/>
      <c r="W11" s="173"/>
      <c r="X11" s="173"/>
    </row>
    <row r="12" spans="1:33" ht="14.25" x14ac:dyDescent="0.2">
      <c r="A12" s="100" t="s">
        <v>162</v>
      </c>
      <c r="B12" s="100"/>
      <c r="C12" s="103" t="s">
        <v>145</v>
      </c>
      <c r="D12" s="103" t="s">
        <v>145</v>
      </c>
      <c r="E12" s="103" t="s">
        <v>145</v>
      </c>
      <c r="F12" s="103" t="s">
        <v>145</v>
      </c>
      <c r="G12" s="103" t="s">
        <v>145</v>
      </c>
      <c r="H12" s="103" t="s">
        <v>145</v>
      </c>
      <c r="I12" s="103" t="s">
        <v>145</v>
      </c>
      <c r="J12" s="103" t="s">
        <v>145</v>
      </c>
      <c r="K12" s="206" t="s">
        <v>145</v>
      </c>
      <c r="L12" s="206" t="s">
        <v>145</v>
      </c>
      <c r="M12" s="103" t="s">
        <v>145</v>
      </c>
      <c r="N12" s="103" t="s">
        <v>145</v>
      </c>
      <c r="O12" s="103" t="s">
        <v>145</v>
      </c>
      <c r="P12" s="103" t="s">
        <v>145</v>
      </c>
      <c r="S12" s="215"/>
      <c r="T12" s="173"/>
      <c r="U12" s="173"/>
      <c r="V12" s="173"/>
      <c r="W12" s="173"/>
      <c r="X12" s="173"/>
    </row>
    <row r="13" spans="1:33" ht="14.25" x14ac:dyDescent="0.2">
      <c r="A13" s="100" t="s">
        <v>164</v>
      </c>
      <c r="B13" s="100"/>
      <c r="C13" s="115">
        <v>2.0979999999999999</v>
      </c>
      <c r="D13" s="115">
        <v>1.9850000000000001</v>
      </c>
      <c r="E13" s="115">
        <v>1.8879999999999999</v>
      </c>
      <c r="F13" s="103">
        <v>1.68</v>
      </c>
      <c r="G13" s="115">
        <v>1.177</v>
      </c>
      <c r="H13" s="115">
        <v>1.113</v>
      </c>
      <c r="I13" s="115">
        <v>0.999</v>
      </c>
      <c r="J13" s="103">
        <v>1.1200000000000001</v>
      </c>
      <c r="K13" s="207">
        <v>1.895</v>
      </c>
      <c r="L13" s="207">
        <v>1.367</v>
      </c>
      <c r="M13" s="115">
        <v>1.016</v>
      </c>
      <c r="N13" s="115">
        <v>0.84499999999999997</v>
      </c>
      <c r="O13" s="103" t="s">
        <v>148</v>
      </c>
      <c r="P13" s="103" t="s">
        <v>148</v>
      </c>
      <c r="S13" s="215"/>
      <c r="T13" s="173"/>
      <c r="U13" s="173"/>
      <c r="V13" s="173"/>
      <c r="W13" s="173"/>
      <c r="X13" s="173"/>
    </row>
    <row r="14" spans="1:33" ht="14.25" x14ac:dyDescent="0.2">
      <c r="A14" s="100" t="s">
        <v>166</v>
      </c>
      <c r="B14" s="100"/>
      <c r="C14" s="103">
        <v>11.36</v>
      </c>
      <c r="D14" s="103">
        <v>10.84</v>
      </c>
      <c r="E14" s="103">
        <v>12.47</v>
      </c>
      <c r="F14" s="103">
        <v>12.05</v>
      </c>
      <c r="G14" s="103">
        <v>12.84</v>
      </c>
      <c r="H14" s="103">
        <v>11.71</v>
      </c>
      <c r="I14" s="103">
        <v>12.29</v>
      </c>
      <c r="J14" s="103">
        <v>11.89</v>
      </c>
      <c r="K14" s="206">
        <v>12.83</v>
      </c>
      <c r="L14" s="206">
        <v>10.92</v>
      </c>
      <c r="M14" s="103">
        <v>10.29</v>
      </c>
      <c r="N14" s="103">
        <v>10.18</v>
      </c>
      <c r="O14" s="103">
        <v>13.28</v>
      </c>
      <c r="P14" s="103">
        <v>11.57</v>
      </c>
      <c r="S14" s="215"/>
      <c r="T14" s="173"/>
      <c r="U14" s="173"/>
      <c r="V14" s="173"/>
      <c r="W14" s="173"/>
      <c r="X14" s="173"/>
    </row>
    <row r="15" spans="1:33" ht="14.25" x14ac:dyDescent="0.2">
      <c r="A15" s="100" t="s">
        <v>168</v>
      </c>
      <c r="B15" s="100"/>
      <c r="C15" s="115">
        <v>6.5629999999999997</v>
      </c>
      <c r="D15" s="115">
        <v>6.2309999999999999</v>
      </c>
      <c r="E15" s="115">
        <v>7.0590000000000002</v>
      </c>
      <c r="F15" s="115">
        <v>6.8719999999999999</v>
      </c>
      <c r="G15" s="115">
        <v>7.2309999999999999</v>
      </c>
      <c r="H15" s="115">
        <v>6.6109999999999998</v>
      </c>
      <c r="I15" s="115">
        <v>6.9379999999999997</v>
      </c>
      <c r="J15" s="115">
        <v>6.6950000000000003</v>
      </c>
      <c r="K15" s="207">
        <v>7.3460000000000001</v>
      </c>
      <c r="L15" s="207">
        <v>6.2329999999999997</v>
      </c>
      <c r="M15" s="115">
        <v>6.0229999999999997</v>
      </c>
      <c r="N15" s="115">
        <v>5.9029999999999996</v>
      </c>
      <c r="O15" s="115">
        <v>7.4740000000000002</v>
      </c>
      <c r="P15" s="115">
        <v>6.4790000000000001</v>
      </c>
      <c r="S15" s="215"/>
      <c r="T15" s="173"/>
      <c r="U15" s="173"/>
      <c r="V15" s="173"/>
      <c r="W15" s="173"/>
      <c r="X15" s="173"/>
    </row>
    <row r="16" spans="1:33" ht="14.25" x14ac:dyDescent="0.2">
      <c r="A16" s="100" t="s">
        <v>170</v>
      </c>
      <c r="B16" s="100"/>
      <c r="C16" s="103" t="s">
        <v>172</v>
      </c>
      <c r="D16" s="103" t="s">
        <v>173</v>
      </c>
      <c r="E16" s="103" t="s">
        <v>173</v>
      </c>
      <c r="F16" s="103" t="s">
        <v>172</v>
      </c>
      <c r="G16" s="103" t="s">
        <v>173</v>
      </c>
      <c r="H16" s="103" t="s">
        <v>172</v>
      </c>
      <c r="I16" s="103" t="s">
        <v>173</v>
      </c>
      <c r="J16" s="103" t="s">
        <v>173</v>
      </c>
      <c r="K16" s="206" t="s">
        <v>173</v>
      </c>
      <c r="L16" s="206" t="s">
        <v>173</v>
      </c>
      <c r="M16" s="103" t="s">
        <v>173</v>
      </c>
      <c r="N16" s="103" t="s">
        <v>173</v>
      </c>
      <c r="O16" s="103" t="s">
        <v>173</v>
      </c>
      <c r="P16" s="103" t="s">
        <v>173</v>
      </c>
      <c r="S16" s="215"/>
      <c r="T16" s="173"/>
      <c r="U16" s="173"/>
      <c r="V16" s="173"/>
      <c r="W16" s="173"/>
      <c r="X16" s="173"/>
    </row>
    <row r="17" spans="1:24" ht="14.25" x14ac:dyDescent="0.2">
      <c r="A17" s="100" t="s">
        <v>175</v>
      </c>
      <c r="B17" s="100"/>
      <c r="C17" s="115">
        <v>3.6659999999999999</v>
      </c>
      <c r="D17" s="115">
        <v>3.5459999999999998</v>
      </c>
      <c r="E17" s="115">
        <v>4.069</v>
      </c>
      <c r="F17" s="115">
        <v>4.2009999999999996</v>
      </c>
      <c r="G17" s="115">
        <v>4.4269999999999996</v>
      </c>
      <c r="H17" s="115">
        <v>4.1879999999999997</v>
      </c>
      <c r="I17" s="115">
        <v>6.2779999999999996</v>
      </c>
      <c r="J17" s="115">
        <v>5.8410000000000002</v>
      </c>
      <c r="K17" s="207">
        <v>4.9580000000000002</v>
      </c>
      <c r="L17" s="207">
        <v>4.7210000000000001</v>
      </c>
      <c r="M17" s="115">
        <v>3.964</v>
      </c>
      <c r="N17" s="115">
        <v>4.09</v>
      </c>
      <c r="O17" s="115">
        <v>7.5650000000000004</v>
      </c>
      <c r="P17" s="115">
        <v>6.585</v>
      </c>
      <c r="S17" s="215"/>
      <c r="T17" s="173"/>
      <c r="U17" s="173"/>
      <c r="V17" s="173"/>
      <c r="W17" s="173"/>
      <c r="X17" s="173"/>
    </row>
    <row r="18" spans="1:24" ht="14.25" x14ac:dyDescent="0.2">
      <c r="A18" s="100" t="s">
        <v>177</v>
      </c>
      <c r="B18" s="100"/>
      <c r="C18" s="103" t="s">
        <v>145</v>
      </c>
      <c r="D18" s="103" t="s">
        <v>145</v>
      </c>
      <c r="E18" s="103" t="s">
        <v>145</v>
      </c>
      <c r="F18" s="103" t="s">
        <v>145</v>
      </c>
      <c r="G18" s="103" t="s">
        <v>145</v>
      </c>
      <c r="H18" s="103" t="s">
        <v>145</v>
      </c>
      <c r="I18" s="103" t="s">
        <v>145</v>
      </c>
      <c r="J18" s="103" t="s">
        <v>145</v>
      </c>
      <c r="K18" s="206" t="s">
        <v>145</v>
      </c>
      <c r="L18" s="206" t="s">
        <v>145</v>
      </c>
      <c r="M18" s="103" t="s">
        <v>145</v>
      </c>
      <c r="N18" s="103" t="s">
        <v>145</v>
      </c>
      <c r="O18" s="103" t="s">
        <v>145</v>
      </c>
      <c r="P18" s="103" t="s">
        <v>145</v>
      </c>
      <c r="S18" s="215"/>
      <c r="T18" s="173"/>
      <c r="U18" s="173"/>
      <c r="V18" s="173"/>
      <c r="W18" s="173"/>
      <c r="X18" s="173"/>
    </row>
    <row r="19" spans="1:24" ht="14.25" x14ac:dyDescent="0.2">
      <c r="A19" s="100" t="s">
        <v>179</v>
      </c>
      <c r="B19" s="100"/>
      <c r="C19" s="115">
        <v>5.3559999999999999</v>
      </c>
      <c r="D19" s="115">
        <v>4.9850000000000003</v>
      </c>
      <c r="E19" s="115">
        <v>3.6709999999999998</v>
      </c>
      <c r="F19" s="115">
        <v>3.464</v>
      </c>
      <c r="G19" s="115">
        <v>2.2919999999999998</v>
      </c>
      <c r="H19" s="115">
        <v>2.1749999999999998</v>
      </c>
      <c r="I19" s="103" t="s">
        <v>181</v>
      </c>
      <c r="J19" s="103" t="s">
        <v>181</v>
      </c>
      <c r="K19" s="207">
        <v>4.8650000000000002</v>
      </c>
      <c r="L19" s="207">
        <v>4.4569999999999999</v>
      </c>
      <c r="M19" s="115">
        <v>11.47</v>
      </c>
      <c r="N19" s="115">
        <v>9.7520000000000007</v>
      </c>
      <c r="O19" s="115" t="s">
        <v>181</v>
      </c>
      <c r="P19" s="103" t="s">
        <v>181</v>
      </c>
      <c r="S19" s="215"/>
      <c r="T19" s="173"/>
      <c r="U19" s="173"/>
      <c r="V19" s="173"/>
      <c r="W19" s="173"/>
      <c r="X19" s="173"/>
    </row>
    <row r="20" spans="1:24" ht="14.25" x14ac:dyDescent="0.2">
      <c r="A20" s="100" t="s">
        <v>182</v>
      </c>
      <c r="B20" s="100"/>
      <c r="C20" s="103" t="s">
        <v>184</v>
      </c>
      <c r="D20" s="103" t="s">
        <v>184</v>
      </c>
      <c r="E20" s="103" t="s">
        <v>184</v>
      </c>
      <c r="F20" s="103" t="s">
        <v>184</v>
      </c>
      <c r="G20" s="103" t="s">
        <v>184</v>
      </c>
      <c r="H20" s="103" t="s">
        <v>184</v>
      </c>
      <c r="I20" s="103" t="s">
        <v>184</v>
      </c>
      <c r="J20" s="103" t="s">
        <v>184</v>
      </c>
      <c r="K20" s="206" t="s">
        <v>184</v>
      </c>
      <c r="L20" s="206" t="s">
        <v>184</v>
      </c>
      <c r="M20" s="103" t="s">
        <v>184</v>
      </c>
      <c r="N20" s="103" t="s">
        <v>184</v>
      </c>
      <c r="O20" s="103" t="s">
        <v>184</v>
      </c>
      <c r="P20" s="103" t="s">
        <v>184</v>
      </c>
      <c r="S20" s="215"/>
      <c r="T20" s="173"/>
      <c r="U20" s="173"/>
      <c r="V20" s="173"/>
      <c r="W20" s="173"/>
      <c r="X20" s="173"/>
    </row>
    <row r="21" spans="1:24" ht="14.25" x14ac:dyDescent="0.2">
      <c r="A21" s="100" t="s">
        <v>185</v>
      </c>
      <c r="B21" s="100"/>
      <c r="C21" s="103" t="s">
        <v>188</v>
      </c>
      <c r="D21" s="103" t="s">
        <v>189</v>
      </c>
      <c r="E21" s="103" t="s">
        <v>190</v>
      </c>
      <c r="F21" s="103" t="s">
        <v>187</v>
      </c>
      <c r="G21" s="103" t="s">
        <v>193</v>
      </c>
      <c r="H21" s="103" t="s">
        <v>191</v>
      </c>
      <c r="I21" s="103" t="s">
        <v>200</v>
      </c>
      <c r="J21" s="103" t="s">
        <v>192</v>
      </c>
      <c r="K21" s="206" t="s">
        <v>194</v>
      </c>
      <c r="L21" s="206" t="s">
        <v>195</v>
      </c>
      <c r="M21" s="103">
        <v>0.56699999999999995</v>
      </c>
      <c r="N21" s="103" t="s">
        <v>196</v>
      </c>
      <c r="O21" s="103" t="s">
        <v>148</v>
      </c>
      <c r="P21" s="103" t="s">
        <v>148</v>
      </c>
      <c r="S21" s="215"/>
      <c r="T21" s="173"/>
      <c r="U21" s="173"/>
      <c r="V21" s="173"/>
      <c r="W21" s="173"/>
      <c r="X21" s="173"/>
    </row>
    <row r="22" spans="1:24" ht="14.25" x14ac:dyDescent="0.2">
      <c r="A22" s="100" t="s">
        <v>208</v>
      </c>
      <c r="B22" s="100"/>
      <c r="C22" s="103" t="s">
        <v>211</v>
      </c>
      <c r="D22" s="103" t="s">
        <v>212</v>
      </c>
      <c r="E22" s="103" t="s">
        <v>213</v>
      </c>
      <c r="F22" s="103" t="s">
        <v>210</v>
      </c>
      <c r="G22" s="103" t="s">
        <v>213</v>
      </c>
      <c r="H22" s="103" t="s">
        <v>214</v>
      </c>
      <c r="I22" s="103" t="s">
        <v>145</v>
      </c>
      <c r="J22" s="103" t="s">
        <v>145</v>
      </c>
      <c r="K22" s="206" t="s">
        <v>145</v>
      </c>
      <c r="L22" s="206" t="s">
        <v>145</v>
      </c>
      <c r="M22" s="103" t="s">
        <v>145</v>
      </c>
      <c r="N22" s="103" t="s">
        <v>145</v>
      </c>
      <c r="O22" s="103" t="s">
        <v>145</v>
      </c>
      <c r="P22" s="103" t="s">
        <v>145</v>
      </c>
      <c r="S22" s="215"/>
      <c r="T22" s="173"/>
      <c r="U22" s="173"/>
      <c r="V22" s="173"/>
      <c r="W22" s="173"/>
      <c r="X22" s="173"/>
    </row>
    <row r="23" spans="1:24" ht="14.25" x14ac:dyDescent="0.2">
      <c r="A23" s="100" t="s">
        <v>219</v>
      </c>
      <c r="B23" s="100"/>
      <c r="C23" s="103" t="s">
        <v>221</v>
      </c>
      <c r="D23" s="103" t="s">
        <v>221</v>
      </c>
      <c r="E23" s="103" t="s">
        <v>221</v>
      </c>
      <c r="F23" s="103" t="s">
        <v>221</v>
      </c>
      <c r="G23" s="103" t="s">
        <v>221</v>
      </c>
      <c r="H23" s="103" t="s">
        <v>221</v>
      </c>
      <c r="I23" s="103" t="s">
        <v>221</v>
      </c>
      <c r="J23" s="103" t="s">
        <v>221</v>
      </c>
      <c r="K23" s="206" t="s">
        <v>221</v>
      </c>
      <c r="L23" s="206" t="s">
        <v>221</v>
      </c>
      <c r="M23" s="103" t="s">
        <v>221</v>
      </c>
      <c r="N23" s="103" t="s">
        <v>221</v>
      </c>
      <c r="O23" s="103" t="s">
        <v>221</v>
      </c>
      <c r="P23" s="103" t="s">
        <v>221</v>
      </c>
      <c r="S23" s="215"/>
      <c r="T23" s="173"/>
      <c r="U23" s="173"/>
      <c r="V23" s="173"/>
      <c r="W23" s="173"/>
      <c r="X23" s="173"/>
    </row>
    <row r="24" spans="1:24" ht="14.25" x14ac:dyDescent="0.2">
      <c r="A24" s="100" t="s">
        <v>222</v>
      </c>
      <c r="B24" s="100"/>
      <c r="C24" s="115">
        <v>27.3</v>
      </c>
      <c r="D24" s="103">
        <v>25.96</v>
      </c>
      <c r="E24" s="103">
        <v>28.02</v>
      </c>
      <c r="F24" s="103">
        <v>27.54</v>
      </c>
      <c r="G24" s="103">
        <v>28.62</v>
      </c>
      <c r="H24" s="103">
        <v>26.15</v>
      </c>
      <c r="I24" s="103">
        <v>26.58</v>
      </c>
      <c r="J24" s="103">
        <v>25.45</v>
      </c>
      <c r="K24" s="206">
        <v>29.86</v>
      </c>
      <c r="L24" s="206">
        <v>26.19</v>
      </c>
      <c r="M24" s="103">
        <v>26.51</v>
      </c>
      <c r="N24" s="103">
        <v>25.31</v>
      </c>
      <c r="O24" s="103">
        <v>28.59</v>
      </c>
      <c r="P24" s="103">
        <v>24.93</v>
      </c>
      <c r="S24" s="215"/>
      <c r="T24" s="173"/>
      <c r="U24" s="173"/>
      <c r="V24" s="173"/>
      <c r="W24" s="173"/>
      <c r="X24" s="173"/>
    </row>
    <row r="25" spans="1:24" ht="14.25" x14ac:dyDescent="0.2">
      <c r="A25" s="100" t="s">
        <v>224</v>
      </c>
      <c r="B25" s="100"/>
      <c r="C25" s="115">
        <v>6.5439999999999996</v>
      </c>
      <c r="D25" s="103">
        <v>6.24</v>
      </c>
      <c r="E25" s="115">
        <v>7.1109999999999998</v>
      </c>
      <c r="F25" s="115">
        <v>6.8730000000000002</v>
      </c>
      <c r="G25" s="115">
        <v>7.2919999999999998</v>
      </c>
      <c r="H25" s="115">
        <v>6.6189999999999998</v>
      </c>
      <c r="I25" s="115">
        <v>7</v>
      </c>
      <c r="J25" s="115">
        <v>6.7380000000000004</v>
      </c>
      <c r="K25" s="207">
        <v>7.3769999999999998</v>
      </c>
      <c r="L25" s="207">
        <v>6.2919999999999998</v>
      </c>
      <c r="M25" s="115">
        <v>6.0839999999999996</v>
      </c>
      <c r="N25" s="115">
        <v>5.9450000000000003</v>
      </c>
      <c r="O25" s="115">
        <v>7.5259999999999998</v>
      </c>
      <c r="P25" s="115">
        <v>6.5490000000000004</v>
      </c>
      <c r="S25" s="215"/>
      <c r="T25" s="173"/>
      <c r="U25" s="173"/>
      <c r="V25" s="173"/>
      <c r="W25" s="173"/>
      <c r="X25" s="173"/>
    </row>
    <row r="26" spans="1:24" ht="14.25" x14ac:dyDescent="0.2">
      <c r="A26" s="100" t="s">
        <v>226</v>
      </c>
      <c r="B26" s="100"/>
      <c r="C26" s="115">
        <v>9.7089999999999996</v>
      </c>
      <c r="D26" s="115">
        <v>9.3390000000000004</v>
      </c>
      <c r="E26" s="115">
        <v>9.6319999999999997</v>
      </c>
      <c r="F26" s="115">
        <v>9.891</v>
      </c>
      <c r="G26" s="103">
        <v>10.89</v>
      </c>
      <c r="H26" s="115">
        <v>10.18</v>
      </c>
      <c r="I26" s="103">
        <v>19.13</v>
      </c>
      <c r="J26" s="103">
        <v>17.48</v>
      </c>
      <c r="K26" s="207">
        <v>9.6240000000000006</v>
      </c>
      <c r="L26" s="206">
        <v>10.94</v>
      </c>
      <c r="M26" s="103">
        <v>9.2799999999999994</v>
      </c>
      <c r="N26" s="115">
        <v>9.9730000000000008</v>
      </c>
      <c r="O26" s="103">
        <v>26.36</v>
      </c>
      <c r="P26" s="103">
        <v>22.89</v>
      </c>
      <c r="S26" s="215"/>
      <c r="T26" s="173"/>
      <c r="U26" s="173"/>
      <c r="V26" s="173"/>
      <c r="W26" s="173"/>
      <c r="X26" s="173"/>
    </row>
    <row r="27" spans="1:24" ht="14.25" x14ac:dyDescent="0.2">
      <c r="A27" s="100" t="s">
        <v>228</v>
      </c>
      <c r="B27" s="100"/>
      <c r="C27" s="103" t="s">
        <v>221</v>
      </c>
      <c r="D27" s="103" t="s">
        <v>221</v>
      </c>
      <c r="E27" s="103" t="s">
        <v>221</v>
      </c>
      <c r="F27" s="103" t="s">
        <v>221</v>
      </c>
      <c r="G27" s="103" t="s">
        <v>221</v>
      </c>
      <c r="H27" s="103" t="s">
        <v>221</v>
      </c>
      <c r="I27" s="103" t="s">
        <v>221</v>
      </c>
      <c r="J27" s="103" t="s">
        <v>221</v>
      </c>
      <c r="K27" s="206" t="s">
        <v>221</v>
      </c>
      <c r="L27" s="206" t="s">
        <v>221</v>
      </c>
      <c r="M27" s="103" t="s">
        <v>221</v>
      </c>
      <c r="N27" s="103" t="s">
        <v>221</v>
      </c>
      <c r="O27" s="103" t="s">
        <v>221</v>
      </c>
      <c r="P27" s="103" t="s">
        <v>221</v>
      </c>
      <c r="S27" s="215"/>
      <c r="T27" s="173"/>
      <c r="U27" s="173"/>
      <c r="V27" s="173"/>
      <c r="W27" s="173"/>
      <c r="X27" s="173"/>
    </row>
    <row r="28" spans="1:24" ht="14.25" x14ac:dyDescent="0.2">
      <c r="A28" s="100" t="s">
        <v>230</v>
      </c>
      <c r="B28" s="100"/>
      <c r="C28" s="103" t="s">
        <v>145</v>
      </c>
      <c r="D28" s="103" t="s">
        <v>145</v>
      </c>
      <c r="E28" s="103" t="s">
        <v>145</v>
      </c>
      <c r="F28" s="103" t="s">
        <v>145</v>
      </c>
      <c r="G28" s="103" t="s">
        <v>145</v>
      </c>
      <c r="H28" s="103" t="s">
        <v>145</v>
      </c>
      <c r="I28" s="103" t="s">
        <v>145</v>
      </c>
      <c r="J28" s="103" t="s">
        <v>145</v>
      </c>
      <c r="K28" s="206" t="s">
        <v>145</v>
      </c>
      <c r="L28" s="206" t="s">
        <v>145</v>
      </c>
      <c r="M28" s="103" t="s">
        <v>145</v>
      </c>
      <c r="N28" s="103" t="s">
        <v>145</v>
      </c>
      <c r="O28" s="103" t="s">
        <v>145</v>
      </c>
      <c r="P28" s="103" t="s">
        <v>145</v>
      </c>
      <c r="S28" s="215"/>
      <c r="T28" s="173"/>
      <c r="U28" s="173"/>
      <c r="V28" s="173"/>
      <c r="W28" s="173"/>
      <c r="X28" s="173"/>
    </row>
    <row r="29" spans="1:24" ht="14.25" x14ac:dyDescent="0.2">
      <c r="A29" s="100" t="s">
        <v>232</v>
      </c>
      <c r="B29" s="100"/>
      <c r="C29" s="103" t="s">
        <v>235</v>
      </c>
      <c r="D29" s="103" t="s">
        <v>236</v>
      </c>
      <c r="E29" s="103" t="s">
        <v>237</v>
      </c>
      <c r="F29" s="103" t="s">
        <v>234</v>
      </c>
      <c r="G29" s="103" t="s">
        <v>239</v>
      </c>
      <c r="H29" s="103" t="s">
        <v>181</v>
      </c>
      <c r="I29" s="103" t="s">
        <v>181</v>
      </c>
      <c r="J29" s="103" t="s">
        <v>238</v>
      </c>
      <c r="K29" s="206" t="s">
        <v>240</v>
      </c>
      <c r="L29" s="206" t="s">
        <v>241</v>
      </c>
      <c r="M29" s="103" t="s">
        <v>245</v>
      </c>
      <c r="N29" s="103" t="s">
        <v>242</v>
      </c>
      <c r="O29" s="103" t="s">
        <v>181</v>
      </c>
      <c r="P29" s="103" t="s">
        <v>181</v>
      </c>
      <c r="S29" s="215"/>
      <c r="T29" s="173"/>
      <c r="U29" s="173"/>
      <c r="V29" s="173"/>
      <c r="W29" s="173"/>
      <c r="X29" s="173"/>
    </row>
    <row r="30" spans="1:24" ht="14.25" x14ac:dyDescent="0.2">
      <c r="A30" s="100" t="s">
        <v>249</v>
      </c>
      <c r="B30" s="100"/>
      <c r="C30" s="103">
        <v>1.6E-2</v>
      </c>
      <c r="D30" s="103">
        <v>1.4999999999999999E-2</v>
      </c>
      <c r="E30" s="103">
        <v>1.4E-2</v>
      </c>
      <c r="F30" s="103">
        <v>1.2999999999999999E-2</v>
      </c>
      <c r="G30" s="103" t="s">
        <v>251</v>
      </c>
      <c r="H30" s="103" t="s">
        <v>251</v>
      </c>
      <c r="I30" s="103" t="s">
        <v>172</v>
      </c>
      <c r="J30" s="103" t="s">
        <v>174</v>
      </c>
      <c r="K30" s="208">
        <v>0.01</v>
      </c>
      <c r="L30" s="206" t="s">
        <v>251</v>
      </c>
      <c r="M30" s="103" t="s">
        <v>253</v>
      </c>
      <c r="N30" s="103" t="s">
        <v>251</v>
      </c>
      <c r="O30" s="103" t="s">
        <v>173</v>
      </c>
      <c r="P30" s="103" t="s">
        <v>173</v>
      </c>
      <c r="S30" s="215"/>
      <c r="T30" s="173"/>
      <c r="U30" s="173"/>
      <c r="V30" s="173"/>
      <c r="W30" s="173"/>
      <c r="X30" s="173"/>
    </row>
    <row r="31" spans="1:24" ht="14.25" x14ac:dyDescent="0.2">
      <c r="A31" s="100" t="s">
        <v>254</v>
      </c>
      <c r="B31" s="100"/>
      <c r="C31" s="103" t="s">
        <v>173</v>
      </c>
      <c r="D31" s="103" t="s">
        <v>173</v>
      </c>
      <c r="E31" s="103" t="s">
        <v>173</v>
      </c>
      <c r="F31" s="103" t="s">
        <v>173</v>
      </c>
      <c r="G31" s="103" t="s">
        <v>173</v>
      </c>
      <c r="H31" s="103" t="s">
        <v>173</v>
      </c>
      <c r="I31" s="103" t="s">
        <v>173</v>
      </c>
      <c r="J31" s="103" t="s">
        <v>173</v>
      </c>
      <c r="K31" s="206" t="s">
        <v>173</v>
      </c>
      <c r="L31" s="206" t="s">
        <v>173</v>
      </c>
      <c r="M31" s="103" t="s">
        <v>173</v>
      </c>
      <c r="N31" s="103" t="s">
        <v>173</v>
      </c>
      <c r="O31" s="103" t="s">
        <v>173</v>
      </c>
      <c r="P31" s="103" t="s">
        <v>173</v>
      </c>
      <c r="S31" s="215"/>
      <c r="T31" s="173"/>
      <c r="U31" s="173"/>
      <c r="V31" s="173"/>
      <c r="W31" s="173"/>
      <c r="X31" s="173"/>
    </row>
    <row r="32" spans="1:24" ht="14.25" x14ac:dyDescent="0.2">
      <c r="A32" s="100" t="s">
        <v>256</v>
      </c>
      <c r="B32" s="100"/>
      <c r="C32" s="103" t="s">
        <v>145</v>
      </c>
      <c r="D32" s="103" t="s">
        <v>145</v>
      </c>
      <c r="E32" s="103" t="s">
        <v>145</v>
      </c>
      <c r="F32" s="103" t="s">
        <v>145</v>
      </c>
      <c r="G32" s="103" t="s">
        <v>145</v>
      </c>
      <c r="H32" s="103" t="s">
        <v>145</v>
      </c>
      <c r="I32" s="103" t="s">
        <v>145</v>
      </c>
      <c r="J32" s="103" t="s">
        <v>145</v>
      </c>
      <c r="K32" s="206" t="s">
        <v>145</v>
      </c>
      <c r="L32" s="206" t="s">
        <v>145</v>
      </c>
      <c r="M32" s="103" t="s">
        <v>145</v>
      </c>
      <c r="N32" s="103" t="s">
        <v>145</v>
      </c>
      <c r="O32" s="103" t="s">
        <v>145</v>
      </c>
      <c r="P32" s="103" t="s">
        <v>145</v>
      </c>
      <c r="S32" s="215"/>
      <c r="T32" s="173"/>
      <c r="U32" s="173"/>
      <c r="V32" s="173"/>
      <c r="W32" s="173"/>
      <c r="X32" s="173"/>
    </row>
    <row r="33" spans="1:24" ht="14.25" x14ac:dyDescent="0.2">
      <c r="A33" s="100" t="s">
        <v>258</v>
      </c>
      <c r="B33" s="100"/>
      <c r="C33" s="103" t="s">
        <v>221</v>
      </c>
      <c r="D33" s="103" t="s">
        <v>221</v>
      </c>
      <c r="E33" s="103" t="s">
        <v>221</v>
      </c>
      <c r="F33" s="103" t="s">
        <v>221</v>
      </c>
      <c r="G33" s="103" t="s">
        <v>221</v>
      </c>
      <c r="H33" s="103" t="s">
        <v>221</v>
      </c>
      <c r="I33" s="103" t="s">
        <v>221</v>
      </c>
      <c r="J33" s="103" t="s">
        <v>221</v>
      </c>
      <c r="K33" s="206" t="s">
        <v>221</v>
      </c>
      <c r="L33" s="206" t="s">
        <v>221</v>
      </c>
      <c r="M33" s="103" t="s">
        <v>221</v>
      </c>
      <c r="N33" s="103" t="s">
        <v>221</v>
      </c>
      <c r="O33" s="103" t="s">
        <v>221</v>
      </c>
      <c r="P33" s="103" t="s">
        <v>221</v>
      </c>
      <c r="S33" s="215"/>
      <c r="T33" s="173"/>
      <c r="U33" s="173"/>
      <c r="V33" s="173"/>
      <c r="W33" s="173"/>
      <c r="X33" s="173"/>
    </row>
    <row r="34" spans="1:24" ht="14.25" x14ac:dyDescent="0.2">
      <c r="A34" s="100" t="s">
        <v>260</v>
      </c>
      <c r="B34" s="100"/>
      <c r="C34" s="103" t="s">
        <v>184</v>
      </c>
      <c r="D34" s="103" t="s">
        <v>184</v>
      </c>
      <c r="E34" s="103" t="s">
        <v>184</v>
      </c>
      <c r="F34" s="117" t="s">
        <v>184</v>
      </c>
      <c r="G34" s="103" t="s">
        <v>184</v>
      </c>
      <c r="H34" s="103" t="s">
        <v>184</v>
      </c>
      <c r="I34" s="103" t="s">
        <v>184</v>
      </c>
      <c r="J34" s="103" t="s">
        <v>184</v>
      </c>
      <c r="K34" s="206" t="s">
        <v>184</v>
      </c>
      <c r="L34" s="206" t="s">
        <v>184</v>
      </c>
      <c r="M34" s="103" t="s">
        <v>184</v>
      </c>
      <c r="N34" s="103" t="s">
        <v>184</v>
      </c>
      <c r="O34" s="103" t="s">
        <v>184</v>
      </c>
      <c r="P34" s="103" t="s">
        <v>184</v>
      </c>
      <c r="S34" s="215"/>
      <c r="T34" s="173"/>
      <c r="U34" s="173"/>
      <c r="V34" s="173"/>
      <c r="W34" s="173"/>
      <c r="X34" s="173"/>
    </row>
    <row r="35" spans="1:24" ht="14.25" x14ac:dyDescent="0.2">
      <c r="A35" s="100" t="s">
        <v>262</v>
      </c>
      <c r="B35" s="100"/>
      <c r="C35" s="115">
        <v>7.5970000000000004</v>
      </c>
      <c r="D35" s="115">
        <v>7.2220000000000004</v>
      </c>
      <c r="E35" s="115">
        <v>8.2780000000000005</v>
      </c>
      <c r="F35" s="115">
        <v>7.9889999999999999</v>
      </c>
      <c r="G35" s="115">
        <v>8.4960000000000004</v>
      </c>
      <c r="H35" s="115">
        <v>7.758</v>
      </c>
      <c r="I35" s="115">
        <v>8.19</v>
      </c>
      <c r="J35" s="115">
        <v>7.8719999999999999</v>
      </c>
      <c r="K35" s="207">
        <v>8.3889999999999993</v>
      </c>
      <c r="L35" s="207">
        <v>7.1820000000000004</v>
      </c>
      <c r="M35" s="115">
        <v>6.7229999999999999</v>
      </c>
      <c r="N35" s="115">
        <v>6.6859999999999999</v>
      </c>
      <c r="O35" s="115">
        <v>8.7759999999999998</v>
      </c>
      <c r="P35" s="115">
        <v>7.6479999999999997</v>
      </c>
      <c r="S35" s="215"/>
      <c r="T35" s="173"/>
      <c r="U35" s="173"/>
      <c r="V35" s="173"/>
      <c r="W35" s="173"/>
      <c r="X35" s="173"/>
    </row>
    <row r="36" spans="1:24" ht="13.5" thickBot="1" x14ac:dyDescent="0.25"/>
    <row r="37" spans="1:24" ht="13.5" thickBot="1" x14ac:dyDescent="0.25">
      <c r="C37" s="174" t="s">
        <v>352</v>
      </c>
      <c r="D37" s="175"/>
      <c r="E37" s="175"/>
      <c r="F37" s="176"/>
      <c r="G37" s="174" t="s">
        <v>353</v>
      </c>
      <c r="H37" s="175"/>
      <c r="I37" s="175"/>
      <c r="J37" s="175"/>
      <c r="K37" s="175"/>
      <c r="L37" s="177"/>
      <c r="M37" s="174" t="s">
        <v>354</v>
      </c>
      <c r="N37" s="175"/>
      <c r="O37" s="175"/>
      <c r="P37" s="175"/>
      <c r="Q37" s="175"/>
      <c r="R37" s="177"/>
      <c r="S37" s="174" t="s">
        <v>355</v>
      </c>
      <c r="T37" s="177"/>
    </row>
    <row r="38" spans="1:24" ht="13.5" thickTop="1" x14ac:dyDescent="0.2">
      <c r="C38" s="178" t="s">
        <v>4</v>
      </c>
      <c r="D38" s="179" t="s">
        <v>356</v>
      </c>
      <c r="E38" s="179" t="s">
        <v>5</v>
      </c>
      <c r="G38" s="178" t="s">
        <v>357</v>
      </c>
      <c r="H38" s="179" t="s">
        <v>6</v>
      </c>
      <c r="J38" s="179" t="s">
        <v>358</v>
      </c>
      <c r="K38" s="179" t="s">
        <v>359</v>
      </c>
      <c r="L38" s="180" t="s">
        <v>360</v>
      </c>
      <c r="M38" s="226" t="s">
        <v>7</v>
      </c>
      <c r="N38" s="180" t="s">
        <v>8</v>
      </c>
      <c r="O38" s="180" t="s">
        <v>9</v>
      </c>
      <c r="P38" s="180" t="s">
        <v>10</v>
      </c>
      <c r="Q38" s="227" t="s">
        <v>11</v>
      </c>
      <c r="R38" s="228" t="s">
        <v>12</v>
      </c>
      <c r="S38" s="182"/>
      <c r="T38" s="124"/>
    </row>
    <row r="39" spans="1:24" ht="14.25" x14ac:dyDescent="0.2">
      <c r="C39" s="170" t="s">
        <v>13</v>
      </c>
      <c r="D39">
        <v>5.45</v>
      </c>
      <c r="E39">
        <v>29.599</v>
      </c>
      <c r="G39">
        <v>11.263999999999999</v>
      </c>
      <c r="H39">
        <v>0.10100000000000001</v>
      </c>
      <c r="J39">
        <f>91.12</f>
        <v>91.12</v>
      </c>
      <c r="K39">
        <v>0.3</v>
      </c>
      <c r="L39" s="183">
        <f t="shared" ref="L39:L52" si="0">SUM(K39+J39+G39)/G39</f>
        <v>9.1161221590909101</v>
      </c>
      <c r="M39" s="103">
        <v>11.36</v>
      </c>
      <c r="N39" s="115">
        <v>6.5629999999999997</v>
      </c>
      <c r="O39" s="115">
        <v>3.6659999999999999</v>
      </c>
      <c r="P39" s="115">
        <v>6.5439999999999996</v>
      </c>
      <c r="Q39" s="115">
        <v>9.7089999999999996</v>
      </c>
      <c r="R39" s="115">
        <v>7.5970000000000004</v>
      </c>
    </row>
    <row r="40" spans="1:24" ht="14.25" x14ac:dyDescent="0.2">
      <c r="C40" s="170" t="s">
        <v>15</v>
      </c>
      <c r="D40" s="184">
        <v>5.46</v>
      </c>
      <c r="E40">
        <v>29.832000000000001</v>
      </c>
      <c r="G40">
        <v>10.552</v>
      </c>
      <c r="H40">
        <v>0.1</v>
      </c>
      <c r="J40">
        <v>90.052000000000007</v>
      </c>
      <c r="K40">
        <v>0.3</v>
      </c>
      <c r="L40" s="183">
        <f t="shared" si="0"/>
        <v>9.5625473843821069</v>
      </c>
      <c r="M40" s="103">
        <v>10.84</v>
      </c>
      <c r="N40" s="115">
        <v>6.2309999999999999</v>
      </c>
      <c r="O40" s="115">
        <v>3.5459999999999998</v>
      </c>
      <c r="P40" s="103">
        <v>6.24</v>
      </c>
      <c r="Q40" s="115">
        <v>9.3390000000000004</v>
      </c>
      <c r="R40" s="115">
        <v>7.2220000000000004</v>
      </c>
    </row>
    <row r="41" spans="1:24" ht="14.25" x14ac:dyDescent="0.2">
      <c r="C41" s="170" t="s">
        <v>17</v>
      </c>
      <c r="D41" s="184">
        <v>5.55</v>
      </c>
      <c r="E41">
        <v>29.751000000000001</v>
      </c>
      <c r="G41">
        <v>11.786</v>
      </c>
      <c r="H41">
        <v>0.10199999999999999</v>
      </c>
      <c r="J41">
        <v>90.033000000000001</v>
      </c>
      <c r="K41">
        <v>0.3</v>
      </c>
      <c r="L41" s="183">
        <f t="shared" si="0"/>
        <v>8.6644323773969116</v>
      </c>
      <c r="M41" s="103">
        <v>12.47</v>
      </c>
      <c r="N41" s="115">
        <v>7.0590000000000002</v>
      </c>
      <c r="O41" s="115">
        <v>4.069</v>
      </c>
      <c r="P41" s="115">
        <v>7.1109999999999998</v>
      </c>
      <c r="Q41" s="115">
        <v>9.6319999999999997</v>
      </c>
      <c r="R41" s="115">
        <v>8.2780000000000005</v>
      </c>
    </row>
    <row r="42" spans="1:24" ht="14.25" x14ac:dyDescent="0.2">
      <c r="C42" s="170" t="s">
        <v>19</v>
      </c>
      <c r="D42" s="184">
        <v>5.54</v>
      </c>
      <c r="E42">
        <v>29.661999999999999</v>
      </c>
      <c r="G42">
        <v>11.273</v>
      </c>
      <c r="H42">
        <v>0.1</v>
      </c>
      <c r="J42">
        <v>90.057000000000002</v>
      </c>
      <c r="K42">
        <v>0.3</v>
      </c>
      <c r="L42" s="183">
        <f t="shared" si="0"/>
        <v>9.0153464029096071</v>
      </c>
      <c r="M42" s="103">
        <v>12.05</v>
      </c>
      <c r="N42" s="115">
        <v>6.8719999999999999</v>
      </c>
      <c r="O42" s="115">
        <v>4.2009999999999996</v>
      </c>
      <c r="P42" s="115">
        <v>6.8730000000000002</v>
      </c>
      <c r="Q42" s="115">
        <v>9.891</v>
      </c>
      <c r="R42" s="115">
        <v>7.9889999999999999</v>
      </c>
    </row>
    <row r="43" spans="1:24" ht="14.25" x14ac:dyDescent="0.2">
      <c r="C43" s="170" t="s">
        <v>21</v>
      </c>
      <c r="D43" s="184">
        <v>5.63</v>
      </c>
      <c r="E43">
        <v>29.760999999999999</v>
      </c>
      <c r="G43">
        <v>12.226000000000001</v>
      </c>
      <c r="H43">
        <v>0.1</v>
      </c>
      <c r="J43">
        <v>90.025000000000006</v>
      </c>
      <c r="K43">
        <v>0.3</v>
      </c>
      <c r="L43" s="183">
        <f t="shared" si="0"/>
        <v>8.38794372648454</v>
      </c>
      <c r="M43" s="103">
        <v>12.84</v>
      </c>
      <c r="N43" s="115">
        <v>7.2309999999999999</v>
      </c>
      <c r="O43" s="115">
        <v>4.4269999999999996</v>
      </c>
      <c r="P43" s="115">
        <v>7.2919999999999998</v>
      </c>
      <c r="Q43" s="103">
        <v>10.89</v>
      </c>
      <c r="R43" s="115">
        <v>8.4960000000000004</v>
      </c>
    </row>
    <row r="44" spans="1:24" ht="14.25" x14ac:dyDescent="0.2">
      <c r="C44" s="170" t="s">
        <v>23</v>
      </c>
      <c r="D44" s="184">
        <v>5.59</v>
      </c>
      <c r="E44">
        <v>29.666</v>
      </c>
      <c r="G44">
        <v>11.1</v>
      </c>
      <c r="H44">
        <v>9.9000000000000005E-2</v>
      </c>
      <c r="J44">
        <v>90.046000000000006</v>
      </c>
      <c r="K44">
        <v>0.3</v>
      </c>
      <c r="L44" s="183">
        <f t="shared" si="0"/>
        <v>9.139279279279279</v>
      </c>
      <c r="M44" s="103">
        <v>11.71</v>
      </c>
      <c r="N44" s="115">
        <v>6.6109999999999998</v>
      </c>
      <c r="O44" s="115">
        <v>4.1879999999999997</v>
      </c>
      <c r="P44" s="115">
        <v>6.6189999999999998</v>
      </c>
      <c r="Q44" s="115">
        <v>10.18</v>
      </c>
      <c r="R44" s="115">
        <v>7.758</v>
      </c>
    </row>
    <row r="45" spans="1:24" ht="14.25" x14ac:dyDescent="0.2">
      <c r="C45" s="170" t="s">
        <v>25</v>
      </c>
      <c r="D45" s="184">
        <v>5.6</v>
      </c>
      <c r="E45">
        <v>30.315000000000001</v>
      </c>
      <c r="G45">
        <v>11.427</v>
      </c>
      <c r="H45">
        <v>0.10199999999999999</v>
      </c>
      <c r="J45">
        <v>90.078000000000003</v>
      </c>
      <c r="K45">
        <v>0.3</v>
      </c>
      <c r="L45" s="183">
        <f t="shared" si="0"/>
        <v>8.909162509845105</v>
      </c>
      <c r="M45" s="103">
        <v>12.29</v>
      </c>
      <c r="N45" s="115">
        <v>6.9379999999999997</v>
      </c>
      <c r="O45" s="115">
        <v>6.2779999999999996</v>
      </c>
      <c r="P45" s="115">
        <v>7</v>
      </c>
      <c r="Q45" s="103">
        <v>19.13</v>
      </c>
      <c r="R45" s="115">
        <v>8.19</v>
      </c>
    </row>
    <row r="46" spans="1:24" ht="14.25" x14ac:dyDescent="0.2">
      <c r="C46" s="170" t="s">
        <v>27</v>
      </c>
      <c r="D46" s="184">
        <v>5.64</v>
      </c>
      <c r="E46">
        <v>30.239000000000001</v>
      </c>
      <c r="G46">
        <v>11.218</v>
      </c>
      <c r="H46">
        <v>0.10199999999999999</v>
      </c>
      <c r="J46">
        <v>90.058000000000007</v>
      </c>
      <c r="K46">
        <v>0.3</v>
      </c>
      <c r="L46" s="183">
        <f t="shared" si="0"/>
        <v>9.0547334640755928</v>
      </c>
      <c r="M46" s="103">
        <v>11.89</v>
      </c>
      <c r="N46" s="115">
        <v>6.6950000000000003</v>
      </c>
      <c r="O46" s="115">
        <v>5.8410000000000002</v>
      </c>
      <c r="P46" s="115">
        <v>6.7380000000000004</v>
      </c>
      <c r="Q46" s="103">
        <v>17.48</v>
      </c>
      <c r="R46" s="115">
        <v>7.8719999999999999</v>
      </c>
    </row>
    <row r="47" spans="1:24" ht="14.25" x14ac:dyDescent="0.2">
      <c r="C47" s="170" t="s">
        <v>29</v>
      </c>
      <c r="D47" s="184">
        <v>5.73</v>
      </c>
      <c r="E47">
        <v>30.309000000000001</v>
      </c>
      <c r="G47">
        <v>12.688000000000001</v>
      </c>
      <c r="H47">
        <v>0.10199999999999999</v>
      </c>
      <c r="J47">
        <v>90.072999999999993</v>
      </c>
      <c r="K47">
        <v>0.3</v>
      </c>
      <c r="L47" s="183">
        <f t="shared" si="0"/>
        <v>8.1227143757881457</v>
      </c>
      <c r="M47" s="206">
        <v>12.83</v>
      </c>
      <c r="N47" s="115">
        <v>7.3460000000000001</v>
      </c>
      <c r="O47" s="115">
        <v>4.9580000000000002</v>
      </c>
      <c r="P47" s="115">
        <v>7.3769999999999998</v>
      </c>
      <c r="Q47" s="207">
        <v>9.6240000000000006</v>
      </c>
      <c r="R47" s="207">
        <v>8.3889999999999993</v>
      </c>
    </row>
    <row r="48" spans="1:24" ht="14.25" x14ac:dyDescent="0.2">
      <c r="C48" s="170" t="s">
        <v>31</v>
      </c>
      <c r="D48" s="184">
        <v>5.65</v>
      </c>
      <c r="E48">
        <v>30.032</v>
      </c>
      <c r="G48">
        <v>10.999000000000001</v>
      </c>
      <c r="H48">
        <v>0.1</v>
      </c>
      <c r="J48">
        <v>90.016999999999996</v>
      </c>
      <c r="K48">
        <v>0.3</v>
      </c>
      <c r="L48" s="183">
        <f t="shared" si="0"/>
        <v>9.2113828529866328</v>
      </c>
      <c r="M48" s="206">
        <v>10.92</v>
      </c>
      <c r="N48" s="115">
        <v>6.2329999999999997</v>
      </c>
      <c r="O48" s="115">
        <v>4.7210000000000001</v>
      </c>
      <c r="P48" s="115">
        <v>6.2919999999999998</v>
      </c>
      <c r="Q48" s="206">
        <v>10.94</v>
      </c>
      <c r="R48" s="207">
        <v>7.1820000000000004</v>
      </c>
    </row>
    <row r="49" spans="1:18" ht="14.25" x14ac:dyDescent="0.2">
      <c r="C49" s="170" t="s">
        <v>33</v>
      </c>
      <c r="D49" s="184">
        <v>5.69</v>
      </c>
      <c r="E49">
        <v>30.242000000000001</v>
      </c>
      <c r="G49">
        <v>10.747</v>
      </c>
      <c r="H49">
        <v>0.1</v>
      </c>
      <c r="J49">
        <v>90.057000000000002</v>
      </c>
      <c r="K49">
        <v>0.3</v>
      </c>
      <c r="L49" s="183">
        <f t="shared" si="0"/>
        <v>9.4076486461338042</v>
      </c>
      <c r="M49" s="103">
        <v>10.29</v>
      </c>
      <c r="N49" s="115">
        <v>6.0229999999999997</v>
      </c>
      <c r="O49" s="115">
        <v>3.964</v>
      </c>
      <c r="P49" s="115">
        <v>6.0839999999999996</v>
      </c>
      <c r="Q49" s="103">
        <v>9.2799999999999994</v>
      </c>
      <c r="R49" s="115">
        <v>6.7229999999999999</v>
      </c>
    </row>
    <row r="50" spans="1:18" ht="14.25" x14ac:dyDescent="0.2">
      <c r="C50" s="170" t="s">
        <v>35</v>
      </c>
      <c r="D50" s="184">
        <v>5.66</v>
      </c>
      <c r="E50">
        <v>29.896000000000001</v>
      </c>
      <c r="G50">
        <v>10.428000000000001</v>
      </c>
      <c r="H50">
        <v>0.1</v>
      </c>
      <c r="J50">
        <v>90.341999999999999</v>
      </c>
      <c r="K50">
        <v>0.3</v>
      </c>
      <c r="L50" s="183">
        <f t="shared" si="0"/>
        <v>9.6921749136938988</v>
      </c>
      <c r="M50" s="103">
        <v>10.18</v>
      </c>
      <c r="N50" s="115">
        <v>5.9029999999999996</v>
      </c>
      <c r="O50" s="115">
        <v>4.09</v>
      </c>
      <c r="P50" s="115">
        <v>5.9450000000000003</v>
      </c>
      <c r="Q50" s="115">
        <v>9.9730000000000008</v>
      </c>
      <c r="R50" s="115">
        <v>6.6859999999999999</v>
      </c>
    </row>
    <row r="51" spans="1:18" ht="14.25" x14ac:dyDescent="0.2">
      <c r="C51" s="170" t="s">
        <v>37</v>
      </c>
      <c r="D51" s="184">
        <v>5.28</v>
      </c>
      <c r="E51">
        <v>19.585999999999999</v>
      </c>
      <c r="G51">
        <v>12.680999999999999</v>
      </c>
      <c r="J51">
        <v>90.06</v>
      </c>
      <c r="K51">
        <v>0.3</v>
      </c>
      <c r="L51" s="183">
        <f t="shared" si="0"/>
        <v>8.1256210078069557</v>
      </c>
      <c r="M51" s="103">
        <v>13.28</v>
      </c>
      <c r="N51" s="115">
        <v>7.4740000000000002</v>
      </c>
      <c r="O51" s="115">
        <v>7.5650000000000004</v>
      </c>
      <c r="P51" s="115">
        <v>7.5259999999999998</v>
      </c>
      <c r="Q51" s="103">
        <v>26.36</v>
      </c>
      <c r="R51" s="115">
        <v>8.7759999999999998</v>
      </c>
    </row>
    <row r="52" spans="1:18" ht="14.25" x14ac:dyDescent="0.2">
      <c r="C52" s="170" t="s">
        <v>39</v>
      </c>
      <c r="D52" s="184">
        <v>5.15</v>
      </c>
      <c r="E52">
        <v>19.53</v>
      </c>
      <c r="G52">
        <v>10.670999999999999</v>
      </c>
      <c r="J52">
        <v>90.024000000000001</v>
      </c>
      <c r="K52">
        <v>0.3</v>
      </c>
      <c r="L52" s="183">
        <f t="shared" si="0"/>
        <v>9.4644363227438859</v>
      </c>
      <c r="M52" s="103">
        <v>11.57</v>
      </c>
      <c r="N52" s="115">
        <v>6.4790000000000001</v>
      </c>
      <c r="O52" s="115">
        <v>6.585</v>
      </c>
      <c r="P52" s="115">
        <v>6.5490000000000004</v>
      </c>
      <c r="Q52" s="103">
        <v>22.89</v>
      </c>
      <c r="R52" s="115">
        <v>7.6479999999999997</v>
      </c>
    </row>
    <row r="53" spans="1:18" ht="15" thickBot="1" x14ac:dyDescent="0.25">
      <c r="C53" s="221"/>
      <c r="D53" s="184"/>
      <c r="L53" s="183"/>
      <c r="M53" s="215"/>
      <c r="N53" s="222"/>
      <c r="O53" s="222"/>
      <c r="P53" s="222"/>
      <c r="Q53" s="215"/>
      <c r="R53" s="222"/>
    </row>
    <row r="54" spans="1:18" ht="13.5" thickBot="1" x14ac:dyDescent="0.25">
      <c r="E54" s="185" t="s">
        <v>3</v>
      </c>
      <c r="F54" s="186"/>
      <c r="G54" s="186"/>
      <c r="H54" s="186"/>
      <c r="I54" s="186"/>
      <c r="J54" s="187"/>
      <c r="K54" t="s">
        <v>43</v>
      </c>
    </row>
    <row r="55" spans="1:18" ht="13.5" thickTop="1" x14ac:dyDescent="0.2">
      <c r="A55" s="179" t="s">
        <v>5</v>
      </c>
      <c r="B55" s="179" t="s">
        <v>6</v>
      </c>
      <c r="C55">
        <v>0.3</v>
      </c>
      <c r="D55" s="178" t="s">
        <v>4</v>
      </c>
      <c r="E55" t="s">
        <v>7</v>
      </c>
      <c r="F55" t="s">
        <v>8</v>
      </c>
      <c r="G55" t="s">
        <v>9</v>
      </c>
      <c r="H55" t="s">
        <v>10</v>
      </c>
      <c r="I55" t="s">
        <v>11</v>
      </c>
      <c r="J55" t="s">
        <v>12</v>
      </c>
      <c r="K55" t="s">
        <v>7</v>
      </c>
      <c r="L55" t="s">
        <v>8</v>
      </c>
      <c r="M55" t="s">
        <v>9</v>
      </c>
      <c r="N55" t="s">
        <v>10</v>
      </c>
      <c r="O55" t="s">
        <v>11</v>
      </c>
      <c r="P55" t="s">
        <v>12</v>
      </c>
    </row>
    <row r="56" spans="1:18" ht="14.25" x14ac:dyDescent="0.2">
      <c r="A56">
        <v>29.599</v>
      </c>
      <c r="B56">
        <v>0.10100000000000001</v>
      </c>
      <c r="C56">
        <v>0.3</v>
      </c>
      <c r="D56" s="170" t="s">
        <v>13</v>
      </c>
      <c r="E56" s="188">
        <f>M39*$L39</f>
        <v>103.55914772727273</v>
      </c>
      <c r="F56" s="188">
        <f>N39*$L39</f>
        <v>59.829109730113643</v>
      </c>
      <c r="G56" s="188">
        <f>O39*$L39</f>
        <v>33.419703835227274</v>
      </c>
      <c r="H56" s="188">
        <f>P39*$L39</f>
        <v>59.655903409090911</v>
      </c>
      <c r="I56" s="188">
        <f>Q39*$L39</f>
        <v>88.508430042613639</v>
      </c>
      <c r="J56" s="188">
        <f>R39*$L39</f>
        <v>69.255180042613645</v>
      </c>
      <c r="K56" s="188">
        <f t="shared" ref="K56:P56" si="1">AVERAGE(E56:E57)</f>
        <v>103.60858068698738</v>
      </c>
      <c r="L56" s="188">
        <f t="shared" si="1"/>
        <v>59.706671241099272</v>
      </c>
      <c r="M56" s="188">
        <f t="shared" si="1"/>
        <v>33.664248430123109</v>
      </c>
      <c r="N56" s="188">
        <f t="shared" si="1"/>
        <v>59.66309954381763</v>
      </c>
      <c r="O56" s="188">
        <f t="shared" si="1"/>
        <v>88.906530032679072</v>
      </c>
      <c r="P56" s="188">
        <f t="shared" si="1"/>
        <v>69.157948626310613</v>
      </c>
    </row>
    <row r="57" spans="1:18" ht="14.25" x14ac:dyDescent="0.2">
      <c r="A57">
        <v>29.832000000000001</v>
      </c>
      <c r="B57">
        <v>0.1</v>
      </c>
      <c r="C57">
        <v>0.3</v>
      </c>
      <c r="D57" s="170" t="s">
        <v>15</v>
      </c>
      <c r="E57" s="188">
        <f>M40*$L40</f>
        <v>103.65801364670203</v>
      </c>
      <c r="F57" s="188">
        <f>N40*$L40</f>
        <v>59.584232752084908</v>
      </c>
      <c r="G57" s="188">
        <f>O40*$L40</f>
        <v>33.908793025018952</v>
      </c>
      <c r="H57" s="188">
        <f>P40*$L40</f>
        <v>59.670295678544349</v>
      </c>
      <c r="I57" s="188">
        <f>Q40*$L40</f>
        <v>89.304630022744504</v>
      </c>
      <c r="J57" s="188">
        <f>R40*$L40</f>
        <v>69.060717210007581</v>
      </c>
      <c r="K57" s="188">
        <f t="shared" ref="K57:P57" si="2">AVERAGE(E58:E59)</f>
        <v>108.34019795060013</v>
      </c>
      <c r="L57" s="188">
        <f t="shared" si="2"/>
        <v>61.557844316419811</v>
      </c>
      <c r="M57" s="188">
        <f t="shared" si="2"/>
        <v>36.56452279112564</v>
      </c>
      <c r="N57" s="188">
        <f t="shared" si="2"/>
        <v>61.787627231433582</v>
      </c>
      <c r="O57" s="188">
        <f t="shared" si="2"/>
        <v>86.313301965132979</v>
      </c>
      <c r="P57" s="188">
        <f t="shared" si="2"/>
        <v>71.873886816468243</v>
      </c>
    </row>
    <row r="58" spans="1:18" ht="14.25" x14ac:dyDescent="0.2">
      <c r="A58">
        <v>29.751000000000001</v>
      </c>
      <c r="B58">
        <v>0.10199999999999999</v>
      </c>
      <c r="C58">
        <v>0.3</v>
      </c>
      <c r="D58" s="170" t="s">
        <v>17</v>
      </c>
      <c r="E58" s="188">
        <f>M41*$L41</f>
        <v>108.0454717461395</v>
      </c>
      <c r="F58" s="188">
        <f>N41*$L41</f>
        <v>61.162228152044804</v>
      </c>
      <c r="G58" s="188">
        <f>O41*$L41</f>
        <v>35.255575343628031</v>
      </c>
      <c r="H58" s="188">
        <f>P41*$L41</f>
        <v>61.612778635669436</v>
      </c>
      <c r="I58" s="188">
        <f>Q41*$L41</f>
        <v>83.455812659087044</v>
      </c>
      <c r="J58" s="188">
        <f>R41*$L41</f>
        <v>71.724171220091634</v>
      </c>
      <c r="K58" s="188">
        <f t="shared" ref="K58:P58" si="3">AVERAGE(E60:E61)</f>
        <v>107.36107890421093</v>
      </c>
      <c r="L58" s="188">
        <f t="shared" si="3"/>
        <v>60.536498200762509</v>
      </c>
      <c r="M58" s="188">
        <f t="shared" si="3"/>
        <v>37.704364249384334</v>
      </c>
      <c r="N58" s="188">
        <f t="shared" si="3"/>
        <v>60.828887601537403</v>
      </c>
      <c r="O58" s="188">
        <f t="shared" si="3"/>
        <v>92.191285122239861</v>
      </c>
      <c r="P58" s="188">
        <f t="shared" si="3"/>
        <v>71.083249274430642</v>
      </c>
    </row>
    <row r="59" spans="1:18" ht="14.25" x14ac:dyDescent="0.2">
      <c r="A59">
        <v>29.661999999999999</v>
      </c>
      <c r="B59">
        <v>0.1</v>
      </c>
      <c r="C59">
        <v>0.3</v>
      </c>
      <c r="D59" s="170" t="s">
        <v>19</v>
      </c>
      <c r="E59" s="188">
        <f>M42*$L42</f>
        <v>108.63492415506077</v>
      </c>
      <c r="F59" s="188">
        <f>N42*$L42</f>
        <v>61.953460480794817</v>
      </c>
      <c r="G59" s="188">
        <f>O42*$L42</f>
        <v>37.873470238623256</v>
      </c>
      <c r="H59" s="188">
        <f>P42*$L42</f>
        <v>61.962475827197729</v>
      </c>
      <c r="I59" s="188">
        <f>Q42*$L42</f>
        <v>89.170791271178928</v>
      </c>
      <c r="J59" s="188">
        <f>R42*$L42</f>
        <v>72.023602412844852</v>
      </c>
      <c r="K59" s="188">
        <f t="shared" ref="K59:P59" si="4">AVERAGE(E62:E63)</f>
        <v>108.57719406692758</v>
      </c>
      <c r="L59" s="188">
        <f t="shared" si="4"/>
        <v>61.216605017645719</v>
      </c>
      <c r="M59" s="188">
        <f t="shared" si="4"/>
        <v>54.410210200236548</v>
      </c>
      <c r="N59" s="188">
        <f t="shared" si="4"/>
        <v>61.687465824928537</v>
      </c>
      <c r="O59" s="188">
        <f t="shared" si="4"/>
        <v>164.35450988268911</v>
      </c>
      <c r="P59" s="188">
        <f t="shared" si="4"/>
        <v>72.122451392417233</v>
      </c>
    </row>
    <row r="60" spans="1:18" ht="14.25" x14ac:dyDescent="0.2">
      <c r="A60">
        <v>29.760999999999999</v>
      </c>
      <c r="B60">
        <v>0.1</v>
      </c>
      <c r="C60">
        <v>0.3</v>
      </c>
      <c r="D60" s="170" t="s">
        <v>21</v>
      </c>
      <c r="E60" s="188">
        <f>M43*$L43</f>
        <v>107.70119744806149</v>
      </c>
      <c r="F60" s="188">
        <f>N43*$L43</f>
        <v>60.653221086209705</v>
      </c>
      <c r="G60" s="188">
        <f>O43*$L43</f>
        <v>37.133426877147052</v>
      </c>
      <c r="H60" s="188">
        <f>P43*$L43</f>
        <v>61.164885653525268</v>
      </c>
      <c r="I60" s="188">
        <f>Q43*$L43</f>
        <v>91.344707181416652</v>
      </c>
      <c r="J60" s="188">
        <f>R43*$L43</f>
        <v>71.263969900212658</v>
      </c>
      <c r="K60" s="12">
        <f>AVERAGE(E64,E65)</f>
        <v>102.40136309798797</v>
      </c>
      <c r="L60" s="188">
        <f t="shared" ref="K60:P60" si="5">AVERAGE(F64,F65)</f>
        <v>58.542004563602703</v>
      </c>
      <c r="M60" s="188">
        <f t="shared" si="5"/>
        <v>41.879678162053764</v>
      </c>
      <c r="N60" s="188">
        <f t="shared" si="5"/>
        <v>58.939642430590524</v>
      </c>
      <c r="O60" s="12">
        <f t="shared" si="5"/>
        <v>89.472765782129443</v>
      </c>
      <c r="P60" s="12">
        <f t="shared" si="5"/>
        <v>67.148801274318373</v>
      </c>
    </row>
    <row r="61" spans="1:18" ht="14.25" x14ac:dyDescent="0.2">
      <c r="A61">
        <v>29.666</v>
      </c>
      <c r="B61">
        <v>9.9000000000000005E-2</v>
      </c>
      <c r="C61">
        <v>0.3</v>
      </c>
      <c r="D61" s="170" t="s">
        <v>23</v>
      </c>
      <c r="E61" s="188">
        <f>M44*$L44</f>
        <v>107.02096036036036</v>
      </c>
      <c r="F61" s="188">
        <f>N44*$L44</f>
        <v>60.419775315315313</v>
      </c>
      <c r="G61" s="188">
        <f>O44*$L44</f>
        <v>38.275301621621615</v>
      </c>
      <c r="H61" s="188">
        <f>P44*$L44</f>
        <v>60.492889549549545</v>
      </c>
      <c r="I61" s="188">
        <f>Q44*$L44</f>
        <v>93.037863063063057</v>
      </c>
      <c r="J61" s="188">
        <f>R44*$L44</f>
        <v>70.902528648648641</v>
      </c>
      <c r="K61" s="188">
        <f t="shared" ref="K61:P61" si="6">AVERAGE(E66:E67)</f>
        <v>97.73552259506036</v>
      </c>
      <c r="L61" s="188">
        <f t="shared" si="6"/>
        <v>56.937588155599492</v>
      </c>
      <c r="M61" s="188">
        <f t="shared" si="6"/>
        <v>38.466457315141227</v>
      </c>
      <c r="N61" s="188">
        <f t="shared" si="6"/>
        <v>57.428057112494145</v>
      </c>
      <c r="O61" s="188">
        <f t="shared" si="6"/>
        <v>91.981519925195485</v>
      </c>
      <c r="P61" s="188">
        <f t="shared" si="6"/>
        <v>64.024751660457483</v>
      </c>
    </row>
    <row r="62" spans="1:18" ht="14.25" x14ac:dyDescent="0.2">
      <c r="A62">
        <v>30.315000000000001</v>
      </c>
      <c r="B62">
        <v>0.10199999999999999</v>
      </c>
      <c r="C62">
        <v>0.3</v>
      </c>
      <c r="D62" s="170" t="s">
        <v>25</v>
      </c>
      <c r="E62" s="188">
        <f>M45*$L45</f>
        <v>109.49360724599633</v>
      </c>
      <c r="F62" s="188">
        <f>N45*$L45</f>
        <v>61.811769493305334</v>
      </c>
      <c r="G62" s="188">
        <f>O45*$L45</f>
        <v>55.931722236807566</v>
      </c>
      <c r="H62" s="188">
        <f>P45*$L45</f>
        <v>62.364137568915737</v>
      </c>
      <c r="I62" s="188">
        <f>Q45*$L45</f>
        <v>170.43227881333686</v>
      </c>
      <c r="J62" s="188">
        <f>R45*$L45</f>
        <v>72.966040955631399</v>
      </c>
      <c r="K62" s="188">
        <f t="shared" ref="K62:P62" si="7">AVERAGE(E68:E69)</f>
        <v>108.70588761891156</v>
      </c>
      <c r="L62" s="188">
        <f t="shared" si="7"/>
        <v>61.025487173703411</v>
      </c>
      <c r="M62" s="188">
        <f t="shared" si="7"/>
        <v>61.896818054664053</v>
      </c>
      <c r="N62" s="188">
        <f t="shared" si="7"/>
        <v>61.568008591202428</v>
      </c>
      <c r="O62" s="188">
        <f t="shared" si="7"/>
        <v>215.41615859669946</v>
      </c>
      <c r="P62" s="188">
        <f t="shared" si="7"/>
        <v>71.847229480429533</v>
      </c>
    </row>
    <row r="63" spans="1:18" ht="14.25" x14ac:dyDescent="0.2">
      <c r="A63">
        <v>30.239000000000001</v>
      </c>
      <c r="B63">
        <v>0.10199999999999999</v>
      </c>
      <c r="C63">
        <v>0.3</v>
      </c>
      <c r="D63" s="170" t="s">
        <v>27</v>
      </c>
      <c r="E63" s="188">
        <f>M46*$L46</f>
        <v>107.66078088785881</v>
      </c>
      <c r="F63" s="188">
        <f>N46*$L46</f>
        <v>60.621440541986097</v>
      </c>
      <c r="G63" s="188">
        <f>O46*$L46</f>
        <v>52.888698163665538</v>
      </c>
      <c r="H63" s="188">
        <f>P46*$L46</f>
        <v>61.010794080941345</v>
      </c>
      <c r="I63" s="188">
        <f>Q46*$L46</f>
        <v>158.27674095204137</v>
      </c>
      <c r="J63" s="188">
        <f>R46*$L46</f>
        <v>71.278861829203066</v>
      </c>
      <c r="K63" t="s">
        <v>361</v>
      </c>
    </row>
    <row r="64" spans="1:18" ht="14.25" x14ac:dyDescent="0.2">
      <c r="A64">
        <v>30.309000000000001</v>
      </c>
      <c r="B64">
        <v>0.10199999999999999</v>
      </c>
      <c r="C64">
        <v>0.3</v>
      </c>
      <c r="D64" s="229" t="s">
        <v>29</v>
      </c>
      <c r="E64" s="12">
        <f>M47*$L47</f>
        <v>104.21442544136191</v>
      </c>
      <c r="F64" s="188">
        <f>N47*$L47</f>
        <v>59.66945980453972</v>
      </c>
      <c r="G64" s="188">
        <f>O47*$L47</f>
        <v>40.272417875157629</v>
      </c>
      <c r="H64" s="188">
        <f>P47*$L47</f>
        <v>59.92126395018915</v>
      </c>
      <c r="I64" s="12">
        <f>Q47*$L47</f>
        <v>78.173003152585125</v>
      </c>
      <c r="J64" s="12">
        <f>R47*$L47</f>
        <v>68.141450898486752</v>
      </c>
      <c r="K64" s="188">
        <f>_xlfn.STDEV.P(E56:E57)</f>
        <v>4.9432959714650337E-2</v>
      </c>
      <c r="L64" s="188">
        <f>_xlfn.STDEV.P(F56:F57)</f>
        <v>0.12243848901436749</v>
      </c>
      <c r="M64" s="188">
        <f>_xlfn.STDEV.P(G56:G57)</f>
        <v>0.24454459489583869</v>
      </c>
      <c r="N64" s="188">
        <f>_xlfn.STDEV.P(H56:H57)</f>
        <v>7.1961347267190945E-3</v>
      </c>
      <c r="O64" s="188">
        <f>_xlfn.STDEV.P(I56:I57)</f>
        <v>0.39809999006543251</v>
      </c>
      <c r="P64" s="188">
        <f>_xlfn.STDEV.P(J56:J57)</f>
        <v>9.7231416303031892E-2</v>
      </c>
    </row>
    <row r="65" spans="1:16" ht="14.25" x14ac:dyDescent="0.2">
      <c r="A65">
        <v>30.032</v>
      </c>
      <c r="B65">
        <v>0.1</v>
      </c>
      <c r="C65">
        <v>0.3</v>
      </c>
      <c r="D65" s="229" t="s">
        <v>31</v>
      </c>
      <c r="E65" s="12">
        <f>M48*$L48</f>
        <v>100.58830075461402</v>
      </c>
      <c r="F65" s="188">
        <f>N48*$L48</f>
        <v>57.414549322665678</v>
      </c>
      <c r="G65" s="188">
        <f>O48*$L48</f>
        <v>43.486938448949893</v>
      </c>
      <c r="H65" s="188">
        <f>P48*$L48</f>
        <v>57.958020910991891</v>
      </c>
      <c r="I65" s="12">
        <f>Q48*$L48</f>
        <v>100.77252841167376</v>
      </c>
      <c r="J65" s="12">
        <f>R48*$L48</f>
        <v>66.156151650149994</v>
      </c>
      <c r="K65" s="188">
        <f>_xlfn.STDEV.P(E58:E59)</f>
        <v>0.29472620446063758</v>
      </c>
      <c r="L65" s="188">
        <f>_xlfn.STDEV.P(F58:F59)</f>
        <v>0.39561616437500646</v>
      </c>
      <c r="M65" s="188">
        <f>_xlfn.STDEV.P(G58:G59)</f>
        <v>1.3089474474976122</v>
      </c>
      <c r="N65" s="188">
        <f>_xlfn.STDEV.P(H58:H59)</f>
        <v>0.17484859576414635</v>
      </c>
      <c r="O65" s="188">
        <f>_xlfn.STDEV.P(I58:I59)</f>
        <v>2.8574893060459416</v>
      </c>
      <c r="P65" s="188">
        <f>_xlfn.STDEV.P(J58:J59)</f>
        <v>0.14971559637660903</v>
      </c>
    </row>
    <row r="66" spans="1:16" ht="14.25" x14ac:dyDescent="0.2">
      <c r="A66">
        <v>30.242000000000001</v>
      </c>
      <c r="B66">
        <v>0.1</v>
      </c>
      <c r="C66">
        <v>0.3</v>
      </c>
      <c r="D66" s="170" t="s">
        <v>33</v>
      </c>
      <c r="E66" s="188">
        <f>M49*$L49</f>
        <v>96.804704568716843</v>
      </c>
      <c r="F66" s="188">
        <f>N49*$L49</f>
        <v>56.662267795663901</v>
      </c>
      <c r="G66" s="188">
        <f>O49*$L49</f>
        <v>37.291919233274399</v>
      </c>
      <c r="H66" s="188">
        <f>P49*$L49</f>
        <v>57.236134363078058</v>
      </c>
      <c r="I66" s="188">
        <f>Q49*$L49</f>
        <v>87.302979436121703</v>
      </c>
      <c r="J66" s="188">
        <f>R49*$L49</f>
        <v>63.247621847957568</v>
      </c>
      <c r="K66" s="188">
        <f>_xlfn.STDEV.P(E60:E61)</f>
        <v>0.34011854385056495</v>
      </c>
      <c r="L66" s="188">
        <f>_xlfn.STDEV.P(F60:F61)</f>
        <v>0.11672288544719578</v>
      </c>
      <c r="M66" s="188">
        <f>_xlfn.STDEV.P(G60:G61)</f>
        <v>0.57093737223728169</v>
      </c>
      <c r="N66" s="188">
        <f>_xlfn.STDEV.P(H60:H61)</f>
        <v>0.33599805198786115</v>
      </c>
      <c r="O66" s="188">
        <f>_xlfn.STDEV.P(I60:I61)</f>
        <v>0.84657794082320237</v>
      </c>
      <c r="P66" s="188">
        <f>_xlfn.STDEV.P(J60:J61)</f>
        <v>0.18072062578200843</v>
      </c>
    </row>
    <row r="67" spans="1:16" ht="14.25" x14ac:dyDescent="0.2">
      <c r="A67">
        <v>29.896000000000001</v>
      </c>
      <c r="B67">
        <v>0.1</v>
      </c>
      <c r="C67">
        <v>0.3</v>
      </c>
      <c r="D67" s="170" t="s">
        <v>35</v>
      </c>
      <c r="E67" s="188">
        <f>M50*$L50</f>
        <v>98.66634062140389</v>
      </c>
      <c r="F67" s="188">
        <f>N50*$L50</f>
        <v>57.212908515535084</v>
      </c>
      <c r="G67" s="188">
        <f>O50*$L50</f>
        <v>39.640995397008048</v>
      </c>
      <c r="H67" s="188">
        <f>P50*$L50</f>
        <v>57.619979861910231</v>
      </c>
      <c r="I67" s="188">
        <f>Q50*$L50</f>
        <v>96.660060414269267</v>
      </c>
      <c r="J67" s="188">
        <f>R50*$L50</f>
        <v>64.801881472957405</v>
      </c>
      <c r="K67" s="188">
        <f>_xlfn.STDEV.P(E62:E63)</f>
        <v>0.91641317906876196</v>
      </c>
      <c r="L67" s="188">
        <f>_xlfn.STDEV.P(F62:F63)</f>
        <v>0.59516447565961883</v>
      </c>
      <c r="M67" s="188">
        <f>_xlfn.STDEV.P(G62:G63)</f>
        <v>1.5215120365710142</v>
      </c>
      <c r="N67" s="188">
        <f>_xlfn.STDEV.P(H62:H63)</f>
        <v>0.67667174398719609</v>
      </c>
      <c r="O67" s="188">
        <f>_xlfn.STDEV.P(I62:I63)</f>
        <v>6.0777689306477498</v>
      </c>
      <c r="P67" s="188">
        <f>_xlfn.STDEV.P(J62:J63)</f>
        <v>0.84358956321416656</v>
      </c>
    </row>
    <row r="68" spans="1:16" ht="14.25" x14ac:dyDescent="0.2">
      <c r="A68">
        <v>19.585999999999999</v>
      </c>
      <c r="C68">
        <v>0.3</v>
      </c>
      <c r="D68" s="170" t="s">
        <v>37</v>
      </c>
      <c r="E68" s="188">
        <f>M51*$L51</f>
        <v>107.90824698367636</v>
      </c>
      <c r="F68" s="188">
        <f>N51*$L51</f>
        <v>60.730891412349187</v>
      </c>
      <c r="G68" s="188">
        <f>O51*$L51</f>
        <v>61.470322924059623</v>
      </c>
      <c r="H68" s="188">
        <f>P51*$L51</f>
        <v>61.153423704755149</v>
      </c>
      <c r="I68" s="188">
        <f>Q51*$L51</f>
        <v>214.19136976579134</v>
      </c>
      <c r="J68" s="188">
        <f>R51*$L51</f>
        <v>71.310449964513836</v>
      </c>
      <c r="K68" s="12">
        <f>_xlfn.STDEV.P(E64:E65)</f>
        <v>1.813062343373943</v>
      </c>
      <c r="L68" s="188">
        <f>_xlfn.STDEV.P(F64:F65)</f>
        <v>1.1274552409370209</v>
      </c>
      <c r="M68" s="188">
        <f>_xlfn.STDEV.P(G64:G65)</f>
        <v>1.6072602868961319</v>
      </c>
      <c r="N68" s="188">
        <f>_xlfn.STDEV.P(H64:H65)</f>
        <v>0.98162151959862953</v>
      </c>
      <c r="O68" s="12">
        <f>_xlfn.STDEV.P(I64:I65)</f>
        <v>11.299762629544318</v>
      </c>
      <c r="P68" s="12">
        <f>_xlfn.STDEV.P(J64:J65)</f>
        <v>0.99264962416837932</v>
      </c>
    </row>
    <row r="69" spans="1:16" ht="15" thickBot="1" x14ac:dyDescent="0.25">
      <c r="A69">
        <v>19.53</v>
      </c>
      <c r="D69" s="170" t="s">
        <v>39</v>
      </c>
      <c r="E69" s="188">
        <f>M52*$L52</f>
        <v>109.50352825414676</v>
      </c>
      <c r="F69" s="188">
        <f>N52*$L52</f>
        <v>61.320082935057634</v>
      </c>
      <c r="G69" s="188">
        <f>O52*$L52</f>
        <v>62.323313185268489</v>
      </c>
      <c r="H69" s="188">
        <f>P52*$L52</f>
        <v>61.982593477649715</v>
      </c>
      <c r="I69" s="188">
        <f>Q52*$L52</f>
        <v>216.64094742760756</v>
      </c>
      <c r="J69" s="188">
        <f>R52*$L52</f>
        <v>72.38400899634523</v>
      </c>
      <c r="K69" s="188">
        <f>_xlfn.STDEV.P(E66:E67)</f>
        <v>0.93081802634352329</v>
      </c>
      <c r="L69" s="188">
        <f>_xlfn.STDEV.P(F66:F67)</f>
        <v>0.27532035993559134</v>
      </c>
      <c r="M69" s="188">
        <f>_xlfn.STDEV.P(G66:G67)</f>
        <v>1.1745380818668245</v>
      </c>
      <c r="N69" s="188">
        <f>_xlfn.STDEV.P(H66:H67)</f>
        <v>0.19192274941608645</v>
      </c>
      <c r="O69" s="188">
        <f>_xlfn.STDEV.P(I66:I67)</f>
        <v>4.6785404890737823</v>
      </c>
      <c r="P69" s="188">
        <f>_xlfn.STDEV.P(J66:J67)</f>
        <v>0.77712981249991842</v>
      </c>
    </row>
    <row r="70" spans="1:16" ht="13.5" thickBot="1" x14ac:dyDescent="0.25">
      <c r="E70" s="185" t="s">
        <v>41</v>
      </c>
      <c r="F70" s="186"/>
      <c r="G70" s="186"/>
      <c r="H70" s="186"/>
      <c r="I70" s="186"/>
      <c r="J70" s="187"/>
    </row>
    <row r="71" spans="1:16" ht="13.5" thickTop="1" x14ac:dyDescent="0.2">
      <c r="D71" s="178" t="s">
        <v>4</v>
      </c>
      <c r="E71" t="s">
        <v>7</v>
      </c>
      <c r="F71" t="s">
        <v>8</v>
      </c>
      <c r="G71" t="s">
        <v>9</v>
      </c>
      <c r="H71" t="s">
        <v>10</v>
      </c>
      <c r="I71" t="s">
        <v>11</v>
      </c>
      <c r="J71" t="s">
        <v>12</v>
      </c>
    </row>
    <row r="72" spans="1:16" ht="14.25" x14ac:dyDescent="0.2">
      <c r="D72" s="170" t="s">
        <v>13</v>
      </c>
      <c r="E72" s="188">
        <f>K$62-K56</f>
        <v>5.0973069319241802</v>
      </c>
      <c r="F72" s="188">
        <f>L$62-L56</f>
        <v>1.3188159326041387</v>
      </c>
      <c r="G72" s="188">
        <f>M$62-M56</f>
        <v>28.232569624540943</v>
      </c>
      <c r="H72" s="188">
        <f>N$62-N56</f>
        <v>1.9049090473847983</v>
      </c>
      <c r="I72" s="188">
        <f>O$62-O56</f>
        <v>126.50962856402039</v>
      </c>
      <c r="J72" s="188">
        <f>P$62-P56</f>
        <v>2.6892808541189197</v>
      </c>
    </row>
    <row r="73" spans="1:16" ht="14.25" x14ac:dyDescent="0.2">
      <c r="D73" s="170" t="s">
        <v>17</v>
      </c>
      <c r="E73" s="188">
        <f>K$62-K57</f>
        <v>0.36568966831143257</v>
      </c>
      <c r="F73" s="188">
        <f>L$62-L57</f>
        <v>-0.53235714271639978</v>
      </c>
      <c r="G73" s="188">
        <f>M$62-M57</f>
        <v>25.332295263538413</v>
      </c>
      <c r="H73" s="188">
        <f>N$62-N57</f>
        <v>-0.21961864023115396</v>
      </c>
      <c r="I73" s="188">
        <f>O$62-O57</f>
        <v>129.10285663156648</v>
      </c>
      <c r="J73" s="188">
        <f>P$62-P57</f>
        <v>-2.66573360387099E-2</v>
      </c>
    </row>
    <row r="74" spans="1:16" ht="14.25" x14ac:dyDescent="0.2">
      <c r="D74" s="170" t="s">
        <v>21</v>
      </c>
      <c r="E74" s="188">
        <f>K$62-K58</f>
        <v>1.3448087147006333</v>
      </c>
      <c r="F74" s="188">
        <f>L$62-L58</f>
        <v>0.48898897294090204</v>
      </c>
      <c r="G74" s="188">
        <f>M$62-M58</f>
        <v>24.192453805279719</v>
      </c>
      <c r="H74" s="188">
        <f>N$62-N58</f>
        <v>0.73912098966502526</v>
      </c>
      <c r="I74" s="188">
        <f>O$62-O58</f>
        <v>123.2248734744596</v>
      </c>
      <c r="J74" s="188">
        <f>P$62-P58</f>
        <v>0.76398020599889094</v>
      </c>
    </row>
    <row r="75" spans="1:16" ht="14.25" x14ac:dyDescent="0.2">
      <c r="D75" s="170" t="s">
        <v>25</v>
      </c>
      <c r="E75" s="188">
        <f>K$62-K59</f>
        <v>0.1286935519839858</v>
      </c>
      <c r="F75" s="188">
        <f>L$62-L59</f>
        <v>-0.19111784394230824</v>
      </c>
      <c r="G75" s="188">
        <f>M$62-M59</f>
        <v>7.4866078544275041</v>
      </c>
      <c r="H75" s="188">
        <f>N$62-N59</f>
        <v>-0.11945723372610928</v>
      </c>
      <c r="I75" s="188">
        <f>O$62-O59</f>
        <v>51.061648714010346</v>
      </c>
      <c r="J75" s="188">
        <f>P$62-P59</f>
        <v>-0.27522191198769974</v>
      </c>
    </row>
    <row r="76" spans="1:16" ht="14.25" x14ac:dyDescent="0.2">
      <c r="D76" s="229" t="s">
        <v>29</v>
      </c>
      <c r="E76" s="12">
        <f>K$62-K60</f>
        <v>6.3045245209235929</v>
      </c>
      <c r="F76" s="188">
        <f>L$62-L60</f>
        <v>2.4834826101007081</v>
      </c>
      <c r="G76" s="188">
        <f>M$62-M60</f>
        <v>20.017139892610288</v>
      </c>
      <c r="H76" s="188">
        <f>N$62-N60</f>
        <v>2.628366160611904</v>
      </c>
      <c r="I76" s="12">
        <f>O$62-O60</f>
        <v>125.94339281457002</v>
      </c>
      <c r="J76" s="12">
        <f>P$62-P60</f>
        <v>4.69842820611116</v>
      </c>
    </row>
    <row r="77" spans="1:16" ht="15" thickBot="1" x14ac:dyDescent="0.25">
      <c r="D77" s="170" t="s">
        <v>33</v>
      </c>
      <c r="E77" s="188">
        <f>K$62-K61</f>
        <v>10.970365023851201</v>
      </c>
      <c r="F77" s="188">
        <f>L$62-L61</f>
        <v>4.0878990181039185</v>
      </c>
      <c r="G77" s="188">
        <f>M$62-M61</f>
        <v>23.430360739522825</v>
      </c>
      <c r="H77" s="188">
        <f>N$62-N61</f>
        <v>4.1399514787082836</v>
      </c>
      <c r="I77" s="188">
        <f>O$62-O61</f>
        <v>123.43463867150398</v>
      </c>
      <c r="J77" s="188">
        <f>P$62-P61</f>
        <v>7.8224778199720504</v>
      </c>
    </row>
    <row r="78" spans="1:16" ht="13.5" thickBot="1" x14ac:dyDescent="0.25">
      <c r="E78" s="185" t="s">
        <v>42</v>
      </c>
      <c r="F78" s="186"/>
      <c r="G78" s="186"/>
      <c r="H78" s="186"/>
      <c r="I78" s="186"/>
      <c r="J78" s="187"/>
    </row>
    <row r="79" spans="1:16" ht="13.5" thickTop="1" x14ac:dyDescent="0.2">
      <c r="B79" s="179" t="s">
        <v>362</v>
      </c>
      <c r="C79" s="179" t="s">
        <v>363</v>
      </c>
      <c r="D79" s="178" t="s">
        <v>4</v>
      </c>
      <c r="E79" t="s">
        <v>7</v>
      </c>
      <c r="F79" t="s">
        <v>8</v>
      </c>
      <c r="G79" t="s">
        <v>9</v>
      </c>
      <c r="H79" t="s">
        <v>10</v>
      </c>
      <c r="I79" t="s">
        <v>11</v>
      </c>
      <c r="J79" t="s">
        <v>12</v>
      </c>
    </row>
    <row r="80" spans="1:16" ht="14.25" x14ac:dyDescent="0.2">
      <c r="B80">
        <f>AVERAGE(E39:E40)</f>
        <v>29.715499999999999</v>
      </c>
      <c r="C80">
        <f>AVERAGE(H39:H40)</f>
        <v>0.10050000000000001</v>
      </c>
      <c r="D80" s="170" t="s">
        <v>13</v>
      </c>
      <c r="E80" s="188">
        <f>(E72*$B80/1000)/($C80)</f>
        <v>1.5071544690108751</v>
      </c>
      <c r="F80" s="188">
        <f>(F72*$B80/1000)/($C80)</f>
        <v>0.38994303328655</v>
      </c>
      <c r="G80" s="188">
        <f>(G72*$B80/1000)/($C80)</f>
        <v>8.3477106734133972</v>
      </c>
      <c r="H80" s="188">
        <f>(H72*$B80/1000)/($C80)</f>
        <v>0.5632370626623181</v>
      </c>
      <c r="I80" s="188">
        <f>(I72*$B80/1000)/($C80)</f>
        <v>37.4059389810363</v>
      </c>
      <c r="J80" s="188">
        <f>(J72*$B80/1000)/($C80)</f>
        <v>0.7951574648813009</v>
      </c>
    </row>
    <row r="81" spans="2:17" ht="14.25" x14ac:dyDescent="0.2">
      <c r="B81">
        <f>AVERAGE(E41:E42)</f>
        <v>29.706499999999998</v>
      </c>
      <c r="C81">
        <f>AVERAGE(H41:H42)</f>
        <v>0.10100000000000001</v>
      </c>
      <c r="D81" s="170" t="s">
        <v>17</v>
      </c>
      <c r="E81" s="188">
        <f>(E73*$B81/1000)/($C81)</f>
        <v>0.10755802110587694</v>
      </c>
      <c r="F81" s="188">
        <f>(F73*$B81/1000)/($C81)</f>
        <v>-0.15657888574361117</v>
      </c>
      <c r="G81" s="188">
        <f>(G73*$B81/1000)/($C81)</f>
        <v>7.4508299925376615</v>
      </c>
      <c r="H81" s="188">
        <f>(H73*$B81/1000)/($C81)</f>
        <v>-6.4595060752740338E-2</v>
      </c>
      <c r="I81" s="188">
        <f>(I73*$B81/1000)/($C81)</f>
        <v>37.972217925996326</v>
      </c>
      <c r="J81" s="188">
        <f>(J73*$B81/1000)/($C81)</f>
        <v>-7.8405559706330261E-3</v>
      </c>
    </row>
    <row r="82" spans="2:17" ht="14.25" x14ac:dyDescent="0.2">
      <c r="B82">
        <f>AVERAGE(E43:E44)</f>
        <v>29.7135</v>
      </c>
      <c r="C82">
        <f>AVERAGE(H43:H44)</f>
        <v>9.9500000000000005E-2</v>
      </c>
      <c r="D82" s="170" t="s">
        <v>21</v>
      </c>
      <c r="E82" s="188">
        <f>(E74*$B82/1000)/($C82)</f>
        <v>0.40159772607293737</v>
      </c>
      <c r="F82" s="188">
        <f>(F74*$B82/1000)/($C82)</f>
        <v>0.14602586781386423</v>
      </c>
      <c r="G82" s="188">
        <f>(G74*$B82/1000)/($C82)</f>
        <v>7.2245474989264213</v>
      </c>
      <c r="H82" s="188">
        <f>(H74*$B82/1000)/($C82)</f>
        <v>0.22072232689861032</v>
      </c>
      <c r="I82" s="188">
        <f>(I74*$B82/1000)/($C82)</f>
        <v>36.798414854104074</v>
      </c>
      <c r="J82" s="188">
        <f>(J74*$B82/1000)/($C82)</f>
        <v>0.22814598845173917</v>
      </c>
    </row>
    <row r="83" spans="2:17" ht="14.25" x14ac:dyDescent="0.2">
      <c r="B83">
        <f>AVERAGE(E45:E46)</f>
        <v>30.277000000000001</v>
      </c>
      <c r="C83">
        <f>AVERAGE(H45:H46)</f>
        <v>0.10199999999999999</v>
      </c>
      <c r="D83" s="170" t="s">
        <v>25</v>
      </c>
      <c r="E83" s="188">
        <f>(E75*$B83/1000)/($C83)</f>
        <v>3.8200536013913121E-2</v>
      </c>
      <c r="F83" s="188">
        <f>(F75*$B83/1000)/($C83)</f>
        <v>-5.6730146676875169E-2</v>
      </c>
      <c r="G83" s="188">
        <f>(G75*$B83/1000)/($C83)</f>
        <v>2.2222747647892311</v>
      </c>
      <c r="H83" s="188">
        <f>(H75*$B83/1000)/($C83)</f>
        <v>-3.5458888877700108E-2</v>
      </c>
      <c r="I83" s="188">
        <f>(I75*$B83/1000)/($C83)</f>
        <v>15.156799393275405</v>
      </c>
      <c r="J83" s="188">
        <f>(J75*$B83/1000)/($C83)</f>
        <v>-8.1695037541682211E-2</v>
      </c>
    </row>
    <row r="84" spans="2:17" ht="14.25" x14ac:dyDescent="0.2">
      <c r="B84">
        <f>AVERAGE(E47:E48)</f>
        <v>30.170500000000001</v>
      </c>
      <c r="C84">
        <f>AVERAGE(H47:H48)</f>
        <v>0.10100000000000001</v>
      </c>
      <c r="D84" s="229" t="s">
        <v>29</v>
      </c>
      <c r="E84" s="12">
        <f>(E76*$B84/1000)/($C84)</f>
        <v>1.8832738322626263</v>
      </c>
      <c r="F84" s="188">
        <f>(F76*$B84/1000)/($C84)</f>
        <v>0.74186051572320211</v>
      </c>
      <c r="G84" s="188">
        <f>(G76*$B84/1000)/($C84)</f>
        <v>5.979476427029689</v>
      </c>
      <c r="H84" s="188">
        <f>(H76*$B84/1000)/($C84)</f>
        <v>0.78513981434397473</v>
      </c>
      <c r="I84" s="12">
        <f>(I76*$B84/1000)/($C84)</f>
        <v>37.621535969425594</v>
      </c>
      <c r="J84" s="12">
        <f>(J76*$B84/1000)/($C84)</f>
        <v>1.4035042395294728</v>
      </c>
    </row>
    <row r="85" spans="2:17" ht="15" thickBot="1" x14ac:dyDescent="0.25">
      <c r="B85">
        <f>AVERAGE(E49:E50)</f>
        <v>30.069000000000003</v>
      </c>
      <c r="C85">
        <f>AVERAGE(H49:H50)</f>
        <v>0.1</v>
      </c>
      <c r="D85" s="170" t="s">
        <v>33</v>
      </c>
      <c r="E85" s="188">
        <f>(E77*$B85/1000)/($C85)</f>
        <v>3.2986790590218176</v>
      </c>
      <c r="F85" s="188">
        <f>(F77*$B85/1000)/($C85)</f>
        <v>1.2291903557536672</v>
      </c>
      <c r="G85" s="188">
        <f>(G77*$B85/1000)/($C85)</f>
        <v>7.0452751707671188</v>
      </c>
      <c r="H85" s="188">
        <f>(H77*$B85/1000)/($C85)</f>
        <v>1.2448420101327939</v>
      </c>
      <c r="I85" s="188">
        <f>(I77*$B85/1000)/($C85)</f>
        <v>37.115561502134526</v>
      </c>
      <c r="J85" s="188">
        <f>(J77*$B85/1000)/($C85)</f>
        <v>2.3521408556873959</v>
      </c>
    </row>
    <row r="86" spans="2:17" ht="13.5" thickBot="1" x14ac:dyDescent="0.25">
      <c r="E86" s="185" t="s">
        <v>364</v>
      </c>
      <c r="F86" s="186"/>
      <c r="G86" s="186"/>
      <c r="H86" s="186"/>
      <c r="I86" s="186"/>
      <c r="J86" s="187"/>
      <c r="L86" s="223" t="s">
        <v>365</v>
      </c>
    </row>
    <row r="87" spans="2:17" ht="14.25" thickTop="1" thickBot="1" x14ac:dyDescent="0.25">
      <c r="C87">
        <v>1</v>
      </c>
      <c r="D87" s="178" t="s">
        <v>4</v>
      </c>
      <c r="E87" t="s">
        <v>7</v>
      </c>
      <c r="F87" t="s">
        <v>8</v>
      </c>
      <c r="G87" t="s">
        <v>9</v>
      </c>
      <c r="H87" t="s">
        <v>10</v>
      </c>
      <c r="I87" t="s">
        <v>11</v>
      </c>
      <c r="J87" t="s">
        <v>12</v>
      </c>
      <c r="L87" t="s">
        <v>7</v>
      </c>
      <c r="M87" t="s">
        <v>8</v>
      </c>
      <c r="N87" t="s">
        <v>9</v>
      </c>
      <c r="O87" t="s">
        <v>10</v>
      </c>
      <c r="P87" t="s">
        <v>11</v>
      </c>
      <c r="Q87" t="s">
        <v>12</v>
      </c>
    </row>
    <row r="88" spans="2:17" ht="15" thickTop="1" x14ac:dyDescent="0.2">
      <c r="B88">
        <f>C88-$C$87</f>
        <v>1.5</v>
      </c>
      <c r="C88">
        <v>2.5</v>
      </c>
      <c r="D88" s="170" t="s">
        <v>13</v>
      </c>
      <c r="E88" s="188">
        <f>((1-(K56/K$62))*100)</f>
        <v>4.6890808249445692</v>
      </c>
      <c r="F88" s="188">
        <f>((1-(L56/L$62))*100)</f>
        <v>2.1610903799100356</v>
      </c>
      <c r="G88" s="188">
        <f>((1-(M56/M$62))*100)</f>
        <v>45.612311766345414</v>
      </c>
      <c r="H88" s="188">
        <f>((1-(N56/N$62))*100)</f>
        <v>3.0939916540633328</v>
      </c>
      <c r="I88" s="188">
        <f>((1-(O56/O$62))*100)</f>
        <v>58.728012507581099</v>
      </c>
      <c r="J88" s="188">
        <f>((1-(P56/P$62))*100)</f>
        <v>3.7430543579296316</v>
      </c>
      <c r="K88" s="178" t="s">
        <v>4</v>
      </c>
      <c r="L88" s="188">
        <v>4.9432959714650337E-2</v>
      </c>
      <c r="M88" s="188">
        <v>0.12243848901436749</v>
      </c>
      <c r="N88" s="188">
        <v>0.24454459489583869</v>
      </c>
      <c r="O88" s="188">
        <v>7.1961347267190945E-3</v>
      </c>
      <c r="P88" s="188">
        <v>0.39809999006543251</v>
      </c>
      <c r="Q88" s="188">
        <v>9.7231416303031892E-2</v>
      </c>
    </row>
    <row r="89" spans="2:17" ht="14.25" x14ac:dyDescent="0.2">
      <c r="B89">
        <f>C89-$C$87</f>
        <v>3.5</v>
      </c>
      <c r="C89">
        <v>4.5</v>
      </c>
      <c r="D89" s="170" t="s">
        <v>17</v>
      </c>
      <c r="E89" s="188">
        <f>((1-(K57/K$62))*100)</f>
        <v>0.33640281710722864</v>
      </c>
      <c r="F89" s="188">
        <f>((1-(L57/L$62))*100)</f>
        <v>-0.87235213903511521</v>
      </c>
      <c r="G89" s="188">
        <f>((1-(M57/M$62))*100)</f>
        <v>40.926651901825139</v>
      </c>
      <c r="H89" s="188">
        <f>((1-(N57/N$62))*100)</f>
        <v>-0.35670902024682594</v>
      </c>
      <c r="I89" s="188">
        <f>((1-(O57/O$62))*100)</f>
        <v>59.931834952674976</v>
      </c>
      <c r="J89" s="188">
        <f>((1-(P57/P$62))*100)</f>
        <v>-3.7102803032884601E-2</v>
      </c>
      <c r="K89" s="170" t="s">
        <v>13</v>
      </c>
      <c r="L89" s="188">
        <v>0.29472620446063758</v>
      </c>
      <c r="M89" s="188">
        <v>0.39561616437500646</v>
      </c>
      <c r="N89" s="188">
        <v>1.3089474474976122</v>
      </c>
      <c r="O89" s="188">
        <v>0.17484859576414635</v>
      </c>
      <c r="P89" s="188">
        <v>2.8574893060459416</v>
      </c>
      <c r="Q89" s="188">
        <v>0.14971559637660903</v>
      </c>
    </row>
    <row r="90" spans="2:17" ht="14.25" x14ac:dyDescent="0.2">
      <c r="B90">
        <f>C90-$C$87</f>
        <v>5.5</v>
      </c>
      <c r="C90">
        <v>6.5</v>
      </c>
      <c r="D90" s="170" t="s">
        <v>21</v>
      </c>
      <c r="E90" s="188">
        <f>((1-(K58/K$62))*100)</f>
        <v>1.2371075239412166</v>
      </c>
      <c r="F90" s="188">
        <f>((1-(L58/L$62))*100)</f>
        <v>0.80128647158365096</v>
      </c>
      <c r="G90" s="188">
        <f>((1-(M58/M$62))*100)</f>
        <v>39.085133235628042</v>
      </c>
      <c r="H90" s="188">
        <f>((1-(N58/N$62))*100)</f>
        <v>1.2004952029106897</v>
      </c>
      <c r="I90" s="188">
        <f>((1-(O58/O$62))*100)</f>
        <v>57.203170958572471</v>
      </c>
      <c r="J90" s="188">
        <f>((1-(P58/P$62))*100)</f>
        <v>1.0633398274696004</v>
      </c>
      <c r="K90" s="170" t="s">
        <v>17</v>
      </c>
      <c r="L90" s="188">
        <v>0.34011854385056495</v>
      </c>
      <c r="M90" s="188">
        <v>0.11672288544719578</v>
      </c>
      <c r="N90" s="188">
        <v>0.57093737223728169</v>
      </c>
      <c r="O90" s="188">
        <v>0.33599805198786115</v>
      </c>
      <c r="P90" s="188">
        <v>0.84657794082320237</v>
      </c>
      <c r="Q90" s="188">
        <v>0.18072062578200843</v>
      </c>
    </row>
    <row r="91" spans="2:17" ht="14.25" x14ac:dyDescent="0.2">
      <c r="B91">
        <f>C91-$C$87</f>
        <v>7.5</v>
      </c>
      <c r="C91">
        <v>8.5</v>
      </c>
      <c r="D91" s="170" t="s">
        <v>25</v>
      </c>
      <c r="E91" s="188">
        <f>((1-(K59/K$62))*100)</f>
        <v>0.11838691979144667</v>
      </c>
      <c r="F91" s="188">
        <f>((1-(L59/L$62))*100)</f>
        <v>-0.31317708844882386</v>
      </c>
      <c r="G91" s="188">
        <f>((1-(M59/M$62))*100)</f>
        <v>12.095303263918545</v>
      </c>
      <c r="H91" s="188">
        <f>((1-(N59/N$62))*100)</f>
        <v>-0.19402484579171819</v>
      </c>
      <c r="I91" s="188">
        <f>((1-(O59/O$62))*100)</f>
        <v>23.703722620737832</v>
      </c>
      <c r="J91" s="188">
        <f>((1-(P59/P$62))*100)</f>
        <v>-0.38306544869997072</v>
      </c>
      <c r="K91" s="170" t="s">
        <v>21</v>
      </c>
      <c r="L91" s="188">
        <v>0.91641317906876196</v>
      </c>
      <c r="M91" s="188">
        <v>0.59516447565961883</v>
      </c>
      <c r="N91" s="188">
        <v>1.5215120365710142</v>
      </c>
      <c r="O91" s="188">
        <v>0.67667174398719609</v>
      </c>
      <c r="P91" s="188">
        <v>6.0777689306477498</v>
      </c>
      <c r="Q91" s="188">
        <v>0.84358956321416656</v>
      </c>
    </row>
    <row r="92" spans="2:17" ht="14.25" x14ac:dyDescent="0.2">
      <c r="B92">
        <f>C92-$C$87</f>
        <v>9.5</v>
      </c>
      <c r="C92">
        <v>10.5</v>
      </c>
      <c r="D92" s="170" t="s">
        <v>29</v>
      </c>
      <c r="E92" s="188">
        <f>((1-(K60/K$62))*100)</f>
        <v>5.7996164320236794</v>
      </c>
      <c r="F92" s="188">
        <f>((1-(L60/L$62))*100)</f>
        <v>4.0695826041203143</v>
      </c>
      <c r="G92" s="188">
        <f>((1-(M60/M$62))*100)</f>
        <v>32.339529755685007</v>
      </c>
      <c r="H92" s="188">
        <f>((1-(N60/N$62))*100)</f>
        <v>4.2690452732743971</v>
      </c>
      <c r="I92" s="188">
        <f>((1-(O60/O$62))*100)</f>
        <v>58.465155833718264</v>
      </c>
      <c r="J92" s="188">
        <f>((1-(P60/P$62))*100)</f>
        <v>6.5394702622332375</v>
      </c>
      <c r="K92" s="170" t="s">
        <v>25</v>
      </c>
      <c r="L92" s="188">
        <v>1.813062343373943</v>
      </c>
      <c r="M92" s="188">
        <v>1.1274552409370209</v>
      </c>
      <c r="N92" s="188">
        <v>1.6072602868961319</v>
      </c>
      <c r="O92" s="188">
        <v>0.98162151959862953</v>
      </c>
      <c r="P92" s="188">
        <v>11.299762629544318</v>
      </c>
      <c r="Q92" s="188">
        <v>0.99264962416837932</v>
      </c>
    </row>
    <row r="93" spans="2:17" ht="14.25" x14ac:dyDescent="0.2">
      <c r="B93">
        <f>C93-$C$87</f>
        <v>11.5</v>
      </c>
      <c r="C93">
        <v>12.5</v>
      </c>
      <c r="D93" s="170" t="s">
        <v>33</v>
      </c>
      <c r="E93" s="188">
        <f>((1-(K61/K$62))*100)</f>
        <v>10.091785517919538</v>
      </c>
      <c r="F93" s="188">
        <f>((1-(L61/L$62))*100)</f>
        <v>6.6986749429268633</v>
      </c>
      <c r="G93" s="188">
        <f>((1-(M61/M$62))*100)</f>
        <v>37.853901825503137</v>
      </c>
      <c r="H93" s="188">
        <f>((1-(N61/N$62))*100)</f>
        <v>6.7241926017075233</v>
      </c>
      <c r="I93" s="188">
        <f>((1-(O61/O$62))*100)</f>
        <v>57.300547682032246</v>
      </c>
      <c r="J93" s="188">
        <f>((1-(P61/P$62))*100)</f>
        <v>10.887654091244837</v>
      </c>
      <c r="K93" s="170" t="s">
        <v>29</v>
      </c>
      <c r="L93" s="188">
        <v>0.93081802634352329</v>
      </c>
      <c r="M93" s="188">
        <v>0.27532035993559134</v>
      </c>
      <c r="N93" s="188">
        <v>1.1745380818668245</v>
      </c>
      <c r="O93" s="188">
        <v>0.19192274941608645</v>
      </c>
      <c r="P93" s="188">
        <v>4.6785404890737823</v>
      </c>
      <c r="Q93" s="188">
        <v>0.77712981249991842</v>
      </c>
    </row>
    <row r="94" spans="2:17" ht="14.25" x14ac:dyDescent="0.2">
      <c r="K94" s="170" t="s">
        <v>33</v>
      </c>
      <c r="L94" s="189" t="s">
        <v>37</v>
      </c>
    </row>
    <row r="97" spans="4:17" x14ac:dyDescent="0.2">
      <c r="E97" t="s">
        <v>364</v>
      </c>
    </row>
    <row r="98" spans="4:17" x14ac:dyDescent="0.2">
      <c r="D98" t="s">
        <v>4</v>
      </c>
      <c r="E98" t="s">
        <v>7</v>
      </c>
      <c r="F98" t="s">
        <v>8</v>
      </c>
      <c r="G98" t="s">
        <v>9</v>
      </c>
      <c r="H98" t="s">
        <v>10</v>
      </c>
      <c r="I98" t="s">
        <v>11</v>
      </c>
      <c r="J98" t="s">
        <v>12</v>
      </c>
      <c r="L98" s="223" t="s">
        <v>366</v>
      </c>
    </row>
    <row r="99" spans="4:17" ht="14.25" x14ac:dyDescent="0.2">
      <c r="D99" s="170" t="s">
        <v>14</v>
      </c>
      <c r="E99" s="188">
        <v>3.6832330122545387</v>
      </c>
      <c r="F99" s="188">
        <v>2.3860755386271304</v>
      </c>
      <c r="G99" s="188">
        <v>45.809597726820058</v>
      </c>
      <c r="H99" s="188">
        <v>2.7072737137959879</v>
      </c>
      <c r="I99" s="188">
        <v>67.50220096539212</v>
      </c>
      <c r="J99" s="188">
        <v>3.2496298659950629</v>
      </c>
      <c r="K99" t="s">
        <v>367</v>
      </c>
      <c r="L99" t="s">
        <v>7</v>
      </c>
      <c r="M99" t="s">
        <v>8</v>
      </c>
      <c r="N99" t="s">
        <v>9</v>
      </c>
      <c r="O99" t="s">
        <v>10</v>
      </c>
      <c r="P99" t="s">
        <v>11</v>
      </c>
      <c r="Q99" t="s">
        <v>12</v>
      </c>
    </row>
    <row r="100" spans="4:17" ht="14.25" x14ac:dyDescent="0.2">
      <c r="D100" s="170" t="s">
        <v>18</v>
      </c>
      <c r="E100" s="188">
        <v>-2.6722191232061432</v>
      </c>
      <c r="F100" s="188">
        <v>-3.9484935039416857</v>
      </c>
      <c r="G100" s="188">
        <v>31.98183813609905</v>
      </c>
      <c r="H100" s="188">
        <v>-3.4786106250877191</v>
      </c>
      <c r="I100" s="188">
        <v>57.366433677671417</v>
      </c>
      <c r="J100" s="188">
        <v>-2.6391394018258296</v>
      </c>
      <c r="K100" t="s">
        <v>368</v>
      </c>
      <c r="L100" s="188">
        <v>5.8121941238702846E-2</v>
      </c>
      <c r="M100" s="188">
        <v>7.3939561918706431E-2</v>
      </c>
      <c r="N100" s="188">
        <v>0.45658014666325997</v>
      </c>
      <c r="O100" s="188">
        <v>9.742614968949681E-3</v>
      </c>
      <c r="P100" s="188">
        <v>1.9488371272157394</v>
      </c>
      <c r="Q100" s="188">
        <v>1.5156062283484317E-2</v>
      </c>
    </row>
    <row r="101" spans="4:17" ht="14.25" x14ac:dyDescent="0.2">
      <c r="D101" s="170" t="s">
        <v>22</v>
      </c>
      <c r="E101" s="188">
        <v>6.709615178876593</v>
      </c>
      <c r="F101" s="188">
        <v>6.5506395579814853</v>
      </c>
      <c r="G101" s="188">
        <v>35.819974510516758</v>
      </c>
      <c r="H101" s="188">
        <v>6.5303397322995727</v>
      </c>
      <c r="I101" s="188">
        <v>61.217383678989322</v>
      </c>
      <c r="J101" s="188">
        <v>6.5596421201077</v>
      </c>
      <c r="K101" t="s">
        <v>369</v>
      </c>
      <c r="L101" s="188">
        <v>12.253638939819718</v>
      </c>
      <c r="M101" s="188">
        <v>6.364201238918672</v>
      </c>
      <c r="N101" s="188">
        <v>3.73058231153394</v>
      </c>
      <c r="O101" s="188">
        <v>6.3189688590722923</v>
      </c>
      <c r="P101" s="188">
        <v>9.3195909376348087</v>
      </c>
      <c r="Q101" s="188">
        <v>6.6058285971003805</v>
      </c>
    </row>
    <row r="102" spans="4:17" ht="14.25" x14ac:dyDescent="0.2">
      <c r="D102" s="170" t="s">
        <v>26</v>
      </c>
      <c r="E102" s="188">
        <v>2.4001841709780702</v>
      </c>
      <c r="F102" s="188">
        <v>2.2401211253358477</v>
      </c>
      <c r="G102" s="188">
        <v>11.625992355890491</v>
      </c>
      <c r="H102" s="188">
        <v>2.0434971139359992</v>
      </c>
      <c r="I102" s="188">
        <v>30.019716255101237</v>
      </c>
      <c r="J102" s="188">
        <v>2.2438661610835964</v>
      </c>
      <c r="K102" t="s">
        <v>370</v>
      </c>
      <c r="L102" s="188">
        <v>10.138741211591451</v>
      </c>
      <c r="M102" s="188">
        <v>5.0225374103333458</v>
      </c>
      <c r="N102" s="188">
        <v>4.6716244927673118</v>
      </c>
      <c r="O102" s="188">
        <v>5.1694961298971407</v>
      </c>
      <c r="P102" s="188">
        <v>13.166820038417868</v>
      </c>
      <c r="Q102" s="188">
        <v>5.672419700623248</v>
      </c>
    </row>
    <row r="103" spans="4:17" ht="14.25" x14ac:dyDescent="0.2">
      <c r="D103" s="170" t="s">
        <v>30</v>
      </c>
      <c r="E103" s="188">
        <v>7.8947515713645338</v>
      </c>
      <c r="F103" s="188">
        <v>5.4592999900041406</v>
      </c>
      <c r="G103" s="188">
        <v>31.81821390027023</v>
      </c>
      <c r="H103" s="188">
        <v>5.5148138518706151</v>
      </c>
      <c r="I103" s="188">
        <v>58.802556406762839</v>
      </c>
      <c r="J103" s="188">
        <v>8.6926707549965787</v>
      </c>
      <c r="K103" t="s">
        <v>371</v>
      </c>
      <c r="L103" s="188">
        <v>1.2191033919310499</v>
      </c>
      <c r="M103" s="188">
        <v>0.45798131794652974</v>
      </c>
      <c r="N103" s="188">
        <v>0.12049107488724786</v>
      </c>
      <c r="O103" s="188">
        <v>0.47119028667014362</v>
      </c>
      <c r="P103" s="188">
        <v>0.98601543423976068</v>
      </c>
      <c r="Q103" s="188">
        <v>0.4776573916720821</v>
      </c>
    </row>
    <row r="104" spans="4:17" ht="14.25" x14ac:dyDescent="0.2">
      <c r="D104" s="170" t="s">
        <v>34</v>
      </c>
      <c r="E104" s="188">
        <v>12.495072466408175</v>
      </c>
      <c r="F104" s="188">
        <v>7.7133726819340058</v>
      </c>
      <c r="G104" s="188">
        <v>39.926861981846407</v>
      </c>
      <c r="H104" s="188">
        <v>7.9651906514963011</v>
      </c>
      <c r="I104" s="188">
        <v>62.169259066827443</v>
      </c>
      <c r="J104" s="188">
        <v>12.523894062989926</v>
      </c>
      <c r="K104" t="s">
        <v>372</v>
      </c>
      <c r="L104" s="188">
        <v>1.7636805131161282E-2</v>
      </c>
      <c r="M104" s="188">
        <v>0.15038529125357059</v>
      </c>
      <c r="N104" s="188">
        <v>2.015880803331715</v>
      </c>
      <c r="O104" s="188">
        <v>1.3050579948803431E-2</v>
      </c>
      <c r="P104" s="188">
        <v>7.3537003208748715</v>
      </c>
      <c r="Q104" s="188">
        <v>0.309085483681379</v>
      </c>
    </row>
    <row r="105" spans="4:17" x14ac:dyDescent="0.2">
      <c r="L105" s="188">
        <v>1.9912299468034504</v>
      </c>
      <c r="M105" s="188">
        <v>0.80219613705920878</v>
      </c>
      <c r="N105" s="188">
        <v>0.31477880898405886</v>
      </c>
      <c r="O105" s="188">
        <v>0.91742717468706658</v>
      </c>
      <c r="P105" s="188">
        <v>0.81023860234459022</v>
      </c>
      <c r="Q105" s="188">
        <v>1.2606714332138225</v>
      </c>
    </row>
  </sheetData>
  <mergeCells count="45">
    <mergeCell ref="E86:J86"/>
    <mergeCell ref="C3:P3"/>
    <mergeCell ref="E54:J54"/>
    <mergeCell ref="E70:J70"/>
    <mergeCell ref="E78:J78"/>
    <mergeCell ref="G37:L37"/>
    <mergeCell ref="M37:R37"/>
    <mergeCell ref="S37:T37"/>
    <mergeCell ref="A31:B31"/>
    <mergeCell ref="A32:B32"/>
    <mergeCell ref="A33:B33"/>
    <mergeCell ref="A34:B34"/>
    <mergeCell ref="A35:B35"/>
    <mergeCell ref="C37:E37"/>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7:B7"/>
    <mergeCell ref="A8:B8"/>
    <mergeCell ref="A9:B9"/>
    <mergeCell ref="A10:B10"/>
    <mergeCell ref="A11:B11"/>
    <mergeCell ref="A12:B12"/>
    <mergeCell ref="O5:O6"/>
    <mergeCell ref="P5:P6"/>
    <mergeCell ref="S5:S6"/>
    <mergeCell ref="C5:C6"/>
    <mergeCell ref="D5:D6"/>
    <mergeCell ref="E5:E6"/>
    <mergeCell ref="G5:G6"/>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6A606-B361-4FD6-8096-AD75B2135C2C}">
  <dimension ref="A1:AC91"/>
  <sheetViews>
    <sheetView tabSelected="1" topLeftCell="H52" workbookViewId="0">
      <selection activeCell="V66" sqref="V66:W66"/>
    </sheetView>
  </sheetViews>
  <sheetFormatPr defaultColWidth="11.42578125" defaultRowHeight="12.75" x14ac:dyDescent="0.2"/>
  <cols>
    <col min="3" max="3" width="14" bestFit="1" customWidth="1"/>
    <col min="5" max="5" width="16.140625" bestFit="1" customWidth="1"/>
    <col min="6" max="6" width="13.85546875" bestFit="1" customWidth="1"/>
    <col min="8" max="8" width="17" bestFit="1" customWidth="1"/>
  </cols>
  <sheetData>
    <row r="1" spans="1:16" x14ac:dyDescent="0.2">
      <c r="C1" s="190" t="s">
        <v>351</v>
      </c>
      <c r="D1" s="190"/>
      <c r="E1" s="190"/>
      <c r="F1" s="190"/>
      <c r="G1" s="190"/>
      <c r="H1" s="190"/>
      <c r="I1" s="190"/>
      <c r="J1" s="190"/>
      <c r="K1" s="190"/>
      <c r="L1" s="190"/>
      <c r="M1" s="190"/>
      <c r="N1" s="190"/>
      <c r="O1" s="190"/>
      <c r="P1" s="190"/>
    </row>
    <row r="2" spans="1:16" ht="14.25" x14ac:dyDescent="0.2">
      <c r="C2" s="170" t="s">
        <v>14</v>
      </c>
      <c r="D2" s="170" t="s">
        <v>16</v>
      </c>
      <c r="E2" s="170" t="s">
        <v>18</v>
      </c>
      <c r="F2" s="170" t="s">
        <v>20</v>
      </c>
      <c r="G2" s="170" t="s">
        <v>22</v>
      </c>
      <c r="H2" s="170" t="s">
        <v>24</v>
      </c>
      <c r="I2" s="170" t="s">
        <v>26</v>
      </c>
      <c r="J2" s="170" t="s">
        <v>28</v>
      </c>
      <c r="K2" s="230" t="s">
        <v>30</v>
      </c>
      <c r="L2" s="230" t="s">
        <v>32</v>
      </c>
      <c r="M2" s="170" t="s">
        <v>34</v>
      </c>
      <c r="N2" s="170" t="s">
        <v>36</v>
      </c>
      <c r="O2" s="170" t="s">
        <v>38</v>
      </c>
      <c r="P2" s="170" t="s">
        <v>40</v>
      </c>
    </row>
    <row r="3" spans="1:16" x14ac:dyDescent="0.2">
      <c r="C3" s="107" t="s">
        <v>138</v>
      </c>
      <c r="D3" s="107" t="s">
        <v>138</v>
      </c>
      <c r="E3" s="107" t="s">
        <v>138</v>
      </c>
      <c r="F3" s="107" t="s">
        <v>138</v>
      </c>
      <c r="G3" s="107" t="s">
        <v>138</v>
      </c>
      <c r="H3" s="107" t="s">
        <v>138</v>
      </c>
      <c r="I3" s="107" t="s">
        <v>138</v>
      </c>
      <c r="J3" s="107" t="s">
        <v>138</v>
      </c>
      <c r="K3" s="195" t="s">
        <v>138</v>
      </c>
      <c r="L3" s="195" t="s">
        <v>138</v>
      </c>
      <c r="M3" s="107" t="s">
        <v>138</v>
      </c>
      <c r="N3" s="107" t="s">
        <v>138</v>
      </c>
      <c r="O3" s="107" t="s">
        <v>138</v>
      </c>
      <c r="P3" s="107" t="s">
        <v>138</v>
      </c>
    </row>
    <row r="4" spans="1:16" x14ac:dyDescent="0.2">
      <c r="C4" s="100"/>
      <c r="D4" s="100"/>
      <c r="E4" s="100"/>
      <c r="F4" s="100"/>
      <c r="G4" s="100"/>
      <c r="H4" s="100"/>
      <c r="I4" s="100"/>
      <c r="J4" s="100"/>
      <c r="K4" s="193"/>
      <c r="L4" s="193"/>
      <c r="M4" s="100"/>
      <c r="N4" s="100"/>
      <c r="O4" s="100"/>
      <c r="P4" s="100"/>
    </row>
    <row r="5" spans="1:16" ht="14.25" x14ac:dyDescent="0.2">
      <c r="A5" s="110" t="s">
        <v>142</v>
      </c>
      <c r="B5" s="140"/>
      <c r="C5" s="103" t="s">
        <v>145</v>
      </c>
      <c r="D5" s="103" t="s">
        <v>145</v>
      </c>
      <c r="E5" s="103" t="s">
        <v>145</v>
      </c>
      <c r="F5" s="103" t="s">
        <v>145</v>
      </c>
      <c r="G5" s="103" t="s">
        <v>145</v>
      </c>
      <c r="H5" s="103" t="s">
        <v>145</v>
      </c>
      <c r="I5" s="103" t="s">
        <v>145</v>
      </c>
      <c r="J5" s="103" t="s">
        <v>145</v>
      </c>
      <c r="K5" s="197" t="s">
        <v>145</v>
      </c>
      <c r="L5" s="197" t="s">
        <v>145</v>
      </c>
      <c r="M5" s="103" t="s">
        <v>145</v>
      </c>
      <c r="N5" s="103" t="s">
        <v>145</v>
      </c>
      <c r="O5" s="103" t="s">
        <v>145</v>
      </c>
      <c r="P5" s="103" t="s">
        <v>145</v>
      </c>
    </row>
    <row r="6" spans="1:16" ht="14.25" x14ac:dyDescent="0.2">
      <c r="A6" s="110" t="s">
        <v>146</v>
      </c>
      <c r="B6" s="140"/>
      <c r="C6" s="103" t="s">
        <v>148</v>
      </c>
      <c r="D6" s="103" t="s">
        <v>148</v>
      </c>
      <c r="E6" s="103" t="s">
        <v>148</v>
      </c>
      <c r="F6" s="103" t="s">
        <v>148</v>
      </c>
      <c r="G6" s="103" t="s">
        <v>148</v>
      </c>
      <c r="H6" s="103" t="s">
        <v>148</v>
      </c>
      <c r="I6" s="103" t="s">
        <v>148</v>
      </c>
      <c r="J6" s="103" t="s">
        <v>148</v>
      </c>
      <c r="K6" s="197" t="s">
        <v>148</v>
      </c>
      <c r="L6" s="197" t="s">
        <v>148</v>
      </c>
      <c r="M6" s="103" t="s">
        <v>148</v>
      </c>
      <c r="N6" s="103" t="s">
        <v>148</v>
      </c>
      <c r="O6" s="103" t="s">
        <v>148</v>
      </c>
      <c r="P6" s="103" t="s">
        <v>148</v>
      </c>
    </row>
    <row r="7" spans="1:16" ht="14.25" x14ac:dyDescent="0.2">
      <c r="A7" s="110" t="s">
        <v>149</v>
      </c>
      <c r="B7" s="140"/>
      <c r="C7" s="103" t="s">
        <v>151</v>
      </c>
      <c r="D7" s="103" t="s">
        <v>151</v>
      </c>
      <c r="E7" s="103" t="s">
        <v>151</v>
      </c>
      <c r="F7" s="103" t="s">
        <v>151</v>
      </c>
      <c r="G7" s="103" t="s">
        <v>151</v>
      </c>
      <c r="H7" s="103" t="s">
        <v>151</v>
      </c>
      <c r="I7" s="103" t="s">
        <v>151</v>
      </c>
      <c r="J7" s="103" t="s">
        <v>151</v>
      </c>
      <c r="K7" s="197" t="s">
        <v>151</v>
      </c>
      <c r="L7" s="197" t="s">
        <v>151</v>
      </c>
      <c r="M7" s="103" t="s">
        <v>151</v>
      </c>
      <c r="N7" s="103" t="s">
        <v>151</v>
      </c>
      <c r="O7" s="103" t="s">
        <v>151</v>
      </c>
      <c r="P7" s="103" t="s">
        <v>151</v>
      </c>
    </row>
    <row r="8" spans="1:16" ht="14.25" x14ac:dyDescent="0.2">
      <c r="A8" s="110" t="s">
        <v>152</v>
      </c>
      <c r="B8" s="140"/>
      <c r="C8" s="117" t="s">
        <v>148</v>
      </c>
      <c r="D8" s="103" t="s">
        <v>148</v>
      </c>
      <c r="E8" s="103" t="s">
        <v>148</v>
      </c>
      <c r="F8" s="103" t="s">
        <v>148</v>
      </c>
      <c r="G8" s="103" t="s">
        <v>148</v>
      </c>
      <c r="H8" s="103" t="s">
        <v>148</v>
      </c>
      <c r="I8" s="103" t="s">
        <v>148</v>
      </c>
      <c r="J8" s="103" t="s">
        <v>148</v>
      </c>
      <c r="K8" s="197" t="s">
        <v>148</v>
      </c>
      <c r="L8" s="197" t="s">
        <v>148</v>
      </c>
      <c r="M8" s="117" t="s">
        <v>148</v>
      </c>
      <c r="N8" s="103" t="s">
        <v>148</v>
      </c>
      <c r="O8" s="103" t="s">
        <v>148</v>
      </c>
      <c r="P8" s="103" t="s">
        <v>148</v>
      </c>
    </row>
    <row r="9" spans="1:16" ht="14.25" x14ac:dyDescent="0.2">
      <c r="A9" s="110" t="s">
        <v>154</v>
      </c>
      <c r="B9" s="140"/>
      <c r="C9" s="117" t="s">
        <v>156</v>
      </c>
      <c r="D9" s="103" t="s">
        <v>157</v>
      </c>
      <c r="E9" s="103" t="s">
        <v>157</v>
      </c>
      <c r="F9" s="103" t="s">
        <v>159</v>
      </c>
      <c r="G9" s="103" t="s">
        <v>161</v>
      </c>
      <c r="H9" s="103" t="s">
        <v>145</v>
      </c>
      <c r="I9" s="103" t="s">
        <v>145</v>
      </c>
      <c r="J9" s="103" t="s">
        <v>145</v>
      </c>
      <c r="K9" s="197" t="s">
        <v>145</v>
      </c>
      <c r="L9" s="197" t="s">
        <v>145</v>
      </c>
      <c r="M9" s="103" t="s">
        <v>145</v>
      </c>
      <c r="N9" s="103" t="s">
        <v>145</v>
      </c>
      <c r="O9" s="103" t="s">
        <v>145</v>
      </c>
      <c r="P9" s="103" t="s">
        <v>145</v>
      </c>
    </row>
    <row r="10" spans="1:16" ht="14.25" x14ac:dyDescent="0.2">
      <c r="A10" s="110" t="s">
        <v>162</v>
      </c>
      <c r="B10" s="140"/>
      <c r="C10" s="117" t="s">
        <v>145</v>
      </c>
      <c r="D10" s="103" t="s">
        <v>145</v>
      </c>
      <c r="E10" s="103" t="s">
        <v>145</v>
      </c>
      <c r="F10" s="103" t="s">
        <v>145</v>
      </c>
      <c r="G10" s="103" t="s">
        <v>145</v>
      </c>
      <c r="H10" s="103" t="s">
        <v>145</v>
      </c>
      <c r="I10" s="103" t="s">
        <v>145</v>
      </c>
      <c r="J10" s="103" t="s">
        <v>145</v>
      </c>
      <c r="K10" s="197" t="s">
        <v>145</v>
      </c>
      <c r="L10" s="197" t="s">
        <v>145</v>
      </c>
      <c r="M10" s="103" t="s">
        <v>145</v>
      </c>
      <c r="N10" s="103" t="s">
        <v>145</v>
      </c>
      <c r="O10" s="103" t="s">
        <v>145</v>
      </c>
      <c r="P10" s="103" t="s">
        <v>145</v>
      </c>
    </row>
    <row r="11" spans="1:16" ht="14.25" x14ac:dyDescent="0.2">
      <c r="A11" s="110" t="s">
        <v>164</v>
      </c>
      <c r="B11" s="140"/>
      <c r="C11" s="115">
        <v>2.2999999999999998</v>
      </c>
      <c r="D11" s="115">
        <v>1.9079999999999999</v>
      </c>
      <c r="E11" s="115">
        <v>1.6459999999999999</v>
      </c>
      <c r="F11" s="115">
        <v>1.4530000000000001</v>
      </c>
      <c r="G11" s="115">
        <v>1.0449999999999999</v>
      </c>
      <c r="H11" s="115">
        <v>0.95099999999999996</v>
      </c>
      <c r="I11" s="115">
        <v>1.1619999999999999</v>
      </c>
      <c r="J11" s="115">
        <v>1.214</v>
      </c>
      <c r="K11" s="198">
        <v>1.774</v>
      </c>
      <c r="L11" s="198">
        <v>1.38</v>
      </c>
      <c r="M11" s="115">
        <v>1.079</v>
      </c>
      <c r="N11" s="115">
        <v>0.99299999999999999</v>
      </c>
      <c r="O11" s="103" t="s">
        <v>148</v>
      </c>
      <c r="P11" s="103" t="s">
        <v>148</v>
      </c>
    </row>
    <row r="12" spans="1:16" ht="14.25" x14ac:dyDescent="0.2">
      <c r="A12" s="110" t="s">
        <v>166</v>
      </c>
      <c r="B12" s="140"/>
      <c r="C12" s="115">
        <v>13.48</v>
      </c>
      <c r="D12" s="103">
        <v>11.49</v>
      </c>
      <c r="E12" s="103">
        <v>13.85</v>
      </c>
      <c r="F12" s="103">
        <v>11.82</v>
      </c>
      <c r="G12" s="103">
        <v>12.07</v>
      </c>
      <c r="H12" s="103">
        <v>12.56</v>
      </c>
      <c r="I12" s="115">
        <v>11.7</v>
      </c>
      <c r="J12" s="103">
        <v>12.73</v>
      </c>
      <c r="K12" s="197">
        <v>13.23</v>
      </c>
      <c r="L12" s="198">
        <v>11.7</v>
      </c>
      <c r="M12" s="103">
        <v>11.36</v>
      </c>
      <c r="N12" s="103">
        <v>11.22</v>
      </c>
      <c r="O12" s="115">
        <v>13.9</v>
      </c>
      <c r="P12" s="103">
        <v>12.61</v>
      </c>
    </row>
    <row r="13" spans="1:16" ht="14.25" x14ac:dyDescent="0.2">
      <c r="A13" s="110" t="s">
        <v>168</v>
      </c>
      <c r="B13" s="140"/>
      <c r="C13" s="115">
        <v>6.9569999999999999</v>
      </c>
      <c r="D13" s="115">
        <v>5.9089999999999998</v>
      </c>
      <c r="E13" s="115">
        <v>7.1340000000000003</v>
      </c>
      <c r="F13" s="115">
        <v>6.077</v>
      </c>
      <c r="G13" s="115">
        <v>6.1630000000000003</v>
      </c>
      <c r="H13" s="115">
        <v>6.3810000000000002</v>
      </c>
      <c r="I13" s="115">
        <v>5.9740000000000002</v>
      </c>
      <c r="J13" s="115">
        <v>6.4640000000000004</v>
      </c>
      <c r="K13" s="198">
        <v>6.8860000000000001</v>
      </c>
      <c r="L13" s="198">
        <v>6.12</v>
      </c>
      <c r="M13" s="103">
        <v>6.12</v>
      </c>
      <c r="N13" s="115">
        <v>5.9870000000000001</v>
      </c>
      <c r="O13" s="115">
        <v>7.0650000000000004</v>
      </c>
      <c r="P13" s="115">
        <v>6.4109999999999996</v>
      </c>
    </row>
    <row r="14" spans="1:16" ht="14.25" x14ac:dyDescent="0.2">
      <c r="A14" s="110" t="s">
        <v>170</v>
      </c>
      <c r="B14" s="140"/>
      <c r="C14" s="117" t="s">
        <v>173</v>
      </c>
      <c r="D14" s="103" t="s">
        <v>173</v>
      </c>
      <c r="E14" s="103" t="s">
        <v>173</v>
      </c>
      <c r="F14" s="103" t="s">
        <v>173</v>
      </c>
      <c r="G14" s="103" t="s">
        <v>173</v>
      </c>
      <c r="H14" s="103" t="s">
        <v>173</v>
      </c>
      <c r="I14" s="103" t="s">
        <v>173</v>
      </c>
      <c r="J14" s="103" t="s">
        <v>173</v>
      </c>
      <c r="K14" s="197" t="s">
        <v>172</v>
      </c>
      <c r="L14" s="197" t="s">
        <v>173</v>
      </c>
      <c r="M14" s="103" t="s">
        <v>173</v>
      </c>
      <c r="N14" s="103" t="s">
        <v>173</v>
      </c>
      <c r="O14" s="103" t="s">
        <v>174</v>
      </c>
      <c r="P14" s="103" t="s">
        <v>173</v>
      </c>
    </row>
    <row r="15" spans="1:16" ht="14.25" x14ac:dyDescent="0.2">
      <c r="A15" s="110" t="s">
        <v>175</v>
      </c>
      <c r="B15" s="140"/>
      <c r="C15" s="115">
        <v>4.0869999999999997</v>
      </c>
      <c r="D15" s="115">
        <v>3.3879999999999999</v>
      </c>
      <c r="E15" s="115">
        <v>4.8159999999999998</v>
      </c>
      <c r="F15" s="115">
        <v>4.2249999999999996</v>
      </c>
      <c r="G15" s="115">
        <v>4.2969999999999997</v>
      </c>
      <c r="H15" s="115">
        <v>4.6929999999999996</v>
      </c>
      <c r="I15" s="115">
        <v>5.7030000000000003</v>
      </c>
      <c r="J15" s="115">
        <v>6.0490000000000004</v>
      </c>
      <c r="K15" s="198">
        <v>4.9610000000000003</v>
      </c>
      <c r="L15" s="198">
        <v>4.819</v>
      </c>
      <c r="M15" s="115">
        <v>4.1909999999999998</v>
      </c>
      <c r="N15" s="115">
        <v>4.05</v>
      </c>
      <c r="O15" s="115">
        <v>7.3529999999999998</v>
      </c>
      <c r="P15" s="115">
        <v>6.734</v>
      </c>
    </row>
    <row r="16" spans="1:16" ht="14.25" x14ac:dyDescent="0.2">
      <c r="A16" s="110" t="s">
        <v>177</v>
      </c>
      <c r="B16" s="140"/>
      <c r="C16" s="117" t="s">
        <v>145</v>
      </c>
      <c r="D16" s="103" t="s">
        <v>145</v>
      </c>
      <c r="E16" s="103" t="s">
        <v>145</v>
      </c>
      <c r="F16" s="103" t="s">
        <v>145</v>
      </c>
      <c r="G16" s="103" t="s">
        <v>145</v>
      </c>
      <c r="H16" s="103" t="s">
        <v>145</v>
      </c>
      <c r="I16" s="103" t="s">
        <v>145</v>
      </c>
      <c r="J16" s="103" t="s">
        <v>145</v>
      </c>
      <c r="K16" s="197" t="s">
        <v>145</v>
      </c>
      <c r="L16" s="197" t="s">
        <v>145</v>
      </c>
      <c r="M16" s="103" t="s">
        <v>145</v>
      </c>
      <c r="N16" s="103" t="s">
        <v>145</v>
      </c>
      <c r="O16" s="103" t="s">
        <v>145</v>
      </c>
      <c r="P16" s="103" t="s">
        <v>145</v>
      </c>
    </row>
    <row r="17" spans="1:16" ht="14.25" x14ac:dyDescent="0.2">
      <c r="A17" s="110" t="s">
        <v>179</v>
      </c>
      <c r="B17" s="140"/>
      <c r="C17" s="115">
        <v>5.5620000000000003</v>
      </c>
      <c r="D17" s="115">
        <v>4.7039999999999997</v>
      </c>
      <c r="E17" s="115">
        <v>3.8679999999999999</v>
      </c>
      <c r="F17" s="115">
        <v>3.3610000000000002</v>
      </c>
      <c r="G17" s="115">
        <v>2.0379999999999998</v>
      </c>
      <c r="H17" s="115">
        <v>1.9750000000000001</v>
      </c>
      <c r="I17" s="103" t="s">
        <v>181</v>
      </c>
      <c r="J17" s="103" t="s">
        <v>181</v>
      </c>
      <c r="K17" s="198">
        <v>5.3410000000000002</v>
      </c>
      <c r="L17" s="197">
        <v>4.3899999999999997</v>
      </c>
      <c r="M17" s="115">
        <v>11.67</v>
      </c>
      <c r="N17" s="103">
        <v>11.05</v>
      </c>
      <c r="O17" s="103" t="s">
        <v>181</v>
      </c>
      <c r="P17" s="115" t="s">
        <v>181</v>
      </c>
    </row>
    <row r="18" spans="1:16" ht="14.25" x14ac:dyDescent="0.2">
      <c r="A18" s="110" t="s">
        <v>182</v>
      </c>
      <c r="B18" s="140"/>
      <c r="C18" s="103" t="s">
        <v>184</v>
      </c>
      <c r="D18" s="103" t="s">
        <v>184</v>
      </c>
      <c r="E18" s="103" t="s">
        <v>184</v>
      </c>
      <c r="F18" s="103" t="s">
        <v>184</v>
      </c>
      <c r="G18" s="103" t="s">
        <v>184</v>
      </c>
      <c r="H18" s="103" t="s">
        <v>184</v>
      </c>
      <c r="I18" s="103" t="s">
        <v>184</v>
      </c>
      <c r="J18" s="103" t="s">
        <v>184</v>
      </c>
      <c r="K18" s="197" t="s">
        <v>184</v>
      </c>
      <c r="L18" s="197" t="s">
        <v>184</v>
      </c>
      <c r="M18" s="103" t="s">
        <v>184</v>
      </c>
      <c r="N18" s="103" t="s">
        <v>184</v>
      </c>
      <c r="O18" s="103" t="s">
        <v>184</v>
      </c>
      <c r="P18" s="103" t="s">
        <v>184</v>
      </c>
    </row>
    <row r="19" spans="1:16" ht="14.25" x14ac:dyDescent="0.2">
      <c r="A19" s="110" t="s">
        <v>185</v>
      </c>
      <c r="B19" s="140"/>
      <c r="C19" s="117" t="s">
        <v>197</v>
      </c>
      <c r="D19" s="103" t="s">
        <v>198</v>
      </c>
      <c r="E19" s="103" t="s">
        <v>199</v>
      </c>
      <c r="F19" s="103" t="s">
        <v>201</v>
      </c>
      <c r="G19" s="103" t="s">
        <v>202</v>
      </c>
      <c r="H19" s="103" t="s">
        <v>203</v>
      </c>
      <c r="I19" s="103" t="s">
        <v>204</v>
      </c>
      <c r="J19" s="103" t="s">
        <v>205</v>
      </c>
      <c r="K19" s="197" t="s">
        <v>206</v>
      </c>
      <c r="L19" s="197" t="s">
        <v>197</v>
      </c>
      <c r="M19" s="103">
        <v>0.57499999999999996</v>
      </c>
      <c r="N19" s="103" t="s">
        <v>207</v>
      </c>
      <c r="O19" s="103" t="s">
        <v>148</v>
      </c>
      <c r="P19" s="103" t="s">
        <v>148</v>
      </c>
    </row>
    <row r="20" spans="1:16" ht="14.25" x14ac:dyDescent="0.2">
      <c r="A20" s="110" t="s">
        <v>208</v>
      </c>
      <c r="B20" s="140"/>
      <c r="C20" s="117" t="s">
        <v>212</v>
      </c>
      <c r="D20" s="103" t="s">
        <v>215</v>
      </c>
      <c r="E20" s="103" t="s">
        <v>216</v>
      </c>
      <c r="F20" s="103" t="s">
        <v>217</v>
      </c>
      <c r="G20" s="103" t="s">
        <v>218</v>
      </c>
      <c r="H20" s="103" t="s">
        <v>215</v>
      </c>
      <c r="I20" s="103" t="s">
        <v>145</v>
      </c>
      <c r="J20" s="103" t="s">
        <v>145</v>
      </c>
      <c r="K20" s="197" t="s">
        <v>145</v>
      </c>
      <c r="L20" s="197" t="s">
        <v>145</v>
      </c>
      <c r="M20" s="103" t="s">
        <v>145</v>
      </c>
      <c r="N20" s="103" t="s">
        <v>145</v>
      </c>
      <c r="O20" s="103" t="s">
        <v>145</v>
      </c>
      <c r="P20" s="103" t="s">
        <v>145</v>
      </c>
    </row>
    <row r="21" spans="1:16" ht="14.25" x14ac:dyDescent="0.2">
      <c r="A21" s="110" t="s">
        <v>219</v>
      </c>
      <c r="B21" s="140"/>
      <c r="C21" s="117" t="s">
        <v>221</v>
      </c>
      <c r="D21" s="103" t="s">
        <v>221</v>
      </c>
      <c r="E21" s="103" t="s">
        <v>221</v>
      </c>
      <c r="F21" s="103" t="s">
        <v>221</v>
      </c>
      <c r="G21" s="103" t="s">
        <v>221</v>
      </c>
      <c r="H21" s="103" t="s">
        <v>221</v>
      </c>
      <c r="I21" s="103" t="s">
        <v>221</v>
      </c>
      <c r="J21" s="103" t="s">
        <v>221</v>
      </c>
      <c r="K21" s="197" t="s">
        <v>221</v>
      </c>
      <c r="L21" s="197" t="s">
        <v>221</v>
      </c>
      <c r="M21" s="103" t="s">
        <v>221</v>
      </c>
      <c r="N21" s="103" t="s">
        <v>221</v>
      </c>
      <c r="O21" s="103" t="s">
        <v>221</v>
      </c>
      <c r="P21" s="103" t="s">
        <v>221</v>
      </c>
    </row>
    <row r="22" spans="1:16" ht="14.25" x14ac:dyDescent="0.2">
      <c r="A22" s="110" t="s">
        <v>222</v>
      </c>
      <c r="B22" s="140"/>
      <c r="C22" s="115">
        <v>29.22</v>
      </c>
      <c r="D22" s="103">
        <v>24.66</v>
      </c>
      <c r="E22" s="103">
        <v>28.79</v>
      </c>
      <c r="F22" s="103">
        <v>25.33</v>
      </c>
      <c r="G22" s="103">
        <v>25.07</v>
      </c>
      <c r="H22" s="103">
        <v>26.18</v>
      </c>
      <c r="I22" s="103">
        <v>23.88</v>
      </c>
      <c r="J22" s="115">
        <v>25.5</v>
      </c>
      <c r="K22" s="197">
        <v>29.35</v>
      </c>
      <c r="L22" s="197">
        <v>25.71</v>
      </c>
      <c r="M22" s="115">
        <v>27.3</v>
      </c>
      <c r="N22" s="103">
        <v>25.98</v>
      </c>
      <c r="O22" s="103">
        <v>27.21</v>
      </c>
      <c r="P22" s="103">
        <v>25.03</v>
      </c>
    </row>
    <row r="23" spans="1:16" ht="14.25" x14ac:dyDescent="0.2">
      <c r="A23" s="110" t="s">
        <v>224</v>
      </c>
      <c r="B23" s="140"/>
      <c r="C23" s="115">
        <v>7.0369999999999999</v>
      </c>
      <c r="D23" s="115">
        <v>5.9939999999999998</v>
      </c>
      <c r="E23" s="115">
        <v>7.2050000000000001</v>
      </c>
      <c r="F23" s="115">
        <v>6.1609999999999996</v>
      </c>
      <c r="G23" s="115">
        <v>6.2569999999999997</v>
      </c>
      <c r="H23" s="115">
        <v>6.4930000000000003</v>
      </c>
      <c r="I23" s="115">
        <v>6.0830000000000002</v>
      </c>
      <c r="J23" s="115">
        <v>6.5830000000000002</v>
      </c>
      <c r="K23" s="198">
        <v>7.0110000000000001</v>
      </c>
      <c r="L23" s="198">
        <v>6.2009999999999996</v>
      </c>
      <c r="M23" s="115">
        <v>6.1909999999999998</v>
      </c>
      <c r="N23" s="115">
        <v>6.0789999999999997</v>
      </c>
      <c r="O23" s="115">
        <v>7.1740000000000004</v>
      </c>
      <c r="P23" s="115">
        <v>6.5209999999999999</v>
      </c>
    </row>
    <row r="24" spans="1:16" ht="14.25" x14ac:dyDescent="0.2">
      <c r="A24" s="110" t="s">
        <v>226</v>
      </c>
      <c r="B24" s="140"/>
      <c r="C24" s="115">
        <v>8.5449999999999999</v>
      </c>
      <c r="D24" s="115">
        <v>6.883</v>
      </c>
      <c r="E24" s="115">
        <v>10.51</v>
      </c>
      <c r="F24" s="115">
        <v>8.9649999999999999</v>
      </c>
      <c r="G24" s="115">
        <v>8.5090000000000003</v>
      </c>
      <c r="H24" s="115">
        <v>10.11</v>
      </c>
      <c r="I24" s="103">
        <v>15.39</v>
      </c>
      <c r="J24" s="103">
        <v>16.61</v>
      </c>
      <c r="K24" s="197">
        <v>9.92</v>
      </c>
      <c r="L24" s="197">
        <v>10.35</v>
      </c>
      <c r="M24" s="103">
        <v>9.24</v>
      </c>
      <c r="N24" s="115">
        <v>8.609</v>
      </c>
      <c r="O24" s="103">
        <v>25.32</v>
      </c>
      <c r="P24" s="103">
        <v>23.11</v>
      </c>
    </row>
    <row r="25" spans="1:16" ht="14.25" x14ac:dyDescent="0.2">
      <c r="A25" s="110" t="s">
        <v>228</v>
      </c>
      <c r="B25" s="140"/>
      <c r="C25" s="103" t="s">
        <v>221</v>
      </c>
      <c r="D25" s="103" t="s">
        <v>221</v>
      </c>
      <c r="E25" s="103" t="s">
        <v>221</v>
      </c>
      <c r="F25" s="103" t="s">
        <v>221</v>
      </c>
      <c r="G25" s="103" t="s">
        <v>221</v>
      </c>
      <c r="H25" s="103" t="s">
        <v>221</v>
      </c>
      <c r="I25" s="103" t="s">
        <v>221</v>
      </c>
      <c r="J25" s="103" t="s">
        <v>221</v>
      </c>
      <c r="K25" s="197" t="s">
        <v>221</v>
      </c>
      <c r="L25" s="197" t="s">
        <v>221</v>
      </c>
      <c r="M25" s="103" t="s">
        <v>221</v>
      </c>
      <c r="N25" s="103" t="s">
        <v>221</v>
      </c>
      <c r="O25" s="103" t="s">
        <v>221</v>
      </c>
      <c r="P25" s="103" t="s">
        <v>221</v>
      </c>
    </row>
    <row r="26" spans="1:16" ht="14.25" x14ac:dyDescent="0.2">
      <c r="A26" s="110" t="s">
        <v>230</v>
      </c>
      <c r="B26" s="140"/>
      <c r="C26" s="103" t="s">
        <v>145</v>
      </c>
      <c r="D26" s="103" t="s">
        <v>145</v>
      </c>
      <c r="E26" s="103" t="s">
        <v>145</v>
      </c>
      <c r="F26" s="103" t="s">
        <v>145</v>
      </c>
      <c r="G26" s="103" t="s">
        <v>145</v>
      </c>
      <c r="H26" s="103" t="s">
        <v>145</v>
      </c>
      <c r="I26" s="103" t="s">
        <v>145</v>
      </c>
      <c r="J26" s="103" t="s">
        <v>145</v>
      </c>
      <c r="K26" s="197" t="s">
        <v>145</v>
      </c>
      <c r="L26" s="197" t="s">
        <v>145</v>
      </c>
      <c r="M26" s="103" t="s">
        <v>145</v>
      </c>
      <c r="N26" s="103" t="s">
        <v>145</v>
      </c>
      <c r="O26" s="103" t="s">
        <v>145</v>
      </c>
      <c r="P26" s="103" t="s">
        <v>145</v>
      </c>
    </row>
    <row r="27" spans="1:16" ht="14.25" x14ac:dyDescent="0.2">
      <c r="A27" s="110" t="s">
        <v>232</v>
      </c>
      <c r="B27" s="140"/>
      <c r="C27" s="103" t="s">
        <v>243</v>
      </c>
      <c r="D27" s="103" t="s">
        <v>244</v>
      </c>
      <c r="E27" s="103" t="s">
        <v>181</v>
      </c>
      <c r="F27" s="103" t="s">
        <v>181</v>
      </c>
      <c r="G27" s="103" t="s">
        <v>181</v>
      </c>
      <c r="H27" s="103" t="s">
        <v>181</v>
      </c>
      <c r="I27" s="103" t="s">
        <v>181</v>
      </c>
      <c r="J27" s="103" t="s">
        <v>181</v>
      </c>
      <c r="K27" s="197" t="s">
        <v>246</v>
      </c>
      <c r="L27" s="197" t="s">
        <v>247</v>
      </c>
      <c r="M27" s="103" t="s">
        <v>199</v>
      </c>
      <c r="N27" s="103" t="s">
        <v>248</v>
      </c>
      <c r="O27" s="103" t="s">
        <v>181</v>
      </c>
      <c r="P27" s="103" t="s">
        <v>181</v>
      </c>
    </row>
    <row r="28" spans="1:16" ht="14.25" x14ac:dyDescent="0.2">
      <c r="A28" s="110" t="s">
        <v>249</v>
      </c>
      <c r="B28" s="140"/>
      <c r="C28" s="103">
        <v>1.7999999999999999E-2</v>
      </c>
      <c r="D28" s="103">
        <v>1.4E-2</v>
      </c>
      <c r="E28" s="103">
        <v>1.4E-2</v>
      </c>
      <c r="F28" s="103">
        <v>1.2E-2</v>
      </c>
      <c r="G28" s="103" t="s">
        <v>252</v>
      </c>
      <c r="H28" s="103" t="s">
        <v>174</v>
      </c>
      <c r="I28" s="103" t="s">
        <v>172</v>
      </c>
      <c r="J28" s="103" t="s">
        <v>174</v>
      </c>
      <c r="K28" s="199">
        <v>0.01</v>
      </c>
      <c r="L28" s="197" t="s">
        <v>252</v>
      </c>
      <c r="M28" s="118">
        <v>0.01</v>
      </c>
      <c r="N28" s="103" t="s">
        <v>253</v>
      </c>
      <c r="O28" s="103" t="s">
        <v>173</v>
      </c>
      <c r="P28" s="103" t="s">
        <v>173</v>
      </c>
    </row>
    <row r="29" spans="1:16" ht="14.25" x14ac:dyDescent="0.2">
      <c r="A29" s="110" t="s">
        <v>254</v>
      </c>
      <c r="B29" s="140"/>
      <c r="C29" s="103" t="s">
        <v>173</v>
      </c>
      <c r="D29" s="103" t="s">
        <v>173</v>
      </c>
      <c r="E29" s="103" t="s">
        <v>173</v>
      </c>
      <c r="F29" s="103" t="s">
        <v>173</v>
      </c>
      <c r="G29" s="103" t="s">
        <v>173</v>
      </c>
      <c r="H29" s="103" t="s">
        <v>173</v>
      </c>
      <c r="I29" s="103" t="s">
        <v>173</v>
      </c>
      <c r="J29" s="103" t="s">
        <v>173</v>
      </c>
      <c r="K29" s="197" t="s">
        <v>173</v>
      </c>
      <c r="L29" s="197" t="s">
        <v>173</v>
      </c>
      <c r="M29" s="103" t="s">
        <v>173</v>
      </c>
      <c r="N29" s="103" t="s">
        <v>173</v>
      </c>
      <c r="O29" s="103" t="s">
        <v>173</v>
      </c>
      <c r="P29" s="103" t="s">
        <v>173</v>
      </c>
    </row>
    <row r="30" spans="1:16" ht="14.25" x14ac:dyDescent="0.2">
      <c r="A30" s="110" t="s">
        <v>256</v>
      </c>
      <c r="B30" s="140"/>
      <c r="C30" s="103" t="s">
        <v>145</v>
      </c>
      <c r="D30" s="103" t="s">
        <v>145</v>
      </c>
      <c r="E30" s="103" t="s">
        <v>145</v>
      </c>
      <c r="F30" s="103" t="s">
        <v>145</v>
      </c>
      <c r="G30" s="103" t="s">
        <v>145</v>
      </c>
      <c r="H30" s="103" t="s">
        <v>145</v>
      </c>
      <c r="I30" s="103" t="s">
        <v>145</v>
      </c>
      <c r="J30" s="103" t="s">
        <v>145</v>
      </c>
      <c r="K30" s="197" t="s">
        <v>145</v>
      </c>
      <c r="L30" s="197" t="s">
        <v>145</v>
      </c>
      <c r="M30" s="103" t="s">
        <v>145</v>
      </c>
      <c r="N30" s="103" t="s">
        <v>145</v>
      </c>
      <c r="O30" s="103" t="s">
        <v>145</v>
      </c>
      <c r="P30" s="103" t="s">
        <v>145</v>
      </c>
    </row>
    <row r="31" spans="1:16" ht="14.25" x14ac:dyDescent="0.2">
      <c r="A31" s="110" t="s">
        <v>258</v>
      </c>
      <c r="B31" s="140"/>
      <c r="C31" s="103" t="s">
        <v>221</v>
      </c>
      <c r="D31" s="103" t="s">
        <v>221</v>
      </c>
      <c r="E31" s="103" t="s">
        <v>221</v>
      </c>
      <c r="F31" s="103" t="s">
        <v>221</v>
      </c>
      <c r="G31" s="103" t="s">
        <v>221</v>
      </c>
      <c r="H31" s="103" t="s">
        <v>221</v>
      </c>
      <c r="I31" s="103" t="s">
        <v>221</v>
      </c>
      <c r="J31" s="103" t="s">
        <v>221</v>
      </c>
      <c r="K31" s="197" t="s">
        <v>221</v>
      </c>
      <c r="L31" s="197" t="s">
        <v>221</v>
      </c>
      <c r="M31" s="103" t="s">
        <v>221</v>
      </c>
      <c r="N31" s="103" t="s">
        <v>221</v>
      </c>
      <c r="O31" s="103" t="s">
        <v>221</v>
      </c>
      <c r="P31" s="103" t="s">
        <v>221</v>
      </c>
    </row>
    <row r="32" spans="1:16" ht="14.25" x14ac:dyDescent="0.2">
      <c r="A32" s="110" t="s">
        <v>260</v>
      </c>
      <c r="B32" s="140"/>
      <c r="C32" s="103" t="s">
        <v>184</v>
      </c>
      <c r="D32" s="103" t="s">
        <v>184</v>
      </c>
      <c r="E32" s="103" t="s">
        <v>184</v>
      </c>
      <c r="F32" s="103" t="s">
        <v>184</v>
      </c>
      <c r="G32" s="103" t="s">
        <v>184</v>
      </c>
      <c r="H32" s="103" t="s">
        <v>184</v>
      </c>
      <c r="I32" s="103" t="s">
        <v>184</v>
      </c>
      <c r="J32" s="103" t="s">
        <v>184</v>
      </c>
      <c r="K32" s="197" t="s">
        <v>184</v>
      </c>
      <c r="L32" s="197" t="s">
        <v>184</v>
      </c>
      <c r="M32" s="103" t="s">
        <v>184</v>
      </c>
      <c r="N32" s="103" t="s">
        <v>184</v>
      </c>
      <c r="O32" s="103" t="s">
        <v>184</v>
      </c>
      <c r="P32" s="103" t="s">
        <v>184</v>
      </c>
    </row>
    <row r="33" spans="1:18" ht="14.25" x14ac:dyDescent="0.2">
      <c r="A33" s="110" t="s">
        <v>262</v>
      </c>
      <c r="B33" s="140"/>
      <c r="C33" s="115">
        <v>7.4080000000000004</v>
      </c>
      <c r="D33" s="115">
        <v>6.3109999999999999</v>
      </c>
      <c r="E33" s="115">
        <v>7.5629999999999997</v>
      </c>
      <c r="F33" s="115">
        <v>6.4729999999999999</v>
      </c>
      <c r="G33" s="115">
        <v>6.5979999999999999</v>
      </c>
      <c r="H33" s="115">
        <v>6.8929999999999998</v>
      </c>
      <c r="I33" s="115">
        <v>6.4290000000000003</v>
      </c>
      <c r="J33" s="115">
        <v>6.9530000000000003</v>
      </c>
      <c r="K33" s="198">
        <v>7.1369999999999996</v>
      </c>
      <c r="L33" s="198">
        <v>6.3760000000000003</v>
      </c>
      <c r="M33" s="115">
        <v>6.1920000000000002</v>
      </c>
      <c r="N33" s="115">
        <v>6.1529999999999996</v>
      </c>
      <c r="O33" s="115">
        <v>7.5819999999999999</v>
      </c>
      <c r="P33" s="115">
        <v>6.9160000000000004</v>
      </c>
    </row>
    <row r="35" spans="1:18" ht="13.5" thickBot="1" x14ac:dyDescent="0.25"/>
    <row r="36" spans="1:18" ht="13.5" thickBot="1" x14ac:dyDescent="0.25">
      <c r="A36" s="174" t="s">
        <v>352</v>
      </c>
      <c r="B36" s="175"/>
      <c r="C36" s="175"/>
      <c r="D36" s="176"/>
      <c r="E36" s="174" t="s">
        <v>353</v>
      </c>
      <c r="F36" s="175"/>
      <c r="G36" s="175"/>
      <c r="H36" s="175"/>
      <c r="I36" s="175"/>
      <c r="J36" s="177"/>
      <c r="K36" s="174" t="s">
        <v>354</v>
      </c>
      <c r="L36" s="175"/>
      <c r="M36" s="175"/>
      <c r="N36" s="175"/>
      <c r="O36" s="175"/>
      <c r="P36" s="177"/>
      <c r="Q36" s="174" t="s">
        <v>355</v>
      </c>
      <c r="R36" s="177"/>
    </row>
    <row r="37" spans="1:18" ht="13.5" thickTop="1" x14ac:dyDescent="0.2">
      <c r="A37" s="178" t="s">
        <v>4</v>
      </c>
      <c r="B37" s="179" t="s">
        <v>356</v>
      </c>
      <c r="C37" s="179" t="s">
        <v>5</v>
      </c>
      <c r="E37" s="178" t="s">
        <v>357</v>
      </c>
      <c r="F37" s="179" t="s">
        <v>6</v>
      </c>
      <c r="H37" s="179" t="s">
        <v>358</v>
      </c>
      <c r="I37" s="179" t="s">
        <v>359</v>
      </c>
      <c r="J37" s="180" t="s">
        <v>360</v>
      </c>
      <c r="K37" s="181" t="s">
        <v>7</v>
      </c>
      <c r="L37" s="180" t="s">
        <v>8</v>
      </c>
      <c r="M37" s="180" t="s">
        <v>9</v>
      </c>
      <c r="N37" s="180" t="s">
        <v>10</v>
      </c>
      <c r="O37" s="180" t="s">
        <v>11</v>
      </c>
      <c r="P37" s="124" t="s">
        <v>12</v>
      </c>
      <c r="Q37" s="182"/>
      <c r="R37" s="124"/>
    </row>
    <row r="38" spans="1:18" ht="14.25" x14ac:dyDescent="0.2">
      <c r="A38" s="170" t="s">
        <v>14</v>
      </c>
      <c r="B38" s="184">
        <v>5.28</v>
      </c>
      <c r="C38">
        <v>30.082000000000001</v>
      </c>
      <c r="E38">
        <v>12.138999999999999</v>
      </c>
      <c r="F38">
        <v>0.10199999999999999</v>
      </c>
      <c r="H38">
        <v>90.048000000000002</v>
      </c>
      <c r="I38">
        <v>0.3</v>
      </c>
      <c r="J38" s="188">
        <f>SUM(I38+H38+E38)/E38</f>
        <v>8.4427877090369883</v>
      </c>
      <c r="K38" s="115">
        <v>13.48</v>
      </c>
      <c r="L38" s="115">
        <v>6.9569999999999999</v>
      </c>
      <c r="M38" s="115">
        <v>4.0869999999999997</v>
      </c>
      <c r="N38" s="115">
        <v>7.0369999999999999</v>
      </c>
      <c r="O38" s="115">
        <v>8.5449999999999999</v>
      </c>
      <c r="P38" s="115">
        <v>7.4080000000000004</v>
      </c>
    </row>
    <row r="39" spans="1:18" ht="14.25" x14ac:dyDescent="0.2">
      <c r="A39" s="170" t="s">
        <v>16</v>
      </c>
      <c r="B39" s="184">
        <v>5.31</v>
      </c>
      <c r="C39">
        <v>30.091999999999999</v>
      </c>
      <c r="E39">
        <v>10.135</v>
      </c>
      <c r="F39">
        <v>0.1</v>
      </c>
      <c r="H39">
        <v>90.055000000000007</v>
      </c>
      <c r="I39">
        <v>0.3</v>
      </c>
      <c r="J39" s="188">
        <f t="shared" ref="J39:J51" si="0">SUM(I39+H39+E39)/E39</f>
        <v>9.9151455352738047</v>
      </c>
      <c r="K39" s="103">
        <v>11.49</v>
      </c>
      <c r="L39" s="115">
        <v>5.9089999999999998</v>
      </c>
      <c r="M39" s="115">
        <v>3.3879999999999999</v>
      </c>
      <c r="N39" s="115">
        <v>5.9939999999999998</v>
      </c>
      <c r="O39" s="115">
        <v>6.883</v>
      </c>
      <c r="P39" s="115">
        <v>6.3109999999999999</v>
      </c>
    </row>
    <row r="40" spans="1:18" ht="14.25" x14ac:dyDescent="0.2">
      <c r="A40" s="170" t="s">
        <v>18</v>
      </c>
      <c r="B40" s="184">
        <v>5.31</v>
      </c>
      <c r="C40">
        <v>30.004999999999999</v>
      </c>
      <c r="E40">
        <v>10.426</v>
      </c>
      <c r="F40">
        <v>0.10100000000000001</v>
      </c>
      <c r="H40">
        <v>89.870999999999995</v>
      </c>
      <c r="I40">
        <v>0.3</v>
      </c>
      <c r="J40" s="188">
        <f t="shared" si="0"/>
        <v>9.6486667945520814</v>
      </c>
      <c r="K40" s="103">
        <v>13.85</v>
      </c>
      <c r="L40" s="115">
        <v>7.1340000000000003</v>
      </c>
      <c r="M40" s="115">
        <v>4.8159999999999998</v>
      </c>
      <c r="N40" s="115">
        <v>7.2050000000000001</v>
      </c>
      <c r="O40" s="115">
        <v>10.51</v>
      </c>
      <c r="P40" s="115">
        <v>7.5629999999999997</v>
      </c>
    </row>
    <row r="41" spans="1:18" ht="14.25" x14ac:dyDescent="0.2">
      <c r="A41" s="170" t="s">
        <v>20</v>
      </c>
      <c r="B41" s="184">
        <v>5.34</v>
      </c>
      <c r="C41">
        <v>30.071999999999999</v>
      </c>
      <c r="E41">
        <v>10.968999999999999</v>
      </c>
      <c r="F41">
        <v>0.1</v>
      </c>
      <c r="H41">
        <v>90.001000000000005</v>
      </c>
      <c r="I41">
        <v>0.3</v>
      </c>
      <c r="J41" s="188">
        <f t="shared" si="0"/>
        <v>9.2323821679277973</v>
      </c>
      <c r="K41" s="103">
        <v>11.82</v>
      </c>
      <c r="L41" s="115">
        <v>6.077</v>
      </c>
      <c r="M41" s="115">
        <v>4.2249999999999996</v>
      </c>
      <c r="N41" s="115">
        <v>6.1609999999999996</v>
      </c>
      <c r="O41" s="115">
        <v>8.9649999999999999</v>
      </c>
      <c r="P41" s="115">
        <v>6.4729999999999999</v>
      </c>
    </row>
    <row r="42" spans="1:18" ht="14.25" x14ac:dyDescent="0.2">
      <c r="A42" s="170" t="s">
        <v>22</v>
      </c>
      <c r="B42" s="184">
        <v>5.33</v>
      </c>
      <c r="C42">
        <v>29.73</v>
      </c>
      <c r="E42">
        <v>12.358000000000001</v>
      </c>
      <c r="F42">
        <v>0.10100000000000001</v>
      </c>
      <c r="H42">
        <v>89.882000000000005</v>
      </c>
      <c r="I42">
        <v>0.3</v>
      </c>
      <c r="J42" s="188">
        <f t="shared" si="0"/>
        <v>8.2974591357824892</v>
      </c>
      <c r="K42" s="103">
        <v>12.07</v>
      </c>
      <c r="L42" s="115">
        <v>6.1630000000000003</v>
      </c>
      <c r="M42" s="115">
        <v>4.2969999999999997</v>
      </c>
      <c r="N42" s="115">
        <v>6.2569999999999997</v>
      </c>
      <c r="O42" s="115">
        <v>8.5090000000000003</v>
      </c>
      <c r="P42" s="115">
        <v>6.5979999999999999</v>
      </c>
    </row>
    <row r="43" spans="1:18" ht="14.25" x14ac:dyDescent="0.2">
      <c r="A43" s="170" t="s">
        <v>24</v>
      </c>
      <c r="B43" s="184">
        <v>5.38</v>
      </c>
      <c r="C43">
        <v>30.036000000000001</v>
      </c>
      <c r="E43">
        <v>10.526999999999999</v>
      </c>
      <c r="F43">
        <v>0.10100000000000001</v>
      </c>
      <c r="H43">
        <v>90.108000000000004</v>
      </c>
      <c r="I43">
        <v>0.3</v>
      </c>
      <c r="J43" s="188">
        <f t="shared" si="0"/>
        <v>9.5882017668851542</v>
      </c>
      <c r="K43" s="103">
        <v>12.56</v>
      </c>
      <c r="L43" s="115">
        <v>6.3810000000000002</v>
      </c>
      <c r="M43" s="115">
        <v>4.6929999999999996</v>
      </c>
      <c r="N43" s="115">
        <v>6.4930000000000003</v>
      </c>
      <c r="O43" s="115">
        <v>10.11</v>
      </c>
      <c r="P43" s="115">
        <v>6.8929999999999998</v>
      </c>
    </row>
    <row r="44" spans="1:18" ht="14.25" x14ac:dyDescent="0.2">
      <c r="A44" s="170" t="s">
        <v>26</v>
      </c>
      <c r="B44" s="184">
        <v>5.49</v>
      </c>
      <c r="C44">
        <v>30.120999999999999</v>
      </c>
      <c r="E44">
        <v>10.311999999999999</v>
      </c>
      <c r="F44">
        <v>0.10100000000000001</v>
      </c>
      <c r="H44">
        <v>90.009</v>
      </c>
      <c r="I44">
        <v>0.3</v>
      </c>
      <c r="J44" s="188">
        <f t="shared" si="0"/>
        <v>9.7576609775019403</v>
      </c>
      <c r="K44" s="115">
        <v>11.7</v>
      </c>
      <c r="L44" s="115">
        <v>5.9740000000000002</v>
      </c>
      <c r="M44" s="115">
        <v>5.7030000000000003</v>
      </c>
      <c r="N44" s="115">
        <v>6.0830000000000002</v>
      </c>
      <c r="O44" s="103">
        <v>15.39</v>
      </c>
      <c r="P44" s="115">
        <v>6.4290000000000003</v>
      </c>
    </row>
    <row r="45" spans="1:18" ht="14.25" x14ac:dyDescent="0.2">
      <c r="A45" s="170" t="s">
        <v>28</v>
      </c>
      <c r="B45" s="184">
        <v>5.53</v>
      </c>
      <c r="C45">
        <v>30.042999999999999</v>
      </c>
      <c r="E45">
        <v>11.058999999999999</v>
      </c>
      <c r="F45">
        <v>0.1</v>
      </c>
      <c r="H45">
        <v>89.938000000000002</v>
      </c>
      <c r="I45">
        <v>0.3</v>
      </c>
      <c r="J45" s="188">
        <f t="shared" si="0"/>
        <v>9.1596889411339184</v>
      </c>
      <c r="K45" s="103">
        <v>12.73</v>
      </c>
      <c r="L45" s="115">
        <v>6.4640000000000004</v>
      </c>
      <c r="M45" s="115">
        <v>6.0490000000000004</v>
      </c>
      <c r="N45" s="115">
        <v>6.5830000000000002</v>
      </c>
      <c r="O45" s="103">
        <v>16.61</v>
      </c>
      <c r="P45" s="115">
        <v>6.9530000000000003</v>
      </c>
    </row>
    <row r="46" spans="1:18" ht="14.25" x14ac:dyDescent="0.2">
      <c r="A46" s="230" t="s">
        <v>30</v>
      </c>
      <c r="B46" s="231">
        <v>5.66</v>
      </c>
      <c r="C46" s="9">
        <v>29.791</v>
      </c>
      <c r="D46" s="9"/>
      <c r="E46" s="9">
        <v>12.494999999999999</v>
      </c>
      <c r="F46" s="9">
        <v>0.10299999999999999</v>
      </c>
      <c r="G46" s="9"/>
      <c r="H46" s="9">
        <v>90.027000000000001</v>
      </c>
      <c r="I46" s="9">
        <v>0.3</v>
      </c>
      <c r="J46" s="13">
        <f t="shared" si="0"/>
        <v>8.22905162064826</v>
      </c>
      <c r="K46" s="197">
        <v>13.23</v>
      </c>
      <c r="L46" s="115">
        <v>6.8860000000000001</v>
      </c>
      <c r="M46" s="115">
        <v>4.9610000000000003</v>
      </c>
      <c r="N46" s="115">
        <v>7.0110000000000001</v>
      </c>
      <c r="O46" s="197">
        <v>9.92</v>
      </c>
      <c r="P46" s="198">
        <v>7.1369999999999996</v>
      </c>
    </row>
    <row r="47" spans="1:18" ht="14.25" x14ac:dyDescent="0.2">
      <c r="A47" s="230" t="s">
        <v>32</v>
      </c>
      <c r="B47" s="231">
        <v>5.67</v>
      </c>
      <c r="C47" s="9">
        <v>30.032</v>
      </c>
      <c r="D47" s="9"/>
      <c r="E47" s="9">
        <v>10.877000000000001</v>
      </c>
      <c r="F47" s="9">
        <v>0.1</v>
      </c>
      <c r="G47" s="9"/>
      <c r="H47" s="9">
        <v>90.067999999999998</v>
      </c>
      <c r="I47" s="9">
        <v>0.3</v>
      </c>
      <c r="J47" s="13">
        <f t="shared" si="0"/>
        <v>9.3081732095246839</v>
      </c>
      <c r="K47" s="198">
        <v>11.7</v>
      </c>
      <c r="L47" s="115">
        <v>6.12</v>
      </c>
      <c r="M47" s="115">
        <v>4.819</v>
      </c>
      <c r="N47" s="115">
        <v>6.2009999999999996</v>
      </c>
      <c r="O47" s="197">
        <v>10.35</v>
      </c>
      <c r="P47" s="198">
        <v>6.3760000000000003</v>
      </c>
    </row>
    <row r="48" spans="1:18" ht="14.25" x14ac:dyDescent="0.2">
      <c r="A48" s="170" t="s">
        <v>34</v>
      </c>
      <c r="B48" s="184">
        <v>5.7</v>
      </c>
      <c r="C48">
        <v>30.074000000000002</v>
      </c>
      <c r="E48">
        <v>11.391999999999999</v>
      </c>
      <c r="F48">
        <v>0.10100000000000001</v>
      </c>
      <c r="H48">
        <v>90.052000000000007</v>
      </c>
      <c r="I48">
        <v>0.3</v>
      </c>
      <c r="J48" s="188">
        <f t="shared" si="0"/>
        <v>8.9311797752808992</v>
      </c>
      <c r="K48" s="103">
        <v>11.36</v>
      </c>
      <c r="L48" s="103">
        <v>6.12</v>
      </c>
      <c r="M48" s="115">
        <v>4.1909999999999998</v>
      </c>
      <c r="N48" s="115">
        <v>6.1909999999999998</v>
      </c>
      <c r="O48" s="103">
        <v>9.24</v>
      </c>
      <c r="P48" s="115">
        <v>6.1920000000000002</v>
      </c>
    </row>
    <row r="49" spans="1:29" ht="14.25" x14ac:dyDescent="0.2">
      <c r="A49" s="170" t="s">
        <v>36</v>
      </c>
      <c r="B49" s="184">
        <v>5.69</v>
      </c>
      <c r="C49">
        <v>30.042999999999999</v>
      </c>
      <c r="E49">
        <v>10.753</v>
      </c>
      <c r="F49">
        <v>9.9000000000000005E-2</v>
      </c>
      <c r="H49">
        <v>89.998999999999995</v>
      </c>
      <c r="I49">
        <v>0.3</v>
      </c>
      <c r="J49" s="188">
        <f t="shared" si="0"/>
        <v>9.3975634706593496</v>
      </c>
      <c r="K49" s="103">
        <v>11.22</v>
      </c>
      <c r="L49" s="115">
        <v>5.9870000000000001</v>
      </c>
      <c r="M49" s="115">
        <v>4.05</v>
      </c>
      <c r="N49" s="115">
        <v>6.0789999999999997</v>
      </c>
      <c r="O49" s="115">
        <v>8.609</v>
      </c>
      <c r="P49" s="115">
        <v>6.1529999999999996</v>
      </c>
    </row>
    <row r="50" spans="1:29" ht="14.25" x14ac:dyDescent="0.2">
      <c r="A50" s="170" t="s">
        <v>38</v>
      </c>
      <c r="B50" s="184">
        <v>5.28</v>
      </c>
      <c r="C50" t="s">
        <v>373</v>
      </c>
      <c r="E50">
        <v>11.894</v>
      </c>
      <c r="F50" t="s">
        <v>373</v>
      </c>
      <c r="H50">
        <v>90.009</v>
      </c>
      <c r="I50">
        <v>0.3</v>
      </c>
      <c r="J50" s="188">
        <f t="shared" si="0"/>
        <v>8.5928199091979156</v>
      </c>
      <c r="K50" s="115">
        <v>13.9</v>
      </c>
      <c r="L50" s="115">
        <v>7.0650000000000004</v>
      </c>
      <c r="M50" s="115">
        <v>7.3529999999999998</v>
      </c>
      <c r="N50" s="115">
        <v>7.1740000000000004</v>
      </c>
      <c r="O50" s="103">
        <v>25.32</v>
      </c>
      <c r="P50" s="115">
        <v>7.5819999999999999</v>
      </c>
    </row>
    <row r="51" spans="1:29" ht="15" thickBot="1" x14ac:dyDescent="0.25">
      <c r="A51" s="170" t="s">
        <v>40</v>
      </c>
      <c r="B51" s="184">
        <v>5.14</v>
      </c>
      <c r="C51" t="s">
        <v>373</v>
      </c>
      <c r="E51">
        <v>11.144</v>
      </c>
      <c r="F51" t="s">
        <v>373</v>
      </c>
      <c r="H51">
        <v>91.956000000000003</v>
      </c>
      <c r="I51">
        <v>0.3</v>
      </c>
      <c r="J51" s="188">
        <f t="shared" si="0"/>
        <v>9.2785355348169425</v>
      </c>
      <c r="K51" s="103">
        <v>12.61</v>
      </c>
      <c r="L51" s="115">
        <v>6.4109999999999996</v>
      </c>
      <c r="M51" s="115">
        <v>6.734</v>
      </c>
      <c r="N51" s="115">
        <v>6.5209999999999999</v>
      </c>
      <c r="O51" s="103">
        <v>23.11</v>
      </c>
      <c r="P51" s="115">
        <v>6.9160000000000004</v>
      </c>
    </row>
    <row r="52" spans="1:29" ht="13.5" thickBot="1" x14ac:dyDescent="0.25">
      <c r="K52" s="185" t="s">
        <v>3</v>
      </c>
      <c r="L52" s="186"/>
      <c r="M52" s="186"/>
      <c r="N52" s="186"/>
      <c r="O52" s="186"/>
      <c r="P52" s="187"/>
      <c r="R52" t="s">
        <v>43</v>
      </c>
    </row>
    <row r="53" spans="1:29" ht="13.5" thickTop="1" x14ac:dyDescent="0.2">
      <c r="J53" s="178" t="s">
        <v>4</v>
      </c>
      <c r="K53" t="s">
        <v>7</v>
      </c>
      <c r="L53" t="s">
        <v>8</v>
      </c>
      <c r="M53" t="s">
        <v>9</v>
      </c>
      <c r="N53" t="s">
        <v>10</v>
      </c>
      <c r="O53" t="s">
        <v>11</v>
      </c>
      <c r="P53" t="s">
        <v>12</v>
      </c>
      <c r="Q53" s="178" t="s">
        <v>4</v>
      </c>
      <c r="R53" t="s">
        <v>7</v>
      </c>
      <c r="S53" t="s">
        <v>8</v>
      </c>
      <c r="T53" t="s">
        <v>9</v>
      </c>
      <c r="U53" t="s">
        <v>10</v>
      </c>
      <c r="V53" t="s">
        <v>11</v>
      </c>
      <c r="W53" t="s">
        <v>12</v>
      </c>
    </row>
    <row r="54" spans="1:29" ht="14.25" x14ac:dyDescent="0.2">
      <c r="J54" s="170" t="s">
        <v>14</v>
      </c>
      <c r="K54" s="188">
        <f t="shared" ref="K54:P67" si="1">K38*$J38</f>
        <v>113.80877831781861</v>
      </c>
      <c r="L54" s="188">
        <f t="shared" si="1"/>
        <v>58.736474091770326</v>
      </c>
      <c r="M54" s="188">
        <f t="shared" si="1"/>
        <v>34.505673366834166</v>
      </c>
      <c r="N54" s="188">
        <f t="shared" si="1"/>
        <v>59.411897108493285</v>
      </c>
      <c r="O54" s="188">
        <f t="shared" si="1"/>
        <v>72.14362097372107</v>
      </c>
      <c r="P54" s="188">
        <f t="shared" si="1"/>
        <v>62.544171348546016</v>
      </c>
      <c r="Q54" s="170" t="s">
        <v>14</v>
      </c>
      <c r="R54" s="188">
        <f t="shared" ref="R54:W54" si="2">AVERAGE(K54:K55)</f>
        <v>113.8669002590573</v>
      </c>
      <c r="S54" s="188">
        <f t="shared" si="2"/>
        <v>58.662534529851619</v>
      </c>
      <c r="T54" s="188">
        <f t="shared" si="2"/>
        <v>34.049093220170903</v>
      </c>
      <c r="U54" s="188">
        <f t="shared" si="2"/>
        <v>59.421639723462235</v>
      </c>
      <c r="V54" s="188">
        <f t="shared" si="2"/>
        <v>70.194783846505331</v>
      </c>
      <c r="W54" s="188">
        <f t="shared" si="2"/>
        <v>62.559327410829496</v>
      </c>
    </row>
    <row r="55" spans="1:29" ht="14.25" x14ac:dyDescent="0.2">
      <c r="J55" s="170" t="s">
        <v>16</v>
      </c>
      <c r="K55" s="188">
        <f t="shared" si="1"/>
        <v>113.92502220029601</v>
      </c>
      <c r="L55" s="188">
        <f t="shared" si="1"/>
        <v>58.588594967932913</v>
      </c>
      <c r="M55" s="188">
        <f t="shared" si="1"/>
        <v>33.592513073507646</v>
      </c>
      <c r="N55" s="188">
        <f t="shared" si="1"/>
        <v>59.431382338431185</v>
      </c>
      <c r="O55" s="188">
        <f t="shared" si="1"/>
        <v>68.245946719289591</v>
      </c>
      <c r="P55" s="188">
        <f t="shared" si="1"/>
        <v>62.574483473112984</v>
      </c>
      <c r="Q55" s="170" t="s">
        <v>18</v>
      </c>
      <c r="R55" s="188">
        <f t="shared" ref="R55:W55" si="3">AVERAGE(K56:K57)</f>
        <v>121.38039616472645</v>
      </c>
      <c r="S55" s="188">
        <f t="shared" si="3"/>
        <v>62.469387673415888</v>
      </c>
      <c r="T55" s="188">
        <f t="shared" si="3"/>
        <v>42.737396971028886</v>
      </c>
      <c r="U55" s="188">
        <f t="shared" si="3"/>
        <v>63.199675395675449</v>
      </c>
      <c r="V55" s="188">
        <f t="shared" si="3"/>
        <v>92.087897073107541</v>
      </c>
      <c r="W55" s="188">
        <f t="shared" si="3"/>
        <v>66.367038370097006</v>
      </c>
    </row>
    <row r="56" spans="1:29" ht="14.25" x14ac:dyDescent="0.2">
      <c r="J56" s="170" t="s">
        <v>18</v>
      </c>
      <c r="K56" s="188">
        <f t="shared" si="1"/>
        <v>133.63403510454631</v>
      </c>
      <c r="L56" s="188">
        <f t="shared" si="1"/>
        <v>68.833588912334548</v>
      </c>
      <c r="M56" s="188">
        <f t="shared" si="1"/>
        <v>46.467979282562823</v>
      </c>
      <c r="N56" s="188">
        <f t="shared" si="1"/>
        <v>69.518644254747741</v>
      </c>
      <c r="O56" s="188">
        <f t="shared" si="1"/>
        <v>101.40748801074237</v>
      </c>
      <c r="P56" s="188">
        <f t="shared" si="1"/>
        <v>72.97286696719739</v>
      </c>
      <c r="Q56" s="170" t="s">
        <v>22</v>
      </c>
      <c r="R56" s="188">
        <f t="shared" ref="R56:W56" si="4">AVERAGE(K58:K59)</f>
        <v>110.2890729804861</v>
      </c>
      <c r="S56" s="188">
        <f t="shared" si="4"/>
        <v>56.159778064160832</v>
      </c>
      <c r="T56" s="188">
        <f t="shared" si="4"/>
        <v>40.325806399224689</v>
      </c>
      <c r="U56" s="188">
        <f t="shared" si="4"/>
        <v>57.086697942488172</v>
      </c>
      <c r="V56" s="188">
        <f t="shared" si="4"/>
        <v>83.769899824791054</v>
      </c>
      <c r="W56" s="188">
        <f t="shared" si="4"/>
        <v>60.419055078516109</v>
      </c>
    </row>
    <row r="57" spans="1:29" ht="14.25" x14ac:dyDescent="0.2">
      <c r="J57" s="170" t="s">
        <v>20</v>
      </c>
      <c r="K57" s="188">
        <f t="shared" si="1"/>
        <v>109.12675722490657</v>
      </c>
      <c r="L57" s="188">
        <f t="shared" si="1"/>
        <v>56.105186434497227</v>
      </c>
      <c r="M57" s="188">
        <f t="shared" si="1"/>
        <v>39.006814659494943</v>
      </c>
      <c r="N57" s="188">
        <f t="shared" si="1"/>
        <v>56.880706536603157</v>
      </c>
      <c r="O57" s="188">
        <f t="shared" si="1"/>
        <v>82.768306135472699</v>
      </c>
      <c r="P57" s="188">
        <f t="shared" si="1"/>
        <v>59.761209772996629</v>
      </c>
      <c r="Q57" s="170" t="s">
        <v>26</v>
      </c>
      <c r="R57" s="188">
        <f t="shared" ref="R57:W57" si="5">AVERAGE(K60:K61)</f>
        <v>115.38373682870375</v>
      </c>
      <c r="S57" s="188">
        <f t="shared" si="5"/>
        <v>58.750247997543127</v>
      </c>
      <c r="T57" s="188">
        <f t="shared" si="5"/>
        <v>55.527449479806322</v>
      </c>
      <c r="U57" s="188">
        <f t="shared" si="5"/>
        <v>59.827042012814445</v>
      </c>
      <c r="V57" s="188">
        <f t="shared" si="5"/>
        <v>151.15641787799461</v>
      </c>
      <c r="W57" s="188">
        <f t="shared" si="5"/>
        <v>63.209659816032058</v>
      </c>
    </row>
    <row r="58" spans="1:29" ht="14.25" x14ac:dyDescent="0.2">
      <c r="J58" s="170" t="s">
        <v>22</v>
      </c>
      <c r="K58" s="188">
        <f t="shared" si="1"/>
        <v>100.15033176889465</v>
      </c>
      <c r="L58" s="188">
        <f t="shared" si="1"/>
        <v>51.137240653827483</v>
      </c>
      <c r="M58" s="188">
        <f t="shared" si="1"/>
        <v>35.654181906457353</v>
      </c>
      <c r="N58" s="188">
        <f t="shared" si="1"/>
        <v>51.917201812591031</v>
      </c>
      <c r="O58" s="188">
        <f t="shared" si="1"/>
        <v>70.6030797863732</v>
      </c>
      <c r="P58" s="188">
        <f t="shared" si="1"/>
        <v>54.746635377892865</v>
      </c>
      <c r="Q58" s="230" t="s">
        <v>30</v>
      </c>
      <c r="R58" s="13">
        <f t="shared" ref="R58:W58" si="6">AVERAGE(K62,K63)</f>
        <v>108.88798974630764</v>
      </c>
      <c r="S58" s="188">
        <f t="shared" si="6"/>
        <v>56.815634751037493</v>
      </c>
      <c r="T58" s="188">
        <f t="shared" si="6"/>
        <v>42.840205893367738</v>
      </c>
      <c r="U58" s="188">
        <f t="shared" si="6"/>
        <v>57.706931492313757</v>
      </c>
      <c r="V58" s="13">
        <f t="shared" si="6"/>
        <v>88.985892397705612</v>
      </c>
      <c r="W58" s="13">
        <f t="shared" si="6"/>
        <v>59.039826900248009</v>
      </c>
    </row>
    <row r="59" spans="1:29" ht="14.25" x14ac:dyDescent="0.2">
      <c r="J59" s="170" t="s">
        <v>24</v>
      </c>
      <c r="K59" s="188">
        <f t="shared" si="1"/>
        <v>120.42781419207755</v>
      </c>
      <c r="L59" s="188">
        <f t="shared" si="1"/>
        <v>61.182315474494175</v>
      </c>
      <c r="M59" s="188">
        <f t="shared" si="1"/>
        <v>44.997430891992025</v>
      </c>
      <c r="N59" s="188">
        <f t="shared" si="1"/>
        <v>62.256194072385313</v>
      </c>
      <c r="O59" s="188">
        <f t="shared" si="1"/>
        <v>96.936719863208907</v>
      </c>
      <c r="P59" s="188">
        <f t="shared" si="1"/>
        <v>66.091474779139361</v>
      </c>
      <c r="Q59" s="170" t="s">
        <v>34</v>
      </c>
      <c r="R59" s="188">
        <f t="shared" ref="R59:W59" si="7">AVERAGE(K64:K65)</f>
        <v>103.44943219399445</v>
      </c>
      <c r="S59" s="188">
        <f t="shared" si="7"/>
        <v>55.46101636177832</v>
      </c>
      <c r="T59" s="188">
        <f t="shared" si="7"/>
        <v>37.745353247186308</v>
      </c>
      <c r="U59" s="188">
        <f t="shared" si="7"/>
        <v>56.210361163451111</v>
      </c>
      <c r="V59" s="188">
        <f t="shared" si="7"/>
        <v>81.713862521250917</v>
      </c>
      <c r="W59" s="188">
        <f t="shared" si="7"/>
        <v>56.562536601753152</v>
      </c>
    </row>
    <row r="60" spans="1:29" ht="14.25" x14ac:dyDescent="0.2">
      <c r="J60" s="170" t="s">
        <v>26</v>
      </c>
      <c r="K60" s="188">
        <f t="shared" si="1"/>
        <v>114.16463343677269</v>
      </c>
      <c r="L60" s="188">
        <f t="shared" si="1"/>
        <v>58.292266679596594</v>
      </c>
      <c r="M60" s="188">
        <f t="shared" si="1"/>
        <v>55.647940554693569</v>
      </c>
      <c r="N60" s="188">
        <f t="shared" si="1"/>
        <v>59.355851726144301</v>
      </c>
      <c r="O60" s="188">
        <f t="shared" si="1"/>
        <v>150.17040244375485</v>
      </c>
      <c r="P60" s="188">
        <f t="shared" si="1"/>
        <v>62.732002424359976</v>
      </c>
      <c r="Q60" s="189" t="s">
        <v>38</v>
      </c>
      <c r="R60" s="188">
        <f t="shared" ref="R60:W60" si="8">AVERAGE(K66:K67)</f>
        <v>118.22126491594634</v>
      </c>
      <c r="S60" s="188">
        <f t="shared" si="8"/>
        <v>60.096481986097345</v>
      </c>
      <c r="T60" s="188">
        <f t="shared" si="8"/>
        <v>62.832331541894781</v>
      </c>
      <c r="U60" s="188">
        <f t="shared" si="8"/>
        <v>61.075110125563569</v>
      </c>
      <c r="V60" s="188">
        <f t="shared" si="8"/>
        <v>215.99857815525536</v>
      </c>
      <c r="W60" s="188">
        <f t="shared" si="8"/>
        <v>64.66055615516629</v>
      </c>
      <c r="X60" t="s">
        <v>7</v>
      </c>
      <c r="Y60" t="s">
        <v>8</v>
      </c>
      <c r="Z60" t="s">
        <v>9</v>
      </c>
      <c r="AA60" t="s">
        <v>10</v>
      </c>
      <c r="AB60" t="s">
        <v>11</v>
      </c>
      <c r="AC60" t="s">
        <v>12</v>
      </c>
    </row>
    <row r="61" spans="1:29" ht="14.25" x14ac:dyDescent="0.2">
      <c r="J61" s="170" t="s">
        <v>28</v>
      </c>
      <c r="K61" s="188">
        <f t="shared" si="1"/>
        <v>116.60284022063479</v>
      </c>
      <c r="L61" s="188">
        <f t="shared" si="1"/>
        <v>59.208229315489653</v>
      </c>
      <c r="M61" s="188">
        <f t="shared" si="1"/>
        <v>55.406958404919074</v>
      </c>
      <c r="N61" s="188">
        <f t="shared" si="1"/>
        <v>60.298232299484589</v>
      </c>
      <c r="O61" s="188">
        <f t="shared" si="1"/>
        <v>152.14243331223437</v>
      </c>
      <c r="P61" s="188">
        <f t="shared" si="1"/>
        <v>63.68731720770414</v>
      </c>
      <c r="R61" t="s">
        <v>366</v>
      </c>
      <c r="X61" t="s">
        <v>365</v>
      </c>
    </row>
    <row r="62" spans="1:29" ht="14.25" x14ac:dyDescent="0.2">
      <c r="J62" s="230" t="s">
        <v>30</v>
      </c>
      <c r="K62" s="13">
        <f t="shared" si="1"/>
        <v>108.87035294117648</v>
      </c>
      <c r="L62" s="188">
        <f t="shared" si="1"/>
        <v>56.665249459783922</v>
      </c>
      <c r="M62" s="188">
        <f t="shared" si="1"/>
        <v>40.82432509003602</v>
      </c>
      <c r="N62" s="188">
        <f t="shared" si="1"/>
        <v>57.693880912364953</v>
      </c>
      <c r="O62" s="13">
        <f t="shared" si="1"/>
        <v>81.632192076830734</v>
      </c>
      <c r="P62" s="13">
        <f t="shared" si="1"/>
        <v>58.73074141656663</v>
      </c>
      <c r="R62" s="188">
        <f t="shared" ref="R62:W62" si="9">_xlfn.STDEV.P(K54:K55)</f>
        <v>5.8121941238702846E-2</v>
      </c>
      <c r="S62" s="188">
        <f t="shared" si="9"/>
        <v>7.3939561918706431E-2</v>
      </c>
      <c r="T62" s="188">
        <f t="shared" si="9"/>
        <v>0.45658014666325997</v>
      </c>
      <c r="U62" s="188">
        <f t="shared" si="9"/>
        <v>9.742614968949681E-3</v>
      </c>
      <c r="V62" s="188">
        <f t="shared" si="9"/>
        <v>1.9488371272157394</v>
      </c>
      <c r="W62" s="188">
        <f t="shared" si="9"/>
        <v>1.5156062283484317E-2</v>
      </c>
      <c r="X62" s="188">
        <v>4.9432959714650337E-2</v>
      </c>
      <c r="Y62" s="188">
        <v>0.12243848901436749</v>
      </c>
      <c r="Z62" s="188">
        <v>0.24454459489583869</v>
      </c>
      <c r="AA62" s="188">
        <v>7.1961347267190945E-3</v>
      </c>
      <c r="AB62" s="188">
        <v>0.39809999006543251</v>
      </c>
      <c r="AC62" s="188">
        <v>9.7231416303031892E-2</v>
      </c>
    </row>
    <row r="63" spans="1:29" ht="14.25" x14ac:dyDescent="0.2">
      <c r="J63" s="230" t="s">
        <v>32</v>
      </c>
      <c r="K63" s="13">
        <f t="shared" si="1"/>
        <v>108.9056265514388</v>
      </c>
      <c r="L63" s="188">
        <f t="shared" si="1"/>
        <v>56.966020042291063</v>
      </c>
      <c r="M63" s="188">
        <f t="shared" si="1"/>
        <v>44.85608669669945</v>
      </c>
      <c r="N63" s="188">
        <f t="shared" si="1"/>
        <v>57.71998207226256</v>
      </c>
      <c r="O63" s="13">
        <f t="shared" si="1"/>
        <v>96.339592718580477</v>
      </c>
      <c r="P63" s="13">
        <f t="shared" si="1"/>
        <v>59.348912383929388</v>
      </c>
      <c r="R63" s="188">
        <f t="shared" ref="R63:W63" si="10">_xlfn.STDEV.P(K56:K57)</f>
        <v>12.253638939819718</v>
      </c>
      <c r="S63" s="188">
        <f t="shared" si="10"/>
        <v>6.364201238918672</v>
      </c>
      <c r="T63" s="188">
        <f t="shared" si="10"/>
        <v>3.73058231153394</v>
      </c>
      <c r="U63" s="188">
        <f t="shared" si="10"/>
        <v>6.3189688590722923</v>
      </c>
      <c r="V63" s="188">
        <f t="shared" si="10"/>
        <v>9.3195909376348087</v>
      </c>
      <c r="W63" s="188">
        <f t="shared" si="10"/>
        <v>6.6058285971003805</v>
      </c>
      <c r="X63" s="188">
        <v>0.29472620446063758</v>
      </c>
      <c r="Y63" s="188">
        <v>0.39561616437500646</v>
      </c>
      <c r="Z63" s="188">
        <v>1.3089474474976122</v>
      </c>
      <c r="AA63" s="188">
        <v>0.17484859576414635</v>
      </c>
      <c r="AB63" s="188">
        <v>2.8574893060459416</v>
      </c>
      <c r="AC63" s="188">
        <v>0.14971559637660903</v>
      </c>
    </row>
    <row r="64" spans="1:29" ht="14.25" x14ac:dyDescent="0.2">
      <c r="J64" s="170" t="s">
        <v>34</v>
      </c>
      <c r="K64" s="188">
        <f t="shared" si="1"/>
        <v>101.45820224719101</v>
      </c>
      <c r="L64" s="188">
        <f t="shared" si="1"/>
        <v>54.658820224719108</v>
      </c>
      <c r="M64" s="188">
        <f t="shared" si="1"/>
        <v>37.43057443820225</v>
      </c>
      <c r="N64" s="188">
        <f t="shared" si="1"/>
        <v>55.292933988764048</v>
      </c>
      <c r="O64" s="188">
        <f t="shared" si="1"/>
        <v>82.524101123595514</v>
      </c>
      <c r="P64" s="188">
        <f t="shared" si="1"/>
        <v>55.301865168539329</v>
      </c>
      <c r="R64" s="188">
        <f t="shared" ref="R64:W64" si="11">_xlfn.STDEV.P(K58:K59)</f>
        <v>10.138741211591451</v>
      </c>
      <c r="S64" s="188">
        <f t="shared" si="11"/>
        <v>5.0225374103333458</v>
      </c>
      <c r="T64" s="188">
        <f t="shared" si="11"/>
        <v>4.6716244927673118</v>
      </c>
      <c r="U64" s="188">
        <f t="shared" si="11"/>
        <v>5.1694961298971407</v>
      </c>
      <c r="V64" s="188">
        <f t="shared" si="11"/>
        <v>13.166820038417868</v>
      </c>
      <c r="W64" s="188">
        <f t="shared" si="11"/>
        <v>5.672419700623248</v>
      </c>
      <c r="X64" s="188">
        <v>0.34011854385056495</v>
      </c>
      <c r="Y64" s="188">
        <v>0.11672288544719578</v>
      </c>
      <c r="Z64" s="188">
        <v>0.57093737223728169</v>
      </c>
      <c r="AA64" s="188">
        <v>0.33599805198786115</v>
      </c>
      <c r="AB64" s="188">
        <v>0.84657794082320237</v>
      </c>
      <c r="AC64" s="188">
        <v>0.18072062578200843</v>
      </c>
    </row>
    <row r="65" spans="8:29" ht="14.25" x14ac:dyDescent="0.2">
      <c r="J65" s="170" t="s">
        <v>36</v>
      </c>
      <c r="K65" s="188">
        <f t="shared" si="1"/>
        <v>105.44066214079791</v>
      </c>
      <c r="L65" s="188">
        <f t="shared" si="1"/>
        <v>56.263212498837525</v>
      </c>
      <c r="M65" s="188">
        <f t="shared" si="1"/>
        <v>38.060132056170367</v>
      </c>
      <c r="N65" s="188">
        <f t="shared" si="1"/>
        <v>57.127788338138181</v>
      </c>
      <c r="O65" s="188">
        <f t="shared" si="1"/>
        <v>80.903623918906334</v>
      </c>
      <c r="P65" s="188">
        <f t="shared" si="1"/>
        <v>57.823208034966974</v>
      </c>
      <c r="R65" s="188">
        <f t="shared" ref="R65:W65" si="12">_xlfn.STDEV.P(K60:K61)</f>
        <v>1.2191033919310499</v>
      </c>
      <c r="S65" s="188">
        <f t="shared" si="12"/>
        <v>0.45798131794652974</v>
      </c>
      <c r="T65" s="188">
        <f t="shared" si="12"/>
        <v>0.12049107488724786</v>
      </c>
      <c r="U65" s="188">
        <f t="shared" si="12"/>
        <v>0.47119028667014362</v>
      </c>
      <c r="V65" s="188">
        <f t="shared" si="12"/>
        <v>0.98601543423976068</v>
      </c>
      <c r="W65" s="188">
        <f t="shared" si="12"/>
        <v>0.4776573916720821</v>
      </c>
      <c r="X65" s="188">
        <v>0.91641317906876196</v>
      </c>
      <c r="Y65" s="188">
        <v>0.59516447565961883</v>
      </c>
      <c r="Z65" s="188">
        <v>1.5215120365710142</v>
      </c>
      <c r="AA65" s="188">
        <v>0.67667174398719609</v>
      </c>
      <c r="AB65" s="188">
        <v>6.0777689306477498</v>
      </c>
      <c r="AC65" s="188">
        <v>0.84358956321416656</v>
      </c>
    </row>
    <row r="66" spans="8:29" ht="14.25" x14ac:dyDescent="0.2">
      <c r="J66" s="170" t="s">
        <v>38</v>
      </c>
      <c r="K66" s="188">
        <f t="shared" si="1"/>
        <v>119.44019673785102</v>
      </c>
      <c r="L66" s="188">
        <f t="shared" si="1"/>
        <v>60.708272658483274</v>
      </c>
      <c r="M66" s="188">
        <f t="shared" si="1"/>
        <v>63.18300479233227</v>
      </c>
      <c r="N66" s="188">
        <f t="shared" si="1"/>
        <v>61.644890028585849</v>
      </c>
      <c r="O66" s="188">
        <f t="shared" si="1"/>
        <v>217.57020010089121</v>
      </c>
      <c r="P66" s="188">
        <f t="shared" si="1"/>
        <v>65.150760551538596</v>
      </c>
      <c r="R66" s="13">
        <f>_xlfn.STDEV.P(K62:K63)</f>
        <v>1.7636805131161282E-2</v>
      </c>
      <c r="S66" s="188">
        <f t="shared" ref="R66:W66" si="13">_xlfn.STDEV.P(L62:L63)</f>
        <v>0.15038529125357059</v>
      </c>
      <c r="T66" s="188">
        <f t="shared" si="13"/>
        <v>2.015880803331715</v>
      </c>
      <c r="U66" s="188">
        <f t="shared" si="13"/>
        <v>1.3050579948803431E-2</v>
      </c>
      <c r="V66" s="13">
        <f t="shared" si="13"/>
        <v>7.3537003208748715</v>
      </c>
      <c r="W66" s="13">
        <f t="shared" si="13"/>
        <v>0.309085483681379</v>
      </c>
      <c r="X66" s="188">
        <v>1.813062343373943</v>
      </c>
      <c r="Y66" s="188">
        <v>1.1274552409370209</v>
      </c>
      <c r="Z66" s="188">
        <v>1.6072602868961319</v>
      </c>
      <c r="AA66" s="188">
        <v>0.98162151959862953</v>
      </c>
      <c r="AB66" s="188">
        <v>11.299762629544318</v>
      </c>
      <c r="AC66" s="188">
        <v>0.99264962416837932</v>
      </c>
    </row>
    <row r="67" spans="8:29" ht="15" thickBot="1" x14ac:dyDescent="0.25">
      <c r="J67" s="170" t="s">
        <v>40</v>
      </c>
      <c r="K67" s="188">
        <f t="shared" si="1"/>
        <v>117.00233309404165</v>
      </c>
      <c r="L67" s="188">
        <f t="shared" si="1"/>
        <v>59.484691313711416</v>
      </c>
      <c r="M67" s="188">
        <f t="shared" si="1"/>
        <v>62.481658291457293</v>
      </c>
      <c r="N67" s="188">
        <f t="shared" si="1"/>
        <v>60.505330222541282</v>
      </c>
      <c r="O67" s="188">
        <f t="shared" si="1"/>
        <v>214.42695620961953</v>
      </c>
      <c r="P67" s="188">
        <f t="shared" si="1"/>
        <v>64.170351758793984</v>
      </c>
      <c r="R67" s="188">
        <f t="shared" ref="R67:W67" si="14">_xlfn.STDEV.P(K64:K65)</f>
        <v>1.9912299468034504</v>
      </c>
      <c r="S67" s="188">
        <f t="shared" si="14"/>
        <v>0.80219613705920878</v>
      </c>
      <c r="T67" s="188">
        <f t="shared" si="14"/>
        <v>0.31477880898405886</v>
      </c>
      <c r="U67" s="188">
        <f t="shared" si="14"/>
        <v>0.91742717468706658</v>
      </c>
      <c r="V67" s="188">
        <f t="shared" si="14"/>
        <v>0.81023860234459022</v>
      </c>
      <c r="W67" s="188">
        <f t="shared" si="14"/>
        <v>1.2606714332138225</v>
      </c>
      <c r="X67" s="188">
        <v>0.93081802634352329</v>
      </c>
      <c r="Y67" s="188">
        <v>0.27532035993559134</v>
      </c>
      <c r="Z67" s="188">
        <v>1.1745380818668245</v>
      </c>
      <c r="AA67" s="188">
        <v>0.19192274941608645</v>
      </c>
      <c r="AB67" s="188">
        <v>4.6785404890737823</v>
      </c>
      <c r="AC67" s="188">
        <v>0.77712981249991842</v>
      </c>
    </row>
    <row r="68" spans="8:29" ht="13.5" thickBot="1" x14ac:dyDescent="0.25">
      <c r="K68" s="185" t="s">
        <v>41</v>
      </c>
      <c r="L68" s="186"/>
      <c r="M68" s="186"/>
      <c r="N68" s="186"/>
      <c r="O68" s="186"/>
      <c r="P68" s="187"/>
      <c r="R68" s="188">
        <f t="shared" ref="R68:W68" si="15">_xlfn.STDEV.P(K66:K67)</f>
        <v>1.2189318219046896</v>
      </c>
      <c r="S68" s="188">
        <f t="shared" si="15"/>
        <v>0.61179067238592921</v>
      </c>
      <c r="T68" s="188">
        <f t="shared" si="15"/>
        <v>0.35067325043748809</v>
      </c>
      <c r="U68" s="188">
        <f t="shared" si="15"/>
        <v>0.56977990302228321</v>
      </c>
      <c r="V68" s="188">
        <f t="shared" si="15"/>
        <v>1.5716219456358402</v>
      </c>
      <c r="W68" s="188">
        <f t="shared" si="15"/>
        <v>0.49020439637230595</v>
      </c>
    </row>
    <row r="69" spans="8:29" ht="13.5" thickTop="1" x14ac:dyDescent="0.2">
      <c r="J69" s="178" t="s">
        <v>4</v>
      </c>
      <c r="K69" t="s">
        <v>7</v>
      </c>
      <c r="L69" t="s">
        <v>8</v>
      </c>
      <c r="M69" t="s">
        <v>9</v>
      </c>
      <c r="N69" t="s">
        <v>10</v>
      </c>
      <c r="O69" t="s">
        <v>11</v>
      </c>
      <c r="P69" t="s">
        <v>12</v>
      </c>
    </row>
    <row r="70" spans="8:29" ht="14.25" x14ac:dyDescent="0.2">
      <c r="J70" s="170" t="s">
        <v>14</v>
      </c>
      <c r="K70" s="188">
        <f t="shared" ref="K70:P75" si="16">R$60-R54</f>
        <v>4.3543646568890324</v>
      </c>
      <c r="L70" s="188">
        <f t="shared" si="16"/>
        <v>1.4339474562457255</v>
      </c>
      <c r="M70" s="188">
        <f t="shared" si="16"/>
        <v>28.783238321723879</v>
      </c>
      <c r="N70" s="188">
        <f t="shared" si="16"/>
        <v>1.653470402101334</v>
      </c>
      <c r="O70" s="188">
        <f t="shared" si="16"/>
        <v>145.80379430875001</v>
      </c>
      <c r="P70" s="188">
        <f t="shared" si="16"/>
        <v>2.1012287443367939</v>
      </c>
    </row>
    <row r="71" spans="8:29" ht="14.25" x14ac:dyDescent="0.2">
      <c r="J71" s="170" t="s">
        <v>18</v>
      </c>
      <c r="K71" s="188">
        <f t="shared" si="16"/>
        <v>-3.1591312487801133</v>
      </c>
      <c r="L71" s="188">
        <f t="shared" si="16"/>
        <v>-2.3729056873185428</v>
      </c>
      <c r="M71" s="188">
        <f t="shared" si="16"/>
        <v>20.094934570865895</v>
      </c>
      <c r="N71" s="188">
        <f t="shared" si="16"/>
        <v>-2.12456527011188</v>
      </c>
      <c r="O71" s="188">
        <f t="shared" si="16"/>
        <v>123.91068108214782</v>
      </c>
      <c r="P71" s="188">
        <f t="shared" si="16"/>
        <v>-1.7064822149307162</v>
      </c>
    </row>
    <row r="72" spans="8:29" ht="14.25" x14ac:dyDescent="0.2">
      <c r="J72" s="170" t="s">
        <v>22</v>
      </c>
      <c r="K72" s="188">
        <f t="shared" si="16"/>
        <v>7.9321919354602386</v>
      </c>
      <c r="L72" s="188">
        <f t="shared" si="16"/>
        <v>3.9367039219365125</v>
      </c>
      <c r="M72" s="188">
        <f t="shared" si="16"/>
        <v>22.506525142670093</v>
      </c>
      <c r="N72" s="188">
        <f t="shared" si="16"/>
        <v>3.9884121830753969</v>
      </c>
      <c r="O72" s="188">
        <f t="shared" si="16"/>
        <v>132.22867833046431</v>
      </c>
      <c r="P72" s="188">
        <f t="shared" si="16"/>
        <v>4.2415010766501808</v>
      </c>
    </row>
    <row r="73" spans="8:29" ht="14.25" x14ac:dyDescent="0.2">
      <c r="J73" s="170" t="s">
        <v>26</v>
      </c>
      <c r="K73" s="188">
        <f t="shared" si="16"/>
        <v>2.837528087242589</v>
      </c>
      <c r="L73" s="188">
        <f t="shared" si="16"/>
        <v>1.3462339885542178</v>
      </c>
      <c r="M73" s="188">
        <f t="shared" si="16"/>
        <v>7.3048820620884598</v>
      </c>
      <c r="N73" s="188">
        <f t="shared" si="16"/>
        <v>1.2480681127491238</v>
      </c>
      <c r="O73" s="188">
        <f t="shared" si="16"/>
        <v>64.842160277260746</v>
      </c>
      <c r="P73" s="188">
        <f t="shared" si="16"/>
        <v>1.450896339134232</v>
      </c>
    </row>
    <row r="74" spans="8:29" ht="14.25" x14ac:dyDescent="0.2">
      <c r="J74" s="230" t="s">
        <v>30</v>
      </c>
      <c r="K74" s="13">
        <f t="shared" si="16"/>
        <v>9.3332751696386964</v>
      </c>
      <c r="L74" s="188">
        <f t="shared" si="16"/>
        <v>3.2808472350598521</v>
      </c>
      <c r="M74" s="188">
        <f t="shared" si="16"/>
        <v>19.992125648527043</v>
      </c>
      <c r="N74" s="188">
        <f t="shared" si="16"/>
        <v>3.368178633249812</v>
      </c>
      <c r="O74" s="13">
        <f t="shared" si="16"/>
        <v>127.01268575754975</v>
      </c>
      <c r="P74" s="13">
        <f t="shared" si="16"/>
        <v>5.620729254918281</v>
      </c>
      <c r="Q74" s="211"/>
      <c r="R74" s="211"/>
      <c r="S74" s="211"/>
      <c r="T74" s="211"/>
    </row>
    <row r="75" spans="8:29" ht="15" thickBot="1" x14ac:dyDescent="0.25">
      <c r="J75" s="170" t="s">
        <v>34</v>
      </c>
      <c r="K75" s="188">
        <f t="shared" si="16"/>
        <v>14.771832721951881</v>
      </c>
      <c r="L75" s="188">
        <f t="shared" si="16"/>
        <v>4.6354656243190249</v>
      </c>
      <c r="M75" s="188">
        <f t="shared" si="16"/>
        <v>25.086978294708473</v>
      </c>
      <c r="N75" s="188">
        <f t="shared" si="16"/>
        <v>4.8647489621124578</v>
      </c>
      <c r="O75" s="188">
        <f t="shared" si="16"/>
        <v>134.28471563400444</v>
      </c>
      <c r="P75" s="188">
        <f t="shared" si="16"/>
        <v>8.0980195534131383</v>
      </c>
      <c r="Q75" s="211"/>
      <c r="R75" s="211"/>
      <c r="S75" s="211"/>
      <c r="T75" s="211"/>
    </row>
    <row r="76" spans="8:29" ht="15" thickBot="1" x14ac:dyDescent="0.25">
      <c r="K76" s="185" t="s">
        <v>42</v>
      </c>
      <c r="L76" s="186"/>
      <c r="M76" s="186"/>
      <c r="N76" s="186"/>
      <c r="O76" s="186"/>
      <c r="P76" s="186"/>
      <c r="Q76" s="221"/>
      <c r="R76" s="211"/>
      <c r="S76" s="211"/>
      <c r="T76" s="211"/>
    </row>
    <row r="77" spans="8:29" ht="15" thickTop="1" x14ac:dyDescent="0.2">
      <c r="H77" s="179" t="s">
        <v>362</v>
      </c>
      <c r="I77" s="179" t="s">
        <v>363</v>
      </c>
      <c r="J77" s="178" t="s">
        <v>4</v>
      </c>
      <c r="K77" t="s">
        <v>7</v>
      </c>
      <c r="L77" t="s">
        <v>8</v>
      </c>
      <c r="M77" t="s">
        <v>9</v>
      </c>
      <c r="N77" t="s">
        <v>10</v>
      </c>
      <c r="O77" t="s">
        <v>11</v>
      </c>
      <c r="P77" t="s">
        <v>12</v>
      </c>
      <c r="Q77" s="221"/>
      <c r="R77" s="211"/>
      <c r="S77" s="211"/>
      <c r="T77" s="211"/>
    </row>
    <row r="78" spans="8:29" ht="14.25" x14ac:dyDescent="0.2">
      <c r="H78">
        <f>AVERAGE(C38:C39)</f>
        <v>30.087</v>
      </c>
      <c r="I78">
        <f>AVERAGE(F38:F39)</f>
        <v>0.10100000000000001</v>
      </c>
      <c r="J78" s="170" t="s">
        <v>14</v>
      </c>
      <c r="K78" s="188">
        <f t="shared" ref="K78:P83" si="17">(K70*$H78/1000)/($I78)</f>
        <v>1.297126430018023</v>
      </c>
      <c r="L78" s="188">
        <f t="shared" si="17"/>
        <v>0.42716016946599145</v>
      </c>
      <c r="M78" s="188">
        <f t="shared" si="17"/>
        <v>8.5742702117396661</v>
      </c>
      <c r="N78" s="188">
        <f t="shared" si="17"/>
        <v>0.49255409889131518</v>
      </c>
      <c r="O78" s="188">
        <f t="shared" si="17"/>
        <v>43.433651082845159</v>
      </c>
      <c r="P78" s="188">
        <f t="shared" si="17"/>
        <v>0.62593731911743677</v>
      </c>
      <c r="Q78" s="221"/>
      <c r="R78" s="211"/>
      <c r="S78" s="211"/>
      <c r="T78" s="211"/>
    </row>
    <row r="79" spans="8:29" ht="14.25" x14ac:dyDescent="0.2">
      <c r="H79">
        <f>AVERAGE(C40:C41)</f>
        <v>30.038499999999999</v>
      </c>
      <c r="I79">
        <f>AVERAGE(F40:F41)</f>
        <v>0.10050000000000001</v>
      </c>
      <c r="J79" s="170" t="s">
        <v>18</v>
      </c>
      <c r="K79" s="188">
        <f t="shared" si="17"/>
        <v>-0.94423446782568576</v>
      </c>
      <c r="L79" s="188">
        <f t="shared" si="17"/>
        <v>-0.70923907948774179</v>
      </c>
      <c r="M79" s="188">
        <f t="shared" si="17"/>
        <v>6.0061859911139814</v>
      </c>
      <c r="N79" s="188">
        <f t="shared" si="17"/>
        <v>-0.63501247628115121</v>
      </c>
      <c r="O79" s="188">
        <f t="shared" si="17"/>
        <v>37.035731280458677</v>
      </c>
      <c r="P79" s="188">
        <f t="shared" si="17"/>
        <v>-0.51005140311638131</v>
      </c>
      <c r="Q79" s="221"/>
      <c r="R79" s="211"/>
      <c r="S79" s="211"/>
      <c r="T79" s="211"/>
    </row>
    <row r="80" spans="8:29" ht="14.25" x14ac:dyDescent="0.2">
      <c r="H80">
        <f>AVERAGE(C42:C43)</f>
        <v>29.883000000000003</v>
      </c>
      <c r="I80">
        <f>AVERAGE(F42:F43)</f>
        <v>0.10100000000000001</v>
      </c>
      <c r="J80" s="170" t="s">
        <v>22</v>
      </c>
      <c r="K80" s="188">
        <f t="shared" si="17"/>
        <v>2.3469078376966173</v>
      </c>
      <c r="L80" s="188">
        <f t="shared" si="17"/>
        <v>1.164757656428008</v>
      </c>
      <c r="M80" s="188">
        <f t="shared" si="17"/>
        <v>6.6590345627565393</v>
      </c>
      <c r="N80" s="188">
        <f t="shared" si="17"/>
        <v>1.1800566462063573</v>
      </c>
      <c r="O80" s="188">
        <f t="shared" si="17"/>
        <v>39.122669252963021</v>
      </c>
      <c r="P80" s="188">
        <f t="shared" si="17"/>
        <v>1.2549383829063105</v>
      </c>
      <c r="Q80" s="221"/>
      <c r="R80" s="211"/>
      <c r="S80" s="211"/>
      <c r="T80" s="211"/>
    </row>
    <row r="81" spans="8:20" ht="14.25" x14ac:dyDescent="0.2">
      <c r="H81">
        <f>AVERAGE(C44:C45)</f>
        <v>30.082000000000001</v>
      </c>
      <c r="I81">
        <f>AVERAGE(F44:F45)</f>
        <v>0.10050000000000001</v>
      </c>
      <c r="J81" s="170" t="s">
        <v>26</v>
      </c>
      <c r="K81" s="188">
        <f t="shared" si="17"/>
        <v>0.84933850667096078</v>
      </c>
      <c r="L81" s="188">
        <f t="shared" si="17"/>
        <v>0.40295931187749229</v>
      </c>
      <c r="M81" s="188">
        <f t="shared" si="17"/>
        <v>2.1865220118581594</v>
      </c>
      <c r="N81" s="188">
        <f t="shared" si="17"/>
        <v>0.37357596982805114</v>
      </c>
      <c r="O81" s="188">
        <f t="shared" si="17"/>
        <v>19.408774780702068</v>
      </c>
      <c r="P81" s="188">
        <f t="shared" si="17"/>
        <v>0.43428720073468619</v>
      </c>
      <c r="Q81" s="221"/>
      <c r="R81" s="211"/>
      <c r="S81" s="211"/>
      <c r="T81" s="211"/>
    </row>
    <row r="82" spans="8:20" ht="14.25" x14ac:dyDescent="0.2">
      <c r="H82">
        <f>AVERAGE(C46:C47)</f>
        <v>29.9115</v>
      </c>
      <c r="I82">
        <f>AVERAGE(F46:F47)</f>
        <v>0.10150000000000001</v>
      </c>
      <c r="J82" s="230" t="s">
        <v>30</v>
      </c>
      <c r="K82" s="13">
        <f t="shared" si="17"/>
        <v>2.7504656180950522</v>
      </c>
      <c r="L82" s="188">
        <f t="shared" si="17"/>
        <v>0.96684790218219463</v>
      </c>
      <c r="M82" s="188">
        <f t="shared" si="17"/>
        <v>5.8915710969055812</v>
      </c>
      <c r="N82" s="188">
        <f t="shared" si="17"/>
        <v>0.99258399200445069</v>
      </c>
      <c r="O82" s="13">
        <f t="shared" si="17"/>
        <v>37.429950246669449</v>
      </c>
      <c r="P82" s="13">
        <f t="shared" si="17"/>
        <v>1.656398454270819</v>
      </c>
      <c r="Q82" s="211"/>
      <c r="R82" s="211"/>
      <c r="S82" s="211"/>
      <c r="T82" s="211"/>
    </row>
    <row r="83" spans="8:20" ht="15" thickBot="1" x14ac:dyDescent="0.25">
      <c r="H83">
        <f>AVERAGE(C48:C49)</f>
        <v>30.058500000000002</v>
      </c>
      <c r="I83">
        <f>AVERAGE(F48:F49)</f>
        <v>0.1</v>
      </c>
      <c r="J83" s="170" t="s">
        <v>34</v>
      </c>
      <c r="K83" s="188">
        <f t="shared" si="17"/>
        <v>4.4401913387279057</v>
      </c>
      <c r="L83" s="188">
        <f t="shared" si="17"/>
        <v>1.3933514346859344</v>
      </c>
      <c r="M83" s="188">
        <f t="shared" si="17"/>
        <v>7.5407693707149468</v>
      </c>
      <c r="N83" s="188">
        <f t="shared" si="17"/>
        <v>1.462270566776573</v>
      </c>
      <c r="O83" s="188">
        <f t="shared" si="17"/>
        <v>40.363971248847228</v>
      </c>
      <c r="P83" s="188">
        <f t="shared" si="17"/>
        <v>2.4341432074626881</v>
      </c>
    </row>
    <row r="84" spans="8:20" ht="13.5" thickBot="1" x14ac:dyDescent="0.25">
      <c r="K84" s="185" t="s">
        <v>364</v>
      </c>
      <c r="L84" s="186"/>
      <c r="M84" s="186"/>
      <c r="N84" s="186"/>
      <c r="O84" s="186"/>
      <c r="P84" s="187"/>
    </row>
    <row r="85" spans="8:20" ht="13.5" thickTop="1" x14ac:dyDescent="0.2">
      <c r="J85" s="178" t="s">
        <v>4</v>
      </c>
      <c r="K85" t="s">
        <v>7</v>
      </c>
      <c r="L85" t="s">
        <v>8</v>
      </c>
      <c r="M85" t="s">
        <v>9</v>
      </c>
      <c r="N85" t="s">
        <v>10</v>
      </c>
      <c r="O85" t="s">
        <v>11</v>
      </c>
      <c r="P85" t="s">
        <v>12</v>
      </c>
    </row>
    <row r="86" spans="8:20" ht="14.25" x14ac:dyDescent="0.2">
      <c r="J86" s="170" t="s">
        <v>367</v>
      </c>
      <c r="K86" s="188">
        <f t="shared" ref="K86:P91" si="18">((1-(R54/R$60))*100)</f>
        <v>3.6832330122545387</v>
      </c>
      <c r="L86" s="188">
        <f t="shared" si="18"/>
        <v>2.3860755386271304</v>
      </c>
      <c r="M86" s="188">
        <f t="shared" si="18"/>
        <v>45.809597726820058</v>
      </c>
      <c r="N86" s="188">
        <f t="shared" si="18"/>
        <v>2.7072737137959879</v>
      </c>
      <c r="O86" s="188">
        <f t="shared" si="18"/>
        <v>67.50220096539212</v>
      </c>
      <c r="P86" s="188">
        <f t="shared" si="18"/>
        <v>3.2496298659950629</v>
      </c>
    </row>
    <row r="87" spans="8:20" ht="14.25" x14ac:dyDescent="0.2">
      <c r="J87" s="170" t="s">
        <v>368</v>
      </c>
      <c r="K87" s="188">
        <f t="shared" si="18"/>
        <v>-2.6722191232061432</v>
      </c>
      <c r="L87" s="188">
        <f t="shared" si="18"/>
        <v>-3.9484935039416857</v>
      </c>
      <c r="M87" s="188">
        <f t="shared" si="18"/>
        <v>31.98183813609905</v>
      </c>
      <c r="N87" s="188">
        <f t="shared" si="18"/>
        <v>-3.4786106250877191</v>
      </c>
      <c r="O87" s="188">
        <f t="shared" si="18"/>
        <v>57.366433677671417</v>
      </c>
      <c r="P87" s="188">
        <f t="shared" si="18"/>
        <v>-2.6391394018258296</v>
      </c>
    </row>
    <row r="88" spans="8:20" ht="14.25" x14ac:dyDescent="0.2">
      <c r="J88" s="170" t="s">
        <v>369</v>
      </c>
      <c r="K88" s="188">
        <f t="shared" si="18"/>
        <v>6.709615178876593</v>
      </c>
      <c r="L88" s="188">
        <f t="shared" si="18"/>
        <v>6.5506395579814853</v>
      </c>
      <c r="M88" s="188">
        <f t="shared" si="18"/>
        <v>35.819974510516758</v>
      </c>
      <c r="N88" s="188">
        <f t="shared" si="18"/>
        <v>6.5303397322995727</v>
      </c>
      <c r="O88" s="188">
        <f t="shared" si="18"/>
        <v>61.217383678989322</v>
      </c>
      <c r="P88" s="188">
        <f t="shared" si="18"/>
        <v>6.5596421201077</v>
      </c>
    </row>
    <row r="89" spans="8:20" ht="14.25" x14ac:dyDescent="0.2">
      <c r="J89" s="170" t="s">
        <v>370</v>
      </c>
      <c r="K89" s="188">
        <f t="shared" si="18"/>
        <v>2.4001841709780702</v>
      </c>
      <c r="L89" s="188">
        <f t="shared" si="18"/>
        <v>2.2401211253358477</v>
      </c>
      <c r="M89" s="188">
        <f t="shared" si="18"/>
        <v>11.625992355890491</v>
      </c>
      <c r="N89" s="188">
        <f t="shared" si="18"/>
        <v>2.0434971139359992</v>
      </c>
      <c r="O89" s="188">
        <f t="shared" si="18"/>
        <v>30.019716255101237</v>
      </c>
      <c r="P89" s="188">
        <f t="shared" si="18"/>
        <v>2.2438661610835964</v>
      </c>
    </row>
    <row r="90" spans="8:20" ht="14.25" x14ac:dyDescent="0.2">
      <c r="J90" s="170" t="s">
        <v>371</v>
      </c>
      <c r="K90" s="188">
        <f t="shared" si="18"/>
        <v>7.8947515713645338</v>
      </c>
      <c r="L90" s="188">
        <f t="shared" si="18"/>
        <v>5.4592999900041406</v>
      </c>
      <c r="M90" s="188">
        <f t="shared" si="18"/>
        <v>31.81821390027023</v>
      </c>
      <c r="N90" s="188">
        <f t="shared" si="18"/>
        <v>5.5148138518706151</v>
      </c>
      <c r="O90" s="188">
        <f t="shared" si="18"/>
        <v>58.802556406762839</v>
      </c>
      <c r="P90" s="188">
        <f t="shared" si="18"/>
        <v>8.6926707549965787</v>
      </c>
    </row>
    <row r="91" spans="8:20" ht="14.25" x14ac:dyDescent="0.2">
      <c r="J91" s="170" t="s">
        <v>372</v>
      </c>
      <c r="K91" s="188">
        <f t="shared" si="18"/>
        <v>12.495072466408175</v>
      </c>
      <c r="L91" s="188">
        <f t="shared" si="18"/>
        <v>7.7133726819340058</v>
      </c>
      <c r="M91" s="188">
        <f t="shared" si="18"/>
        <v>39.926861981846407</v>
      </c>
      <c r="N91" s="188">
        <f>((1-(U59/U$60))*100)</f>
        <v>7.9651906514963011</v>
      </c>
      <c r="O91" s="188">
        <f t="shared" si="18"/>
        <v>62.169259066827443</v>
      </c>
      <c r="P91" s="188">
        <f>((1-(W59/W$60))*100)</f>
        <v>12.523894062989926</v>
      </c>
    </row>
  </sheetData>
  <mergeCells count="52">
    <mergeCell ref="K36:P36"/>
    <mergeCell ref="Q36:R36"/>
    <mergeCell ref="K52:P52"/>
    <mergeCell ref="K68:P68"/>
    <mergeCell ref="K76:P76"/>
    <mergeCell ref="K84:P84"/>
    <mergeCell ref="A30:B30"/>
    <mergeCell ref="A31:B31"/>
    <mergeCell ref="A32:B32"/>
    <mergeCell ref="A33:B33"/>
    <mergeCell ref="A36:C36"/>
    <mergeCell ref="E36:J36"/>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 ref="L3:L4"/>
    <mergeCell ref="M3:M4"/>
    <mergeCell ref="N3:N4"/>
    <mergeCell ref="O3:O4"/>
    <mergeCell ref="P3:P4"/>
    <mergeCell ref="A5:B5"/>
    <mergeCell ref="C1:P1"/>
    <mergeCell ref="C3:C4"/>
    <mergeCell ref="D3:D4"/>
    <mergeCell ref="E3:E4"/>
    <mergeCell ref="F3:F4"/>
    <mergeCell ref="G3:G4"/>
    <mergeCell ref="H3:H4"/>
    <mergeCell ref="I3:I4"/>
    <mergeCell ref="J3:J4"/>
    <mergeCell ref="K3:K4"/>
  </mergeCells>
  <pageMargins left="0.75" right="0.75" top="1" bottom="1" header="0.5" footer="0.5"/>
  <pageSetup orientation="portrait" horizontalDpi="4294967292" verticalDpi="429496729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C51EF-E6A7-4D61-BC4D-6F6E77B66F32}">
  <dimension ref="A1:AE69"/>
  <sheetViews>
    <sheetView workbookViewId="0">
      <selection activeCell="AE22" sqref="AE22"/>
    </sheetView>
  </sheetViews>
  <sheetFormatPr defaultRowHeight="12.75" x14ac:dyDescent="0.2"/>
  <cols>
    <col min="1" max="1" width="15.42578125" bestFit="1" customWidth="1"/>
    <col min="2" max="2" width="15" bestFit="1" customWidth="1"/>
    <col min="3" max="3" width="15.42578125" bestFit="1" customWidth="1"/>
    <col min="4" max="4" width="15" bestFit="1" customWidth="1"/>
    <col min="17" max="17" width="15.42578125" bestFit="1" customWidth="1"/>
    <col min="18" max="18" width="15" bestFit="1" customWidth="1"/>
  </cols>
  <sheetData>
    <row r="1" spans="1:31" x14ac:dyDescent="0.2">
      <c r="A1" s="1" t="s">
        <v>0</v>
      </c>
      <c r="B1" s="1"/>
      <c r="C1" s="1"/>
      <c r="D1" s="1"/>
      <c r="E1" s="1"/>
      <c r="F1" s="1"/>
      <c r="G1" s="1"/>
      <c r="H1" s="1"/>
      <c r="I1" s="1"/>
      <c r="J1" s="1"/>
      <c r="K1" s="1"/>
      <c r="L1" s="1"/>
      <c r="M1" s="1"/>
      <c r="N1" s="1"/>
      <c r="O1" s="1"/>
      <c r="Q1" s="2" t="s">
        <v>1</v>
      </c>
      <c r="R1" s="2"/>
      <c r="S1" s="2"/>
      <c r="T1" s="2"/>
      <c r="U1" s="2"/>
      <c r="V1" s="2"/>
      <c r="W1" s="2"/>
      <c r="X1" s="2"/>
      <c r="Y1" s="2"/>
      <c r="Z1" s="2"/>
      <c r="AA1" s="2"/>
    </row>
    <row r="2" spans="1:31" x14ac:dyDescent="0.2">
      <c r="A2" s="3" t="s">
        <v>2</v>
      </c>
      <c r="B2" s="3"/>
      <c r="C2" s="4"/>
      <c r="D2" s="3" t="s">
        <v>3</v>
      </c>
      <c r="E2" s="3"/>
      <c r="F2" s="3"/>
      <c r="G2" s="3"/>
      <c r="H2" s="3"/>
      <c r="I2" s="3"/>
      <c r="J2" s="5"/>
      <c r="K2" s="5"/>
      <c r="L2" s="5"/>
      <c r="M2" s="5"/>
      <c r="N2" s="5"/>
      <c r="O2" s="5"/>
      <c r="Q2" s="6" t="s">
        <v>2</v>
      </c>
      <c r="R2" s="6"/>
      <c r="S2" s="7"/>
      <c r="T2" s="8" t="s">
        <v>3</v>
      </c>
      <c r="U2" s="6"/>
      <c r="V2" s="6"/>
      <c r="W2" s="6"/>
      <c r="X2" s="6"/>
      <c r="Y2" s="6"/>
      <c r="Z2" s="9"/>
      <c r="AA2" s="9"/>
      <c r="AB2" s="9"/>
      <c r="AC2" s="9"/>
      <c r="AD2" s="9"/>
      <c r="AE2" s="9"/>
    </row>
    <row r="3" spans="1:31" x14ac:dyDescent="0.2">
      <c r="A3" s="5" t="s">
        <v>4</v>
      </c>
      <c r="B3" s="5" t="s">
        <v>5</v>
      </c>
      <c r="C3" s="10" t="s">
        <v>6</v>
      </c>
      <c r="D3" s="5" t="s">
        <v>7</v>
      </c>
      <c r="E3" s="5" t="s">
        <v>8</v>
      </c>
      <c r="F3" s="5" t="s">
        <v>9</v>
      </c>
      <c r="G3" s="5" t="s">
        <v>10</v>
      </c>
      <c r="H3" s="5" t="s">
        <v>11</v>
      </c>
      <c r="I3" s="5" t="s">
        <v>12</v>
      </c>
      <c r="J3" s="5"/>
      <c r="K3" s="5"/>
      <c r="L3" s="5"/>
      <c r="M3" s="5"/>
      <c r="N3" s="5"/>
      <c r="O3" s="5"/>
      <c r="Q3" s="9" t="s">
        <v>5</v>
      </c>
      <c r="R3" s="9" t="s">
        <v>6</v>
      </c>
      <c r="S3" s="11" t="s">
        <v>4</v>
      </c>
      <c r="T3" s="9" t="s">
        <v>7</v>
      </c>
      <c r="U3" s="9" t="s">
        <v>8</v>
      </c>
      <c r="V3" s="9" t="s">
        <v>9</v>
      </c>
      <c r="W3" s="9" t="s">
        <v>10</v>
      </c>
      <c r="X3" s="9" t="s">
        <v>11</v>
      </c>
      <c r="Y3" s="9" t="s">
        <v>12</v>
      </c>
      <c r="Z3" s="9"/>
      <c r="AA3" s="9"/>
      <c r="AB3" s="9"/>
      <c r="AC3" s="9"/>
      <c r="AD3" s="9"/>
      <c r="AE3" s="9"/>
    </row>
    <row r="4" spans="1:31" x14ac:dyDescent="0.2">
      <c r="A4" s="5" t="s">
        <v>13</v>
      </c>
      <c r="B4" s="5">
        <v>29.599</v>
      </c>
      <c r="C4" s="10">
        <v>0.10100000000000001</v>
      </c>
      <c r="D4" s="12">
        <v>103.55914772727273</v>
      </c>
      <c r="E4" s="12">
        <v>59.829109730113643</v>
      </c>
      <c r="F4" s="12">
        <v>33.419703835227274</v>
      </c>
      <c r="G4" s="12">
        <v>59.655903409090911</v>
      </c>
      <c r="H4" s="12">
        <v>88.508430042613639</v>
      </c>
      <c r="I4" s="12">
        <v>69.255180042613645</v>
      </c>
      <c r="J4" s="5"/>
      <c r="K4" s="5"/>
      <c r="L4" s="5"/>
      <c r="M4" s="5"/>
      <c r="N4" s="5"/>
      <c r="O4" s="5"/>
      <c r="Q4" s="9">
        <v>30.082000000000001</v>
      </c>
      <c r="R4" s="9">
        <v>0.10199999999999999</v>
      </c>
      <c r="S4" s="11" t="s">
        <v>14</v>
      </c>
      <c r="T4" s="13">
        <v>113.80877831781861</v>
      </c>
      <c r="U4" s="13">
        <v>58.736474091770326</v>
      </c>
      <c r="V4" s="13">
        <v>34.505673366834166</v>
      </c>
      <c r="W4" s="13">
        <v>59.411897108493285</v>
      </c>
      <c r="X4" s="13">
        <v>72.14362097372107</v>
      </c>
      <c r="Y4" s="13">
        <v>62.544171348546016</v>
      </c>
      <c r="Z4" s="9"/>
      <c r="AA4" s="9"/>
      <c r="AB4" s="9"/>
      <c r="AC4" s="9"/>
      <c r="AD4" s="9"/>
      <c r="AE4" s="9"/>
    </row>
    <row r="5" spans="1:31" x14ac:dyDescent="0.2">
      <c r="A5" s="5" t="s">
        <v>15</v>
      </c>
      <c r="B5" s="5">
        <v>29.832000000000001</v>
      </c>
      <c r="C5" s="10">
        <v>0.1</v>
      </c>
      <c r="D5" s="12">
        <v>103.65801364670203</v>
      </c>
      <c r="E5" s="12">
        <v>59.584232752084908</v>
      </c>
      <c r="F5" s="12">
        <v>33.908793025018952</v>
      </c>
      <c r="G5" s="12">
        <v>59.670295678544349</v>
      </c>
      <c r="H5" s="12">
        <v>89.304630022744504</v>
      </c>
      <c r="I5" s="12">
        <v>69.060717210007581</v>
      </c>
      <c r="J5" s="5"/>
      <c r="K5" s="5"/>
      <c r="L5" s="5"/>
      <c r="M5" s="5"/>
      <c r="N5" s="5"/>
      <c r="O5" s="5"/>
      <c r="Q5" s="9">
        <v>30.091999999999999</v>
      </c>
      <c r="R5" s="9">
        <v>0.1</v>
      </c>
      <c r="S5" s="11" t="s">
        <v>16</v>
      </c>
      <c r="T5" s="13">
        <v>113.92502220029601</v>
      </c>
      <c r="U5" s="13">
        <v>58.588594967932913</v>
      </c>
      <c r="V5" s="13">
        <v>33.592513073507646</v>
      </c>
      <c r="W5" s="13">
        <v>59.431382338431185</v>
      </c>
      <c r="X5" s="13">
        <v>68.245946719289591</v>
      </c>
      <c r="Y5" s="13">
        <v>62.574483473112984</v>
      </c>
      <c r="Z5" s="9"/>
      <c r="AA5" s="9"/>
      <c r="AB5" s="9"/>
      <c r="AC5" s="9"/>
      <c r="AD5" s="9"/>
      <c r="AE5" s="9"/>
    </row>
    <row r="6" spans="1:31" x14ac:dyDescent="0.2">
      <c r="A6" s="5" t="s">
        <v>17</v>
      </c>
      <c r="B6" s="5">
        <v>29.751000000000001</v>
      </c>
      <c r="C6" s="10">
        <v>0.10199999999999999</v>
      </c>
      <c r="D6" s="12">
        <v>108.0454717461395</v>
      </c>
      <c r="E6" s="12">
        <v>61.162228152044804</v>
      </c>
      <c r="F6" s="12">
        <v>35.255575343628031</v>
      </c>
      <c r="G6" s="12">
        <v>61.612778635669436</v>
      </c>
      <c r="H6" s="12">
        <v>83.455812659087044</v>
      </c>
      <c r="I6" s="12">
        <v>71.724171220091634</v>
      </c>
      <c r="J6" s="5"/>
      <c r="K6" s="5"/>
      <c r="L6" s="5"/>
      <c r="M6" s="5"/>
      <c r="N6" s="5"/>
      <c r="O6" s="5"/>
      <c r="Q6" s="9">
        <v>30.004999999999999</v>
      </c>
      <c r="R6" s="9">
        <v>0.10100000000000001</v>
      </c>
      <c r="S6" s="11" t="s">
        <v>18</v>
      </c>
      <c r="T6" s="13">
        <v>133.63403510454631</v>
      </c>
      <c r="U6" s="13">
        <v>68.833588912334548</v>
      </c>
      <c r="V6" s="13">
        <v>46.467979282562823</v>
      </c>
      <c r="W6" s="13">
        <v>69.518644254747741</v>
      </c>
      <c r="X6" s="13">
        <v>101.40748801074237</v>
      </c>
      <c r="Y6" s="13">
        <v>72.97286696719739</v>
      </c>
      <c r="Z6" s="9"/>
      <c r="AA6" s="9"/>
      <c r="AB6" s="9"/>
      <c r="AC6" s="9"/>
      <c r="AD6" s="9"/>
      <c r="AE6" s="9"/>
    </row>
    <row r="7" spans="1:31" x14ac:dyDescent="0.2">
      <c r="A7" s="5" t="s">
        <v>19</v>
      </c>
      <c r="B7" s="5">
        <v>29.661999999999999</v>
      </c>
      <c r="C7" s="10">
        <v>0.1</v>
      </c>
      <c r="D7" s="12">
        <v>108.63492415506077</v>
      </c>
      <c r="E7" s="12">
        <v>61.953460480794817</v>
      </c>
      <c r="F7" s="12">
        <v>37.873470238623256</v>
      </c>
      <c r="G7" s="12">
        <v>61.962475827197729</v>
      </c>
      <c r="H7" s="12">
        <v>89.170791271178928</v>
      </c>
      <c r="I7" s="12">
        <v>72.023602412844852</v>
      </c>
      <c r="J7" s="5"/>
      <c r="K7" s="5"/>
      <c r="L7" s="5"/>
      <c r="M7" s="5"/>
      <c r="N7" s="5"/>
      <c r="O7" s="5"/>
      <c r="Q7" s="9">
        <v>30.071999999999999</v>
      </c>
      <c r="R7" s="9">
        <v>0.1</v>
      </c>
      <c r="S7" s="11" t="s">
        <v>20</v>
      </c>
      <c r="T7" s="13">
        <v>109.12675722490657</v>
      </c>
      <c r="U7" s="13">
        <v>56.105186434497227</v>
      </c>
      <c r="V7" s="13">
        <v>39.006814659494943</v>
      </c>
      <c r="W7" s="13">
        <v>56.880706536603157</v>
      </c>
      <c r="X7" s="13">
        <v>82.768306135472699</v>
      </c>
      <c r="Y7" s="13">
        <v>59.761209772996629</v>
      </c>
      <c r="Z7" s="9"/>
      <c r="AA7" s="9"/>
      <c r="AB7" s="9"/>
      <c r="AC7" s="9"/>
      <c r="AD7" s="9"/>
      <c r="AE7" s="9"/>
    </row>
    <row r="8" spans="1:31" x14ac:dyDescent="0.2">
      <c r="A8" s="5" t="s">
        <v>21</v>
      </c>
      <c r="B8" s="5">
        <v>29.760999999999999</v>
      </c>
      <c r="C8" s="10">
        <v>0.1</v>
      </c>
      <c r="D8" s="12">
        <v>107.70119744806149</v>
      </c>
      <c r="E8" s="12">
        <v>60.653221086209705</v>
      </c>
      <c r="F8" s="12">
        <v>37.133426877147052</v>
      </c>
      <c r="G8" s="12">
        <v>61.164885653525268</v>
      </c>
      <c r="H8" s="12">
        <v>91.344707181416652</v>
      </c>
      <c r="I8" s="12">
        <v>71.263969900212658</v>
      </c>
      <c r="J8" s="5"/>
      <c r="K8" s="5"/>
      <c r="L8" s="5"/>
      <c r="M8" s="5"/>
      <c r="N8" s="5"/>
      <c r="O8" s="5"/>
      <c r="Q8" s="9">
        <v>29.73</v>
      </c>
      <c r="R8" s="9">
        <v>0.10100000000000001</v>
      </c>
      <c r="S8" s="11" t="s">
        <v>22</v>
      </c>
      <c r="T8" s="13">
        <v>100.15033176889465</v>
      </c>
      <c r="U8" s="13">
        <v>51.137240653827483</v>
      </c>
      <c r="V8" s="13">
        <v>35.654181906457353</v>
      </c>
      <c r="W8" s="13">
        <v>51.917201812591031</v>
      </c>
      <c r="X8" s="13">
        <v>70.6030797863732</v>
      </c>
      <c r="Y8" s="13">
        <v>54.746635377892865</v>
      </c>
      <c r="Z8" s="9"/>
      <c r="AA8" s="9"/>
      <c r="AB8" s="9"/>
      <c r="AC8" s="9"/>
      <c r="AD8" s="9"/>
      <c r="AE8" s="9"/>
    </row>
    <row r="9" spans="1:31" x14ac:dyDescent="0.2">
      <c r="A9" s="5" t="s">
        <v>23</v>
      </c>
      <c r="B9" s="5">
        <v>29.666</v>
      </c>
      <c r="C9" s="10">
        <v>9.9000000000000005E-2</v>
      </c>
      <c r="D9" s="12">
        <v>107.02096036036036</v>
      </c>
      <c r="E9" s="12">
        <v>60.419775315315313</v>
      </c>
      <c r="F9" s="12">
        <v>38.275301621621615</v>
      </c>
      <c r="G9" s="12">
        <v>60.492889549549545</v>
      </c>
      <c r="H9" s="12">
        <v>93.037863063063057</v>
      </c>
      <c r="I9" s="12">
        <v>70.902528648648641</v>
      </c>
      <c r="J9" s="5"/>
      <c r="K9" s="5"/>
      <c r="L9" s="5"/>
      <c r="M9" s="5"/>
      <c r="N9" s="5"/>
      <c r="O9" s="5"/>
      <c r="Q9" s="9">
        <v>30.036000000000001</v>
      </c>
      <c r="R9" s="9">
        <v>0.10100000000000001</v>
      </c>
      <c r="S9" s="11" t="s">
        <v>24</v>
      </c>
      <c r="T9" s="13">
        <v>120.42781419207755</v>
      </c>
      <c r="U9" s="13">
        <v>61.182315474494175</v>
      </c>
      <c r="V9" s="13">
        <v>44.997430891992025</v>
      </c>
      <c r="W9" s="13">
        <v>62.256194072385313</v>
      </c>
      <c r="X9" s="13">
        <v>96.936719863208907</v>
      </c>
      <c r="Y9" s="13">
        <v>66.091474779139361</v>
      </c>
      <c r="Z9" s="9"/>
      <c r="AA9" s="9"/>
      <c r="AB9" s="9"/>
      <c r="AC9" s="9"/>
      <c r="AD9" s="9"/>
      <c r="AE9" s="9"/>
    </row>
    <row r="10" spans="1:31" x14ac:dyDescent="0.2">
      <c r="A10" s="5" t="s">
        <v>25</v>
      </c>
      <c r="B10" s="5">
        <v>30.315000000000001</v>
      </c>
      <c r="C10" s="10">
        <v>0.10199999999999999</v>
      </c>
      <c r="D10" s="12">
        <v>109.49360724599633</v>
      </c>
      <c r="E10" s="12">
        <v>61.811769493305334</v>
      </c>
      <c r="F10" s="12">
        <v>55.931722236807566</v>
      </c>
      <c r="G10" s="12">
        <v>62.364137568915737</v>
      </c>
      <c r="H10" s="12">
        <v>170.43227881333686</v>
      </c>
      <c r="I10" s="12">
        <v>72.966040955631399</v>
      </c>
      <c r="J10" s="5"/>
      <c r="K10" s="5"/>
      <c r="L10" s="5"/>
      <c r="M10" s="5"/>
      <c r="N10" s="5"/>
      <c r="O10" s="5"/>
      <c r="Q10" s="9">
        <v>30.120999999999999</v>
      </c>
      <c r="R10" s="9">
        <v>0.10100000000000001</v>
      </c>
      <c r="S10" s="11" t="s">
        <v>26</v>
      </c>
      <c r="T10" s="13">
        <v>114.16463343677269</v>
      </c>
      <c r="U10" s="13">
        <v>58.292266679596594</v>
      </c>
      <c r="V10" s="13">
        <v>55.647940554693569</v>
      </c>
      <c r="W10" s="13">
        <v>59.355851726144301</v>
      </c>
      <c r="X10" s="13">
        <v>150.17040244375485</v>
      </c>
      <c r="Y10" s="13">
        <v>62.732002424359976</v>
      </c>
      <c r="Z10" s="9"/>
      <c r="AA10" s="9"/>
      <c r="AB10" s="9"/>
      <c r="AC10" s="9"/>
      <c r="AD10" s="9"/>
      <c r="AE10" s="9"/>
    </row>
    <row r="11" spans="1:31" x14ac:dyDescent="0.2">
      <c r="A11" s="5" t="s">
        <v>27</v>
      </c>
      <c r="B11" s="5">
        <v>30.239000000000001</v>
      </c>
      <c r="C11" s="10">
        <v>0.10199999999999999</v>
      </c>
      <c r="D11" s="12">
        <v>107.66078088785881</v>
      </c>
      <c r="E11" s="12">
        <v>60.621440541986097</v>
      </c>
      <c r="F11" s="12">
        <v>52.888698163665538</v>
      </c>
      <c r="G11" s="12">
        <v>61.010794080941345</v>
      </c>
      <c r="H11" s="12">
        <v>158.27674095204137</v>
      </c>
      <c r="I11" s="12">
        <v>71.278861829203066</v>
      </c>
      <c r="J11" s="5"/>
      <c r="K11" s="5"/>
      <c r="L11" s="5"/>
      <c r="M11" s="5"/>
      <c r="N11" s="5"/>
      <c r="O11" s="5"/>
      <c r="Q11" s="9">
        <v>30.042999999999999</v>
      </c>
      <c r="R11" s="9">
        <v>0.1</v>
      </c>
      <c r="S11" s="11" t="s">
        <v>28</v>
      </c>
      <c r="T11" s="13">
        <v>116.60284022063479</v>
      </c>
      <c r="U11" s="13">
        <v>59.208229315489653</v>
      </c>
      <c r="V11" s="13">
        <v>55.406958404919074</v>
      </c>
      <c r="W11" s="13">
        <v>60.298232299484589</v>
      </c>
      <c r="X11" s="13">
        <v>152.14243331223437</v>
      </c>
      <c r="Y11" s="13">
        <v>63.68731720770414</v>
      </c>
      <c r="Z11" s="9"/>
      <c r="AA11" s="9"/>
      <c r="AB11" s="9"/>
      <c r="AC11" s="9"/>
      <c r="AD11" s="9"/>
      <c r="AE11" s="9"/>
    </row>
    <row r="12" spans="1:31" x14ac:dyDescent="0.2">
      <c r="A12" s="14" t="s">
        <v>29</v>
      </c>
      <c r="B12" s="5">
        <v>30.309000000000001</v>
      </c>
      <c r="C12" s="10">
        <v>0.10199999999999999</v>
      </c>
      <c r="D12" s="15">
        <v>104.21442544136191</v>
      </c>
      <c r="E12" s="15">
        <v>59.66945980453972</v>
      </c>
      <c r="F12" s="15">
        <v>40.272417875157629</v>
      </c>
      <c r="G12" s="15">
        <v>59.92126395018915</v>
      </c>
      <c r="H12" s="15">
        <v>78.173003152585125</v>
      </c>
      <c r="I12" s="15">
        <v>68.141450898486752</v>
      </c>
      <c r="J12" s="5"/>
      <c r="K12" s="5"/>
      <c r="L12" s="5"/>
      <c r="M12" s="5"/>
      <c r="N12" s="5"/>
      <c r="O12" s="5"/>
      <c r="Q12" s="9">
        <v>29.791</v>
      </c>
      <c r="R12" s="9">
        <v>0.10299999999999999</v>
      </c>
      <c r="S12" s="16" t="s">
        <v>30</v>
      </c>
      <c r="T12" s="17">
        <v>108.87035294117648</v>
      </c>
      <c r="U12" s="17">
        <v>56.665249459783922</v>
      </c>
      <c r="V12" s="17">
        <v>40.82432509003602</v>
      </c>
      <c r="W12" s="17">
        <v>57.693880912364953</v>
      </c>
      <c r="X12" s="17">
        <v>81.632192076830734</v>
      </c>
      <c r="Y12" s="17">
        <v>58.73074141656663</v>
      </c>
      <c r="Z12" s="9"/>
      <c r="AA12" s="9">
        <f>(X16*Q14/1000)/R14</f>
        <v>64.78421978053666</v>
      </c>
      <c r="AB12" s="9"/>
      <c r="AC12" s="9"/>
      <c r="AD12" s="9"/>
      <c r="AE12" s="9"/>
    </row>
    <row r="13" spans="1:31" x14ac:dyDescent="0.2">
      <c r="A13" s="14" t="s">
        <v>31</v>
      </c>
      <c r="B13" s="5">
        <v>30.032</v>
      </c>
      <c r="C13" s="10">
        <v>0.1</v>
      </c>
      <c r="D13" s="15">
        <v>100.58830075461402</v>
      </c>
      <c r="E13" s="15">
        <v>57.414549322665678</v>
      </c>
      <c r="F13" s="15">
        <v>43.486938448949893</v>
      </c>
      <c r="G13" s="15">
        <v>57.958020910991891</v>
      </c>
      <c r="H13" s="15">
        <v>100.77252841167376</v>
      </c>
      <c r="I13" s="15">
        <v>66.156151650149994</v>
      </c>
      <c r="J13" s="5"/>
      <c r="K13" s="5"/>
      <c r="L13" s="5"/>
      <c r="M13" s="5"/>
      <c r="N13" s="5"/>
      <c r="O13" s="5"/>
      <c r="Q13" s="9">
        <v>30.032</v>
      </c>
      <c r="R13" s="9">
        <v>0.1</v>
      </c>
      <c r="S13" s="16" t="s">
        <v>32</v>
      </c>
      <c r="T13" s="17">
        <v>108.9056265514388</v>
      </c>
      <c r="U13" s="17">
        <v>56.966020042291063</v>
      </c>
      <c r="V13" s="17">
        <v>44.85608669669945</v>
      </c>
      <c r="W13" s="17">
        <v>57.71998207226256</v>
      </c>
      <c r="X13" s="17">
        <v>96.339592718580477</v>
      </c>
      <c r="Y13" s="17">
        <v>59.348912383929388</v>
      </c>
      <c r="Z13" s="9"/>
      <c r="AA13" s="9"/>
      <c r="AB13" s="9"/>
      <c r="AC13" s="9"/>
      <c r="AD13" s="9"/>
      <c r="AE13" s="9"/>
    </row>
    <row r="14" spans="1:31" x14ac:dyDescent="0.2">
      <c r="A14" s="5" t="s">
        <v>33</v>
      </c>
      <c r="B14" s="5">
        <v>30.242000000000001</v>
      </c>
      <c r="C14" s="10">
        <v>0.1</v>
      </c>
      <c r="D14" s="12">
        <v>96.804704568716843</v>
      </c>
      <c r="E14" s="12">
        <v>56.662267795663901</v>
      </c>
      <c r="F14" s="12">
        <v>37.291919233274399</v>
      </c>
      <c r="G14" s="12">
        <v>57.236134363078058</v>
      </c>
      <c r="H14" s="12">
        <v>87.302979436121703</v>
      </c>
      <c r="I14" s="12">
        <v>63.247621847957568</v>
      </c>
      <c r="J14" s="5"/>
      <c r="K14" s="5"/>
      <c r="L14" s="5"/>
      <c r="M14" s="5"/>
      <c r="N14" s="5"/>
      <c r="O14" s="5"/>
      <c r="Q14" s="9">
        <v>30.074000000000002</v>
      </c>
      <c r="R14" s="9">
        <v>0.10100000000000001</v>
      </c>
      <c r="S14" s="11" t="s">
        <v>34</v>
      </c>
      <c r="T14" s="13">
        <v>101.45820224719101</v>
      </c>
      <c r="U14" s="13">
        <v>54.658820224719108</v>
      </c>
      <c r="V14" s="13">
        <v>37.43057443820225</v>
      </c>
      <c r="W14" s="13">
        <v>55.292933988764048</v>
      </c>
      <c r="X14" s="13">
        <v>82.524101123595514</v>
      </c>
      <c r="Y14" s="13">
        <v>55.301865168539329</v>
      </c>
      <c r="Z14" s="9"/>
      <c r="AA14" s="9"/>
      <c r="AB14" s="9"/>
      <c r="AC14" s="9"/>
      <c r="AD14" s="9"/>
      <c r="AE14" s="9"/>
    </row>
    <row r="15" spans="1:31" x14ac:dyDescent="0.2">
      <c r="A15" s="5" t="s">
        <v>35</v>
      </c>
      <c r="B15" s="5">
        <v>29.896000000000001</v>
      </c>
      <c r="C15" s="10">
        <v>0.1</v>
      </c>
      <c r="D15" s="12">
        <v>98.66634062140389</v>
      </c>
      <c r="E15" s="12">
        <v>57.212908515535084</v>
      </c>
      <c r="F15" s="12">
        <v>39.640995397008048</v>
      </c>
      <c r="G15" s="12">
        <v>57.619979861910231</v>
      </c>
      <c r="H15" s="12">
        <v>96.660060414269267</v>
      </c>
      <c r="I15" s="12">
        <v>64.801881472957405</v>
      </c>
      <c r="J15" s="5"/>
      <c r="K15" s="5"/>
      <c r="L15" s="5"/>
      <c r="M15" s="5"/>
      <c r="N15" s="5"/>
      <c r="O15" s="5"/>
      <c r="Q15" s="9">
        <v>30.042999999999999</v>
      </c>
      <c r="R15" s="9">
        <v>9.9000000000000005E-2</v>
      </c>
      <c r="S15" s="11" t="s">
        <v>36</v>
      </c>
      <c r="T15" s="13">
        <v>105.44066214079791</v>
      </c>
      <c r="U15" s="13">
        <v>56.263212498837525</v>
      </c>
      <c r="V15" s="13">
        <v>38.060132056170367</v>
      </c>
      <c r="W15" s="13">
        <v>57.127788338138181</v>
      </c>
      <c r="X15" s="13">
        <v>80.903623918906334</v>
      </c>
      <c r="Y15" s="13">
        <v>57.823208034966974</v>
      </c>
      <c r="Z15" s="9"/>
      <c r="AA15" s="9"/>
      <c r="AB15" s="9"/>
      <c r="AC15" s="9"/>
      <c r="AD15" s="9"/>
      <c r="AE15" s="9"/>
    </row>
    <row r="16" spans="1:31" x14ac:dyDescent="0.2">
      <c r="A16" s="5" t="s">
        <v>37</v>
      </c>
      <c r="B16" s="5">
        <v>19.585999999999999</v>
      </c>
      <c r="C16" s="10"/>
      <c r="D16" s="12">
        <v>107.90824698367636</v>
      </c>
      <c r="E16" s="12">
        <v>60.730891412349187</v>
      </c>
      <c r="F16" s="12">
        <v>61.470322924059623</v>
      </c>
      <c r="G16" s="12">
        <v>61.153423704755149</v>
      </c>
      <c r="H16" s="12">
        <v>214.19136976579134</v>
      </c>
      <c r="I16" s="12">
        <v>71.310449964513836</v>
      </c>
      <c r="J16" s="5"/>
      <c r="K16" s="5"/>
      <c r="L16" s="5"/>
      <c r="M16" s="5"/>
      <c r="N16" s="5"/>
      <c r="O16" s="5"/>
      <c r="Q16" s="9"/>
      <c r="R16" s="9"/>
      <c r="S16" s="11" t="s">
        <v>38</v>
      </c>
      <c r="T16" s="13">
        <v>119.44019673785102</v>
      </c>
      <c r="U16" s="13">
        <v>60.708272658483274</v>
      </c>
      <c r="V16" s="13">
        <v>63.18300479233227</v>
      </c>
      <c r="W16" s="13">
        <v>61.644890028585849</v>
      </c>
      <c r="X16" s="13">
        <v>217.57020010089121</v>
      </c>
      <c r="Y16" s="13">
        <v>65.150760551538596</v>
      </c>
      <c r="Z16" s="9"/>
      <c r="AA16" s="9"/>
      <c r="AB16" s="9"/>
      <c r="AC16" s="9"/>
      <c r="AD16" s="9"/>
      <c r="AE16" s="9"/>
    </row>
    <row r="17" spans="1:31" ht="13.5" thickBot="1" x14ac:dyDescent="0.25">
      <c r="A17" s="18" t="s">
        <v>39</v>
      </c>
      <c r="B17" s="18">
        <v>19.53</v>
      </c>
      <c r="C17" s="19"/>
      <c r="D17" s="20">
        <v>109.50352825414676</v>
      </c>
      <c r="E17" s="20">
        <v>61.320082935057634</v>
      </c>
      <c r="F17" s="20">
        <v>62.323313185268489</v>
      </c>
      <c r="G17" s="20">
        <v>61.982593477649715</v>
      </c>
      <c r="H17" s="20">
        <v>216.64094742760756</v>
      </c>
      <c r="I17" s="20">
        <v>72.38400899634523</v>
      </c>
      <c r="J17" s="5"/>
      <c r="K17" s="5"/>
      <c r="L17" s="5"/>
      <c r="M17" s="5"/>
      <c r="N17" s="5"/>
      <c r="O17" s="5"/>
      <c r="Q17" s="21"/>
      <c r="R17" s="21"/>
      <c r="S17" s="22" t="s">
        <v>40</v>
      </c>
      <c r="T17" s="23">
        <v>117.00233309404165</v>
      </c>
      <c r="U17" s="23">
        <v>59.484691313711416</v>
      </c>
      <c r="V17" s="23">
        <v>62.481658291457293</v>
      </c>
      <c r="W17" s="23">
        <v>60.505330222541282</v>
      </c>
      <c r="X17" s="23">
        <v>214.42695620961953</v>
      </c>
      <c r="Y17" s="23">
        <v>64.170351758793984</v>
      </c>
      <c r="Z17" s="9"/>
      <c r="AA17" s="9"/>
      <c r="AB17" s="9"/>
      <c r="AC17" s="9"/>
      <c r="AD17" s="9"/>
      <c r="AE17" s="9"/>
    </row>
    <row r="18" spans="1:31" x14ac:dyDescent="0.2">
      <c r="A18" s="24"/>
      <c r="B18" s="24"/>
      <c r="C18" s="24"/>
      <c r="D18" s="25" t="s">
        <v>41</v>
      </c>
      <c r="E18" s="24"/>
      <c r="F18" s="24"/>
      <c r="G18" s="24"/>
      <c r="H18" s="24"/>
      <c r="I18" s="24"/>
      <c r="J18" s="5"/>
      <c r="K18" s="5"/>
      <c r="L18" s="5"/>
      <c r="M18" s="5"/>
      <c r="N18" s="5"/>
      <c r="O18" s="5"/>
      <c r="Q18" s="9"/>
      <c r="R18" s="9"/>
      <c r="S18" s="9"/>
      <c r="T18" s="26" t="s">
        <v>41</v>
      </c>
      <c r="U18" s="27"/>
      <c r="V18" s="27"/>
      <c r="W18" s="27"/>
      <c r="X18" s="27"/>
      <c r="Y18" s="27"/>
      <c r="Z18" s="9"/>
      <c r="AA18" s="9"/>
      <c r="AB18" s="9"/>
      <c r="AC18" s="9"/>
      <c r="AD18" s="9"/>
      <c r="AE18" s="9"/>
    </row>
    <row r="19" spans="1:31" x14ac:dyDescent="0.2">
      <c r="A19" s="28" t="s">
        <v>4</v>
      </c>
      <c r="B19" s="5"/>
      <c r="C19" s="5"/>
      <c r="D19" s="29" t="s">
        <v>7</v>
      </c>
      <c r="E19" s="5" t="s">
        <v>8</v>
      </c>
      <c r="F19" s="5" t="s">
        <v>9</v>
      </c>
      <c r="G19" s="5" t="s">
        <v>10</v>
      </c>
      <c r="H19" s="5" t="s">
        <v>11</v>
      </c>
      <c r="I19" s="5" t="s">
        <v>12</v>
      </c>
      <c r="J19" s="5"/>
      <c r="K19" s="5"/>
      <c r="L19" s="5"/>
      <c r="M19" s="5"/>
      <c r="N19" s="5"/>
      <c r="O19" s="5"/>
      <c r="Q19" s="9"/>
      <c r="R19" s="9"/>
      <c r="S19" s="9" t="s">
        <v>4</v>
      </c>
      <c r="T19" s="30" t="s">
        <v>7</v>
      </c>
      <c r="U19" s="9" t="s">
        <v>8</v>
      </c>
      <c r="V19" s="9" t="s">
        <v>9</v>
      </c>
      <c r="W19" s="9" t="s">
        <v>10</v>
      </c>
      <c r="X19" s="9" t="s">
        <v>11</v>
      </c>
      <c r="Y19" s="9" t="s">
        <v>12</v>
      </c>
      <c r="Z19" s="9"/>
      <c r="AA19" s="9"/>
      <c r="AB19" s="9"/>
      <c r="AC19" s="9"/>
      <c r="AD19" s="9"/>
      <c r="AE19" s="9"/>
    </row>
    <row r="20" spans="1:31" x14ac:dyDescent="0.2">
      <c r="A20" s="5" t="s">
        <v>13</v>
      </c>
      <c r="B20" s="5"/>
      <c r="C20" s="5"/>
      <c r="D20" s="31"/>
      <c r="E20" s="5"/>
      <c r="F20" s="5"/>
      <c r="G20" s="5"/>
      <c r="H20" s="5"/>
      <c r="I20" s="5"/>
      <c r="J20" s="5"/>
      <c r="K20" s="5"/>
      <c r="L20" s="5"/>
      <c r="M20" s="5"/>
      <c r="N20" s="5"/>
      <c r="O20" s="5"/>
      <c r="Q20" s="9"/>
      <c r="R20" s="9"/>
      <c r="S20" s="9" t="s">
        <v>14</v>
      </c>
      <c r="T20" s="30"/>
      <c r="U20" s="9"/>
      <c r="V20" s="9"/>
      <c r="W20" s="9"/>
      <c r="X20" s="9"/>
      <c r="Y20" s="9"/>
      <c r="Z20" s="9"/>
      <c r="AA20" s="9"/>
      <c r="AB20" s="9"/>
      <c r="AC20" s="9"/>
      <c r="AD20" s="9"/>
      <c r="AE20" s="9"/>
    </row>
    <row r="21" spans="1:31" x14ac:dyDescent="0.2">
      <c r="A21" s="5" t="s">
        <v>15</v>
      </c>
      <c r="B21" s="5"/>
      <c r="C21" s="5"/>
      <c r="D21" s="29"/>
      <c r="E21" s="5"/>
      <c r="F21" s="5"/>
      <c r="G21" s="5"/>
      <c r="H21" s="5"/>
      <c r="I21" s="5"/>
      <c r="J21" s="5"/>
      <c r="K21" s="5"/>
      <c r="L21" s="5"/>
      <c r="M21" s="5"/>
      <c r="N21" s="5"/>
      <c r="O21" s="5"/>
      <c r="Q21" s="9"/>
      <c r="R21" s="9"/>
      <c r="S21" s="9" t="s">
        <v>16</v>
      </c>
      <c r="T21" s="30"/>
      <c r="U21" s="9"/>
      <c r="V21" s="9"/>
      <c r="W21" s="9"/>
      <c r="X21" s="9"/>
      <c r="Y21" s="9"/>
      <c r="Z21" s="9"/>
      <c r="AA21" s="9"/>
      <c r="AB21" s="9"/>
      <c r="AC21" s="9"/>
      <c r="AD21" s="9"/>
      <c r="AE21" s="9"/>
    </row>
    <row r="22" spans="1:31" x14ac:dyDescent="0.2">
      <c r="A22" s="5" t="s">
        <v>17</v>
      </c>
      <c r="B22" s="5"/>
      <c r="C22" s="5"/>
      <c r="D22" s="29"/>
      <c r="E22" s="5"/>
      <c r="F22" s="5"/>
      <c r="G22" s="5"/>
      <c r="H22" s="5"/>
      <c r="I22" s="5"/>
      <c r="J22" s="5"/>
      <c r="K22" s="5"/>
      <c r="L22" s="5"/>
      <c r="M22" s="5"/>
      <c r="N22" s="5"/>
      <c r="O22" s="5"/>
      <c r="Q22" s="9"/>
      <c r="R22" s="9"/>
      <c r="S22" s="9" t="s">
        <v>18</v>
      </c>
      <c r="T22" s="30"/>
      <c r="U22" s="9"/>
      <c r="V22" s="9"/>
      <c r="W22" s="9"/>
      <c r="X22" s="9"/>
      <c r="Y22" s="9"/>
      <c r="Z22" s="9"/>
      <c r="AA22" s="9"/>
      <c r="AB22" s="9"/>
      <c r="AC22" s="9"/>
      <c r="AD22" s="9"/>
      <c r="AE22" s="9"/>
    </row>
    <row r="23" spans="1:31" x14ac:dyDescent="0.2">
      <c r="A23" s="5" t="s">
        <v>19</v>
      </c>
      <c r="B23" s="5"/>
      <c r="C23" s="5"/>
      <c r="D23" s="29"/>
      <c r="E23" s="5"/>
      <c r="F23" s="5"/>
      <c r="G23" s="5"/>
      <c r="H23" s="5"/>
      <c r="I23" s="5"/>
      <c r="J23" s="5"/>
      <c r="K23" s="5"/>
      <c r="L23" s="5"/>
      <c r="M23" s="5"/>
      <c r="N23" s="5"/>
      <c r="O23" s="5"/>
      <c r="Q23" s="9"/>
      <c r="R23" s="9"/>
      <c r="S23" s="9" t="s">
        <v>20</v>
      </c>
      <c r="T23" s="30"/>
      <c r="U23" s="9"/>
      <c r="V23" s="9"/>
      <c r="W23" s="9"/>
      <c r="X23" s="9"/>
      <c r="Y23" s="9"/>
      <c r="Z23" s="9"/>
      <c r="AA23" s="9"/>
      <c r="AB23" s="9"/>
      <c r="AC23" s="9"/>
      <c r="AD23" s="9"/>
      <c r="AE23" s="9"/>
    </row>
    <row r="24" spans="1:31" x14ac:dyDescent="0.2">
      <c r="A24" s="5" t="s">
        <v>21</v>
      </c>
      <c r="B24" s="5"/>
      <c r="C24" s="5"/>
      <c r="D24" s="29"/>
      <c r="E24" s="5"/>
      <c r="F24" s="5"/>
      <c r="G24" s="5"/>
      <c r="H24" s="5"/>
      <c r="I24" s="5"/>
      <c r="J24" s="5"/>
      <c r="K24" s="5"/>
      <c r="L24" s="5"/>
      <c r="M24" s="5"/>
      <c r="N24" s="5"/>
      <c r="O24" s="5"/>
      <c r="Q24" s="9"/>
      <c r="R24" s="9"/>
      <c r="S24" s="9" t="s">
        <v>22</v>
      </c>
      <c r="T24" s="30"/>
      <c r="U24" s="9"/>
      <c r="V24" s="9"/>
      <c r="W24" s="9"/>
      <c r="X24" s="9"/>
      <c r="Y24" s="9"/>
      <c r="Z24" s="9"/>
      <c r="AA24" s="9"/>
      <c r="AB24" s="9"/>
      <c r="AC24" s="9"/>
      <c r="AD24" s="9"/>
      <c r="AE24" s="9"/>
    </row>
    <row r="25" spans="1:31" x14ac:dyDescent="0.2">
      <c r="A25" s="5" t="s">
        <v>23</v>
      </c>
      <c r="B25" s="5"/>
      <c r="C25" s="5"/>
      <c r="D25" s="29"/>
      <c r="E25" s="5"/>
      <c r="F25" s="5"/>
      <c r="G25" s="5"/>
      <c r="H25" s="5"/>
      <c r="I25" s="5"/>
      <c r="J25" s="5"/>
      <c r="K25" s="5"/>
      <c r="L25" s="5"/>
      <c r="M25" s="5"/>
      <c r="N25" s="5"/>
      <c r="O25" s="5"/>
      <c r="Q25" s="9"/>
      <c r="R25" s="9"/>
      <c r="S25" s="9" t="s">
        <v>24</v>
      </c>
      <c r="T25" s="30"/>
      <c r="U25" s="9"/>
      <c r="V25" s="9"/>
      <c r="W25" s="9"/>
      <c r="X25" s="9"/>
      <c r="Y25" s="9"/>
      <c r="Z25" s="9"/>
      <c r="AA25" s="9"/>
      <c r="AB25" s="9"/>
      <c r="AC25" s="9"/>
      <c r="AD25" s="9"/>
      <c r="AE25" s="9"/>
    </row>
    <row r="26" spans="1:31" x14ac:dyDescent="0.2">
      <c r="A26" s="5" t="s">
        <v>25</v>
      </c>
      <c r="B26" s="5"/>
      <c r="C26" s="5"/>
      <c r="D26" s="29"/>
      <c r="E26" s="5"/>
      <c r="F26" s="5"/>
      <c r="G26" s="5"/>
      <c r="H26" s="5"/>
      <c r="I26" s="5"/>
      <c r="J26" s="5"/>
      <c r="K26" s="5"/>
      <c r="L26" s="5"/>
      <c r="M26" s="5"/>
      <c r="N26" s="5"/>
      <c r="O26" s="5"/>
      <c r="Q26" s="9"/>
      <c r="R26" s="9"/>
      <c r="S26" s="9" t="s">
        <v>26</v>
      </c>
      <c r="T26" s="30"/>
      <c r="U26" s="9"/>
      <c r="V26" s="9"/>
      <c r="W26" s="9"/>
      <c r="X26" s="9"/>
      <c r="Y26" s="9"/>
      <c r="Z26" s="9"/>
      <c r="AA26" s="9"/>
      <c r="AB26" s="9"/>
      <c r="AC26" s="9"/>
      <c r="AD26" s="9"/>
      <c r="AE26" s="9"/>
    </row>
    <row r="27" spans="1:31" x14ac:dyDescent="0.2">
      <c r="A27" s="5" t="s">
        <v>27</v>
      </c>
      <c r="B27" s="5"/>
      <c r="C27" s="5"/>
      <c r="D27" s="29"/>
      <c r="E27" s="5"/>
      <c r="F27" s="5"/>
      <c r="G27" s="5"/>
      <c r="H27" s="5"/>
      <c r="I27" s="5"/>
      <c r="J27" s="5"/>
      <c r="K27" s="5"/>
      <c r="L27" s="5"/>
      <c r="M27" s="5"/>
      <c r="N27" s="5"/>
      <c r="O27" s="5"/>
      <c r="Q27" s="9"/>
      <c r="R27" s="9"/>
      <c r="S27" s="9" t="s">
        <v>28</v>
      </c>
      <c r="T27" s="30"/>
      <c r="U27" s="9"/>
      <c r="V27" s="9"/>
      <c r="W27" s="9"/>
      <c r="X27" s="9"/>
      <c r="Y27" s="9"/>
      <c r="Z27" s="9"/>
      <c r="AA27" s="9"/>
      <c r="AB27" s="9"/>
      <c r="AC27" s="9"/>
      <c r="AD27" s="9"/>
      <c r="AE27" s="9"/>
    </row>
    <row r="28" spans="1:31" x14ac:dyDescent="0.2">
      <c r="A28" s="14" t="s">
        <v>29</v>
      </c>
      <c r="B28" s="5"/>
      <c r="C28" s="5"/>
      <c r="D28" s="31">
        <f>D16-D12</f>
        <v>3.6938215423144527</v>
      </c>
      <c r="E28" s="5"/>
      <c r="F28" s="5"/>
      <c r="G28" s="5"/>
      <c r="H28" s="12">
        <f>H16-H12</f>
        <v>136.01836661320621</v>
      </c>
      <c r="I28" s="12">
        <f>I16-I12</f>
        <v>3.1689990660270837</v>
      </c>
      <c r="J28" s="5"/>
      <c r="K28" s="5"/>
      <c r="L28" s="5"/>
      <c r="M28" s="5"/>
      <c r="N28" s="5"/>
      <c r="O28" s="5"/>
      <c r="Q28" s="9"/>
      <c r="R28" s="9"/>
      <c r="S28" s="32" t="s">
        <v>30</v>
      </c>
      <c r="T28" s="33">
        <f>T16-T12</f>
        <v>10.569843796674547</v>
      </c>
      <c r="U28" s="9"/>
      <c r="V28" s="9"/>
      <c r="W28" s="9"/>
      <c r="X28" s="13">
        <f>X16-X12</f>
        <v>135.93800802406048</v>
      </c>
      <c r="Y28" s="13">
        <f>Y16-Y12</f>
        <v>6.420019134971966</v>
      </c>
      <c r="Z28" s="9"/>
      <c r="AA28" s="9"/>
      <c r="AB28" s="9"/>
      <c r="AC28" s="9"/>
      <c r="AD28" s="9"/>
      <c r="AE28" s="9"/>
    </row>
    <row r="29" spans="1:31" x14ac:dyDescent="0.2">
      <c r="A29" s="14" t="s">
        <v>31</v>
      </c>
      <c r="B29" s="5"/>
      <c r="C29" s="5"/>
      <c r="D29" s="31">
        <f>D17-D13</f>
        <v>8.9152274995327332</v>
      </c>
      <c r="E29" s="5"/>
      <c r="F29" s="5"/>
      <c r="G29" s="5"/>
      <c r="H29" s="12">
        <f>H17-H13</f>
        <v>115.8684190159338</v>
      </c>
      <c r="I29" s="12">
        <f>I17-I13</f>
        <v>6.2278573461952362</v>
      </c>
      <c r="J29" s="5"/>
      <c r="K29" s="5"/>
      <c r="L29" s="5"/>
      <c r="M29" s="5"/>
      <c r="N29" s="5"/>
      <c r="O29" s="5"/>
      <c r="Q29" s="9"/>
      <c r="R29" s="9"/>
      <c r="S29" s="32" t="s">
        <v>32</v>
      </c>
      <c r="T29" s="33">
        <f>T17-T13</f>
        <v>8.0967065426028455</v>
      </c>
      <c r="U29" s="9"/>
      <c r="V29" s="9"/>
      <c r="W29" s="9"/>
      <c r="X29" s="13">
        <f>X17-X13</f>
        <v>118.08736349103906</v>
      </c>
      <c r="Y29" s="13">
        <f>Y17-Y13</f>
        <v>4.8214393748645961</v>
      </c>
      <c r="Z29" s="9"/>
      <c r="AA29" s="9"/>
      <c r="AB29" s="9"/>
      <c r="AC29" s="9"/>
      <c r="AD29" s="9"/>
      <c r="AE29" s="9"/>
    </row>
    <row r="30" spans="1:31" x14ac:dyDescent="0.2">
      <c r="A30" s="5" t="s">
        <v>33</v>
      </c>
      <c r="B30" s="5"/>
      <c r="C30" s="5"/>
      <c r="D30" s="29"/>
      <c r="E30" s="5"/>
      <c r="F30" s="5"/>
      <c r="G30" s="5"/>
      <c r="H30" s="5"/>
      <c r="I30" s="5"/>
      <c r="J30" s="5"/>
      <c r="K30" s="5"/>
      <c r="L30" s="5"/>
      <c r="M30" s="5"/>
      <c r="N30" s="5"/>
      <c r="O30" s="5"/>
      <c r="Q30" s="9"/>
      <c r="R30" s="9"/>
      <c r="S30" s="9" t="s">
        <v>34</v>
      </c>
      <c r="T30" s="30"/>
      <c r="U30" s="9"/>
      <c r="V30" s="9"/>
      <c r="W30" s="9"/>
      <c r="X30" s="9"/>
      <c r="Y30" s="9"/>
      <c r="Z30" s="9"/>
      <c r="AA30" s="9"/>
      <c r="AB30" s="9"/>
      <c r="AC30" s="9"/>
      <c r="AD30" s="9"/>
      <c r="AE30" s="9"/>
    </row>
    <row r="31" spans="1:31" ht="13.5" thickBot="1" x14ac:dyDescent="0.25">
      <c r="A31" s="18" t="s">
        <v>35</v>
      </c>
      <c r="B31" s="18"/>
      <c r="C31" s="18"/>
      <c r="D31" s="34"/>
      <c r="E31" s="18"/>
      <c r="F31" s="18"/>
      <c r="G31" s="18"/>
      <c r="H31" s="18"/>
      <c r="I31" s="18"/>
      <c r="J31" s="5"/>
      <c r="K31" s="5"/>
      <c r="L31" s="5"/>
      <c r="M31" s="5"/>
      <c r="N31" s="5"/>
      <c r="O31" s="5"/>
      <c r="Q31" s="21"/>
      <c r="R31" s="21"/>
      <c r="S31" s="21" t="s">
        <v>36</v>
      </c>
      <c r="T31" s="35"/>
      <c r="U31" s="21"/>
      <c r="V31" s="21"/>
      <c r="W31" s="21"/>
      <c r="X31" s="21"/>
      <c r="Y31" s="21"/>
      <c r="Z31" s="9"/>
      <c r="AA31" s="9"/>
      <c r="AB31" s="9"/>
      <c r="AC31" s="9"/>
      <c r="AD31" s="9"/>
      <c r="AE31" s="9"/>
    </row>
    <row r="32" spans="1:31" x14ac:dyDescent="0.2">
      <c r="A32" s="5"/>
      <c r="B32" s="5"/>
      <c r="C32" s="5"/>
      <c r="D32" s="5"/>
      <c r="E32" s="5"/>
      <c r="F32" s="5"/>
      <c r="G32" s="5"/>
      <c r="H32" s="5"/>
      <c r="I32" s="5"/>
      <c r="J32" s="5"/>
      <c r="K32" s="5"/>
      <c r="L32" s="5"/>
      <c r="M32" s="5"/>
      <c r="N32" s="5"/>
      <c r="O32" s="5"/>
      <c r="Q32" s="9"/>
      <c r="R32" s="9"/>
      <c r="S32" s="9"/>
      <c r="T32" s="30"/>
      <c r="U32" s="9"/>
      <c r="V32" s="9"/>
      <c r="W32" s="9"/>
      <c r="X32" s="9"/>
      <c r="Y32" s="9"/>
      <c r="Z32" s="9"/>
      <c r="AA32" s="9"/>
      <c r="AB32" s="9"/>
      <c r="AC32" s="9"/>
      <c r="AD32" s="9"/>
      <c r="AE32" s="9"/>
    </row>
    <row r="33" spans="1:31" x14ac:dyDescent="0.2">
      <c r="A33" s="5"/>
      <c r="B33" s="5"/>
      <c r="C33" s="5"/>
      <c r="D33" s="3" t="s">
        <v>42</v>
      </c>
      <c r="E33" s="3"/>
      <c r="F33" s="3"/>
      <c r="G33" s="3"/>
      <c r="H33" s="3"/>
      <c r="I33" s="3"/>
      <c r="J33" s="3" t="s">
        <v>43</v>
      </c>
      <c r="K33" s="3"/>
      <c r="L33" s="3"/>
      <c r="M33" s="3"/>
      <c r="N33" s="3"/>
      <c r="O33" s="3"/>
      <c r="Q33" s="9"/>
      <c r="R33" s="9"/>
      <c r="S33" s="9"/>
      <c r="T33" s="8" t="s">
        <v>42</v>
      </c>
      <c r="U33" s="6"/>
      <c r="V33" s="6"/>
      <c r="W33" s="6"/>
      <c r="X33" s="6"/>
      <c r="Y33" s="6"/>
      <c r="Z33" s="6" t="s">
        <v>43</v>
      </c>
      <c r="AA33" s="6"/>
      <c r="AB33" s="6"/>
      <c r="AC33" s="6"/>
      <c r="AD33" s="6"/>
      <c r="AE33" s="6"/>
    </row>
    <row r="34" spans="1:31" x14ac:dyDescent="0.2">
      <c r="A34" s="28" t="s">
        <v>4</v>
      </c>
      <c r="B34" s="5" t="s">
        <v>5</v>
      </c>
      <c r="C34" s="5" t="s">
        <v>6</v>
      </c>
      <c r="D34" s="5" t="s">
        <v>7</v>
      </c>
      <c r="E34" s="5" t="s">
        <v>8</v>
      </c>
      <c r="F34" s="5" t="s">
        <v>9</v>
      </c>
      <c r="G34" s="5" t="s">
        <v>10</v>
      </c>
      <c r="H34" s="5" t="s">
        <v>11</v>
      </c>
      <c r="I34" s="5" t="s">
        <v>12</v>
      </c>
      <c r="J34" s="29" t="s">
        <v>7</v>
      </c>
      <c r="K34" s="5" t="s">
        <v>8</v>
      </c>
      <c r="L34" s="5" t="s">
        <v>9</v>
      </c>
      <c r="M34" s="5" t="s">
        <v>10</v>
      </c>
      <c r="N34" s="5" t="s">
        <v>11</v>
      </c>
      <c r="O34" s="5" t="s">
        <v>12</v>
      </c>
      <c r="Q34" s="9" t="s">
        <v>5</v>
      </c>
      <c r="R34" s="9" t="s">
        <v>6</v>
      </c>
      <c r="S34" s="9" t="s">
        <v>4</v>
      </c>
      <c r="T34" s="30" t="s">
        <v>7</v>
      </c>
      <c r="U34" s="9" t="s">
        <v>8</v>
      </c>
      <c r="V34" s="9" t="s">
        <v>9</v>
      </c>
      <c r="W34" s="9" t="s">
        <v>10</v>
      </c>
      <c r="X34" s="9" t="s">
        <v>11</v>
      </c>
      <c r="Y34" s="9" t="s">
        <v>12</v>
      </c>
      <c r="Z34" s="30" t="s">
        <v>7</v>
      </c>
      <c r="AA34" s="9" t="s">
        <v>8</v>
      </c>
      <c r="AB34" s="9" t="s">
        <v>9</v>
      </c>
      <c r="AC34" s="9" t="s">
        <v>10</v>
      </c>
      <c r="AD34" s="9" t="s">
        <v>11</v>
      </c>
      <c r="AE34" s="9" t="s">
        <v>12</v>
      </c>
    </row>
    <row r="35" spans="1:31" x14ac:dyDescent="0.2">
      <c r="A35" s="5" t="s">
        <v>13</v>
      </c>
      <c r="B35" s="5">
        <v>29.599</v>
      </c>
      <c r="C35" s="5">
        <v>0.10100000000000001</v>
      </c>
      <c r="D35" s="5"/>
      <c r="E35" s="5"/>
      <c r="F35" s="5"/>
      <c r="G35" s="5"/>
      <c r="H35" s="5"/>
      <c r="I35" s="5"/>
      <c r="J35" s="29"/>
      <c r="K35" s="5"/>
      <c r="L35" s="5"/>
      <c r="M35" s="5"/>
      <c r="N35" s="5"/>
      <c r="O35" s="5"/>
      <c r="Q35" s="9">
        <v>30.082000000000001</v>
      </c>
      <c r="R35" s="9">
        <v>0.10199999999999999</v>
      </c>
      <c r="S35" s="9" t="s">
        <v>14</v>
      </c>
      <c r="T35" s="30"/>
      <c r="U35" s="9"/>
      <c r="V35" s="9"/>
      <c r="W35" s="9"/>
      <c r="X35" s="9"/>
      <c r="Y35" s="9"/>
      <c r="Z35" s="30"/>
      <c r="AA35" s="9"/>
      <c r="AB35" s="9"/>
      <c r="AC35" s="9"/>
      <c r="AD35" s="9"/>
      <c r="AE35" s="9"/>
    </row>
    <row r="36" spans="1:31" x14ac:dyDescent="0.2">
      <c r="A36" s="5" t="s">
        <v>15</v>
      </c>
      <c r="B36" s="5">
        <v>29.832000000000001</v>
      </c>
      <c r="C36" s="5">
        <v>0.1</v>
      </c>
      <c r="D36" s="5"/>
      <c r="E36" s="5"/>
      <c r="F36" s="5"/>
      <c r="G36" s="5"/>
      <c r="H36" s="5"/>
      <c r="I36" s="5"/>
      <c r="J36" s="29"/>
      <c r="K36" s="5"/>
      <c r="L36" s="5"/>
      <c r="M36" s="5"/>
      <c r="N36" s="5"/>
      <c r="O36" s="5"/>
      <c r="Q36" s="9">
        <v>30.091999999999999</v>
      </c>
      <c r="R36" s="9">
        <v>0.1</v>
      </c>
      <c r="S36" s="9" t="s">
        <v>16</v>
      </c>
      <c r="T36" s="30"/>
      <c r="U36" s="9"/>
      <c r="V36" s="9"/>
      <c r="W36" s="9"/>
      <c r="X36" s="9"/>
      <c r="Y36" s="9"/>
      <c r="Z36" s="30"/>
      <c r="AA36" s="9"/>
      <c r="AB36" s="9"/>
      <c r="AC36" s="9"/>
      <c r="AD36" s="9"/>
      <c r="AE36" s="9"/>
    </row>
    <row r="37" spans="1:31" x14ac:dyDescent="0.2">
      <c r="A37" s="5" t="s">
        <v>17</v>
      </c>
      <c r="B37" s="5">
        <v>29.751000000000001</v>
      </c>
      <c r="C37" s="5">
        <v>0.10199999999999999</v>
      </c>
      <c r="D37" s="5"/>
      <c r="E37" s="5"/>
      <c r="F37" s="5"/>
      <c r="G37" s="5"/>
      <c r="H37" s="5"/>
      <c r="I37" s="5"/>
      <c r="J37" s="29"/>
      <c r="K37" s="5"/>
      <c r="L37" s="5"/>
      <c r="M37" s="5"/>
      <c r="N37" s="5"/>
      <c r="O37" s="5"/>
      <c r="Q37" s="9">
        <v>30.004999999999999</v>
      </c>
      <c r="R37" s="9">
        <v>0.10100000000000001</v>
      </c>
      <c r="S37" s="9" t="s">
        <v>18</v>
      </c>
      <c r="T37" s="30"/>
      <c r="U37" s="9"/>
      <c r="V37" s="9"/>
      <c r="W37" s="9"/>
      <c r="X37" s="9"/>
      <c r="Y37" s="9"/>
      <c r="Z37" s="30"/>
      <c r="AA37" s="9"/>
      <c r="AB37" s="9"/>
      <c r="AC37" s="9"/>
      <c r="AD37" s="9"/>
      <c r="AE37" s="9"/>
    </row>
    <row r="38" spans="1:31" x14ac:dyDescent="0.2">
      <c r="A38" s="5" t="s">
        <v>19</v>
      </c>
      <c r="B38" s="5">
        <v>29.661999999999999</v>
      </c>
      <c r="C38" s="5">
        <v>0.1</v>
      </c>
      <c r="D38" s="5"/>
      <c r="E38" s="5"/>
      <c r="F38" s="5"/>
      <c r="G38" s="5"/>
      <c r="H38" s="5"/>
      <c r="I38" s="5"/>
      <c r="J38" s="29"/>
      <c r="K38" s="5"/>
      <c r="L38" s="5"/>
      <c r="M38" s="5"/>
      <c r="N38" s="5"/>
      <c r="O38" s="5"/>
      <c r="Q38" s="9">
        <v>30.071999999999999</v>
      </c>
      <c r="R38" s="9">
        <v>0.1</v>
      </c>
      <c r="S38" s="9" t="s">
        <v>20</v>
      </c>
      <c r="T38" s="30"/>
      <c r="U38" s="9"/>
      <c r="V38" s="9"/>
      <c r="W38" s="9"/>
      <c r="X38" s="9"/>
      <c r="Y38" s="9"/>
      <c r="Z38" s="30"/>
      <c r="AA38" s="9"/>
      <c r="AB38" s="9"/>
      <c r="AC38" s="9"/>
      <c r="AD38" s="9"/>
      <c r="AE38" s="9"/>
    </row>
    <row r="39" spans="1:31" x14ac:dyDescent="0.2">
      <c r="A39" s="5" t="s">
        <v>21</v>
      </c>
      <c r="B39" s="5">
        <v>29.760999999999999</v>
      </c>
      <c r="C39" s="5">
        <v>0.1</v>
      </c>
      <c r="D39" s="5"/>
      <c r="E39" s="5"/>
      <c r="F39" s="5"/>
      <c r="G39" s="5"/>
      <c r="H39" s="5"/>
      <c r="I39" s="5"/>
      <c r="J39" s="29"/>
      <c r="K39" s="5"/>
      <c r="L39" s="5"/>
      <c r="M39" s="5"/>
      <c r="N39" s="5"/>
      <c r="O39" s="5"/>
      <c r="Q39" s="9">
        <v>29.73</v>
      </c>
      <c r="R39" s="9">
        <v>0.10100000000000001</v>
      </c>
      <c r="S39" s="9" t="s">
        <v>22</v>
      </c>
      <c r="T39" s="30"/>
      <c r="U39" s="9"/>
      <c r="V39" s="9"/>
      <c r="W39" s="9"/>
      <c r="X39" s="9"/>
      <c r="Y39" s="9"/>
      <c r="Z39" s="30"/>
      <c r="AA39" s="9"/>
      <c r="AB39" s="9"/>
      <c r="AC39" s="9"/>
      <c r="AD39" s="9"/>
      <c r="AE39" s="9"/>
    </row>
    <row r="40" spans="1:31" x14ac:dyDescent="0.2">
      <c r="A40" s="5" t="s">
        <v>23</v>
      </c>
      <c r="B40" s="5">
        <v>29.666</v>
      </c>
      <c r="C40" s="5">
        <v>9.9000000000000005E-2</v>
      </c>
      <c r="D40" s="5"/>
      <c r="E40" s="5"/>
      <c r="F40" s="5"/>
      <c r="G40" s="5"/>
      <c r="H40" s="5"/>
      <c r="I40" s="5"/>
      <c r="J40" s="29"/>
      <c r="K40" s="5"/>
      <c r="L40" s="5"/>
      <c r="M40" s="5"/>
      <c r="N40" s="5"/>
      <c r="O40" s="5"/>
      <c r="Q40" s="9">
        <v>30.036000000000001</v>
      </c>
      <c r="R40" s="9">
        <v>0.10100000000000001</v>
      </c>
      <c r="S40" s="9" t="s">
        <v>24</v>
      </c>
      <c r="T40" s="30"/>
      <c r="U40" s="9"/>
      <c r="V40" s="9"/>
      <c r="W40" s="9"/>
      <c r="X40" s="9"/>
      <c r="Y40" s="9"/>
      <c r="Z40" s="30"/>
      <c r="AA40" s="9"/>
      <c r="AB40" s="9"/>
      <c r="AC40" s="9"/>
      <c r="AD40" s="9"/>
      <c r="AE40" s="9"/>
    </row>
    <row r="41" spans="1:31" x14ac:dyDescent="0.2">
      <c r="A41" s="5" t="s">
        <v>25</v>
      </c>
      <c r="B41" s="5">
        <v>30.315000000000001</v>
      </c>
      <c r="C41" s="5">
        <v>0.10199999999999999</v>
      </c>
      <c r="D41" s="5"/>
      <c r="E41" s="5"/>
      <c r="F41" s="5"/>
      <c r="G41" s="5"/>
      <c r="H41" s="5"/>
      <c r="I41" s="5"/>
      <c r="J41" s="29"/>
      <c r="K41" s="5"/>
      <c r="L41" s="5"/>
      <c r="M41" s="5"/>
      <c r="N41" s="5"/>
      <c r="O41" s="5"/>
      <c r="Q41" s="9">
        <v>30.120999999999999</v>
      </c>
      <c r="R41" s="9">
        <v>0.10100000000000001</v>
      </c>
      <c r="S41" s="9" t="s">
        <v>26</v>
      </c>
      <c r="T41" s="30"/>
      <c r="U41" s="9"/>
      <c r="V41" s="9"/>
      <c r="W41" s="9"/>
      <c r="X41" s="9"/>
      <c r="Y41" s="9"/>
      <c r="Z41" s="30"/>
      <c r="AA41" s="9"/>
      <c r="AB41" s="9"/>
      <c r="AC41" s="9"/>
      <c r="AD41" s="9"/>
      <c r="AE41" s="9"/>
    </row>
    <row r="42" spans="1:31" x14ac:dyDescent="0.2">
      <c r="A42" s="5" t="s">
        <v>27</v>
      </c>
      <c r="B42" s="5">
        <v>30.239000000000001</v>
      </c>
      <c r="C42" s="5">
        <v>0.10199999999999999</v>
      </c>
      <c r="D42" s="5"/>
      <c r="E42" s="5"/>
      <c r="F42" s="5"/>
      <c r="G42" s="5"/>
      <c r="H42" s="5"/>
      <c r="I42" s="5"/>
      <c r="J42" s="29"/>
      <c r="K42" s="5"/>
      <c r="L42" s="5"/>
      <c r="M42" s="5"/>
      <c r="N42" s="5"/>
      <c r="O42" s="5"/>
      <c r="Q42" s="9">
        <v>30.042999999999999</v>
      </c>
      <c r="R42" s="9">
        <v>0.1</v>
      </c>
      <c r="S42" s="9" t="s">
        <v>28</v>
      </c>
      <c r="T42" s="30"/>
      <c r="U42" s="9"/>
      <c r="V42" s="9"/>
      <c r="W42" s="9"/>
      <c r="X42" s="9"/>
      <c r="Y42" s="9"/>
      <c r="Z42" s="30"/>
      <c r="AA42" s="9"/>
      <c r="AB42" s="9"/>
      <c r="AC42" s="9"/>
      <c r="AD42" s="9"/>
      <c r="AE42" s="9"/>
    </row>
    <row r="43" spans="1:31" x14ac:dyDescent="0.2">
      <c r="A43" s="14" t="s">
        <v>29</v>
      </c>
      <c r="B43" s="14">
        <v>30.309000000000001</v>
      </c>
      <c r="C43" s="14">
        <v>0.10199999999999999</v>
      </c>
      <c r="D43" s="5">
        <f>((D28*B43)/1000)/C43</f>
        <v>1.0976082071177329</v>
      </c>
      <c r="E43" s="5"/>
      <c r="F43" s="5"/>
      <c r="G43" s="5"/>
      <c r="H43" s="5">
        <f>(H28*B43/1000)/C43</f>
        <v>40.417457585094787</v>
      </c>
      <c r="I43" s="5">
        <f>(I28*B43/1000)/C43</f>
        <v>0.9416587518844598</v>
      </c>
      <c r="J43" s="29">
        <f>AVERAGE(D43:D44)</f>
        <v>1.8875146648887013</v>
      </c>
      <c r="K43" s="5"/>
      <c r="L43" s="5"/>
      <c r="M43" s="5"/>
      <c r="N43" s="5">
        <f>AVERAGE(H43:H44)</f>
        <v>37.607530591980009</v>
      </c>
      <c r="O43" s="5">
        <f>AVERAGE(I43:I44)</f>
        <v>1.4060044350469065</v>
      </c>
      <c r="Q43" s="32">
        <v>29.791</v>
      </c>
      <c r="R43" s="32">
        <v>0.10299999999999999</v>
      </c>
      <c r="S43" s="32" t="s">
        <v>30</v>
      </c>
      <c r="T43" s="30">
        <f>(T28*Q43/1000)/R43</f>
        <v>3.0571477334634123</v>
      </c>
      <c r="U43" s="9"/>
      <c r="V43" s="9"/>
      <c r="W43" s="9"/>
      <c r="X43" s="9">
        <f>(X28*Q43/1000)/R43</f>
        <v>39.317759194609572</v>
      </c>
      <c r="Y43" s="9">
        <f>(Y28*Q43/1000)/R43</f>
        <v>1.8568814567956298</v>
      </c>
      <c r="Z43" s="30">
        <f>AVERAGE(T43:T44)</f>
        <v>2.7443753211689494</v>
      </c>
      <c r="AA43" s="9"/>
      <c r="AB43" s="9"/>
      <c r="AC43" s="9"/>
      <c r="AD43" s="9">
        <f>AVERAGE(X43:X44)</f>
        <v>37.390878099119206</v>
      </c>
      <c r="AE43" s="9">
        <f>AVERAGE(Y43:Y44)</f>
        <v>1.6524280649274825</v>
      </c>
    </row>
    <row r="44" spans="1:31" x14ac:dyDescent="0.2">
      <c r="A44" s="14" t="s">
        <v>31</v>
      </c>
      <c r="B44" s="14">
        <v>30.032</v>
      </c>
      <c r="C44" s="14">
        <v>0.1</v>
      </c>
      <c r="D44" s="5">
        <f>(D29*B44/1000)/C44</f>
        <v>2.6774211226596698</v>
      </c>
      <c r="E44" s="5"/>
      <c r="F44" s="5"/>
      <c r="G44" s="5"/>
      <c r="H44" s="5">
        <f>(H29*B44/1000)/C44</f>
        <v>34.797603598865237</v>
      </c>
      <c r="I44" s="5">
        <f>(I29*B44/1000)/C44</f>
        <v>1.8703501182093532</v>
      </c>
      <c r="J44" s="29"/>
      <c r="K44" s="5"/>
      <c r="L44" s="5"/>
      <c r="M44" s="5"/>
      <c r="N44" s="5"/>
      <c r="O44" s="5"/>
      <c r="Q44" s="32">
        <v>30.032</v>
      </c>
      <c r="R44" s="32">
        <v>0.1</v>
      </c>
      <c r="S44" s="32" t="s">
        <v>32</v>
      </c>
      <c r="T44" s="30">
        <f>(T29*Q44/1000)/R44</f>
        <v>2.4316029088744866</v>
      </c>
      <c r="U44" s="9"/>
      <c r="V44" s="9"/>
      <c r="W44" s="9"/>
      <c r="X44" s="9">
        <f>(X29*Q44/1000)/R44</f>
        <v>35.463997003628847</v>
      </c>
      <c r="Y44" s="9">
        <f>(Y29*Q44/1000)/R44</f>
        <v>1.4479746730593352</v>
      </c>
      <c r="Z44" s="30"/>
      <c r="AA44" s="9"/>
      <c r="AB44" s="9"/>
      <c r="AC44" s="9"/>
      <c r="AD44" s="9"/>
      <c r="AE44" s="9"/>
    </row>
    <row r="45" spans="1:31" x14ac:dyDescent="0.2">
      <c r="A45" s="5" t="s">
        <v>33</v>
      </c>
      <c r="B45" s="5">
        <v>30.242000000000001</v>
      </c>
      <c r="C45" s="5">
        <v>0.1</v>
      </c>
      <c r="D45" s="5"/>
      <c r="E45" s="5"/>
      <c r="F45" s="5"/>
      <c r="G45" s="5"/>
      <c r="H45" s="5"/>
      <c r="I45" s="5"/>
      <c r="J45" s="29"/>
      <c r="K45" s="5"/>
      <c r="L45" s="5"/>
      <c r="M45" s="5"/>
      <c r="N45" s="5"/>
      <c r="O45" s="5"/>
      <c r="Q45" s="9">
        <v>30.074000000000002</v>
      </c>
      <c r="R45" s="9">
        <v>0.10100000000000001</v>
      </c>
      <c r="S45" s="9" t="s">
        <v>34</v>
      </c>
      <c r="T45" s="30"/>
      <c r="U45" s="9"/>
      <c r="V45" s="9"/>
      <c r="W45" s="9"/>
      <c r="X45" s="9"/>
      <c r="Y45" s="9"/>
      <c r="Z45" s="30"/>
      <c r="AA45" s="9"/>
      <c r="AB45" s="9"/>
      <c r="AC45" s="9"/>
      <c r="AD45" s="9"/>
      <c r="AE45" s="9"/>
    </row>
    <row r="46" spans="1:31" ht="13.5" thickBot="1" x14ac:dyDescent="0.25">
      <c r="A46" s="18" t="s">
        <v>35</v>
      </c>
      <c r="B46" s="18">
        <v>29.896000000000001</v>
      </c>
      <c r="C46" s="18">
        <v>0.1</v>
      </c>
      <c r="D46" s="18"/>
      <c r="E46" s="18"/>
      <c r="F46" s="18"/>
      <c r="G46" s="18"/>
      <c r="H46" s="18"/>
      <c r="I46" s="19"/>
      <c r="J46" s="34"/>
      <c r="K46" s="18"/>
      <c r="L46" s="18"/>
      <c r="M46" s="18"/>
      <c r="N46" s="18"/>
      <c r="O46" s="18"/>
      <c r="Q46" s="9">
        <v>30.042999999999999</v>
      </c>
      <c r="R46" s="9">
        <v>9.9000000000000005E-2</v>
      </c>
      <c r="S46" s="9" t="s">
        <v>36</v>
      </c>
      <c r="T46" s="36"/>
      <c r="U46" s="37"/>
      <c r="V46" s="37"/>
      <c r="W46" s="37"/>
      <c r="X46" s="37"/>
      <c r="Y46" s="37"/>
      <c r="Z46" s="36"/>
      <c r="AA46" s="37"/>
      <c r="AB46" s="37"/>
      <c r="AC46" s="37"/>
      <c r="AD46" s="37"/>
      <c r="AE46" s="37"/>
    </row>
    <row r="47" spans="1:31" x14ac:dyDescent="0.2">
      <c r="A47" s="38"/>
      <c r="B47" s="38"/>
      <c r="C47" s="38"/>
      <c r="D47" s="38"/>
      <c r="E47" s="38"/>
      <c r="F47" s="38"/>
      <c r="G47" s="38"/>
      <c r="H47" s="38"/>
      <c r="I47" s="39"/>
      <c r="J47" s="40" t="s">
        <v>44</v>
      </c>
      <c r="K47" s="41"/>
      <c r="L47" s="41"/>
      <c r="M47" s="41"/>
      <c r="N47" s="41"/>
      <c r="O47" s="41"/>
      <c r="Q47" s="9"/>
      <c r="R47" s="9"/>
      <c r="S47" s="9" t="s">
        <v>14</v>
      </c>
      <c r="T47" s="30"/>
      <c r="U47" s="9"/>
      <c r="V47" s="9"/>
      <c r="W47" s="9"/>
      <c r="X47" s="9"/>
      <c r="Y47" s="9"/>
      <c r="Z47" s="42" t="s">
        <v>44</v>
      </c>
      <c r="AA47" s="43"/>
      <c r="AB47" s="43"/>
      <c r="AC47" s="43"/>
      <c r="AD47" s="43"/>
      <c r="AE47" s="43"/>
    </row>
    <row r="48" spans="1:31" x14ac:dyDescent="0.2">
      <c r="A48" s="5" t="s">
        <v>13</v>
      </c>
      <c r="B48" s="5"/>
      <c r="C48" s="5"/>
      <c r="D48" s="5"/>
      <c r="E48" s="5"/>
      <c r="F48" s="5"/>
      <c r="G48" s="5"/>
      <c r="H48" s="5"/>
      <c r="I48" s="5"/>
      <c r="J48" s="44"/>
      <c r="K48" s="5"/>
      <c r="L48" s="5"/>
      <c r="M48" s="5"/>
      <c r="N48" s="5"/>
      <c r="O48" s="5"/>
      <c r="Q48" s="9"/>
      <c r="R48" s="9"/>
      <c r="S48" s="9" t="s">
        <v>16</v>
      </c>
      <c r="T48" s="30"/>
      <c r="U48" s="9"/>
      <c r="V48" s="9"/>
      <c r="W48" s="9"/>
      <c r="X48" s="9"/>
      <c r="Y48" s="9"/>
      <c r="Z48" s="30"/>
      <c r="AA48" s="9"/>
      <c r="AB48" s="9"/>
      <c r="AC48" s="9"/>
      <c r="AD48" s="9"/>
      <c r="AE48" s="9"/>
    </row>
    <row r="49" spans="1:31" x14ac:dyDescent="0.2">
      <c r="A49" s="5" t="s">
        <v>15</v>
      </c>
      <c r="B49" s="5"/>
      <c r="C49" s="5"/>
      <c r="D49" s="5"/>
      <c r="E49" s="5"/>
      <c r="F49" s="5"/>
      <c r="G49" s="5"/>
      <c r="H49" s="5"/>
      <c r="I49" s="5"/>
      <c r="J49" s="29"/>
      <c r="K49" s="5"/>
      <c r="L49" s="5"/>
      <c r="M49" s="5"/>
      <c r="N49" s="5"/>
      <c r="O49" s="5"/>
      <c r="Q49" s="9"/>
      <c r="R49" s="9"/>
      <c r="S49" s="9" t="s">
        <v>18</v>
      </c>
      <c r="T49" s="30"/>
      <c r="U49" s="9"/>
      <c r="V49" s="9"/>
      <c r="W49" s="9"/>
      <c r="X49" s="9"/>
      <c r="Y49" s="9"/>
      <c r="Z49" s="30"/>
      <c r="AA49" s="9"/>
      <c r="AB49" s="9"/>
      <c r="AC49" s="9"/>
      <c r="AD49" s="9"/>
      <c r="AE49" s="9"/>
    </row>
    <row r="50" spans="1:31" x14ac:dyDescent="0.2">
      <c r="A50" s="5" t="s">
        <v>17</v>
      </c>
      <c r="B50" s="5"/>
      <c r="C50" s="5"/>
      <c r="D50" s="5"/>
      <c r="E50" s="5"/>
      <c r="F50" s="5"/>
      <c r="G50" s="5"/>
      <c r="H50" s="5"/>
      <c r="I50" s="5"/>
      <c r="J50" s="29"/>
      <c r="K50" s="5"/>
      <c r="L50" s="5"/>
      <c r="M50" s="5"/>
      <c r="N50" s="5"/>
      <c r="O50" s="5"/>
      <c r="Q50" s="9"/>
      <c r="R50" s="9"/>
      <c r="S50" s="9" t="s">
        <v>20</v>
      </c>
      <c r="T50" s="30"/>
      <c r="U50" s="9"/>
      <c r="V50" s="9"/>
      <c r="W50" s="9"/>
      <c r="X50" s="9"/>
      <c r="Y50" s="9"/>
      <c r="Z50" s="30"/>
      <c r="AA50" s="9"/>
      <c r="AB50" s="9"/>
      <c r="AC50" s="9"/>
      <c r="AD50" s="9"/>
      <c r="AE50" s="9"/>
    </row>
    <row r="51" spans="1:31" x14ac:dyDescent="0.2">
      <c r="A51" s="5" t="s">
        <v>19</v>
      </c>
      <c r="B51" s="5"/>
      <c r="C51" s="5"/>
      <c r="D51" s="5"/>
      <c r="E51" s="5"/>
      <c r="F51" s="5"/>
      <c r="G51" s="5"/>
      <c r="H51" s="5"/>
      <c r="I51" s="5"/>
      <c r="J51" s="29"/>
      <c r="K51" s="5"/>
      <c r="L51" s="5"/>
      <c r="M51" s="5"/>
      <c r="N51" s="5"/>
      <c r="O51" s="5"/>
      <c r="Q51" s="9"/>
      <c r="R51" s="9"/>
      <c r="S51" s="9" t="s">
        <v>22</v>
      </c>
      <c r="T51" s="30"/>
      <c r="U51" s="9"/>
      <c r="V51" s="9"/>
      <c r="W51" s="9"/>
      <c r="X51" s="9"/>
      <c r="Y51" s="9"/>
      <c r="Z51" s="30"/>
      <c r="AA51" s="9"/>
      <c r="AB51" s="9"/>
      <c r="AC51" s="9"/>
      <c r="AD51" s="9"/>
      <c r="AE51" s="9"/>
    </row>
    <row r="52" spans="1:31" x14ac:dyDescent="0.2">
      <c r="A52" s="5" t="s">
        <v>21</v>
      </c>
      <c r="B52" s="5"/>
      <c r="C52" s="5"/>
      <c r="D52" s="5"/>
      <c r="E52" s="5"/>
      <c r="F52" s="5"/>
      <c r="G52" s="5"/>
      <c r="H52" s="5"/>
      <c r="I52" s="5"/>
      <c r="J52" s="29"/>
      <c r="K52" s="5"/>
      <c r="L52" s="5"/>
      <c r="M52" s="5"/>
      <c r="N52" s="5"/>
      <c r="O52" s="5"/>
      <c r="Q52" s="9"/>
      <c r="R52" s="9"/>
      <c r="S52" s="9" t="s">
        <v>24</v>
      </c>
      <c r="T52" s="30"/>
      <c r="U52" s="9"/>
      <c r="V52" s="9"/>
      <c r="W52" s="9"/>
      <c r="X52" s="9"/>
      <c r="Y52" s="9"/>
      <c r="Z52" s="30"/>
      <c r="AA52" s="9"/>
      <c r="AB52" s="9"/>
      <c r="AC52" s="9"/>
      <c r="AD52" s="9"/>
      <c r="AE52" s="9"/>
    </row>
    <row r="53" spans="1:31" x14ac:dyDescent="0.2">
      <c r="A53" s="5" t="s">
        <v>23</v>
      </c>
      <c r="B53" s="5"/>
      <c r="C53" s="5"/>
      <c r="D53" s="5"/>
      <c r="E53" s="5"/>
      <c r="F53" s="5"/>
      <c r="G53" s="5"/>
      <c r="H53" s="5"/>
      <c r="I53" s="5"/>
      <c r="J53" s="29"/>
      <c r="K53" s="5"/>
      <c r="L53" s="5"/>
      <c r="M53" s="5"/>
      <c r="N53" s="5"/>
      <c r="O53" s="5"/>
      <c r="Q53" s="9"/>
      <c r="R53" s="9"/>
      <c r="S53" s="9" t="s">
        <v>26</v>
      </c>
      <c r="T53" s="30"/>
      <c r="U53" s="9"/>
      <c r="V53" s="9"/>
      <c r="W53" s="9"/>
      <c r="X53" s="9"/>
      <c r="Y53" s="9"/>
      <c r="Z53" s="30"/>
      <c r="AA53" s="9"/>
      <c r="AB53" s="9"/>
      <c r="AC53" s="9"/>
      <c r="AD53" s="9"/>
      <c r="AE53" s="9"/>
    </row>
    <row r="54" spans="1:31" x14ac:dyDescent="0.2">
      <c r="A54" s="5" t="s">
        <v>25</v>
      </c>
      <c r="B54" s="5"/>
      <c r="C54" s="5"/>
      <c r="D54" s="5"/>
      <c r="E54" s="5"/>
      <c r="F54" s="5"/>
      <c r="G54" s="5"/>
      <c r="H54" s="5"/>
      <c r="I54" s="5"/>
      <c r="J54" s="29"/>
      <c r="K54" s="5"/>
      <c r="L54" s="5"/>
      <c r="M54" s="5"/>
      <c r="N54" s="5"/>
      <c r="O54" s="5"/>
      <c r="Q54" s="9"/>
      <c r="R54" s="9"/>
      <c r="S54" s="9" t="s">
        <v>28</v>
      </c>
      <c r="T54" s="30"/>
      <c r="U54" s="9"/>
      <c r="V54" s="9"/>
      <c r="W54" s="9"/>
      <c r="X54" s="9"/>
      <c r="Y54" s="9"/>
      <c r="Z54" s="30"/>
      <c r="AA54" s="9"/>
      <c r="AB54" s="9"/>
      <c r="AC54" s="9"/>
      <c r="AD54" s="9"/>
      <c r="AE54" s="9"/>
    </row>
    <row r="55" spans="1:31" x14ac:dyDescent="0.2">
      <c r="A55" s="5" t="s">
        <v>27</v>
      </c>
      <c r="B55" s="5"/>
      <c r="C55" s="5"/>
      <c r="D55" s="5"/>
      <c r="E55" s="5"/>
      <c r="F55" s="5"/>
      <c r="G55" s="5"/>
      <c r="H55" s="5"/>
      <c r="I55" s="5"/>
      <c r="J55" s="29"/>
      <c r="K55" s="5"/>
      <c r="L55" s="5"/>
      <c r="M55" s="5"/>
      <c r="N55" s="5"/>
      <c r="O55" s="5"/>
      <c r="Q55" s="9"/>
      <c r="R55" s="9"/>
      <c r="S55" s="32" t="s">
        <v>30</v>
      </c>
      <c r="T55" s="30"/>
      <c r="U55" s="9"/>
      <c r="V55" s="9"/>
      <c r="W55" s="9"/>
      <c r="X55" s="9"/>
      <c r="Y55" s="9"/>
      <c r="Z55" s="30">
        <f>_xlfn.STDEV.P(T43:T44)</f>
        <v>0.31277241229446257</v>
      </c>
      <c r="AA55" s="9"/>
      <c r="AB55" s="9"/>
      <c r="AC55" s="9"/>
      <c r="AD55" s="9">
        <f>_xlfn.STDEV.P(X43:X44)</f>
        <v>1.9268810954903621</v>
      </c>
      <c r="AE55" s="9">
        <f>_xlfn.STDEV.P(Y43:Y44)</f>
        <v>0.20445339186814707</v>
      </c>
    </row>
    <row r="56" spans="1:31" x14ac:dyDescent="0.2">
      <c r="A56" s="14" t="s">
        <v>29</v>
      </c>
      <c r="B56" s="5"/>
      <c r="C56" s="5"/>
      <c r="D56" s="5"/>
      <c r="E56" s="5"/>
      <c r="F56" s="5"/>
      <c r="G56" s="5"/>
      <c r="H56" s="5"/>
      <c r="I56" s="5"/>
      <c r="J56" s="29">
        <f>_xlfn.STDEV.P(D43:D44)</f>
        <v>0.78990645777096857</v>
      </c>
      <c r="K56" s="5"/>
      <c r="L56" s="5"/>
      <c r="M56" s="5"/>
      <c r="N56" s="5">
        <f>_xlfn.STDEV.P(H43:H44)</f>
        <v>2.8099269931147752</v>
      </c>
      <c r="O56" s="5">
        <f>_xlfn.STDEV.P(I43:I44)</f>
        <v>0.46434568316244662</v>
      </c>
      <c r="Q56" s="9"/>
      <c r="R56" s="9"/>
      <c r="S56" s="32" t="s">
        <v>32</v>
      </c>
      <c r="T56" s="30"/>
      <c r="U56" s="9"/>
      <c r="V56" s="9"/>
      <c r="W56" s="9"/>
      <c r="X56" s="9"/>
      <c r="Y56" s="9"/>
      <c r="Z56" s="30"/>
      <c r="AA56" s="9"/>
      <c r="AB56" s="9"/>
      <c r="AC56" s="9"/>
      <c r="AD56" s="9"/>
      <c r="AE56" s="9"/>
    </row>
    <row r="57" spans="1:31" x14ac:dyDescent="0.2">
      <c r="A57" s="14" t="s">
        <v>31</v>
      </c>
      <c r="B57" s="5"/>
      <c r="C57" s="5"/>
      <c r="D57" s="5"/>
      <c r="E57" s="5"/>
      <c r="F57" s="5"/>
      <c r="G57" s="5"/>
      <c r="H57" s="5"/>
      <c r="I57" s="5"/>
      <c r="J57" s="29"/>
      <c r="K57" s="5"/>
      <c r="L57" s="5"/>
      <c r="M57" s="5"/>
      <c r="N57" s="5"/>
      <c r="O57" s="5"/>
      <c r="Q57" s="9"/>
      <c r="R57" s="9"/>
      <c r="S57" s="9" t="s">
        <v>34</v>
      </c>
      <c r="T57" s="30"/>
      <c r="U57" s="9"/>
      <c r="V57" s="9"/>
      <c r="W57" s="9"/>
      <c r="X57" s="9"/>
      <c r="Y57" s="9"/>
      <c r="Z57" s="30"/>
      <c r="AA57" s="9"/>
      <c r="AB57" s="9"/>
      <c r="AC57" s="9"/>
      <c r="AD57" s="9"/>
      <c r="AE57" s="9"/>
    </row>
    <row r="58" spans="1:31" x14ac:dyDescent="0.2">
      <c r="A58" s="5" t="s">
        <v>33</v>
      </c>
      <c r="B58" s="5"/>
      <c r="C58" s="5"/>
      <c r="D58" s="5"/>
      <c r="E58" s="5"/>
      <c r="F58" s="5"/>
      <c r="G58" s="5"/>
      <c r="H58" s="5"/>
      <c r="I58" s="5"/>
      <c r="J58" s="29"/>
      <c r="K58" s="5"/>
      <c r="L58" s="5"/>
      <c r="M58" s="5"/>
      <c r="N58" s="5"/>
      <c r="O58" s="5"/>
      <c r="Q58" s="9"/>
      <c r="R58" s="9"/>
      <c r="S58" s="9" t="s">
        <v>36</v>
      </c>
      <c r="T58" s="30"/>
      <c r="U58" s="9"/>
      <c r="V58" s="9"/>
      <c r="W58" s="9"/>
      <c r="X58" s="9"/>
      <c r="Y58" s="9"/>
      <c r="Z58" s="30"/>
      <c r="AA58" s="9"/>
      <c r="AB58" s="9"/>
      <c r="AC58" s="9"/>
      <c r="AD58" s="9"/>
      <c r="AE58" s="9"/>
    </row>
    <row r="59" spans="1:31" x14ac:dyDescent="0.2">
      <c r="A59" s="5" t="s">
        <v>35</v>
      </c>
      <c r="B59" s="5"/>
      <c r="C59" s="5"/>
      <c r="D59" s="5"/>
      <c r="E59" s="5"/>
      <c r="F59" s="5"/>
      <c r="G59" s="5"/>
      <c r="H59" s="5"/>
      <c r="I59" s="5"/>
      <c r="J59" s="29"/>
      <c r="K59" s="5"/>
      <c r="L59" s="5"/>
      <c r="M59" s="5"/>
      <c r="N59" s="5"/>
      <c r="O59" s="5"/>
    </row>
    <row r="63" spans="1:31" ht="13.5" thickBot="1" x14ac:dyDescent="0.25">
      <c r="R63" s="45" t="s">
        <v>45</v>
      </c>
      <c r="S63" s="45"/>
      <c r="T63" s="45"/>
      <c r="U63" s="45"/>
      <c r="V63" s="45"/>
    </row>
    <row r="64" spans="1:31" x14ac:dyDescent="0.2">
      <c r="R64" s="46"/>
      <c r="S64" s="47" t="s">
        <v>46</v>
      </c>
      <c r="T64" s="47" t="s">
        <v>47</v>
      </c>
      <c r="U64" s="47" t="s">
        <v>46</v>
      </c>
      <c r="V64" s="48" t="s">
        <v>47</v>
      </c>
    </row>
    <row r="65" spans="18:22" x14ac:dyDescent="0.2">
      <c r="R65" s="49"/>
      <c r="S65" s="50" t="s">
        <v>48</v>
      </c>
      <c r="T65" s="50"/>
      <c r="U65" s="50" t="s">
        <v>48</v>
      </c>
      <c r="V65" s="51"/>
    </row>
    <row r="66" spans="18:22" x14ac:dyDescent="0.2">
      <c r="R66" s="49"/>
      <c r="S66" s="50" t="s">
        <v>49</v>
      </c>
      <c r="T66" s="50"/>
      <c r="U66" s="50" t="s">
        <v>50</v>
      </c>
      <c r="V66" s="51"/>
    </row>
    <row r="67" spans="18:22" x14ac:dyDescent="0.2">
      <c r="R67" s="49" t="s">
        <v>51</v>
      </c>
      <c r="S67" s="52">
        <v>1.8875146648887013</v>
      </c>
      <c r="T67" s="52">
        <v>0.78990645777096857</v>
      </c>
      <c r="U67" s="52">
        <v>2.7443753211689494</v>
      </c>
      <c r="V67" s="53">
        <v>0.31277241229446257</v>
      </c>
    </row>
    <row r="68" spans="18:22" x14ac:dyDescent="0.2">
      <c r="R68" s="49" t="s">
        <v>52</v>
      </c>
      <c r="S68" s="52">
        <v>37.607530591980009</v>
      </c>
      <c r="T68" s="52">
        <v>2.8099269931147752</v>
      </c>
      <c r="U68" s="52">
        <v>37.390878099119206</v>
      </c>
      <c r="V68" s="53">
        <v>1.9268810954903621</v>
      </c>
    </row>
    <row r="69" spans="18:22" ht="13.5" thickBot="1" x14ac:dyDescent="0.25">
      <c r="R69" s="54" t="s">
        <v>53</v>
      </c>
      <c r="S69" s="55">
        <v>1.4060044350469065</v>
      </c>
      <c r="T69" s="55">
        <v>0.46434568316244662</v>
      </c>
      <c r="U69" s="55">
        <v>1.6524280649274825</v>
      </c>
      <c r="V69" s="56">
        <v>0.20445339186814707</v>
      </c>
    </row>
  </sheetData>
  <mergeCells count="14">
    <mergeCell ref="R63:V63"/>
    <mergeCell ref="T18:Y18"/>
    <mergeCell ref="D33:I33"/>
    <mergeCell ref="J33:O33"/>
    <mergeCell ref="T33:Y33"/>
    <mergeCell ref="Z33:AE33"/>
    <mergeCell ref="J47:O47"/>
    <mergeCell ref="Z47:AE47"/>
    <mergeCell ref="A1:O1"/>
    <mergeCell ref="Q1:AA1"/>
    <mergeCell ref="A2:C2"/>
    <mergeCell ref="D2:I2"/>
    <mergeCell ref="Q2:S2"/>
    <mergeCell ref="T2:Y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 Letter</vt:lpstr>
      <vt:lpstr>Data</vt:lpstr>
      <vt:lpstr>QA Data</vt:lpstr>
      <vt:lpstr>Chloride Sys</vt:lpstr>
      <vt:lpstr>Nitrate Sys</vt:lpstr>
      <vt:lpstr>mgg for origin</vt:lpstr>
      <vt:lpstr>Data!Print_Area</vt:lpstr>
      <vt:lpstr>'QA Data'!Print_Area</vt:lpstr>
      <vt:lpstr>Data!Print_Titles</vt:lpstr>
      <vt:lpstr>'QA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Wallace, Rosie</dc:creator>
  <cp:lastModifiedBy>Wallace, Rosie</cp:lastModifiedBy>
  <dcterms:created xsi:type="dcterms:W3CDTF">2021-07-14T18:27:38Z</dcterms:created>
  <dcterms:modified xsi:type="dcterms:W3CDTF">2021-07-14T18:44:51Z</dcterms:modified>
</cp:coreProperties>
</file>