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4.xml" ContentType="application/vnd.openxmlformats-officedocument.drawing+xml"/>
  <Override PartName="/xl/comments1.xml" ContentType="application/vnd.openxmlformats-officedocument.spreadsheetml.comments+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drawings/drawing5.xml" ContentType="application/vnd.openxmlformats-officedocument.drawing+xml"/>
  <Override PartName="/xl/comments2.xml" ContentType="application/vnd.openxmlformats-officedocument.spreadsheetml.comments+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usepa-my.sharepoint.com/personal/fulford_richard_epa_gov/Documents/Profile/Documents/COVID/Mobile Bay/write up/RAPID/"/>
    </mc:Choice>
  </mc:AlternateContent>
  <xr:revisionPtr revIDLastSave="6" documentId="8_{67E4867C-BE41-4F2B-904D-BCD58E331E6E}" xr6:coauthVersionLast="45" xr6:coauthVersionMax="45" xr10:uidLastSave="{FC8AD82C-316B-448C-9B3D-29CAF577A5B0}"/>
  <bookViews>
    <workbookView xWindow="-108" yWindow="-108" windowWidth="22320" windowHeight="13176" activeTab="4" xr2:uid="{00000000-000D-0000-FFFF-FFFF00000000}"/>
  </bookViews>
  <sheets>
    <sheet name="READ ME" sheetId="7" r:id="rId1"/>
    <sheet name="ByEvent" sheetId="1" r:id="rId2"/>
    <sheet name="ByZone" sheetId="2" r:id="rId3"/>
    <sheet name="ByLUyear" sheetId="3" r:id="rId4"/>
    <sheet name="prcp_events" sheetId="4" r:id="rId5"/>
  </sheet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22" i="3" l="1"/>
  <c r="G2" i="4"/>
  <c r="AA4" i="4" l="1"/>
  <c r="AA8" i="4" s="1"/>
  <c r="AA9" i="4" s="1"/>
  <c r="AA10" i="4" s="1"/>
  <c r="AA5" i="4"/>
  <c r="AA6" i="4"/>
  <c r="AA7" i="4"/>
  <c r="Z4" i="4"/>
  <c r="Z5" i="4"/>
  <c r="Z6" i="4"/>
  <c r="Z7" i="4"/>
  <c r="Y4" i="4"/>
  <c r="Y5" i="4"/>
  <c r="Y6" i="4"/>
  <c r="Y7" i="4"/>
  <c r="AA3" i="4"/>
  <c r="Z3" i="4"/>
  <c r="Z8" i="4" s="1"/>
  <c r="Z9" i="4" s="1"/>
  <c r="Z10" i="4" s="1"/>
  <c r="Y3" i="4"/>
  <c r="Y8" i="4" s="1"/>
  <c r="Y9" i="4" s="1"/>
  <c r="Y10" i="4" s="1"/>
  <c r="X4" i="4"/>
  <c r="X5" i="4"/>
  <c r="X6" i="4"/>
  <c r="X7" i="4"/>
  <c r="X3" i="4"/>
  <c r="X8" i="4" s="1"/>
  <c r="X9" i="4" s="1"/>
  <c r="X10" i="4" s="1"/>
  <c r="K312" i="3"/>
  <c r="K1192" i="3"/>
  <c r="K1182" i="3"/>
  <c r="K1172" i="3"/>
  <c r="K1162" i="3"/>
  <c r="K1152" i="3"/>
  <c r="K1142" i="3"/>
  <c r="K1132" i="3"/>
  <c r="K1122" i="3"/>
  <c r="K1112" i="3"/>
  <c r="K1102" i="3"/>
  <c r="K1092" i="3"/>
  <c r="K1082" i="3"/>
  <c r="K1072" i="3"/>
  <c r="K1062" i="3"/>
  <c r="K1052" i="3"/>
  <c r="K1042" i="3"/>
  <c r="K1032" i="3"/>
  <c r="K1022" i="3"/>
  <c r="K1012" i="3"/>
  <c r="K1002" i="3"/>
  <c r="K992" i="3"/>
  <c r="K982" i="3"/>
  <c r="K972" i="3"/>
  <c r="K962" i="3"/>
  <c r="K952" i="3"/>
  <c r="K942" i="3"/>
  <c r="K932" i="3"/>
  <c r="K922" i="3"/>
  <c r="K912" i="3"/>
  <c r="K902" i="3"/>
  <c r="K892" i="3"/>
  <c r="K882" i="3"/>
  <c r="K872" i="3"/>
  <c r="K862" i="3"/>
  <c r="K852" i="3"/>
  <c r="K842" i="3"/>
  <c r="K832" i="3"/>
  <c r="K822" i="3"/>
  <c r="K812" i="3"/>
  <c r="K802" i="3"/>
  <c r="K792" i="3"/>
  <c r="K782" i="3"/>
  <c r="K772" i="3"/>
  <c r="K762" i="3"/>
  <c r="K752" i="3"/>
  <c r="K742" i="3"/>
  <c r="K732" i="3"/>
  <c r="K722" i="3"/>
  <c r="K712" i="3"/>
  <c r="K702" i="3"/>
  <c r="K692" i="3"/>
  <c r="K682" i="3"/>
  <c r="K672" i="3"/>
  <c r="K662" i="3"/>
  <c r="K652" i="3"/>
  <c r="K642" i="3"/>
  <c r="K632" i="3"/>
  <c r="K622" i="3"/>
  <c r="K612" i="3"/>
  <c r="K602" i="3"/>
  <c r="K592" i="3"/>
  <c r="K582" i="3"/>
  <c r="K572" i="3"/>
  <c r="K562" i="3"/>
  <c r="K552" i="3"/>
  <c r="K542" i="3"/>
  <c r="K532" i="3"/>
  <c r="K522" i="3"/>
  <c r="K512" i="3"/>
  <c r="K502" i="3"/>
  <c r="K492" i="3"/>
  <c r="K482" i="3"/>
  <c r="K472" i="3"/>
  <c r="K462" i="3"/>
  <c r="K452" i="3"/>
  <c r="K442" i="3"/>
  <c r="K432" i="3"/>
  <c r="K422" i="3"/>
  <c r="K412" i="3"/>
  <c r="K402" i="3"/>
  <c r="K392" i="3"/>
  <c r="K382" i="3"/>
  <c r="K372" i="3"/>
  <c r="K362" i="3"/>
  <c r="K352" i="3"/>
  <c r="K342" i="3"/>
  <c r="K332" i="3"/>
  <c r="K322" i="3"/>
  <c r="K302" i="3"/>
  <c r="K292" i="3"/>
  <c r="K282" i="3"/>
  <c r="K272" i="3"/>
  <c r="K262" i="3"/>
  <c r="K252" i="3"/>
  <c r="K242" i="3"/>
  <c r="K232" i="3"/>
  <c r="K212" i="3"/>
  <c r="K202" i="3"/>
  <c r="K192" i="3"/>
  <c r="K182" i="3"/>
  <c r="K172" i="3"/>
  <c r="K162" i="3"/>
  <c r="K152" i="3"/>
  <c r="K142" i="3"/>
  <c r="K132" i="3"/>
  <c r="K122" i="3"/>
  <c r="K112" i="3"/>
  <c r="K102" i="3"/>
  <c r="K92" i="3"/>
  <c r="K82" i="3"/>
  <c r="K72" i="3"/>
  <c r="K62" i="3"/>
  <c r="K52" i="3"/>
  <c r="K42" i="3"/>
  <c r="K32" i="3"/>
  <c r="K22" i="3"/>
  <c r="K12" i="3"/>
  <c r="K2" i="3"/>
  <c r="N7" i="4"/>
  <c r="N6" i="4"/>
  <c r="N5" i="4"/>
  <c r="N4" i="4"/>
  <c r="N8" i="4" s="1"/>
  <c r="N3" i="4"/>
  <c r="I1193" i="3" l="1"/>
  <c r="I1194" i="3"/>
  <c r="I1195" i="3"/>
  <c r="I1196" i="3"/>
  <c r="I1197" i="3"/>
  <c r="I1198" i="3"/>
  <c r="I1199" i="3"/>
  <c r="I1200" i="3"/>
  <c r="I1201" i="3"/>
  <c r="I1192" i="3"/>
  <c r="I1183" i="3"/>
  <c r="I1184" i="3"/>
  <c r="I1185" i="3"/>
  <c r="I1186" i="3"/>
  <c r="I1187" i="3"/>
  <c r="I1188" i="3"/>
  <c r="I1189" i="3"/>
  <c r="I1190" i="3"/>
  <c r="I1191" i="3"/>
  <c r="I1182" i="3"/>
  <c r="I1173" i="3"/>
  <c r="I1174" i="3"/>
  <c r="I1175" i="3"/>
  <c r="I1176" i="3"/>
  <c r="I1177" i="3"/>
  <c r="I1178" i="3"/>
  <c r="I1179" i="3"/>
  <c r="I1180" i="3"/>
  <c r="I1181" i="3"/>
  <c r="I1172" i="3"/>
  <c r="I1163" i="3"/>
  <c r="I1164" i="3"/>
  <c r="I1165" i="3"/>
  <c r="I1166" i="3"/>
  <c r="I1167" i="3"/>
  <c r="I1168" i="3"/>
  <c r="I1169" i="3"/>
  <c r="I1170" i="3"/>
  <c r="I1171" i="3"/>
  <c r="I1162" i="3"/>
  <c r="I1153" i="3"/>
  <c r="I1154" i="3"/>
  <c r="I1155" i="3"/>
  <c r="I1156" i="3"/>
  <c r="I1157" i="3"/>
  <c r="I1158" i="3"/>
  <c r="I1159" i="3"/>
  <c r="I1160" i="3"/>
  <c r="I1161" i="3"/>
  <c r="I1152" i="3"/>
  <c r="I1143" i="3"/>
  <c r="I1144" i="3"/>
  <c r="I1145" i="3"/>
  <c r="I1146" i="3"/>
  <c r="I1147" i="3"/>
  <c r="I1148" i="3"/>
  <c r="I1149" i="3"/>
  <c r="I1150" i="3"/>
  <c r="I1151" i="3"/>
  <c r="I1142" i="3"/>
  <c r="I1133" i="3"/>
  <c r="I1134" i="3"/>
  <c r="I1135" i="3"/>
  <c r="I1136" i="3"/>
  <c r="I1137" i="3"/>
  <c r="I1138" i="3"/>
  <c r="I1139" i="3"/>
  <c r="I1140" i="3"/>
  <c r="I1141" i="3"/>
  <c r="I1132" i="3"/>
  <c r="I1123" i="3"/>
  <c r="I1124" i="3"/>
  <c r="I1125" i="3"/>
  <c r="I1126" i="3"/>
  <c r="I1127" i="3"/>
  <c r="I1128" i="3"/>
  <c r="I1129" i="3"/>
  <c r="I1130" i="3"/>
  <c r="I1131" i="3"/>
  <c r="I1122" i="3"/>
  <c r="I1113" i="3"/>
  <c r="I1114" i="3"/>
  <c r="I1115" i="3"/>
  <c r="I1116" i="3"/>
  <c r="I1117" i="3"/>
  <c r="I1118" i="3"/>
  <c r="I1119" i="3"/>
  <c r="I1120" i="3"/>
  <c r="I1121" i="3"/>
  <c r="I1112" i="3"/>
  <c r="I1103" i="3"/>
  <c r="I1104" i="3"/>
  <c r="I1105" i="3"/>
  <c r="I1106" i="3"/>
  <c r="I1107" i="3"/>
  <c r="I1108" i="3"/>
  <c r="I1109" i="3"/>
  <c r="I1110" i="3"/>
  <c r="I1111" i="3"/>
  <c r="I1102" i="3"/>
  <c r="I1093" i="3"/>
  <c r="I1094" i="3"/>
  <c r="I1095" i="3"/>
  <c r="I1096" i="3"/>
  <c r="I1097" i="3"/>
  <c r="I1098" i="3"/>
  <c r="I1099" i="3"/>
  <c r="I1100" i="3"/>
  <c r="I1101" i="3"/>
  <c r="I1092" i="3"/>
  <c r="I1083" i="3"/>
  <c r="I1084" i="3"/>
  <c r="I1085" i="3"/>
  <c r="I1086" i="3"/>
  <c r="I1087" i="3"/>
  <c r="I1088" i="3"/>
  <c r="I1089" i="3"/>
  <c r="I1090" i="3"/>
  <c r="I1091" i="3"/>
  <c r="I1082" i="3"/>
  <c r="I1073" i="3"/>
  <c r="I1074" i="3"/>
  <c r="I1075" i="3"/>
  <c r="I1076" i="3"/>
  <c r="I1077" i="3"/>
  <c r="I1078" i="3"/>
  <c r="I1079" i="3"/>
  <c r="I1080" i="3"/>
  <c r="I1081" i="3"/>
  <c r="I1072" i="3"/>
  <c r="I1063" i="3"/>
  <c r="I1064" i="3"/>
  <c r="I1065" i="3"/>
  <c r="I1066" i="3"/>
  <c r="I1067" i="3"/>
  <c r="I1068" i="3"/>
  <c r="I1069" i="3"/>
  <c r="I1070" i="3"/>
  <c r="I1071" i="3"/>
  <c r="I1062" i="3"/>
  <c r="I1053" i="3"/>
  <c r="I1054" i="3"/>
  <c r="I1055" i="3"/>
  <c r="I1056" i="3"/>
  <c r="I1057" i="3"/>
  <c r="I1058" i="3"/>
  <c r="I1059" i="3"/>
  <c r="I1060" i="3"/>
  <c r="I1061" i="3"/>
  <c r="I1052" i="3"/>
  <c r="I1043" i="3"/>
  <c r="I1044" i="3"/>
  <c r="I1045" i="3"/>
  <c r="I1046" i="3"/>
  <c r="I1047" i="3"/>
  <c r="I1048" i="3"/>
  <c r="I1049" i="3"/>
  <c r="I1050" i="3"/>
  <c r="I1051" i="3"/>
  <c r="I1042" i="3"/>
  <c r="I1033" i="3"/>
  <c r="I1034" i="3"/>
  <c r="I1035" i="3"/>
  <c r="I1036" i="3"/>
  <c r="I1037" i="3"/>
  <c r="I1038" i="3"/>
  <c r="I1039" i="3"/>
  <c r="I1040" i="3"/>
  <c r="I1041" i="3"/>
  <c r="I1032" i="3"/>
  <c r="I1023" i="3"/>
  <c r="I1024" i="3"/>
  <c r="I1025" i="3"/>
  <c r="I1026" i="3"/>
  <c r="I1027" i="3"/>
  <c r="I1028" i="3"/>
  <c r="I1029" i="3"/>
  <c r="I1030" i="3"/>
  <c r="I1031" i="3"/>
  <c r="I1022" i="3"/>
  <c r="I1013" i="3"/>
  <c r="I1014" i="3"/>
  <c r="I1015" i="3"/>
  <c r="I1016" i="3"/>
  <c r="I1017" i="3"/>
  <c r="I1018" i="3"/>
  <c r="I1019" i="3"/>
  <c r="I1020" i="3"/>
  <c r="I1021" i="3"/>
  <c r="I1012" i="3"/>
  <c r="I1003" i="3"/>
  <c r="I1004" i="3"/>
  <c r="I1005" i="3"/>
  <c r="I1006" i="3"/>
  <c r="I1007" i="3"/>
  <c r="I1008" i="3"/>
  <c r="I1009" i="3"/>
  <c r="I1010" i="3"/>
  <c r="I1011" i="3"/>
  <c r="I1002" i="3"/>
  <c r="I993" i="3"/>
  <c r="I994" i="3"/>
  <c r="I995" i="3"/>
  <c r="I996" i="3"/>
  <c r="I997" i="3"/>
  <c r="I998" i="3"/>
  <c r="I999" i="3"/>
  <c r="I1000" i="3"/>
  <c r="I1001" i="3"/>
  <c r="I992" i="3"/>
  <c r="I983" i="3"/>
  <c r="I984" i="3"/>
  <c r="I985" i="3"/>
  <c r="I986" i="3"/>
  <c r="I987" i="3"/>
  <c r="I988" i="3"/>
  <c r="I989" i="3"/>
  <c r="I990" i="3"/>
  <c r="I991" i="3"/>
  <c r="I982" i="3"/>
  <c r="I973" i="3"/>
  <c r="I974" i="3"/>
  <c r="I975" i="3"/>
  <c r="I976" i="3"/>
  <c r="I977" i="3"/>
  <c r="I978" i="3"/>
  <c r="I979" i="3"/>
  <c r="I980" i="3"/>
  <c r="I981" i="3"/>
  <c r="I972" i="3"/>
  <c r="I963" i="3"/>
  <c r="I964" i="3"/>
  <c r="I965" i="3"/>
  <c r="I966" i="3"/>
  <c r="I967" i="3"/>
  <c r="I968" i="3"/>
  <c r="I969" i="3"/>
  <c r="I970" i="3"/>
  <c r="I971" i="3"/>
  <c r="I962" i="3"/>
  <c r="I913" i="3"/>
  <c r="I914" i="3"/>
  <c r="I915" i="3"/>
  <c r="I916" i="3"/>
  <c r="I917" i="3"/>
  <c r="I918" i="3"/>
  <c r="I919" i="3"/>
  <c r="I920" i="3"/>
  <c r="I921" i="3"/>
  <c r="I912" i="3"/>
  <c r="I903" i="3"/>
  <c r="I904" i="3"/>
  <c r="I905" i="3"/>
  <c r="I906" i="3"/>
  <c r="I907" i="3"/>
  <c r="I908" i="3"/>
  <c r="I909" i="3"/>
  <c r="I910" i="3"/>
  <c r="I911" i="3"/>
  <c r="I902" i="3"/>
  <c r="I893" i="3"/>
  <c r="I894" i="3"/>
  <c r="I895" i="3"/>
  <c r="I896" i="3"/>
  <c r="I897" i="3"/>
  <c r="I898" i="3"/>
  <c r="I899" i="3"/>
  <c r="I900" i="3"/>
  <c r="I901" i="3"/>
  <c r="I892" i="3"/>
  <c r="I883" i="3"/>
  <c r="I884" i="3"/>
  <c r="I885" i="3"/>
  <c r="I886" i="3"/>
  <c r="I887" i="3"/>
  <c r="I888" i="3"/>
  <c r="I889" i="3"/>
  <c r="I890" i="3"/>
  <c r="I891" i="3"/>
  <c r="I882" i="3"/>
  <c r="I873" i="3"/>
  <c r="I874" i="3"/>
  <c r="I875" i="3"/>
  <c r="I876" i="3"/>
  <c r="I877" i="3"/>
  <c r="I878" i="3"/>
  <c r="I879" i="3"/>
  <c r="I880" i="3"/>
  <c r="I881" i="3"/>
  <c r="I872" i="3"/>
  <c r="I863" i="3"/>
  <c r="I864" i="3"/>
  <c r="I865" i="3"/>
  <c r="I866" i="3"/>
  <c r="I867" i="3"/>
  <c r="I868" i="3"/>
  <c r="I869" i="3"/>
  <c r="I870" i="3"/>
  <c r="I871" i="3"/>
  <c r="I862" i="3"/>
  <c r="I853" i="3"/>
  <c r="I854" i="3"/>
  <c r="I855" i="3"/>
  <c r="I856" i="3"/>
  <c r="I857" i="3"/>
  <c r="I858" i="3"/>
  <c r="I859" i="3"/>
  <c r="I860" i="3"/>
  <c r="I861" i="3"/>
  <c r="I852" i="3"/>
  <c r="I843" i="3"/>
  <c r="I844" i="3"/>
  <c r="I845" i="3"/>
  <c r="I846" i="3"/>
  <c r="I847" i="3"/>
  <c r="I848" i="3"/>
  <c r="I849" i="3"/>
  <c r="I850" i="3"/>
  <c r="I851" i="3"/>
  <c r="I842" i="3"/>
  <c r="I793" i="3"/>
  <c r="I794" i="3"/>
  <c r="I795" i="3"/>
  <c r="I796" i="3"/>
  <c r="I797" i="3"/>
  <c r="I798" i="3"/>
  <c r="I799" i="3"/>
  <c r="I800" i="3"/>
  <c r="I801" i="3"/>
  <c r="I792" i="3"/>
  <c r="I783" i="3"/>
  <c r="I784" i="3"/>
  <c r="I785" i="3"/>
  <c r="I786" i="3"/>
  <c r="I787" i="3"/>
  <c r="I788" i="3"/>
  <c r="I789" i="3"/>
  <c r="I790" i="3"/>
  <c r="I791" i="3"/>
  <c r="I782" i="3"/>
  <c r="I773" i="3"/>
  <c r="I774" i="3"/>
  <c r="I775" i="3"/>
  <c r="I776" i="3"/>
  <c r="I777" i="3"/>
  <c r="I778" i="3"/>
  <c r="I779" i="3"/>
  <c r="I780" i="3"/>
  <c r="I781" i="3"/>
  <c r="I772" i="3"/>
  <c r="I763" i="3"/>
  <c r="I764" i="3"/>
  <c r="I765" i="3"/>
  <c r="I766" i="3"/>
  <c r="I767" i="3"/>
  <c r="I768" i="3"/>
  <c r="I769" i="3"/>
  <c r="I770" i="3"/>
  <c r="I771" i="3"/>
  <c r="I762" i="3"/>
  <c r="I713" i="3"/>
  <c r="I714" i="3"/>
  <c r="I715" i="3"/>
  <c r="I716" i="3"/>
  <c r="I717" i="3"/>
  <c r="I718" i="3"/>
  <c r="I719" i="3"/>
  <c r="I720" i="3"/>
  <c r="I721" i="3"/>
  <c r="I712" i="3"/>
  <c r="I703" i="3"/>
  <c r="I704" i="3"/>
  <c r="I705" i="3"/>
  <c r="I706" i="3"/>
  <c r="I707" i="3"/>
  <c r="I708" i="3"/>
  <c r="I709" i="3"/>
  <c r="I710" i="3"/>
  <c r="I711" i="3"/>
  <c r="I702" i="3"/>
  <c r="I693" i="3"/>
  <c r="I694" i="3"/>
  <c r="I695" i="3"/>
  <c r="I696" i="3"/>
  <c r="I697" i="3"/>
  <c r="I698" i="3"/>
  <c r="I699" i="3"/>
  <c r="I700" i="3"/>
  <c r="I701" i="3"/>
  <c r="I692" i="3"/>
  <c r="I683" i="3"/>
  <c r="I684" i="3"/>
  <c r="I685" i="3"/>
  <c r="I686" i="3"/>
  <c r="I687" i="3"/>
  <c r="I688" i="3"/>
  <c r="I689" i="3"/>
  <c r="I690" i="3"/>
  <c r="I691" i="3"/>
  <c r="I682" i="3"/>
  <c r="I673" i="3"/>
  <c r="I674" i="3"/>
  <c r="I675" i="3"/>
  <c r="I676" i="3"/>
  <c r="I677" i="3"/>
  <c r="I678" i="3"/>
  <c r="I679" i="3"/>
  <c r="I680" i="3"/>
  <c r="I681" i="3"/>
  <c r="I672" i="3"/>
  <c r="I663" i="3"/>
  <c r="I664" i="3"/>
  <c r="I665" i="3"/>
  <c r="I666" i="3"/>
  <c r="I667" i="3"/>
  <c r="I668" i="3"/>
  <c r="I669" i="3"/>
  <c r="I670" i="3"/>
  <c r="I671" i="3"/>
  <c r="I662" i="3"/>
  <c r="I653" i="3"/>
  <c r="I654" i="3"/>
  <c r="I655" i="3"/>
  <c r="I656" i="3"/>
  <c r="I657" i="3"/>
  <c r="I658" i="3"/>
  <c r="I659" i="3"/>
  <c r="I660" i="3"/>
  <c r="I661" i="3"/>
  <c r="I652" i="3"/>
  <c r="I643" i="3"/>
  <c r="I644" i="3"/>
  <c r="I645" i="3"/>
  <c r="I646" i="3"/>
  <c r="I647" i="3"/>
  <c r="I648" i="3"/>
  <c r="I649" i="3"/>
  <c r="I650" i="3"/>
  <c r="I651" i="3"/>
  <c r="I642" i="3"/>
  <c r="I633" i="3"/>
  <c r="I634" i="3"/>
  <c r="I635" i="3"/>
  <c r="I636" i="3"/>
  <c r="I637" i="3"/>
  <c r="I638" i="3"/>
  <c r="I639" i="3"/>
  <c r="I640" i="3"/>
  <c r="I641" i="3"/>
  <c r="I632" i="3"/>
  <c r="I623" i="3"/>
  <c r="I624" i="3"/>
  <c r="I625" i="3"/>
  <c r="I626" i="3"/>
  <c r="I627" i="3"/>
  <c r="I628" i="3"/>
  <c r="I629" i="3"/>
  <c r="I630" i="3"/>
  <c r="I631" i="3"/>
  <c r="I622" i="3"/>
  <c r="I613" i="3"/>
  <c r="I614" i="3"/>
  <c r="I615" i="3"/>
  <c r="I616" i="3"/>
  <c r="I617" i="3"/>
  <c r="I618" i="3"/>
  <c r="I619" i="3"/>
  <c r="I620" i="3"/>
  <c r="I621" i="3"/>
  <c r="I612" i="3"/>
  <c r="I603" i="3"/>
  <c r="I604" i="3"/>
  <c r="I605" i="3"/>
  <c r="I606" i="3"/>
  <c r="I607" i="3"/>
  <c r="I608" i="3"/>
  <c r="I609" i="3"/>
  <c r="I610" i="3"/>
  <c r="I611" i="3"/>
  <c r="I602" i="3"/>
  <c r="I593" i="3"/>
  <c r="I594" i="3"/>
  <c r="I595" i="3"/>
  <c r="I596" i="3"/>
  <c r="I597" i="3"/>
  <c r="I598" i="3"/>
  <c r="I599" i="3"/>
  <c r="I600" i="3"/>
  <c r="I601" i="3"/>
  <c r="I592" i="3"/>
  <c r="I583" i="3"/>
  <c r="I584" i="3"/>
  <c r="I585" i="3"/>
  <c r="I586" i="3"/>
  <c r="I587" i="3"/>
  <c r="I588" i="3"/>
  <c r="I589" i="3"/>
  <c r="I590" i="3"/>
  <c r="I591" i="3"/>
  <c r="I582" i="3"/>
  <c r="I573" i="3"/>
  <c r="I574" i="3"/>
  <c r="I575" i="3"/>
  <c r="I576" i="3"/>
  <c r="I577" i="3"/>
  <c r="I578" i="3"/>
  <c r="I579" i="3"/>
  <c r="I580" i="3"/>
  <c r="I581" i="3"/>
  <c r="I572" i="3"/>
  <c r="I563" i="3"/>
  <c r="I564" i="3"/>
  <c r="I565" i="3"/>
  <c r="I566" i="3"/>
  <c r="I567" i="3"/>
  <c r="I568" i="3"/>
  <c r="I569" i="3"/>
  <c r="I570" i="3"/>
  <c r="I571" i="3"/>
  <c r="I562" i="3"/>
  <c r="I553" i="3"/>
  <c r="I554" i="3"/>
  <c r="I555" i="3"/>
  <c r="I556" i="3"/>
  <c r="I557" i="3"/>
  <c r="I558" i="3"/>
  <c r="I559" i="3"/>
  <c r="I560" i="3"/>
  <c r="I561" i="3"/>
  <c r="I552" i="3"/>
  <c r="I543" i="3"/>
  <c r="I544" i="3"/>
  <c r="I545" i="3"/>
  <c r="I546" i="3"/>
  <c r="I547" i="3"/>
  <c r="I548" i="3"/>
  <c r="I549" i="3"/>
  <c r="I550" i="3"/>
  <c r="I551" i="3"/>
  <c r="I542" i="3"/>
  <c r="I533" i="3"/>
  <c r="I534" i="3"/>
  <c r="I535" i="3"/>
  <c r="I536" i="3"/>
  <c r="I537" i="3"/>
  <c r="I538" i="3"/>
  <c r="I539" i="3"/>
  <c r="I540" i="3"/>
  <c r="I541" i="3"/>
  <c r="I532" i="3"/>
  <c r="I523" i="3"/>
  <c r="I524" i="3"/>
  <c r="I525" i="3"/>
  <c r="I526" i="3"/>
  <c r="I527" i="3"/>
  <c r="I528" i="3"/>
  <c r="I529" i="3"/>
  <c r="I530" i="3"/>
  <c r="I531" i="3"/>
  <c r="I522" i="3"/>
  <c r="I513" i="3"/>
  <c r="I514" i="3"/>
  <c r="I515" i="3"/>
  <c r="I516" i="3"/>
  <c r="I517" i="3"/>
  <c r="I518" i="3"/>
  <c r="I519" i="3"/>
  <c r="I520" i="3"/>
  <c r="I521" i="3"/>
  <c r="I512" i="3"/>
  <c r="I503" i="3"/>
  <c r="I504" i="3"/>
  <c r="I505" i="3"/>
  <c r="I506" i="3"/>
  <c r="I507" i="3"/>
  <c r="I508" i="3"/>
  <c r="I509" i="3"/>
  <c r="I510" i="3"/>
  <c r="I511" i="3"/>
  <c r="I502" i="3"/>
  <c r="I493" i="3"/>
  <c r="I494" i="3"/>
  <c r="I495" i="3"/>
  <c r="I496" i="3"/>
  <c r="I497" i="3"/>
  <c r="I498" i="3"/>
  <c r="I499" i="3"/>
  <c r="I500" i="3"/>
  <c r="I501" i="3"/>
  <c r="I492" i="3"/>
  <c r="I483" i="3"/>
  <c r="I484" i="3"/>
  <c r="I485" i="3"/>
  <c r="I486" i="3"/>
  <c r="I487" i="3"/>
  <c r="I488" i="3"/>
  <c r="I489" i="3"/>
  <c r="I490" i="3"/>
  <c r="I491" i="3"/>
  <c r="I482" i="3"/>
  <c r="I433" i="3"/>
  <c r="I434" i="3"/>
  <c r="I435" i="3"/>
  <c r="I436" i="3"/>
  <c r="I437" i="3"/>
  <c r="I438" i="3"/>
  <c r="I439" i="3"/>
  <c r="I440" i="3"/>
  <c r="I441" i="3"/>
  <c r="I432" i="3"/>
  <c r="I423" i="3"/>
  <c r="I424" i="3"/>
  <c r="I425" i="3"/>
  <c r="I426" i="3"/>
  <c r="I427" i="3"/>
  <c r="I428" i="3"/>
  <c r="I429" i="3"/>
  <c r="I430" i="3"/>
  <c r="I431" i="3"/>
  <c r="I422" i="3"/>
  <c r="I413" i="3"/>
  <c r="I414" i="3"/>
  <c r="I415" i="3"/>
  <c r="I416" i="3"/>
  <c r="I417" i="3"/>
  <c r="I418" i="3"/>
  <c r="I419" i="3"/>
  <c r="I420" i="3"/>
  <c r="I421" i="3"/>
  <c r="I412" i="3"/>
  <c r="I403" i="3"/>
  <c r="I404" i="3"/>
  <c r="I405" i="3"/>
  <c r="I406" i="3"/>
  <c r="I407" i="3"/>
  <c r="I408" i="3"/>
  <c r="I409" i="3"/>
  <c r="I410" i="3"/>
  <c r="I411" i="3"/>
  <c r="I402" i="3"/>
  <c r="I393" i="3"/>
  <c r="I394" i="3"/>
  <c r="I395" i="3"/>
  <c r="I396" i="3"/>
  <c r="I397" i="3"/>
  <c r="I398" i="3"/>
  <c r="I399" i="3"/>
  <c r="I400" i="3"/>
  <c r="I401" i="3"/>
  <c r="I392" i="3"/>
  <c r="I383" i="3"/>
  <c r="I384" i="3"/>
  <c r="I385" i="3"/>
  <c r="I386" i="3"/>
  <c r="I387" i="3"/>
  <c r="I388" i="3"/>
  <c r="I389" i="3"/>
  <c r="I390" i="3"/>
  <c r="I391" i="3"/>
  <c r="I382" i="3"/>
  <c r="I373" i="3"/>
  <c r="I374" i="3"/>
  <c r="I375" i="3"/>
  <c r="I376" i="3"/>
  <c r="I377" i="3"/>
  <c r="I378" i="3"/>
  <c r="I379" i="3"/>
  <c r="I380" i="3"/>
  <c r="I381" i="3"/>
  <c r="I372" i="3"/>
  <c r="I363" i="3"/>
  <c r="I364" i="3"/>
  <c r="I365" i="3"/>
  <c r="I366" i="3"/>
  <c r="I367" i="3"/>
  <c r="I368" i="3"/>
  <c r="I369" i="3"/>
  <c r="I370" i="3"/>
  <c r="I371" i="3"/>
  <c r="I362" i="3"/>
  <c r="I353" i="3"/>
  <c r="I354" i="3"/>
  <c r="I355" i="3"/>
  <c r="I356" i="3"/>
  <c r="I357" i="3"/>
  <c r="I358" i="3"/>
  <c r="I359" i="3"/>
  <c r="I360" i="3"/>
  <c r="I361" i="3"/>
  <c r="I352" i="3"/>
  <c r="I343" i="3"/>
  <c r="I344" i="3"/>
  <c r="I345" i="3"/>
  <c r="I346" i="3"/>
  <c r="I347" i="3"/>
  <c r="I348" i="3"/>
  <c r="I349" i="3"/>
  <c r="I350" i="3"/>
  <c r="I351" i="3"/>
  <c r="I342" i="3"/>
  <c r="I333" i="3"/>
  <c r="I334" i="3"/>
  <c r="I335" i="3"/>
  <c r="I336" i="3"/>
  <c r="I337" i="3"/>
  <c r="I338" i="3"/>
  <c r="I339" i="3"/>
  <c r="I340" i="3"/>
  <c r="I341" i="3"/>
  <c r="I332" i="3"/>
  <c r="I323" i="3"/>
  <c r="I324" i="3"/>
  <c r="I325" i="3"/>
  <c r="I326" i="3"/>
  <c r="I327" i="3"/>
  <c r="I328" i="3"/>
  <c r="I329" i="3"/>
  <c r="I330" i="3"/>
  <c r="I331" i="3"/>
  <c r="I322" i="3"/>
  <c r="I313" i="3"/>
  <c r="I314" i="3"/>
  <c r="I315" i="3"/>
  <c r="I316" i="3"/>
  <c r="I317" i="3"/>
  <c r="I318" i="3"/>
  <c r="I319" i="3"/>
  <c r="I320" i="3"/>
  <c r="I321" i="3"/>
  <c r="I312" i="3"/>
  <c r="I303" i="3"/>
  <c r="I304" i="3"/>
  <c r="I305" i="3"/>
  <c r="I306" i="3"/>
  <c r="I307" i="3"/>
  <c r="I308" i="3"/>
  <c r="I309" i="3"/>
  <c r="I310" i="3"/>
  <c r="I311" i="3"/>
  <c r="I302" i="3"/>
  <c r="I293" i="3"/>
  <c r="I294" i="3"/>
  <c r="I295" i="3"/>
  <c r="I296" i="3"/>
  <c r="I297" i="3"/>
  <c r="I298" i="3"/>
  <c r="I299" i="3"/>
  <c r="I300" i="3"/>
  <c r="I301" i="3"/>
  <c r="I292" i="3"/>
  <c r="I283" i="3"/>
  <c r="I284" i="3"/>
  <c r="I285" i="3"/>
  <c r="I286" i="3"/>
  <c r="I287" i="3"/>
  <c r="I288" i="3"/>
  <c r="I289" i="3"/>
  <c r="I290" i="3"/>
  <c r="I291" i="3"/>
  <c r="I282" i="3"/>
  <c r="I193" i="3"/>
  <c r="I194" i="3"/>
  <c r="I195" i="3"/>
  <c r="I196" i="3"/>
  <c r="I197" i="3"/>
  <c r="I198" i="3"/>
  <c r="I199" i="3"/>
  <c r="I200" i="3"/>
  <c r="I201" i="3"/>
  <c r="I192" i="3"/>
  <c r="I183" i="3"/>
  <c r="I184" i="3"/>
  <c r="I185" i="3"/>
  <c r="I186" i="3"/>
  <c r="I187" i="3"/>
  <c r="I188" i="3"/>
  <c r="I189" i="3"/>
  <c r="I190" i="3"/>
  <c r="I191" i="3"/>
  <c r="I182" i="3"/>
  <c r="I173" i="3"/>
  <c r="I174" i="3"/>
  <c r="I175" i="3"/>
  <c r="I176" i="3"/>
  <c r="I177" i="3"/>
  <c r="I178" i="3"/>
  <c r="I179" i="3"/>
  <c r="I180" i="3"/>
  <c r="I181" i="3"/>
  <c r="I172" i="3"/>
  <c r="I163" i="3"/>
  <c r="I164" i="3"/>
  <c r="I165" i="3"/>
  <c r="I166" i="3"/>
  <c r="I167" i="3"/>
  <c r="I168" i="3"/>
  <c r="I169" i="3"/>
  <c r="I170" i="3"/>
  <c r="I171" i="3"/>
  <c r="I162" i="3"/>
  <c r="I153" i="3"/>
  <c r="I154" i="3"/>
  <c r="I155" i="3"/>
  <c r="I156" i="3"/>
  <c r="I157" i="3"/>
  <c r="I158" i="3"/>
  <c r="I159" i="3"/>
  <c r="I160" i="3"/>
  <c r="I161" i="3"/>
  <c r="I152" i="3"/>
  <c r="I143" i="3"/>
  <c r="I144" i="3"/>
  <c r="I145" i="3"/>
  <c r="I146" i="3"/>
  <c r="I147" i="3"/>
  <c r="I148" i="3"/>
  <c r="I149" i="3"/>
  <c r="I150" i="3"/>
  <c r="I151" i="3"/>
  <c r="I142" i="3"/>
  <c r="I133" i="3"/>
  <c r="I134" i="3"/>
  <c r="I135" i="3"/>
  <c r="I136" i="3"/>
  <c r="I137" i="3"/>
  <c r="I138" i="3"/>
  <c r="I139" i="3"/>
  <c r="I140" i="3"/>
  <c r="I141" i="3"/>
  <c r="I132" i="3"/>
  <c r="I123" i="3"/>
  <c r="I124" i="3"/>
  <c r="I125" i="3"/>
  <c r="I126" i="3"/>
  <c r="I127" i="3"/>
  <c r="I128" i="3"/>
  <c r="I129" i="3"/>
  <c r="I130" i="3"/>
  <c r="I131" i="3"/>
  <c r="I122" i="3"/>
  <c r="J772" i="3" l="1"/>
  <c r="BQ3" i="3" s="1"/>
  <c r="J892" i="3"/>
  <c r="BT3" i="3" s="1"/>
  <c r="J1012" i="3"/>
  <c r="BW3" i="3" s="1"/>
  <c r="J1092" i="3"/>
  <c r="BY3" i="3" s="1"/>
  <c r="J1172" i="3"/>
  <c r="CA3" i="3" s="1"/>
  <c r="J852" i="3"/>
  <c r="BS3" i="3" s="1"/>
  <c r="J972" i="3"/>
  <c r="BV3" i="3" s="1"/>
  <c r="J1052" i="3"/>
  <c r="BX3" i="3" s="1"/>
  <c r="J1132" i="3"/>
  <c r="BZ3" i="3" s="1"/>
  <c r="J712" i="3"/>
  <c r="BO5" i="3" s="1"/>
  <c r="J132" i="3"/>
  <c r="BA3" i="3" s="1"/>
  <c r="J192" i="3"/>
  <c r="BB5" i="3" s="1"/>
  <c r="J792" i="3"/>
  <c r="BQ5" i="3" s="1"/>
  <c r="J872" i="3"/>
  <c r="BS5" i="3" s="1"/>
  <c r="J912" i="3"/>
  <c r="BT5" i="3" s="1"/>
  <c r="J992" i="3"/>
  <c r="BV5" i="3" s="1"/>
  <c r="J1032" i="3"/>
  <c r="BW5" i="3" s="1"/>
  <c r="J1072" i="3"/>
  <c r="BX5" i="3" s="1"/>
  <c r="J1112" i="3"/>
  <c r="BY5" i="3" s="1"/>
  <c r="J1152" i="3"/>
  <c r="BZ5" i="3" s="1"/>
  <c r="J1192" i="3"/>
  <c r="CA5" i="3" s="1"/>
  <c r="J172" i="3"/>
  <c r="BB3" i="3" s="1"/>
  <c r="J292" i="3"/>
  <c r="BE3" i="3" s="1"/>
  <c r="J332" i="3"/>
  <c r="BF3" i="3" s="1"/>
  <c r="J152" i="3"/>
  <c r="BA5" i="3" s="1"/>
  <c r="J312" i="3"/>
  <c r="BE5" i="3" s="1"/>
  <c r="J352" i="3"/>
  <c r="BF5" i="3" s="1"/>
  <c r="J392" i="3"/>
  <c r="BG5" i="3" s="1"/>
  <c r="J432" i="3"/>
  <c r="BH5" i="3" s="1"/>
  <c r="J512" i="3"/>
  <c r="BJ5" i="3" s="1"/>
  <c r="J552" i="3"/>
  <c r="BK5" i="3" s="1"/>
  <c r="J592" i="3"/>
  <c r="BL5" i="3" s="1"/>
  <c r="J632" i="3"/>
  <c r="BM5" i="3" s="1"/>
  <c r="J672" i="3"/>
  <c r="BN5" i="3" s="1"/>
  <c r="J122" i="3"/>
  <c r="BA2" i="3" s="1"/>
  <c r="J162" i="3"/>
  <c r="BB2" i="3" s="1"/>
  <c r="J282" i="3"/>
  <c r="BE2" i="3" s="1"/>
  <c r="J322" i="3"/>
  <c r="BF2" i="3" s="1"/>
  <c r="J362" i="3"/>
  <c r="BG2" i="3" s="1"/>
  <c r="J402" i="3"/>
  <c r="BH2" i="3" s="1"/>
  <c r="J482" i="3"/>
  <c r="BJ2" i="3" s="1"/>
  <c r="J522" i="3"/>
  <c r="BK2" i="3" s="1"/>
  <c r="J562" i="3"/>
  <c r="BL2" i="3" s="1"/>
  <c r="J602" i="3"/>
  <c r="BM2" i="3" s="1"/>
  <c r="J642" i="3"/>
  <c r="BN2" i="3" s="1"/>
  <c r="J682" i="3"/>
  <c r="BO2" i="3" s="1"/>
  <c r="J762" i="3"/>
  <c r="BQ2" i="3" s="1"/>
  <c r="J842" i="3"/>
  <c r="BS2" i="3" s="1"/>
  <c r="J882" i="3"/>
  <c r="BT2" i="3" s="1"/>
  <c r="J962" i="3"/>
  <c r="BV2" i="3" s="1"/>
  <c r="J1002" i="3"/>
  <c r="BW2" i="3" s="1"/>
  <c r="J1042" i="3"/>
  <c r="BX2" i="3" s="1"/>
  <c r="J1082" i="3"/>
  <c r="BY2" i="3" s="1"/>
  <c r="J1122" i="3"/>
  <c r="BZ2" i="3" s="1"/>
  <c r="J1162" i="3"/>
  <c r="CA2" i="3" s="1"/>
  <c r="J492" i="3"/>
  <c r="BJ3" i="3" s="1"/>
  <c r="J572" i="3"/>
  <c r="BL3" i="3" s="1"/>
  <c r="J612" i="3"/>
  <c r="BM3" i="3" s="1"/>
  <c r="J142" i="3"/>
  <c r="BA4" i="3" s="1"/>
  <c r="J182" i="3"/>
  <c r="BB4" i="3" s="1"/>
  <c r="J302" i="3"/>
  <c r="BE4" i="3" s="1"/>
  <c r="J342" i="3"/>
  <c r="BF4" i="3" s="1"/>
  <c r="J382" i="3"/>
  <c r="BG4" i="3" s="1"/>
  <c r="J422" i="3"/>
  <c r="BH4" i="3" s="1"/>
  <c r="J502" i="3"/>
  <c r="BJ4" i="3" s="1"/>
  <c r="J542" i="3"/>
  <c r="BK4" i="3" s="1"/>
  <c r="J582" i="3"/>
  <c r="BL4" i="3" s="1"/>
  <c r="J622" i="3"/>
  <c r="BM4" i="3" s="1"/>
  <c r="J662" i="3"/>
  <c r="BN4" i="3" s="1"/>
  <c r="J702" i="3"/>
  <c r="BO4" i="3" s="1"/>
  <c r="J782" i="3"/>
  <c r="BQ4" i="3" s="1"/>
  <c r="J862" i="3"/>
  <c r="BS4" i="3" s="1"/>
  <c r="J902" i="3"/>
  <c r="BT4" i="3" s="1"/>
  <c r="J982" i="3"/>
  <c r="BV4" i="3" s="1"/>
  <c r="J1022" i="3"/>
  <c r="BW4" i="3" s="1"/>
  <c r="J1062" i="3"/>
  <c r="BX4" i="3" s="1"/>
  <c r="J1102" i="3"/>
  <c r="BY4" i="3" s="1"/>
  <c r="J1142" i="3"/>
  <c r="BZ4" i="3" s="1"/>
  <c r="J1182" i="3"/>
  <c r="CA4" i="3" s="1"/>
  <c r="J372" i="3"/>
  <c r="BG3" i="3" s="1"/>
  <c r="J412" i="3"/>
  <c r="BH3" i="3" s="1"/>
  <c r="J532" i="3"/>
  <c r="BK3" i="3" s="1"/>
  <c r="J652" i="3"/>
  <c r="BN3" i="3" s="1"/>
  <c r="J692" i="3"/>
  <c r="BO3" i="3" s="1"/>
  <c r="J2" i="2"/>
  <c r="J3" i="2"/>
  <c r="J4" i="2"/>
  <c r="J5" i="2"/>
  <c r="J6" i="2"/>
  <c r="J7" i="2"/>
  <c r="J8" i="2"/>
  <c r="J9" i="2"/>
  <c r="J10" i="2"/>
  <c r="J11"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116" i="2"/>
  <c r="J117" i="2"/>
  <c r="J118" i="2"/>
  <c r="J119" i="2"/>
  <c r="J120" i="2"/>
  <c r="J121" i="2"/>
  <c r="J122" i="2"/>
  <c r="J123" i="2"/>
  <c r="J124" i="2"/>
  <c r="J125" i="2"/>
  <c r="J126" i="2"/>
  <c r="J127" i="2"/>
  <c r="J128" i="2"/>
  <c r="J129" i="2"/>
  <c r="J130" i="2"/>
  <c r="J131" i="2"/>
  <c r="J132" i="2"/>
  <c r="J133" i="2"/>
  <c r="J134" i="2"/>
  <c r="J135" i="2"/>
  <c r="J136" i="2"/>
  <c r="J137" i="2"/>
  <c r="J138" i="2"/>
  <c r="J139" i="2"/>
  <c r="J140" i="2"/>
  <c r="J141" i="2"/>
  <c r="J142" i="2"/>
  <c r="J143" i="2"/>
  <c r="J144" i="2"/>
  <c r="J145" i="2"/>
  <c r="J146" i="2"/>
  <c r="J147" i="2"/>
  <c r="J148" i="2"/>
  <c r="J149" i="2"/>
  <c r="J150" i="2"/>
  <c r="J151" i="2"/>
  <c r="J152" i="2"/>
  <c r="J153" i="2"/>
  <c r="J154" i="2"/>
  <c r="J155" i="2"/>
  <c r="J156" i="2"/>
  <c r="J157" i="2"/>
  <c r="J158" i="2"/>
  <c r="J159" i="2"/>
  <c r="J160" i="2"/>
  <c r="J161" i="2"/>
  <c r="J162" i="2"/>
  <c r="J163" i="2"/>
  <c r="J164" i="2"/>
  <c r="J165" i="2"/>
  <c r="J166" i="2"/>
  <c r="J167" i="2"/>
  <c r="J168" i="2"/>
  <c r="J169" i="2"/>
  <c r="J170" i="2"/>
  <c r="J171" i="2"/>
  <c r="J172" i="2"/>
  <c r="J173" i="2"/>
  <c r="J174" i="2"/>
  <c r="J175" i="2"/>
  <c r="J176" i="2"/>
  <c r="J177" i="2"/>
  <c r="J178" i="2"/>
  <c r="J179" i="2"/>
  <c r="J180" i="2"/>
  <c r="J181" i="2"/>
  <c r="J182" i="2"/>
  <c r="J183" i="2"/>
  <c r="J184" i="2"/>
  <c r="J185" i="2"/>
  <c r="J186" i="2"/>
  <c r="J187" i="2"/>
  <c r="J188" i="2"/>
  <c r="J189" i="2"/>
  <c r="J190" i="2"/>
  <c r="J191" i="2"/>
  <c r="J192" i="2"/>
  <c r="J193" i="2"/>
  <c r="J194" i="2"/>
  <c r="J195" i="2"/>
  <c r="J196" i="2"/>
  <c r="J197" i="2"/>
  <c r="J198" i="2"/>
  <c r="J199" i="2"/>
  <c r="J200" i="2"/>
  <c r="J201" i="2"/>
  <c r="J202" i="2"/>
  <c r="J203" i="2"/>
  <c r="J204" i="2"/>
  <c r="J205" i="2"/>
  <c r="J206" i="2"/>
  <c r="J207" i="2"/>
  <c r="J208" i="2"/>
  <c r="J209" i="2"/>
  <c r="J210" i="2"/>
  <c r="J211" i="2"/>
  <c r="J212" i="2"/>
  <c r="J213" i="2"/>
  <c r="J214" i="2"/>
  <c r="J215" i="2"/>
  <c r="J216" i="2"/>
  <c r="J217" i="2"/>
  <c r="J218" i="2"/>
  <c r="J219" i="2"/>
  <c r="J220" i="2"/>
  <c r="J221" i="2"/>
  <c r="J222" i="2"/>
  <c r="J223" i="2"/>
  <c r="J224" i="2"/>
  <c r="J225" i="2"/>
  <c r="J226" i="2"/>
  <c r="J227" i="2"/>
  <c r="J228" i="2"/>
  <c r="J229" i="2"/>
  <c r="J230" i="2"/>
  <c r="J231" i="2"/>
  <c r="J232" i="2"/>
  <c r="J233" i="2"/>
  <c r="J234" i="2"/>
  <c r="J235" i="2"/>
  <c r="J236" i="2"/>
  <c r="J237" i="2"/>
  <c r="J238" i="2"/>
  <c r="J239" i="2"/>
  <c r="J240" i="2"/>
  <c r="J241" i="2"/>
  <c r="J242" i="2"/>
  <c r="J243" i="2"/>
  <c r="J244" i="2"/>
  <c r="J245" i="2"/>
  <c r="J246" i="2"/>
  <c r="J247" i="2"/>
  <c r="J248" i="2"/>
  <c r="J249" i="2"/>
  <c r="J250" i="2"/>
  <c r="J251" i="2"/>
  <c r="J252" i="2"/>
  <c r="J253" i="2"/>
  <c r="J254" i="2"/>
  <c r="J255" i="2"/>
  <c r="J256" i="2"/>
  <c r="J257" i="2"/>
  <c r="J258" i="2"/>
  <c r="J259" i="2"/>
  <c r="J260" i="2"/>
  <c r="J261" i="2"/>
  <c r="J262" i="2"/>
  <c r="J263" i="2"/>
  <c r="J264" i="2"/>
  <c r="J265" i="2"/>
  <c r="J266" i="2"/>
  <c r="J267" i="2"/>
  <c r="J268" i="2"/>
  <c r="J269" i="2"/>
  <c r="J270" i="2"/>
  <c r="J271" i="2"/>
  <c r="J272" i="2"/>
  <c r="J273" i="2"/>
  <c r="J274" i="2"/>
  <c r="J275" i="2"/>
  <c r="J276" i="2"/>
  <c r="J277" i="2"/>
  <c r="J278" i="2"/>
  <c r="J279" i="2"/>
  <c r="J280" i="2"/>
  <c r="J281" i="2"/>
  <c r="J282" i="2"/>
  <c r="J283" i="2"/>
  <c r="J284" i="2"/>
  <c r="J285" i="2"/>
  <c r="J286" i="2"/>
  <c r="J287" i="2"/>
  <c r="J288" i="2"/>
  <c r="J289" i="2"/>
  <c r="J290" i="2"/>
  <c r="J291" i="2"/>
  <c r="J292" i="2"/>
  <c r="J293" i="2"/>
  <c r="J294" i="2"/>
  <c r="J295" i="2"/>
  <c r="J296" i="2"/>
  <c r="J297" i="2"/>
  <c r="J298" i="2"/>
  <c r="J299" i="2"/>
  <c r="J300" i="2"/>
  <c r="J301" i="2"/>
  <c r="CF5" i="3" l="1"/>
  <c r="CG3" i="3"/>
  <c r="CG4" i="3"/>
  <c r="CG2" i="3"/>
  <c r="CG8" i="3" s="1"/>
  <c r="CG14" i="3" s="1"/>
  <c r="CG5" i="3"/>
  <c r="CF4" i="3"/>
  <c r="CF2" i="3"/>
  <c r="CF3" i="3"/>
  <c r="I833" i="3"/>
  <c r="I834" i="3"/>
  <c r="I835" i="3"/>
  <c r="I836" i="3"/>
  <c r="I837" i="3"/>
  <c r="I838" i="3"/>
  <c r="I839" i="3"/>
  <c r="I840" i="3"/>
  <c r="I841" i="3"/>
  <c r="I832" i="3"/>
  <c r="I823" i="3"/>
  <c r="I824" i="3"/>
  <c r="I825" i="3"/>
  <c r="I826" i="3"/>
  <c r="I827" i="3"/>
  <c r="I828" i="3"/>
  <c r="I829" i="3"/>
  <c r="I830" i="3"/>
  <c r="I831" i="3"/>
  <c r="I822" i="3"/>
  <c r="I813" i="3"/>
  <c r="I814" i="3"/>
  <c r="I815" i="3"/>
  <c r="I816" i="3"/>
  <c r="I817" i="3"/>
  <c r="I818" i="3"/>
  <c r="I819" i="3"/>
  <c r="I820" i="3"/>
  <c r="I821" i="3"/>
  <c r="I812" i="3"/>
  <c r="I803" i="3"/>
  <c r="I804" i="3"/>
  <c r="I805" i="3"/>
  <c r="I806" i="3"/>
  <c r="I807" i="3"/>
  <c r="I808" i="3"/>
  <c r="I809" i="3"/>
  <c r="I810" i="3"/>
  <c r="I811" i="3"/>
  <c r="I802" i="3"/>
  <c r="G42" i="4"/>
  <c r="G32" i="4"/>
  <c r="G22" i="4"/>
  <c r="G12" i="4"/>
  <c r="I73" i="3"/>
  <c r="I74" i="3"/>
  <c r="I75" i="3"/>
  <c r="I76" i="3"/>
  <c r="I77" i="3"/>
  <c r="I78" i="3"/>
  <c r="I79" i="3"/>
  <c r="I80" i="3"/>
  <c r="I81" i="3"/>
  <c r="I72" i="3"/>
  <c r="I63" i="3"/>
  <c r="I64" i="3"/>
  <c r="I65" i="3"/>
  <c r="I66" i="3"/>
  <c r="I67" i="3"/>
  <c r="I68" i="3"/>
  <c r="I69" i="3"/>
  <c r="I70" i="3"/>
  <c r="I71" i="3"/>
  <c r="I62" i="3"/>
  <c r="I53" i="3"/>
  <c r="I54" i="3"/>
  <c r="I55" i="3"/>
  <c r="I56" i="3"/>
  <c r="I57" i="3"/>
  <c r="I58" i="3"/>
  <c r="I59" i="3"/>
  <c r="I60" i="3"/>
  <c r="I61" i="3"/>
  <c r="I52" i="3"/>
  <c r="I43" i="3"/>
  <c r="I44" i="3"/>
  <c r="I45" i="3"/>
  <c r="I46" i="3"/>
  <c r="I47" i="3"/>
  <c r="I48" i="3"/>
  <c r="I49" i="3"/>
  <c r="I50" i="3"/>
  <c r="I51" i="3"/>
  <c r="I42" i="3"/>
  <c r="CF9" i="3" l="1"/>
  <c r="CF15" i="3" s="1"/>
  <c r="CG11" i="3"/>
  <c r="CG17" i="3" s="1"/>
  <c r="CF10" i="3"/>
  <c r="CF16" i="3" s="1"/>
  <c r="J42" i="3"/>
  <c r="AY2" i="3" s="1"/>
  <c r="CD2" i="3" s="1"/>
  <c r="J822" i="3"/>
  <c r="BR4" i="3" s="1"/>
  <c r="CF8" i="3"/>
  <c r="CF14" i="3" s="1"/>
  <c r="J52" i="3"/>
  <c r="AY3" i="3" s="1"/>
  <c r="CD3" i="3" s="1"/>
  <c r="J72" i="3"/>
  <c r="AY5" i="3" s="1"/>
  <c r="CD5" i="3" s="1"/>
  <c r="J832" i="3"/>
  <c r="BR5" i="3" s="1"/>
  <c r="CG10" i="3"/>
  <c r="CG16" i="3" s="1"/>
  <c r="J812" i="3"/>
  <c r="BR3" i="3" s="1"/>
  <c r="J62" i="3"/>
  <c r="AY4" i="3" s="1"/>
  <c r="CD4" i="3" s="1"/>
  <c r="CG9" i="3"/>
  <c r="CG15" i="3" s="1"/>
  <c r="J802" i="3"/>
  <c r="BR2" i="3" s="1"/>
  <c r="CF11" i="3"/>
  <c r="CF17" i="3" s="1"/>
  <c r="I953" i="3"/>
  <c r="I954" i="3"/>
  <c r="I955" i="3"/>
  <c r="I956" i="3"/>
  <c r="I957" i="3"/>
  <c r="I958" i="3"/>
  <c r="I959" i="3"/>
  <c r="I960" i="3"/>
  <c r="I961" i="3"/>
  <c r="I952" i="3"/>
  <c r="I943" i="3"/>
  <c r="I944" i="3"/>
  <c r="I945" i="3"/>
  <c r="I946" i="3"/>
  <c r="I947" i="3"/>
  <c r="I948" i="3"/>
  <c r="I949" i="3"/>
  <c r="I950" i="3"/>
  <c r="I951" i="3"/>
  <c r="I942" i="3"/>
  <c r="I933" i="3"/>
  <c r="I934" i="3"/>
  <c r="I935" i="3"/>
  <c r="I936" i="3"/>
  <c r="I937" i="3"/>
  <c r="I938" i="3"/>
  <c r="I939" i="3"/>
  <c r="I940" i="3"/>
  <c r="I941" i="3"/>
  <c r="I932" i="3"/>
  <c r="I923" i="3"/>
  <c r="I924" i="3"/>
  <c r="I925" i="3"/>
  <c r="I926" i="3"/>
  <c r="I927" i="3"/>
  <c r="I928" i="3"/>
  <c r="I929" i="3"/>
  <c r="I930" i="3"/>
  <c r="I931" i="3"/>
  <c r="I922" i="3"/>
  <c r="I213" i="3"/>
  <c r="I214" i="3"/>
  <c r="I215" i="3"/>
  <c r="I216" i="3"/>
  <c r="I217" i="3"/>
  <c r="I218" i="3"/>
  <c r="I219" i="3"/>
  <c r="I220" i="3"/>
  <c r="I221" i="3"/>
  <c r="I473" i="3"/>
  <c r="I474" i="3"/>
  <c r="I475" i="3"/>
  <c r="I476" i="3"/>
  <c r="I477" i="3"/>
  <c r="I478" i="3"/>
  <c r="I479" i="3"/>
  <c r="I480" i="3"/>
  <c r="I481" i="3"/>
  <c r="I472" i="3"/>
  <c r="I463" i="3"/>
  <c r="I464" i="3"/>
  <c r="I465" i="3"/>
  <c r="I466" i="3"/>
  <c r="I467" i="3"/>
  <c r="I468" i="3"/>
  <c r="I469" i="3"/>
  <c r="I470" i="3"/>
  <c r="I471" i="3"/>
  <c r="I462" i="3"/>
  <c r="I453" i="3"/>
  <c r="I454" i="3"/>
  <c r="I455" i="3"/>
  <c r="I456" i="3"/>
  <c r="I457" i="3"/>
  <c r="I458" i="3"/>
  <c r="I459" i="3"/>
  <c r="I460" i="3"/>
  <c r="I461" i="3"/>
  <c r="I452" i="3"/>
  <c r="I443" i="3"/>
  <c r="I444" i="3"/>
  <c r="I445" i="3"/>
  <c r="I446" i="3"/>
  <c r="I447" i="3"/>
  <c r="I448" i="3"/>
  <c r="I449" i="3"/>
  <c r="I450" i="3"/>
  <c r="I451" i="3"/>
  <c r="I442" i="3"/>
  <c r="I753" i="3"/>
  <c r="I754" i="3"/>
  <c r="I755" i="3"/>
  <c r="I756" i="3"/>
  <c r="I757" i="3"/>
  <c r="I758" i="3"/>
  <c r="I759" i="3"/>
  <c r="I760" i="3"/>
  <c r="I761" i="3"/>
  <c r="I752" i="3"/>
  <c r="I743" i="3"/>
  <c r="I744" i="3"/>
  <c r="I745" i="3"/>
  <c r="I746" i="3"/>
  <c r="I747" i="3"/>
  <c r="I748" i="3"/>
  <c r="I749" i="3"/>
  <c r="I750" i="3"/>
  <c r="I751" i="3"/>
  <c r="I742" i="3"/>
  <c r="I733" i="3"/>
  <c r="I734" i="3"/>
  <c r="I735" i="3"/>
  <c r="I736" i="3"/>
  <c r="I737" i="3"/>
  <c r="I738" i="3"/>
  <c r="I739" i="3"/>
  <c r="I740" i="3"/>
  <c r="I741" i="3"/>
  <c r="I732" i="3"/>
  <c r="I723" i="3"/>
  <c r="I724" i="3"/>
  <c r="I725" i="3"/>
  <c r="I726" i="3"/>
  <c r="I727" i="3"/>
  <c r="I728" i="3"/>
  <c r="I729" i="3"/>
  <c r="I730" i="3"/>
  <c r="I731" i="3"/>
  <c r="I722" i="3"/>
  <c r="I273" i="3"/>
  <c r="I274" i="3"/>
  <c r="I275" i="3"/>
  <c r="I276" i="3"/>
  <c r="I277" i="3"/>
  <c r="I278" i="3"/>
  <c r="I279" i="3"/>
  <c r="I280" i="3"/>
  <c r="I281" i="3"/>
  <c r="I272" i="3"/>
  <c r="I263" i="3"/>
  <c r="I264" i="3"/>
  <c r="I265" i="3"/>
  <c r="I266" i="3"/>
  <c r="I267" i="3"/>
  <c r="I268" i="3"/>
  <c r="I269" i="3"/>
  <c r="I270" i="3"/>
  <c r="I271" i="3"/>
  <c r="I262" i="3"/>
  <c r="I253" i="3"/>
  <c r="I254" i="3"/>
  <c r="I255" i="3"/>
  <c r="I256" i="3"/>
  <c r="I257" i="3"/>
  <c r="I258" i="3"/>
  <c r="I259" i="3"/>
  <c r="I260" i="3"/>
  <c r="I261" i="3"/>
  <c r="I252" i="3"/>
  <c r="I243" i="3"/>
  <c r="I244" i="3"/>
  <c r="I245" i="3"/>
  <c r="I246" i="3"/>
  <c r="I247" i="3"/>
  <c r="I248" i="3"/>
  <c r="I249" i="3"/>
  <c r="I250" i="3"/>
  <c r="I251" i="3"/>
  <c r="I242" i="3"/>
  <c r="I233" i="3"/>
  <c r="I234" i="3"/>
  <c r="I235" i="3"/>
  <c r="I236" i="3"/>
  <c r="I237" i="3"/>
  <c r="I238" i="3"/>
  <c r="I239" i="3"/>
  <c r="I240" i="3"/>
  <c r="I241" i="3"/>
  <c r="I232" i="3"/>
  <c r="I223" i="3"/>
  <c r="I224" i="3"/>
  <c r="I225" i="3"/>
  <c r="I226" i="3"/>
  <c r="I227" i="3"/>
  <c r="I228" i="3"/>
  <c r="I229" i="3"/>
  <c r="I230" i="3"/>
  <c r="I231" i="3"/>
  <c r="I222" i="3"/>
  <c r="I212" i="3"/>
  <c r="I203" i="3"/>
  <c r="I204" i="3"/>
  <c r="I205" i="3"/>
  <c r="I206" i="3"/>
  <c r="I207" i="3"/>
  <c r="I208" i="3"/>
  <c r="I209" i="3"/>
  <c r="I210" i="3"/>
  <c r="I211" i="3"/>
  <c r="I202" i="3"/>
  <c r="I113" i="3"/>
  <c r="I114" i="3"/>
  <c r="I115" i="3"/>
  <c r="I116" i="3"/>
  <c r="I117" i="3"/>
  <c r="I118" i="3"/>
  <c r="I119" i="3"/>
  <c r="I120" i="3"/>
  <c r="I121" i="3"/>
  <c r="I112" i="3"/>
  <c r="I103" i="3"/>
  <c r="I104" i="3"/>
  <c r="I105" i="3"/>
  <c r="I106" i="3"/>
  <c r="I107" i="3"/>
  <c r="I108" i="3"/>
  <c r="I109" i="3"/>
  <c r="I110" i="3"/>
  <c r="I111" i="3"/>
  <c r="I102" i="3"/>
  <c r="I93" i="3"/>
  <c r="I94" i="3"/>
  <c r="I95" i="3"/>
  <c r="I96" i="3"/>
  <c r="I97" i="3"/>
  <c r="I98" i="3"/>
  <c r="I99" i="3"/>
  <c r="I100" i="3"/>
  <c r="I101" i="3"/>
  <c r="I92" i="3"/>
  <c r="I83" i="3"/>
  <c r="I84" i="3"/>
  <c r="I85" i="3"/>
  <c r="I86" i="3"/>
  <c r="I87" i="3"/>
  <c r="I88" i="3"/>
  <c r="I89" i="3"/>
  <c r="I90" i="3"/>
  <c r="I91" i="3"/>
  <c r="I82" i="3"/>
  <c r="I33" i="3"/>
  <c r="I34" i="3"/>
  <c r="I35" i="3"/>
  <c r="I36" i="3"/>
  <c r="I37" i="3"/>
  <c r="I38" i="3"/>
  <c r="I39" i="3"/>
  <c r="I40" i="3"/>
  <c r="I41" i="3"/>
  <c r="I32" i="3"/>
  <c r="I23" i="3"/>
  <c r="I24" i="3"/>
  <c r="I25" i="3"/>
  <c r="I26" i="3"/>
  <c r="I27" i="3"/>
  <c r="I28" i="3"/>
  <c r="I29" i="3"/>
  <c r="I30" i="3"/>
  <c r="I31" i="3"/>
  <c r="I22" i="3"/>
  <c r="I13" i="3"/>
  <c r="I14" i="3"/>
  <c r="I15" i="3"/>
  <c r="I16" i="3"/>
  <c r="I17" i="3"/>
  <c r="I18" i="3"/>
  <c r="I19" i="3"/>
  <c r="I20" i="3"/>
  <c r="I21" i="3"/>
  <c r="I12" i="3"/>
  <c r="I3" i="3"/>
  <c r="I4" i="3"/>
  <c r="I5" i="3"/>
  <c r="I6" i="3"/>
  <c r="I7" i="3"/>
  <c r="I8" i="3"/>
  <c r="I9" i="3"/>
  <c r="I10" i="3"/>
  <c r="I11" i="3"/>
  <c r="I2" i="3"/>
  <c r="I113" i="1"/>
  <c r="I114" i="1"/>
  <c r="I115" i="1"/>
  <c r="I116" i="1"/>
  <c r="I117" i="1"/>
  <c r="I118" i="1"/>
  <c r="I119" i="1"/>
  <c r="I120" i="1"/>
  <c r="I121" i="1"/>
  <c r="I112" i="1"/>
  <c r="I103" i="1"/>
  <c r="I104" i="1"/>
  <c r="I105" i="1"/>
  <c r="I106" i="1"/>
  <c r="I107" i="1"/>
  <c r="I108" i="1"/>
  <c r="I109" i="1"/>
  <c r="I110" i="1"/>
  <c r="I111" i="1"/>
  <c r="I102" i="1"/>
  <c r="I93" i="1"/>
  <c r="I94" i="1"/>
  <c r="I95" i="1"/>
  <c r="I96" i="1"/>
  <c r="I97" i="1"/>
  <c r="I98" i="1"/>
  <c r="I99" i="1"/>
  <c r="I100" i="1"/>
  <c r="I101" i="1"/>
  <c r="I92" i="1"/>
  <c r="I83" i="1"/>
  <c r="I84" i="1"/>
  <c r="I85" i="1"/>
  <c r="I86" i="1"/>
  <c r="I87" i="1"/>
  <c r="I88" i="1"/>
  <c r="I89" i="1"/>
  <c r="I90" i="1"/>
  <c r="I91" i="1"/>
  <c r="I82" i="1"/>
  <c r="I73" i="1"/>
  <c r="I74" i="1"/>
  <c r="I75" i="1"/>
  <c r="I76" i="1"/>
  <c r="I77" i="1"/>
  <c r="I78" i="1"/>
  <c r="I79" i="1"/>
  <c r="I80" i="1"/>
  <c r="I81" i="1"/>
  <c r="I72" i="1"/>
  <c r="I63" i="1"/>
  <c r="I64" i="1"/>
  <c r="I65" i="1"/>
  <c r="I66" i="1"/>
  <c r="I67" i="1"/>
  <c r="I68" i="1"/>
  <c r="I69" i="1"/>
  <c r="I70" i="1"/>
  <c r="I71" i="1"/>
  <c r="I62" i="1"/>
  <c r="J212" i="3" l="1"/>
  <c r="BC3" i="3" s="1"/>
  <c r="J222" i="3"/>
  <c r="BC4" i="3" s="1"/>
  <c r="CD10" i="3"/>
  <c r="CD16" i="3" s="1"/>
  <c r="J952" i="3"/>
  <c r="BU5" i="3" s="1"/>
  <c r="J232" i="3"/>
  <c r="BC5" i="3" s="1"/>
  <c r="J272" i="3"/>
  <c r="BD5" i="3" s="1"/>
  <c r="J752" i="3"/>
  <c r="BP5" i="3" s="1"/>
  <c r="J472" i="3"/>
  <c r="BI5" i="3" s="1"/>
  <c r="J32" i="3"/>
  <c r="AX5" i="3" s="1"/>
  <c r="J112" i="3"/>
  <c r="AZ5" i="3" s="1"/>
  <c r="CE5" i="3" s="1"/>
  <c r="J242" i="3"/>
  <c r="BD2" i="3" s="1"/>
  <c r="J722" i="3"/>
  <c r="BP2" i="3" s="1"/>
  <c r="J442" i="3"/>
  <c r="BI2" i="3" s="1"/>
  <c r="CD11" i="3"/>
  <c r="CD17" i="3" s="1"/>
  <c r="J82" i="3"/>
  <c r="AZ2" i="3" s="1"/>
  <c r="CE2" i="3" s="1"/>
  <c r="J202" i="3"/>
  <c r="BC2" i="3" s="1"/>
  <c r="CH2" i="3" s="1"/>
  <c r="J922" i="3"/>
  <c r="BU2" i="3" s="1"/>
  <c r="CD9" i="3"/>
  <c r="CD15" i="3" s="1"/>
  <c r="J2" i="3"/>
  <c r="AX2" i="3" s="1"/>
  <c r="CC2" i="3" s="1"/>
  <c r="J252" i="3"/>
  <c r="BD3" i="3" s="1"/>
  <c r="J732" i="3"/>
  <c r="BP3" i="3" s="1"/>
  <c r="J452" i="3"/>
  <c r="BI3" i="3" s="1"/>
  <c r="J12" i="3"/>
  <c r="AX3" i="3" s="1"/>
  <c r="J92" i="3"/>
  <c r="AZ3" i="3" s="1"/>
  <c r="CE3" i="3" s="1"/>
  <c r="CE9" i="3" s="1"/>
  <c r="CE15" i="3" s="1"/>
  <c r="J932" i="3"/>
  <c r="BU3" i="3" s="1"/>
  <c r="J262" i="3"/>
  <c r="BD4" i="3" s="1"/>
  <c r="J742" i="3"/>
  <c r="BP4" i="3" s="1"/>
  <c r="J462" i="3"/>
  <c r="BI4" i="3" s="1"/>
  <c r="CD8" i="3"/>
  <c r="CD14" i="3" s="1"/>
  <c r="J22" i="3"/>
  <c r="AX4" i="3" s="1"/>
  <c r="J102" i="3"/>
  <c r="AZ4" i="3" s="1"/>
  <c r="CE4" i="3" s="1"/>
  <c r="J942" i="3"/>
  <c r="BU4" i="3" s="1"/>
  <c r="CH4" i="3" s="1"/>
  <c r="I293" i="2"/>
  <c r="I294" i="2"/>
  <c r="I295" i="2"/>
  <c r="I296" i="2"/>
  <c r="I297" i="2"/>
  <c r="I298" i="2"/>
  <c r="I299" i="2"/>
  <c r="I300" i="2"/>
  <c r="I301" i="2"/>
  <c r="I292" i="2"/>
  <c r="I283" i="2"/>
  <c r="I284" i="2"/>
  <c r="I285" i="2"/>
  <c r="I286" i="2"/>
  <c r="I287" i="2"/>
  <c r="I288" i="2"/>
  <c r="I289" i="2"/>
  <c r="I290" i="2"/>
  <c r="I291" i="2"/>
  <c r="I282" i="2"/>
  <c r="I273" i="2"/>
  <c r="I274" i="2"/>
  <c r="I275" i="2"/>
  <c r="I276" i="2"/>
  <c r="I277" i="2"/>
  <c r="I278" i="2"/>
  <c r="I279" i="2"/>
  <c r="I280" i="2"/>
  <c r="I281" i="2"/>
  <c r="I272" i="2"/>
  <c r="I271" i="2"/>
  <c r="I270" i="2"/>
  <c r="I269" i="2"/>
  <c r="I268" i="2"/>
  <c r="I267" i="2"/>
  <c r="I266" i="2"/>
  <c r="I265" i="2"/>
  <c r="I264" i="2"/>
  <c r="I263" i="2"/>
  <c r="I262" i="2"/>
  <c r="I253" i="2"/>
  <c r="I254" i="2"/>
  <c r="I255" i="2"/>
  <c r="I256" i="2"/>
  <c r="I257" i="2"/>
  <c r="I258" i="2"/>
  <c r="I259" i="2"/>
  <c r="I260" i="2"/>
  <c r="I261" i="2"/>
  <c r="I252" i="2"/>
  <c r="I243" i="2"/>
  <c r="I244" i="2"/>
  <c r="I245" i="2"/>
  <c r="I246" i="2"/>
  <c r="I247" i="2"/>
  <c r="I248" i="2"/>
  <c r="I249" i="2"/>
  <c r="I250" i="2"/>
  <c r="I251" i="2"/>
  <c r="I242" i="2"/>
  <c r="I233" i="2"/>
  <c r="I234" i="2"/>
  <c r="I235" i="2"/>
  <c r="I236" i="2"/>
  <c r="I237" i="2"/>
  <c r="I238" i="2"/>
  <c r="I239" i="2"/>
  <c r="I240" i="2"/>
  <c r="I241" i="2"/>
  <c r="I232" i="2"/>
  <c r="I223" i="2"/>
  <c r="I224" i="2"/>
  <c r="I225" i="2"/>
  <c r="I226" i="2"/>
  <c r="I227" i="2"/>
  <c r="I228" i="2"/>
  <c r="I229" i="2"/>
  <c r="I230" i="2"/>
  <c r="I231" i="2"/>
  <c r="I222" i="2"/>
  <c r="I213" i="2"/>
  <c r="I214" i="2"/>
  <c r="I215" i="2"/>
  <c r="I216" i="2"/>
  <c r="I217" i="2"/>
  <c r="I218" i="2"/>
  <c r="I219" i="2"/>
  <c r="I220" i="2"/>
  <c r="I221" i="2"/>
  <c r="I212" i="2"/>
  <c r="I203" i="2"/>
  <c r="I204" i="2"/>
  <c r="I205" i="2"/>
  <c r="I206" i="2"/>
  <c r="I207" i="2"/>
  <c r="I208" i="2"/>
  <c r="I209" i="2"/>
  <c r="I210" i="2"/>
  <c r="I211" i="2"/>
  <c r="I202" i="2"/>
  <c r="I193" i="2"/>
  <c r="I194" i="2"/>
  <c r="I195" i="2"/>
  <c r="I196" i="2"/>
  <c r="I197" i="2"/>
  <c r="I198" i="2"/>
  <c r="I199" i="2"/>
  <c r="I200" i="2"/>
  <c r="I201" i="2"/>
  <c r="I192" i="2"/>
  <c r="I183" i="2"/>
  <c r="I184" i="2"/>
  <c r="I185" i="2"/>
  <c r="I186" i="2"/>
  <c r="I187" i="2"/>
  <c r="I188" i="2"/>
  <c r="I189" i="2"/>
  <c r="I190" i="2"/>
  <c r="I191" i="2"/>
  <c r="I182" i="2"/>
  <c r="I173" i="2"/>
  <c r="I174" i="2"/>
  <c r="I175" i="2"/>
  <c r="I176" i="2"/>
  <c r="I177" i="2"/>
  <c r="I178" i="2"/>
  <c r="I179" i="2"/>
  <c r="I180" i="2"/>
  <c r="I181" i="2"/>
  <c r="I172" i="2"/>
  <c r="I171" i="2"/>
  <c r="I170" i="2"/>
  <c r="I169" i="2"/>
  <c r="I168" i="2"/>
  <c r="I167" i="2"/>
  <c r="I166" i="2"/>
  <c r="I165" i="2"/>
  <c r="I164" i="2"/>
  <c r="I163" i="2"/>
  <c r="I162" i="2"/>
  <c r="I153" i="2"/>
  <c r="I154" i="2"/>
  <c r="I155" i="2"/>
  <c r="I156" i="2"/>
  <c r="I157" i="2"/>
  <c r="I158" i="2"/>
  <c r="I159" i="2"/>
  <c r="I160" i="2"/>
  <c r="I161" i="2"/>
  <c r="I152" i="2"/>
  <c r="I151" i="2"/>
  <c r="I143" i="2"/>
  <c r="I144" i="2"/>
  <c r="I145" i="2"/>
  <c r="I146" i="2"/>
  <c r="I147" i="2"/>
  <c r="I148" i="2"/>
  <c r="I149" i="2"/>
  <c r="I150" i="2"/>
  <c r="I142" i="2"/>
  <c r="I133" i="2"/>
  <c r="I134" i="2"/>
  <c r="I135" i="2"/>
  <c r="I136" i="2"/>
  <c r="I137" i="2"/>
  <c r="I138" i="2"/>
  <c r="I139" i="2"/>
  <c r="I140" i="2"/>
  <c r="I141" i="2"/>
  <c r="I132" i="2"/>
  <c r="I123" i="2"/>
  <c r="I124" i="2"/>
  <c r="I125" i="2"/>
  <c r="I126" i="2"/>
  <c r="I127" i="2"/>
  <c r="I128" i="2"/>
  <c r="I129" i="2"/>
  <c r="I130" i="2"/>
  <c r="I131" i="2"/>
  <c r="I122" i="2"/>
  <c r="I113" i="2"/>
  <c r="I114" i="2"/>
  <c r="I115" i="2"/>
  <c r="I116" i="2"/>
  <c r="I117" i="2"/>
  <c r="I118" i="2"/>
  <c r="I119" i="2"/>
  <c r="I120" i="2"/>
  <c r="I121" i="2"/>
  <c r="I112" i="2"/>
  <c r="I103" i="2"/>
  <c r="I104" i="2"/>
  <c r="I105" i="2"/>
  <c r="I106" i="2"/>
  <c r="I107" i="2"/>
  <c r="I108" i="2"/>
  <c r="I109" i="2"/>
  <c r="I110" i="2"/>
  <c r="I111" i="2"/>
  <c r="I102" i="2"/>
  <c r="I93" i="2"/>
  <c r="I94" i="2"/>
  <c r="I95" i="2"/>
  <c r="I96" i="2"/>
  <c r="I97" i="2"/>
  <c r="I98" i="2"/>
  <c r="I99" i="2"/>
  <c r="I100" i="2"/>
  <c r="I101" i="2"/>
  <c r="I92" i="2"/>
  <c r="I83" i="2"/>
  <c r="I84" i="2"/>
  <c r="I85" i="2"/>
  <c r="I86" i="2"/>
  <c r="I87" i="2"/>
  <c r="I88" i="2"/>
  <c r="I89" i="2"/>
  <c r="I90" i="2"/>
  <c r="I91" i="2"/>
  <c r="I82" i="2"/>
  <c r="I73" i="2"/>
  <c r="I74" i="2"/>
  <c r="I75" i="2"/>
  <c r="I76" i="2"/>
  <c r="I77" i="2"/>
  <c r="I78" i="2"/>
  <c r="I79" i="2"/>
  <c r="I80" i="2"/>
  <c r="I81" i="2"/>
  <c r="I72" i="2"/>
  <c r="I63" i="2"/>
  <c r="I64" i="2"/>
  <c r="I65" i="2"/>
  <c r="I66" i="2"/>
  <c r="I67" i="2"/>
  <c r="I68" i="2"/>
  <c r="I69" i="2"/>
  <c r="I70" i="2"/>
  <c r="I71" i="2"/>
  <c r="I62" i="2"/>
  <c r="I53" i="2"/>
  <c r="I54" i="2"/>
  <c r="I55" i="2"/>
  <c r="I56" i="2"/>
  <c r="I57" i="2"/>
  <c r="I58" i="2"/>
  <c r="I59" i="2"/>
  <c r="I60" i="2"/>
  <c r="I61" i="2"/>
  <c r="I52" i="2"/>
  <c r="CH3" i="3" l="1"/>
  <c r="CH9" i="3" s="1"/>
  <c r="CH15" i="3" s="1"/>
  <c r="CC5" i="3"/>
  <c r="CE11" i="3"/>
  <c r="CE17" i="3" s="1"/>
  <c r="CE10" i="3"/>
  <c r="CE16" i="3" s="1"/>
  <c r="CC4" i="3"/>
  <c r="CC3" i="3"/>
  <c r="CC9" i="3" s="1"/>
  <c r="CC15" i="3" s="1"/>
  <c r="CE8" i="3"/>
  <c r="CE14" i="3" s="1"/>
  <c r="CH5" i="3"/>
  <c r="I51" i="2"/>
  <c r="I50" i="2"/>
  <c r="I49" i="2"/>
  <c r="I48" i="2"/>
  <c r="I47" i="2"/>
  <c r="I46" i="2"/>
  <c r="I45" i="2"/>
  <c r="I44" i="2"/>
  <c r="I43" i="2"/>
  <c r="I42" i="2"/>
  <c r="I41" i="2"/>
  <c r="I40" i="2"/>
  <c r="I39" i="2"/>
  <c r="I38" i="2"/>
  <c r="I37" i="2"/>
  <c r="I36" i="2"/>
  <c r="I35" i="2"/>
  <c r="I34" i="2"/>
  <c r="I33" i="2"/>
  <c r="I32" i="2"/>
  <c r="I31" i="2"/>
  <c r="I30" i="2"/>
  <c r="I29" i="2"/>
  <c r="I28" i="2"/>
  <c r="I27" i="2"/>
  <c r="I26" i="2"/>
  <c r="I25" i="2"/>
  <c r="I24" i="2"/>
  <c r="I23" i="2"/>
  <c r="I22" i="2"/>
  <c r="I21" i="2"/>
  <c r="I20" i="2"/>
  <c r="I19" i="2"/>
  <c r="I18" i="2"/>
  <c r="I17" i="2"/>
  <c r="I16" i="2"/>
  <c r="I15" i="2"/>
  <c r="I14" i="2"/>
  <c r="I13" i="2"/>
  <c r="I12" i="2"/>
  <c r="I11" i="2"/>
  <c r="I10" i="2"/>
  <c r="I9" i="2"/>
  <c r="I8" i="2"/>
  <c r="I7" i="2"/>
  <c r="I6" i="2"/>
  <c r="I5" i="2"/>
  <c r="I4" i="2"/>
  <c r="I3" i="2"/>
  <c r="I2" i="2"/>
  <c r="I53" i="1"/>
  <c r="I54" i="1"/>
  <c r="I55" i="1"/>
  <c r="I56" i="1"/>
  <c r="I57" i="1"/>
  <c r="I58" i="1"/>
  <c r="I59" i="1"/>
  <c r="I60" i="1"/>
  <c r="I61" i="1"/>
  <c r="I52" i="1"/>
  <c r="I43" i="1"/>
  <c r="I44" i="1"/>
  <c r="I45" i="1"/>
  <c r="I46" i="1"/>
  <c r="I47" i="1"/>
  <c r="I48" i="1"/>
  <c r="I49" i="1"/>
  <c r="I50" i="1"/>
  <c r="I51" i="1"/>
  <c r="I42" i="1"/>
  <c r="I33" i="1"/>
  <c r="I34" i="1"/>
  <c r="I35" i="1"/>
  <c r="I36" i="1"/>
  <c r="I37" i="1"/>
  <c r="I38" i="1"/>
  <c r="I39" i="1"/>
  <c r="I40" i="1"/>
  <c r="I41" i="1"/>
  <c r="I32" i="1"/>
  <c r="I23" i="1"/>
  <c r="I24" i="1"/>
  <c r="I25" i="1"/>
  <c r="I26" i="1"/>
  <c r="I27" i="1"/>
  <c r="I28" i="1"/>
  <c r="I29" i="1"/>
  <c r="I30" i="1"/>
  <c r="I31" i="1"/>
  <c r="I22" i="1"/>
  <c r="I13" i="1"/>
  <c r="I14" i="1"/>
  <c r="I15" i="1"/>
  <c r="I16" i="1"/>
  <c r="I17" i="1"/>
  <c r="I18" i="1"/>
  <c r="I19" i="1"/>
  <c r="I20" i="1"/>
  <c r="I21" i="1"/>
  <c r="I12" i="1"/>
  <c r="I3" i="1"/>
  <c r="I4" i="1"/>
  <c r="I5" i="1"/>
  <c r="I6" i="1"/>
  <c r="I7" i="1"/>
  <c r="I8" i="1"/>
  <c r="I9" i="1"/>
  <c r="I10" i="1"/>
  <c r="I11" i="1"/>
  <c r="I2" i="1"/>
  <c r="I182" i="1"/>
  <c r="I183" i="1"/>
  <c r="I184" i="1"/>
  <c r="I185" i="1"/>
  <c r="I186" i="1"/>
  <c r="I187" i="1"/>
  <c r="I188" i="1"/>
  <c r="I189" i="1"/>
  <c r="I190" i="1"/>
  <c r="I191" i="1"/>
  <c r="CH11" i="3" l="1"/>
  <c r="CH17" i="3" s="1"/>
  <c r="CH10" i="3"/>
  <c r="CH16" i="3" s="1"/>
  <c r="CH8" i="3"/>
  <c r="CH14" i="3" s="1"/>
  <c r="CC10" i="3"/>
  <c r="CC16" i="3" s="1"/>
  <c r="CC11" i="3"/>
  <c r="CC17" i="3" s="1"/>
  <c r="CC8" i="3"/>
  <c r="CC14"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newuser</author>
  </authors>
  <commentList>
    <comment ref="H1" authorId="0" shapeId="0" xr:uid="{698A2A25-133C-4C88-985B-8E831AFFEA78}">
      <text>
        <r>
          <rPr>
            <b/>
            <sz val="9"/>
            <color indexed="81"/>
            <rFont val="Tahoma"/>
            <family val="2"/>
          </rPr>
          <t>newuser:</t>
        </r>
        <r>
          <rPr>
            <sz val="9"/>
            <color indexed="81"/>
            <rFont val="Tahoma"/>
            <family val="2"/>
          </rPr>
          <t xml:space="preserve">
Copied from SM1 sorted 9/11/20</t>
        </r>
      </text>
    </comment>
    <comment ref="K1" authorId="0" shapeId="0" xr:uid="{1A4646FA-130F-41BE-AB00-90D6F309D7F4}">
      <text>
        <r>
          <rPr>
            <b/>
            <sz val="9"/>
            <color indexed="81"/>
            <rFont val="Tahoma"/>
            <charset val="1"/>
          </rPr>
          <t>newuser:</t>
        </r>
        <r>
          <rPr>
            <sz val="9"/>
            <color indexed="81"/>
            <rFont val="Tahoma"/>
            <charset val="1"/>
          </rPr>
          <t xml:space="preserve">
Net change in SLO indicates flow dpeth change resulting from rain event. </t>
        </r>
      </text>
    </comment>
    <comment ref="H682" authorId="0" shapeId="0" xr:uid="{F09B2A4C-F348-40C3-A1C0-F2A1CFEB3156}">
      <text>
        <r>
          <rPr>
            <b/>
            <sz val="9"/>
            <color indexed="81"/>
            <rFont val="Tahoma"/>
            <family val="2"/>
          </rPr>
          <t>newuser:</t>
        </r>
        <r>
          <rPr>
            <sz val="9"/>
            <color indexed="81"/>
            <rFont val="Tahoma"/>
            <family val="2"/>
          </rPr>
          <t xml:space="preserve">
SMI values for Region 6 are in the VELMA output files chceck with Megan.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newuser</author>
  </authors>
  <commentList>
    <comment ref="O1" authorId="0" shapeId="0" xr:uid="{CD52C42E-FAD2-4865-8519-54AB7ED8E0FF}">
      <text>
        <r>
          <rPr>
            <b/>
            <sz val="9"/>
            <color indexed="81"/>
            <rFont val="Tahoma"/>
            <charset val="1"/>
          </rPr>
          <t>newuser:</t>
        </r>
        <r>
          <rPr>
            <sz val="9"/>
            <color indexed="81"/>
            <rFont val="Tahoma"/>
            <charset val="1"/>
          </rPr>
          <t xml:space="preserve">
All values mean across 30x30 pixels in Region 1 BUT impacted by whole watershed.</t>
        </r>
      </text>
    </comment>
    <comment ref="N2" authorId="0" shapeId="0" xr:uid="{E52CDEA9-3E55-4104-88CD-73302E741D02}">
      <text>
        <r>
          <rPr>
            <b/>
            <sz val="9"/>
            <color indexed="81"/>
            <rFont val="Tahoma"/>
            <charset val="1"/>
          </rPr>
          <t>newuser:</t>
        </r>
        <r>
          <rPr>
            <sz val="9"/>
            <color indexed="81"/>
            <rFont val="Tahoma"/>
            <charset val="1"/>
          </rPr>
          <t xml:space="preserve">
all values mean across 30x30 pixels</t>
        </r>
      </text>
    </comment>
    <comment ref="W9" authorId="0" shapeId="0" xr:uid="{B64A8821-E99D-49A9-BA14-D271F75E0296}">
      <text>
        <r>
          <rPr>
            <b/>
            <sz val="9"/>
            <color indexed="81"/>
            <rFont val="Tahoma"/>
            <charset val="1"/>
          </rPr>
          <t>newuser:</t>
        </r>
        <r>
          <rPr>
            <sz val="9"/>
            <color indexed="81"/>
            <rFont val="Tahoma"/>
            <charset val="1"/>
          </rPr>
          <t xml:space="preserve">
SLO depth increased on average this amount over the ten day period of interest. Inversion of theis number gives us changein storage depth between 2001 and 2016 in each Region of interest and the average for the whole watershed.</t>
        </r>
      </text>
    </comment>
  </commentList>
</comments>
</file>

<file path=xl/sharedStrings.xml><?xml version="1.0" encoding="utf-8"?>
<sst xmlns="http://schemas.openxmlformats.org/spreadsheetml/2006/main" count="3824" uniqueCount="77">
  <si>
    <t>LU</t>
  </si>
  <si>
    <t>Event</t>
  </si>
  <si>
    <t>Year</t>
  </si>
  <si>
    <t>Day</t>
  </si>
  <si>
    <t>Event Day</t>
  </si>
  <si>
    <t>Zone</t>
  </si>
  <si>
    <t>SLO_Mean</t>
  </si>
  <si>
    <t>SM1_Mean</t>
  </si>
  <si>
    <t>a</t>
  </si>
  <si>
    <t>b</t>
  </si>
  <si>
    <t>c</t>
  </si>
  <si>
    <t>d</t>
  </si>
  <si>
    <t>e</t>
  </si>
  <si>
    <t>NormalSLO</t>
  </si>
  <si>
    <t>2005 118-127</t>
  </si>
  <si>
    <t>2005 088-097</t>
  </si>
  <si>
    <t>2004 257-266</t>
  </si>
  <si>
    <t>2002 266-275</t>
  </si>
  <si>
    <t>2001 159-168</t>
  </si>
  <si>
    <t>prcp_mm</t>
  </si>
  <si>
    <t>event_day</t>
  </si>
  <si>
    <t>day</t>
  </si>
  <si>
    <t>year</t>
  </si>
  <si>
    <t xml:space="preserve">Event </t>
  </si>
  <si>
    <t>event label</t>
  </si>
  <si>
    <t>Period total</t>
  </si>
  <si>
    <t>NormalSM1</t>
  </si>
  <si>
    <t>Flood Ind.</t>
  </si>
  <si>
    <t>Luyr</t>
  </si>
  <si>
    <t>a1</t>
  </si>
  <si>
    <t>a2</t>
  </si>
  <si>
    <t>a3</t>
  </si>
  <si>
    <t>a4</t>
  </si>
  <si>
    <t>a5</t>
  </si>
  <si>
    <t>a6</t>
  </si>
  <si>
    <t>b1</t>
  </si>
  <si>
    <t>b3</t>
  </si>
  <si>
    <t>b4</t>
  </si>
  <si>
    <t>b5</t>
  </si>
  <si>
    <t>b6</t>
  </si>
  <si>
    <t>b2</t>
  </si>
  <si>
    <t>c1</t>
  </si>
  <si>
    <t>c2</t>
  </si>
  <si>
    <t>c3</t>
  </si>
  <si>
    <t>c4</t>
  </si>
  <si>
    <t>c5</t>
  </si>
  <si>
    <t>c6</t>
  </si>
  <si>
    <t>d1</t>
  </si>
  <si>
    <t>d2</t>
  </si>
  <si>
    <t>d3</t>
  </si>
  <si>
    <t>d4</t>
  </si>
  <si>
    <t>d5</t>
  </si>
  <si>
    <t>d6</t>
  </si>
  <si>
    <t>e1</t>
  </si>
  <si>
    <t>e2</t>
  </si>
  <si>
    <t>e3</t>
  </si>
  <si>
    <t>e4</t>
  </si>
  <si>
    <t>e5</t>
  </si>
  <si>
    <t>e6</t>
  </si>
  <si>
    <t>Mean</t>
  </si>
  <si>
    <t>Normal</t>
  </si>
  <si>
    <t>Refday</t>
  </si>
  <si>
    <t>total (mm)</t>
  </si>
  <si>
    <t>Zone 1</t>
  </si>
  <si>
    <t xml:space="preserve">e </t>
  </si>
  <si>
    <t>NetSLO (mm)</t>
  </si>
  <si>
    <t>Zone 2</t>
  </si>
  <si>
    <t>Zone 3</t>
  </si>
  <si>
    <t>Zone 6</t>
  </si>
  <si>
    <t>Net change</t>
  </si>
  <si>
    <t>Z1</t>
  </si>
  <si>
    <t>Z2</t>
  </si>
  <si>
    <t>Z3</t>
  </si>
  <si>
    <t>Z6</t>
  </si>
  <si>
    <t>Avg</t>
  </si>
  <si>
    <t>10day</t>
  </si>
  <si>
    <t>delta storage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</si>
</sst>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Calibri"/>
      <family val="2"/>
      <scheme val="minor"/>
    </font>
    <font>
      <sz val="9"/>
      <color indexed="81"/>
      <name val="Tahoma"/>
      <family val="2"/>
    </font>
    <font>
      <b/>
      <sz val="9"/>
      <color indexed="81"/>
      <name val="Tahoma"/>
      <family val="2"/>
    </font>
    <font>
      <sz val="9"/>
      <color indexed="81"/>
      <name val="Tahoma"/>
      <charset val="1"/>
    </font>
    <font>
      <b/>
      <sz val="9"/>
      <color indexed="81"/>
      <name val="Tahoma"/>
      <charset val="1"/>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theme="9" tint="0.59999389629810485"/>
        <bgColor indexed="64"/>
      </patternFill>
    </fill>
    <fill>
      <patternFill patternType="solid">
        <fgColor rgb="FFFFFF0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7">
    <xf numFmtId="0" fontId="0" fillId="0" borderId="0" xfId="0"/>
    <xf numFmtId="0" fontId="0" fillId="33" borderId="0" xfId="0" applyFill="1"/>
    <xf numFmtId="0" fontId="0" fillId="34" borderId="0" xfId="0" applyFill="1"/>
    <xf numFmtId="0" fontId="0" fillId="35" borderId="0" xfId="0" applyFill="1"/>
    <xf numFmtId="0" fontId="0" fillId="0" borderId="0" xfId="0" applyFill="1"/>
    <xf numFmtId="0" fontId="16" fillId="0" borderId="0" xfId="0" applyFont="1"/>
    <xf numFmtId="0" fontId="16"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smoothMarker"/>
        <c:varyColors val="0"/>
        <c:ser>
          <c:idx val="0"/>
          <c:order val="0"/>
          <c:tx>
            <c:v>Event a Zone 1</c:v>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ByEvent!$E$2:$E$11</c:f>
              <c:numCache>
                <c:formatCode>General</c:formatCode>
                <c:ptCount val="10"/>
                <c:pt idx="0">
                  <c:v>-3</c:v>
                </c:pt>
                <c:pt idx="1">
                  <c:v>-2</c:v>
                </c:pt>
                <c:pt idx="2">
                  <c:v>-1</c:v>
                </c:pt>
                <c:pt idx="3">
                  <c:v>0</c:v>
                </c:pt>
                <c:pt idx="4">
                  <c:v>1</c:v>
                </c:pt>
                <c:pt idx="5">
                  <c:v>2</c:v>
                </c:pt>
                <c:pt idx="6">
                  <c:v>3</c:v>
                </c:pt>
                <c:pt idx="7">
                  <c:v>4</c:v>
                </c:pt>
                <c:pt idx="8">
                  <c:v>5</c:v>
                </c:pt>
                <c:pt idx="9">
                  <c:v>6</c:v>
                </c:pt>
              </c:numCache>
            </c:numRef>
          </c:xVal>
          <c:yVal>
            <c:numRef>
              <c:f>ByEvent!$I$2:$I$11</c:f>
              <c:numCache>
                <c:formatCode>General</c:formatCode>
                <c:ptCount val="10"/>
                <c:pt idx="0">
                  <c:v>-1.021266612189015</c:v>
                </c:pt>
                <c:pt idx="1">
                  <c:v>-1.4560166235504752</c:v>
                </c:pt>
                <c:pt idx="2">
                  <c:v>-1.3938008914231967</c:v>
                </c:pt>
                <c:pt idx="3">
                  <c:v>1.1461606477187565</c:v>
                </c:pt>
                <c:pt idx="4">
                  <c:v>1.2493940621209139</c:v>
                </c:pt>
                <c:pt idx="5">
                  <c:v>0.74044963443696277</c:v>
                </c:pt>
                <c:pt idx="6">
                  <c:v>0.61584002926007475</c:v>
                </c:pt>
                <c:pt idx="7">
                  <c:v>0.2501880584422389</c:v>
                </c:pt>
                <c:pt idx="8">
                  <c:v>3.6963693057755202E-2</c:v>
                </c:pt>
                <c:pt idx="9">
                  <c:v>-0.16791199787396011</c:v>
                </c:pt>
              </c:numCache>
            </c:numRef>
          </c:yVal>
          <c:smooth val="1"/>
          <c:extLst>
            <c:ext xmlns:c16="http://schemas.microsoft.com/office/drawing/2014/chart" uri="{C3380CC4-5D6E-409C-BE32-E72D297353CC}">
              <c16:uniqueId val="{00000000-0503-446E-8CF9-262CB302E79E}"/>
            </c:ext>
          </c:extLst>
        </c:ser>
        <c:ser>
          <c:idx val="1"/>
          <c:order val="1"/>
          <c:tx>
            <c:v>Event a Zone 2</c:v>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ByEvent!$E$12:$E$21</c:f>
              <c:numCache>
                <c:formatCode>General</c:formatCode>
                <c:ptCount val="10"/>
                <c:pt idx="0">
                  <c:v>-3</c:v>
                </c:pt>
                <c:pt idx="1">
                  <c:v>-2</c:v>
                </c:pt>
                <c:pt idx="2">
                  <c:v>-1</c:v>
                </c:pt>
                <c:pt idx="3">
                  <c:v>0</c:v>
                </c:pt>
                <c:pt idx="4">
                  <c:v>1</c:v>
                </c:pt>
                <c:pt idx="5">
                  <c:v>2</c:v>
                </c:pt>
                <c:pt idx="6">
                  <c:v>3</c:v>
                </c:pt>
                <c:pt idx="7">
                  <c:v>4</c:v>
                </c:pt>
                <c:pt idx="8">
                  <c:v>5</c:v>
                </c:pt>
                <c:pt idx="9">
                  <c:v>6</c:v>
                </c:pt>
              </c:numCache>
            </c:numRef>
          </c:xVal>
          <c:yVal>
            <c:numRef>
              <c:f>ByEvent!$I$12:$I$21</c:f>
              <c:numCache>
                <c:formatCode>General</c:formatCode>
                <c:ptCount val="10"/>
                <c:pt idx="0">
                  <c:v>-6.6872538429502665E-2</c:v>
                </c:pt>
                <c:pt idx="1">
                  <c:v>-9.7715257486311866E-2</c:v>
                </c:pt>
                <c:pt idx="2">
                  <c:v>-5.0168505197723361E-2</c:v>
                </c:pt>
                <c:pt idx="3">
                  <c:v>0.41670498678595208</c:v>
                </c:pt>
                <c:pt idx="4">
                  <c:v>0.47888136068496995</c:v>
                </c:pt>
                <c:pt idx="5">
                  <c:v>0.43168438406379694</c:v>
                </c:pt>
                <c:pt idx="6">
                  <c:v>0.44456978943719455</c:v>
                </c:pt>
                <c:pt idx="7">
                  <c:v>0.40387475586271726</c:v>
                </c:pt>
                <c:pt idx="8">
                  <c:v>0.38578975542304222</c:v>
                </c:pt>
                <c:pt idx="9">
                  <c:v>0.37056667748036848</c:v>
                </c:pt>
              </c:numCache>
            </c:numRef>
          </c:yVal>
          <c:smooth val="1"/>
          <c:extLst>
            <c:ext xmlns:c16="http://schemas.microsoft.com/office/drawing/2014/chart" uri="{C3380CC4-5D6E-409C-BE32-E72D297353CC}">
              <c16:uniqueId val="{00000001-0503-446E-8CF9-262CB302E79E}"/>
            </c:ext>
          </c:extLst>
        </c:ser>
        <c:ser>
          <c:idx val="2"/>
          <c:order val="2"/>
          <c:tx>
            <c:v>Zone 3</c:v>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ByEvent!$E$22:$E$31</c:f>
              <c:numCache>
                <c:formatCode>General</c:formatCode>
                <c:ptCount val="10"/>
                <c:pt idx="0">
                  <c:v>-3</c:v>
                </c:pt>
                <c:pt idx="1">
                  <c:v>-2</c:v>
                </c:pt>
                <c:pt idx="2">
                  <c:v>-1</c:v>
                </c:pt>
                <c:pt idx="3">
                  <c:v>0</c:v>
                </c:pt>
                <c:pt idx="4">
                  <c:v>1</c:v>
                </c:pt>
                <c:pt idx="5">
                  <c:v>2</c:v>
                </c:pt>
                <c:pt idx="6">
                  <c:v>3</c:v>
                </c:pt>
                <c:pt idx="7">
                  <c:v>4</c:v>
                </c:pt>
                <c:pt idx="8">
                  <c:v>5</c:v>
                </c:pt>
                <c:pt idx="9">
                  <c:v>6</c:v>
                </c:pt>
              </c:numCache>
            </c:numRef>
          </c:xVal>
          <c:yVal>
            <c:numRef>
              <c:f>ByEvent!$I$22:$I$31</c:f>
              <c:numCache>
                <c:formatCode>General</c:formatCode>
                <c:ptCount val="10"/>
                <c:pt idx="0">
                  <c:v>0.58773551355477549</c:v>
                </c:pt>
                <c:pt idx="1">
                  <c:v>0.12255789054907497</c:v>
                </c:pt>
                <c:pt idx="2">
                  <c:v>-8.6966466637686479E-2</c:v>
                </c:pt>
                <c:pt idx="3">
                  <c:v>1.1843495127520653</c:v>
                </c:pt>
                <c:pt idx="4">
                  <c:v>1.1678042987392423</c:v>
                </c:pt>
                <c:pt idx="5">
                  <c:v>0.61475523906621354</c:v>
                </c:pt>
                <c:pt idx="6">
                  <c:v>0.12922341784598659</c:v>
                </c:pt>
                <c:pt idx="7">
                  <c:v>-0.58058116862833409</c:v>
                </c:pt>
                <c:pt idx="8">
                  <c:v>-1.2472922331923251</c:v>
                </c:pt>
                <c:pt idx="9">
                  <c:v>-1.8915860040490933</c:v>
                </c:pt>
              </c:numCache>
            </c:numRef>
          </c:yVal>
          <c:smooth val="1"/>
          <c:extLst>
            <c:ext xmlns:c16="http://schemas.microsoft.com/office/drawing/2014/chart" uri="{C3380CC4-5D6E-409C-BE32-E72D297353CC}">
              <c16:uniqueId val="{00000002-0503-446E-8CF9-262CB302E79E}"/>
            </c:ext>
          </c:extLst>
        </c:ser>
        <c:ser>
          <c:idx val="3"/>
          <c:order val="3"/>
          <c:tx>
            <c:v>Zone 4</c:v>
          </c:tx>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f>ByEvent!$E$32:$E$41</c:f>
              <c:numCache>
                <c:formatCode>General</c:formatCode>
                <c:ptCount val="10"/>
                <c:pt idx="0">
                  <c:v>-3</c:v>
                </c:pt>
                <c:pt idx="1">
                  <c:v>-2</c:v>
                </c:pt>
                <c:pt idx="2">
                  <c:v>-1</c:v>
                </c:pt>
                <c:pt idx="3">
                  <c:v>0</c:v>
                </c:pt>
                <c:pt idx="4">
                  <c:v>1</c:v>
                </c:pt>
                <c:pt idx="5">
                  <c:v>2</c:v>
                </c:pt>
                <c:pt idx="6">
                  <c:v>3</c:v>
                </c:pt>
                <c:pt idx="7">
                  <c:v>4</c:v>
                </c:pt>
                <c:pt idx="8">
                  <c:v>5</c:v>
                </c:pt>
                <c:pt idx="9">
                  <c:v>6</c:v>
                </c:pt>
              </c:numCache>
            </c:numRef>
          </c:xVal>
          <c:yVal>
            <c:numRef>
              <c:f>ByEvent!$I$32:$I$41</c:f>
              <c:numCache>
                <c:formatCode>General</c:formatCode>
                <c:ptCount val="10"/>
                <c:pt idx="0">
                  <c:v>-1.3954006230475706</c:v>
                </c:pt>
                <c:pt idx="1">
                  <c:v>-1.518457193695939</c:v>
                </c:pt>
                <c:pt idx="2">
                  <c:v>-1.3294568780941038</c:v>
                </c:pt>
                <c:pt idx="3">
                  <c:v>0.31732394858873353</c:v>
                </c:pt>
                <c:pt idx="4">
                  <c:v>0.44500150620470624</c:v>
                </c:pt>
                <c:pt idx="5">
                  <c:v>0.36599878487909715</c:v>
                </c:pt>
                <c:pt idx="6">
                  <c:v>0.58489051718942708</c:v>
                </c:pt>
                <c:pt idx="7">
                  <c:v>0.6595641658468967</c:v>
                </c:pt>
                <c:pt idx="8">
                  <c:v>0.83417515976729328</c:v>
                </c:pt>
                <c:pt idx="9">
                  <c:v>1.0363606123614451</c:v>
                </c:pt>
              </c:numCache>
            </c:numRef>
          </c:yVal>
          <c:smooth val="1"/>
          <c:extLst>
            <c:ext xmlns:c16="http://schemas.microsoft.com/office/drawing/2014/chart" uri="{C3380CC4-5D6E-409C-BE32-E72D297353CC}">
              <c16:uniqueId val="{00000003-0503-446E-8CF9-262CB302E79E}"/>
            </c:ext>
          </c:extLst>
        </c:ser>
        <c:ser>
          <c:idx val="4"/>
          <c:order val="4"/>
          <c:tx>
            <c:v>Zone 5</c:v>
          </c:tx>
          <c:spPr>
            <a:ln w="19050" cap="rnd">
              <a:solidFill>
                <a:schemeClr val="accent5"/>
              </a:solidFill>
              <a:round/>
            </a:ln>
            <a:effectLst/>
          </c:spPr>
          <c:marker>
            <c:symbol val="circle"/>
            <c:size val="5"/>
            <c:spPr>
              <a:solidFill>
                <a:schemeClr val="accent5"/>
              </a:solidFill>
              <a:ln w="9525">
                <a:solidFill>
                  <a:schemeClr val="accent5"/>
                </a:solidFill>
              </a:ln>
              <a:effectLst/>
            </c:spPr>
          </c:marker>
          <c:xVal>
            <c:numRef>
              <c:f>ByEvent!$E$42:$E$51</c:f>
              <c:numCache>
                <c:formatCode>General</c:formatCode>
                <c:ptCount val="10"/>
                <c:pt idx="0">
                  <c:v>-3</c:v>
                </c:pt>
                <c:pt idx="1">
                  <c:v>-2</c:v>
                </c:pt>
                <c:pt idx="2">
                  <c:v>-1</c:v>
                </c:pt>
                <c:pt idx="3">
                  <c:v>0</c:v>
                </c:pt>
                <c:pt idx="4">
                  <c:v>1</c:v>
                </c:pt>
                <c:pt idx="5">
                  <c:v>2</c:v>
                </c:pt>
                <c:pt idx="6">
                  <c:v>3</c:v>
                </c:pt>
                <c:pt idx="7">
                  <c:v>4</c:v>
                </c:pt>
                <c:pt idx="8">
                  <c:v>5</c:v>
                </c:pt>
                <c:pt idx="9">
                  <c:v>6</c:v>
                </c:pt>
              </c:numCache>
            </c:numRef>
          </c:xVal>
          <c:yVal>
            <c:numRef>
              <c:f>ByEvent!$I$42:$I$51</c:f>
              <c:numCache>
                <c:formatCode>General</c:formatCode>
                <c:ptCount val="10"/>
                <c:pt idx="0">
                  <c:v>-0.6886907532567309</c:v>
                </c:pt>
                <c:pt idx="1">
                  <c:v>-1.1634300250899072</c:v>
                </c:pt>
                <c:pt idx="2">
                  <c:v>-1.1149484324002197</c:v>
                </c:pt>
                <c:pt idx="3">
                  <c:v>1.5284555928236736</c:v>
                </c:pt>
                <c:pt idx="4">
                  <c:v>1.3623429488777767</c:v>
                </c:pt>
                <c:pt idx="5">
                  <c:v>0.73334757076564216</c:v>
                </c:pt>
                <c:pt idx="6">
                  <c:v>0.55866670508200578</c:v>
                </c:pt>
                <c:pt idx="7">
                  <c:v>3.2189493339861333E-2</c:v>
                </c:pt>
                <c:pt idx="8">
                  <c:v>-0.39238612669334283</c:v>
                </c:pt>
                <c:pt idx="9">
                  <c:v>-0.85554697344878083</c:v>
                </c:pt>
              </c:numCache>
            </c:numRef>
          </c:yVal>
          <c:smooth val="1"/>
          <c:extLst>
            <c:ext xmlns:c16="http://schemas.microsoft.com/office/drawing/2014/chart" uri="{C3380CC4-5D6E-409C-BE32-E72D297353CC}">
              <c16:uniqueId val="{00000004-0503-446E-8CF9-262CB302E79E}"/>
            </c:ext>
          </c:extLst>
        </c:ser>
        <c:ser>
          <c:idx val="5"/>
          <c:order val="5"/>
          <c:tx>
            <c:v>Zone 6</c:v>
          </c:tx>
          <c:spPr>
            <a:ln w="19050" cap="rnd">
              <a:solidFill>
                <a:schemeClr val="accent6"/>
              </a:solidFill>
              <a:round/>
            </a:ln>
            <a:effectLst/>
          </c:spPr>
          <c:marker>
            <c:symbol val="circle"/>
            <c:size val="5"/>
            <c:spPr>
              <a:solidFill>
                <a:schemeClr val="accent6"/>
              </a:solidFill>
              <a:ln w="9525">
                <a:solidFill>
                  <a:schemeClr val="accent6"/>
                </a:solidFill>
              </a:ln>
              <a:effectLst/>
            </c:spPr>
          </c:marker>
          <c:xVal>
            <c:numRef>
              <c:f>ByEvent!$E$52:$E$61</c:f>
              <c:numCache>
                <c:formatCode>General</c:formatCode>
                <c:ptCount val="10"/>
                <c:pt idx="0">
                  <c:v>-3</c:v>
                </c:pt>
                <c:pt idx="1">
                  <c:v>-2</c:v>
                </c:pt>
                <c:pt idx="2">
                  <c:v>-1</c:v>
                </c:pt>
                <c:pt idx="3">
                  <c:v>0</c:v>
                </c:pt>
                <c:pt idx="4">
                  <c:v>1</c:v>
                </c:pt>
                <c:pt idx="5">
                  <c:v>2</c:v>
                </c:pt>
                <c:pt idx="6">
                  <c:v>3</c:v>
                </c:pt>
                <c:pt idx="7">
                  <c:v>4</c:v>
                </c:pt>
                <c:pt idx="8">
                  <c:v>5</c:v>
                </c:pt>
                <c:pt idx="9">
                  <c:v>6</c:v>
                </c:pt>
              </c:numCache>
            </c:numRef>
          </c:xVal>
          <c:yVal>
            <c:numRef>
              <c:f>ByEvent!$I$52:$I$61</c:f>
              <c:numCache>
                <c:formatCode>General</c:formatCode>
                <c:ptCount val="10"/>
                <c:pt idx="0">
                  <c:v>-0.98326978073572635</c:v>
                </c:pt>
                <c:pt idx="1">
                  <c:v>-1.5300439050645886</c:v>
                </c:pt>
                <c:pt idx="2">
                  <c:v>-1.5612791817333631</c:v>
                </c:pt>
                <c:pt idx="3">
                  <c:v>0.90453077371949231</c:v>
                </c:pt>
                <c:pt idx="4">
                  <c:v>1.1071157688897766</c:v>
                </c:pt>
                <c:pt idx="5">
                  <c:v>0.73366063467073772</c:v>
                </c:pt>
                <c:pt idx="6">
                  <c:v>0.69071342681623238</c:v>
                </c:pt>
                <c:pt idx="7">
                  <c:v>0.3833997875763665</c:v>
                </c:pt>
                <c:pt idx="8">
                  <c:v>0.21640458918935934</c:v>
                </c:pt>
                <c:pt idx="9">
                  <c:v>3.8767886671723754E-2</c:v>
                </c:pt>
              </c:numCache>
            </c:numRef>
          </c:yVal>
          <c:smooth val="1"/>
          <c:extLst>
            <c:ext xmlns:c16="http://schemas.microsoft.com/office/drawing/2014/chart" uri="{C3380CC4-5D6E-409C-BE32-E72D297353CC}">
              <c16:uniqueId val="{00000005-0503-446E-8CF9-262CB302E79E}"/>
            </c:ext>
          </c:extLst>
        </c:ser>
        <c:dLbls>
          <c:showLegendKey val="0"/>
          <c:showVal val="0"/>
          <c:showCatName val="0"/>
          <c:showSerName val="0"/>
          <c:showPercent val="0"/>
          <c:showBubbleSize val="0"/>
        </c:dLbls>
        <c:axId val="537581960"/>
        <c:axId val="537582288"/>
      </c:scatterChart>
      <c:valAx>
        <c:axId val="53758196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7582288"/>
        <c:crosses val="autoZero"/>
        <c:crossBetween val="midCat"/>
      </c:valAx>
      <c:valAx>
        <c:axId val="5375822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7581960"/>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Event a Zone 6 nSLO</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1"/>
          <c:order val="0"/>
          <c:tx>
            <c:v>2016</c:v>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ByLUyear!$E$232:$E$241</c:f>
              <c:numCache>
                <c:formatCode>General</c:formatCode>
                <c:ptCount val="10"/>
                <c:pt idx="0">
                  <c:v>-3</c:v>
                </c:pt>
                <c:pt idx="1">
                  <c:v>-2</c:v>
                </c:pt>
                <c:pt idx="2">
                  <c:v>-1</c:v>
                </c:pt>
                <c:pt idx="3">
                  <c:v>0</c:v>
                </c:pt>
                <c:pt idx="4">
                  <c:v>1</c:v>
                </c:pt>
                <c:pt idx="5">
                  <c:v>2</c:v>
                </c:pt>
                <c:pt idx="6">
                  <c:v>3</c:v>
                </c:pt>
                <c:pt idx="7">
                  <c:v>4</c:v>
                </c:pt>
                <c:pt idx="8">
                  <c:v>5</c:v>
                </c:pt>
                <c:pt idx="9">
                  <c:v>6</c:v>
                </c:pt>
              </c:numCache>
            </c:numRef>
          </c:xVal>
          <c:yVal>
            <c:numRef>
              <c:f>ByLUyear!$I$232:$I$241</c:f>
              <c:numCache>
                <c:formatCode>General</c:formatCode>
                <c:ptCount val="10"/>
                <c:pt idx="0">
                  <c:v>1.2637310182572643</c:v>
                </c:pt>
                <c:pt idx="1">
                  <c:v>0.75908727265350195</c:v>
                </c:pt>
                <c:pt idx="2">
                  <c:v>0.41160795679157475</c:v>
                </c:pt>
                <c:pt idx="3">
                  <c:v>0.94923969650045625</c:v>
                </c:pt>
                <c:pt idx="4">
                  <c:v>0.64274417581314536</c:v>
                </c:pt>
                <c:pt idx="5">
                  <c:v>9.5541085216690427E-2</c:v>
                </c:pt>
                <c:pt idx="6">
                  <c:v>-0.3182035320703297</c:v>
                </c:pt>
                <c:pt idx="7">
                  <c:v>-0.81673919108820736</c:v>
                </c:pt>
                <c:pt idx="8">
                  <c:v>-1.2647916376407335</c:v>
                </c:pt>
                <c:pt idx="9">
                  <c:v>-1.7222168444333681</c:v>
                </c:pt>
              </c:numCache>
            </c:numRef>
          </c:yVal>
          <c:smooth val="1"/>
          <c:extLst>
            <c:ext xmlns:c16="http://schemas.microsoft.com/office/drawing/2014/chart" uri="{C3380CC4-5D6E-409C-BE32-E72D297353CC}">
              <c16:uniqueId val="{00000000-65CC-4B9B-85BA-453BF03703FB}"/>
            </c:ext>
          </c:extLst>
        </c:ser>
        <c:ser>
          <c:idx val="2"/>
          <c:order val="1"/>
          <c:tx>
            <c:v>2001</c:v>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ByLUyear!$E$202:$E$211</c:f>
              <c:numCache>
                <c:formatCode>General</c:formatCode>
                <c:ptCount val="10"/>
                <c:pt idx="0">
                  <c:v>-3</c:v>
                </c:pt>
                <c:pt idx="1">
                  <c:v>-2</c:v>
                </c:pt>
                <c:pt idx="2">
                  <c:v>-1</c:v>
                </c:pt>
                <c:pt idx="3">
                  <c:v>0</c:v>
                </c:pt>
                <c:pt idx="4">
                  <c:v>1</c:v>
                </c:pt>
                <c:pt idx="5">
                  <c:v>2</c:v>
                </c:pt>
                <c:pt idx="6">
                  <c:v>3</c:v>
                </c:pt>
                <c:pt idx="7">
                  <c:v>4</c:v>
                </c:pt>
                <c:pt idx="8">
                  <c:v>5</c:v>
                </c:pt>
                <c:pt idx="9">
                  <c:v>6</c:v>
                </c:pt>
              </c:numCache>
            </c:numRef>
          </c:xVal>
          <c:yVal>
            <c:numRef>
              <c:f>ByLUyear!$I$202:$I$211</c:f>
              <c:numCache>
                <c:formatCode>General</c:formatCode>
                <c:ptCount val="10"/>
                <c:pt idx="0">
                  <c:v>-0.98326978073572635</c:v>
                </c:pt>
                <c:pt idx="1">
                  <c:v>-1.5300439050645886</c:v>
                </c:pt>
                <c:pt idx="2">
                  <c:v>-1.5612791817333631</c:v>
                </c:pt>
                <c:pt idx="3">
                  <c:v>0.90453077371949231</c:v>
                </c:pt>
                <c:pt idx="4">
                  <c:v>1.1071157688897766</c:v>
                </c:pt>
                <c:pt idx="5">
                  <c:v>0.73366063467073772</c:v>
                </c:pt>
                <c:pt idx="6">
                  <c:v>0.69071342681623238</c:v>
                </c:pt>
                <c:pt idx="7">
                  <c:v>0.3833997875763665</c:v>
                </c:pt>
                <c:pt idx="8">
                  <c:v>0.21640458918935934</c:v>
                </c:pt>
                <c:pt idx="9">
                  <c:v>3.8767886671723754E-2</c:v>
                </c:pt>
              </c:numCache>
            </c:numRef>
          </c:yVal>
          <c:smooth val="1"/>
          <c:extLst>
            <c:ext xmlns:c16="http://schemas.microsoft.com/office/drawing/2014/chart" uri="{C3380CC4-5D6E-409C-BE32-E72D297353CC}">
              <c16:uniqueId val="{00000001-65CC-4B9B-85BA-453BF03703FB}"/>
            </c:ext>
          </c:extLst>
        </c:ser>
        <c:ser>
          <c:idx val="3"/>
          <c:order val="2"/>
          <c:tx>
            <c:v>2011</c:v>
          </c:tx>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f>ByLUyear!$E$222:$E$231</c:f>
              <c:numCache>
                <c:formatCode>General</c:formatCode>
                <c:ptCount val="10"/>
                <c:pt idx="0">
                  <c:v>-3</c:v>
                </c:pt>
                <c:pt idx="1">
                  <c:v>-2</c:v>
                </c:pt>
                <c:pt idx="2">
                  <c:v>-1</c:v>
                </c:pt>
                <c:pt idx="3">
                  <c:v>0</c:v>
                </c:pt>
                <c:pt idx="4">
                  <c:v>1</c:v>
                </c:pt>
                <c:pt idx="5">
                  <c:v>2</c:v>
                </c:pt>
                <c:pt idx="6">
                  <c:v>3</c:v>
                </c:pt>
                <c:pt idx="7">
                  <c:v>4</c:v>
                </c:pt>
                <c:pt idx="8">
                  <c:v>5</c:v>
                </c:pt>
                <c:pt idx="9">
                  <c:v>6</c:v>
                </c:pt>
              </c:numCache>
            </c:numRef>
          </c:xVal>
          <c:yVal>
            <c:numRef>
              <c:f>ByLUyear!$I$222:$I$231</c:f>
              <c:numCache>
                <c:formatCode>General</c:formatCode>
                <c:ptCount val="10"/>
                <c:pt idx="0">
                  <c:v>1.246075050785542</c:v>
                </c:pt>
                <c:pt idx="1">
                  <c:v>0.69026664792259862</c:v>
                </c:pt>
                <c:pt idx="2">
                  <c:v>0.32786666257829938</c:v>
                </c:pt>
                <c:pt idx="3">
                  <c:v>1.0010835613856521</c:v>
                </c:pt>
                <c:pt idx="4">
                  <c:v>0.70814021704580943</c:v>
                </c:pt>
                <c:pt idx="5">
                  <c:v>0.12856381513733789</c:v>
                </c:pt>
                <c:pt idx="6">
                  <c:v>-0.29363156121759243</c:v>
                </c:pt>
                <c:pt idx="7">
                  <c:v>-0.81112867612288475</c:v>
                </c:pt>
                <c:pt idx="8">
                  <c:v>-1.2669794988476915</c:v>
                </c:pt>
                <c:pt idx="9">
                  <c:v>-1.7302562186670645</c:v>
                </c:pt>
              </c:numCache>
            </c:numRef>
          </c:yVal>
          <c:smooth val="1"/>
          <c:extLst>
            <c:ext xmlns:c16="http://schemas.microsoft.com/office/drawing/2014/chart" uri="{C3380CC4-5D6E-409C-BE32-E72D297353CC}">
              <c16:uniqueId val="{00000002-65CC-4B9B-85BA-453BF03703FB}"/>
            </c:ext>
          </c:extLst>
        </c:ser>
        <c:ser>
          <c:idx val="4"/>
          <c:order val="3"/>
          <c:tx>
            <c:v>2006</c:v>
          </c:tx>
          <c:spPr>
            <a:ln w="19050" cap="rnd">
              <a:solidFill>
                <a:schemeClr val="accent5"/>
              </a:solidFill>
              <a:round/>
            </a:ln>
            <a:effectLst/>
          </c:spPr>
          <c:marker>
            <c:symbol val="circle"/>
            <c:size val="5"/>
            <c:spPr>
              <a:solidFill>
                <a:schemeClr val="accent5"/>
              </a:solidFill>
              <a:ln w="9525">
                <a:solidFill>
                  <a:schemeClr val="accent5"/>
                </a:solidFill>
              </a:ln>
              <a:effectLst/>
            </c:spPr>
          </c:marker>
          <c:xVal>
            <c:numRef>
              <c:f>ByLUyear!$E$212:$E$220</c:f>
              <c:numCache>
                <c:formatCode>General</c:formatCode>
                <c:ptCount val="9"/>
                <c:pt idx="0">
                  <c:v>-3</c:v>
                </c:pt>
                <c:pt idx="1">
                  <c:v>-2</c:v>
                </c:pt>
                <c:pt idx="2">
                  <c:v>-1</c:v>
                </c:pt>
                <c:pt idx="3">
                  <c:v>0</c:v>
                </c:pt>
                <c:pt idx="4">
                  <c:v>1</c:v>
                </c:pt>
                <c:pt idx="5">
                  <c:v>2</c:v>
                </c:pt>
                <c:pt idx="6">
                  <c:v>3</c:v>
                </c:pt>
                <c:pt idx="7">
                  <c:v>4</c:v>
                </c:pt>
                <c:pt idx="8">
                  <c:v>5</c:v>
                </c:pt>
              </c:numCache>
            </c:numRef>
          </c:xVal>
          <c:yVal>
            <c:numRef>
              <c:f>ByLUyear!$I$212:$I$220</c:f>
              <c:numCache>
                <c:formatCode>General</c:formatCode>
                <c:ptCount val="9"/>
                <c:pt idx="0">
                  <c:v>1.0962860297781398</c:v>
                </c:pt>
                <c:pt idx="1">
                  <c:v>0.33346751707516953</c:v>
                </c:pt>
                <c:pt idx="2">
                  <c:v>-9.6000605236197925E-2</c:v>
                </c:pt>
                <c:pt idx="3">
                  <c:v>1.2189532149644835</c:v>
                </c:pt>
                <c:pt idx="4">
                  <c:v>0.98101339294741419</c:v>
                </c:pt>
                <c:pt idx="5">
                  <c:v>0.3104925962493611</c:v>
                </c:pt>
                <c:pt idx="6">
                  <c:v>-0.13298021911277899</c:v>
                </c:pt>
                <c:pt idx="7">
                  <c:v>-0.72771439673330474</c:v>
                </c:pt>
                <c:pt idx="8">
                  <c:v>-1.2317972654817007</c:v>
                </c:pt>
              </c:numCache>
            </c:numRef>
          </c:yVal>
          <c:smooth val="1"/>
          <c:extLst>
            <c:ext xmlns:c16="http://schemas.microsoft.com/office/drawing/2014/chart" uri="{C3380CC4-5D6E-409C-BE32-E72D297353CC}">
              <c16:uniqueId val="{00000003-65CC-4B9B-85BA-453BF03703FB}"/>
            </c:ext>
          </c:extLst>
        </c:ser>
        <c:dLbls>
          <c:showLegendKey val="0"/>
          <c:showVal val="0"/>
          <c:showCatName val="0"/>
          <c:showSerName val="0"/>
          <c:showPercent val="0"/>
          <c:showBubbleSize val="0"/>
        </c:dLbls>
        <c:axId val="537581960"/>
        <c:axId val="537582288"/>
      </c:scatterChart>
      <c:valAx>
        <c:axId val="53758196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7582288"/>
        <c:crosses val="autoZero"/>
        <c:crossBetween val="midCat"/>
      </c:valAx>
      <c:valAx>
        <c:axId val="5375822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7581960"/>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Event b Zone 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1"/>
          <c:order val="0"/>
          <c:tx>
            <c:v>2016</c:v>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ByLUyear!$E$272:$E$281</c:f>
              <c:numCache>
                <c:formatCode>General</c:formatCode>
                <c:ptCount val="10"/>
                <c:pt idx="0">
                  <c:v>-3</c:v>
                </c:pt>
                <c:pt idx="1">
                  <c:v>-2</c:v>
                </c:pt>
                <c:pt idx="2">
                  <c:v>-1</c:v>
                </c:pt>
                <c:pt idx="3">
                  <c:v>0</c:v>
                </c:pt>
                <c:pt idx="4">
                  <c:v>1</c:v>
                </c:pt>
                <c:pt idx="5">
                  <c:v>2</c:v>
                </c:pt>
                <c:pt idx="6">
                  <c:v>3</c:v>
                </c:pt>
                <c:pt idx="7">
                  <c:v>4</c:v>
                </c:pt>
                <c:pt idx="8">
                  <c:v>5</c:v>
                </c:pt>
                <c:pt idx="9">
                  <c:v>6</c:v>
                </c:pt>
              </c:numCache>
            </c:numRef>
          </c:xVal>
          <c:yVal>
            <c:numRef>
              <c:f>ByLUyear!$I$272:$I$281</c:f>
              <c:numCache>
                <c:formatCode>General</c:formatCode>
                <c:ptCount val="10"/>
                <c:pt idx="0">
                  <c:v>-1.5953160776629804</c:v>
                </c:pt>
                <c:pt idx="1">
                  <c:v>-1.7792886167484425</c:v>
                </c:pt>
                <c:pt idx="2">
                  <c:v>-0.58293161014618378</c:v>
                </c:pt>
                <c:pt idx="3">
                  <c:v>0.43221127715349283</c:v>
                </c:pt>
                <c:pt idx="4">
                  <c:v>0.17711670993192236</c:v>
                </c:pt>
                <c:pt idx="5">
                  <c:v>0.26135609965278528</c:v>
                </c:pt>
                <c:pt idx="6">
                  <c:v>0.42710667933850055</c:v>
                </c:pt>
                <c:pt idx="7">
                  <c:v>0.61175917768561638</c:v>
                </c:pt>
                <c:pt idx="8">
                  <c:v>0.95686655873960635</c:v>
                </c:pt>
                <c:pt idx="9">
                  <c:v>1.0911198020556672</c:v>
                </c:pt>
              </c:numCache>
            </c:numRef>
          </c:yVal>
          <c:smooth val="1"/>
          <c:extLst>
            <c:ext xmlns:c16="http://schemas.microsoft.com/office/drawing/2014/chart" uri="{C3380CC4-5D6E-409C-BE32-E72D297353CC}">
              <c16:uniqueId val="{00000000-3737-47AB-BB99-3F5849C98335}"/>
            </c:ext>
          </c:extLst>
        </c:ser>
        <c:ser>
          <c:idx val="2"/>
          <c:order val="1"/>
          <c:tx>
            <c:v>2001</c:v>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ByLUyear!$E$242:$E$251</c:f>
              <c:numCache>
                <c:formatCode>General</c:formatCode>
                <c:ptCount val="10"/>
                <c:pt idx="0">
                  <c:v>-3</c:v>
                </c:pt>
                <c:pt idx="1">
                  <c:v>-2</c:v>
                </c:pt>
                <c:pt idx="2">
                  <c:v>-1</c:v>
                </c:pt>
                <c:pt idx="3">
                  <c:v>0</c:v>
                </c:pt>
                <c:pt idx="4">
                  <c:v>1</c:v>
                </c:pt>
                <c:pt idx="5">
                  <c:v>2</c:v>
                </c:pt>
                <c:pt idx="6">
                  <c:v>3</c:v>
                </c:pt>
                <c:pt idx="7">
                  <c:v>4</c:v>
                </c:pt>
                <c:pt idx="8">
                  <c:v>5</c:v>
                </c:pt>
                <c:pt idx="9">
                  <c:v>6</c:v>
                </c:pt>
              </c:numCache>
            </c:numRef>
          </c:xVal>
          <c:yVal>
            <c:numRef>
              <c:f>ByLUyear!$I$242:$I$251</c:f>
              <c:numCache>
                <c:formatCode>General</c:formatCode>
                <c:ptCount val="10"/>
                <c:pt idx="0">
                  <c:v>-1.5898276393949544</c:v>
                </c:pt>
                <c:pt idx="1">
                  <c:v>-1.7063743184617339</c:v>
                </c:pt>
                <c:pt idx="2">
                  <c:v>-0.67601849183350826</c:v>
                </c:pt>
                <c:pt idx="3">
                  <c:v>0.26821430939289032</c:v>
                </c:pt>
                <c:pt idx="4">
                  <c:v>0.16860523869121782</c:v>
                </c:pt>
                <c:pt idx="5">
                  <c:v>0.28811830758678791</c:v>
                </c:pt>
                <c:pt idx="6">
                  <c:v>0.46461139878396301</c:v>
                </c:pt>
                <c:pt idx="7">
                  <c:v>0.65593700996718363</c:v>
                </c:pt>
                <c:pt idx="8">
                  <c:v>0.9835588873962452</c:v>
                </c:pt>
                <c:pt idx="9">
                  <c:v>1.1431752978719167</c:v>
                </c:pt>
              </c:numCache>
            </c:numRef>
          </c:yVal>
          <c:smooth val="1"/>
          <c:extLst>
            <c:ext xmlns:c16="http://schemas.microsoft.com/office/drawing/2014/chart" uri="{C3380CC4-5D6E-409C-BE32-E72D297353CC}">
              <c16:uniqueId val="{00000001-3737-47AB-BB99-3F5849C98335}"/>
            </c:ext>
          </c:extLst>
        </c:ser>
        <c:ser>
          <c:idx val="3"/>
          <c:order val="2"/>
          <c:tx>
            <c:v>2011</c:v>
          </c:tx>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f>ByLUyear!$E$262:$E$271</c:f>
              <c:numCache>
                <c:formatCode>General</c:formatCode>
                <c:ptCount val="10"/>
                <c:pt idx="0">
                  <c:v>-3</c:v>
                </c:pt>
                <c:pt idx="1">
                  <c:v>-2</c:v>
                </c:pt>
                <c:pt idx="2">
                  <c:v>-1</c:v>
                </c:pt>
                <c:pt idx="3">
                  <c:v>0</c:v>
                </c:pt>
                <c:pt idx="4">
                  <c:v>1</c:v>
                </c:pt>
                <c:pt idx="5">
                  <c:v>2</c:v>
                </c:pt>
                <c:pt idx="6">
                  <c:v>3</c:v>
                </c:pt>
                <c:pt idx="7">
                  <c:v>4</c:v>
                </c:pt>
                <c:pt idx="8">
                  <c:v>5</c:v>
                </c:pt>
                <c:pt idx="9">
                  <c:v>6</c:v>
                </c:pt>
              </c:numCache>
            </c:numRef>
          </c:xVal>
          <c:yVal>
            <c:numRef>
              <c:f>ByLUyear!$I$262:$I$271</c:f>
              <c:numCache>
                <c:formatCode>General</c:formatCode>
                <c:ptCount val="10"/>
                <c:pt idx="0">
                  <c:v>-1.5966299478460326</c:v>
                </c:pt>
                <c:pt idx="1">
                  <c:v>-1.7646802253426488</c:v>
                </c:pt>
                <c:pt idx="2">
                  <c:v>-0.60265510233937969</c:v>
                </c:pt>
                <c:pt idx="3">
                  <c:v>0.40066355829699374</c:v>
                </c:pt>
                <c:pt idx="4">
                  <c:v>0.17786167418858312</c:v>
                </c:pt>
                <c:pt idx="5">
                  <c:v>0.26705837379103675</c:v>
                </c:pt>
                <c:pt idx="6">
                  <c:v>0.43516313491268377</c:v>
                </c:pt>
                <c:pt idx="7">
                  <c:v>0.62184702766855937</c:v>
                </c:pt>
                <c:pt idx="8">
                  <c:v>0.96245753929314881</c:v>
                </c:pt>
                <c:pt idx="9">
                  <c:v>1.0989139673770363</c:v>
                </c:pt>
              </c:numCache>
            </c:numRef>
          </c:yVal>
          <c:smooth val="1"/>
          <c:extLst>
            <c:ext xmlns:c16="http://schemas.microsoft.com/office/drawing/2014/chart" uri="{C3380CC4-5D6E-409C-BE32-E72D297353CC}">
              <c16:uniqueId val="{00000002-3737-47AB-BB99-3F5849C98335}"/>
            </c:ext>
          </c:extLst>
        </c:ser>
        <c:ser>
          <c:idx val="4"/>
          <c:order val="3"/>
          <c:tx>
            <c:v>2006</c:v>
          </c:tx>
          <c:spPr>
            <a:ln w="19050" cap="rnd">
              <a:solidFill>
                <a:schemeClr val="accent5"/>
              </a:solidFill>
              <a:round/>
            </a:ln>
            <a:effectLst/>
          </c:spPr>
          <c:marker>
            <c:symbol val="circle"/>
            <c:size val="5"/>
            <c:spPr>
              <a:solidFill>
                <a:schemeClr val="accent5"/>
              </a:solidFill>
              <a:ln w="9525">
                <a:solidFill>
                  <a:schemeClr val="accent5"/>
                </a:solidFill>
              </a:ln>
              <a:effectLst/>
            </c:spPr>
          </c:marker>
          <c:xVal>
            <c:numRef>
              <c:f>ByLUyear!$E$252:$E$261</c:f>
              <c:numCache>
                <c:formatCode>General</c:formatCode>
                <c:ptCount val="10"/>
                <c:pt idx="0">
                  <c:v>-3</c:v>
                </c:pt>
                <c:pt idx="1">
                  <c:v>-2</c:v>
                </c:pt>
                <c:pt idx="2">
                  <c:v>-1</c:v>
                </c:pt>
                <c:pt idx="3">
                  <c:v>0</c:v>
                </c:pt>
                <c:pt idx="4">
                  <c:v>1</c:v>
                </c:pt>
                <c:pt idx="5">
                  <c:v>2</c:v>
                </c:pt>
                <c:pt idx="6">
                  <c:v>3</c:v>
                </c:pt>
                <c:pt idx="7">
                  <c:v>4</c:v>
                </c:pt>
                <c:pt idx="8">
                  <c:v>5</c:v>
                </c:pt>
                <c:pt idx="9">
                  <c:v>6</c:v>
                </c:pt>
              </c:numCache>
            </c:numRef>
          </c:xVal>
          <c:yVal>
            <c:numRef>
              <c:f>ByLUyear!$I$252:$I$261</c:f>
              <c:numCache>
                <c:formatCode>General</c:formatCode>
                <c:ptCount val="10"/>
                <c:pt idx="0">
                  <c:v>-1.6044281580918915</c:v>
                </c:pt>
                <c:pt idx="1">
                  <c:v>-1.7565930536672629</c:v>
                </c:pt>
                <c:pt idx="2">
                  <c:v>-0.5993341542930517</c:v>
                </c:pt>
                <c:pt idx="3">
                  <c:v>0.39487096326901355</c:v>
                </c:pt>
                <c:pt idx="4">
                  <c:v>0.18408455738676047</c:v>
                </c:pt>
                <c:pt idx="5">
                  <c:v>0.26612033481521785</c:v>
                </c:pt>
                <c:pt idx="6">
                  <c:v>0.42701479896102212</c:v>
                </c:pt>
                <c:pt idx="7">
                  <c:v>0.61588047748961405</c:v>
                </c:pt>
                <c:pt idx="8">
                  <c:v>0.96095629347348011</c:v>
                </c:pt>
                <c:pt idx="9">
                  <c:v>1.1114279406571186</c:v>
                </c:pt>
              </c:numCache>
            </c:numRef>
          </c:yVal>
          <c:smooth val="1"/>
          <c:extLst>
            <c:ext xmlns:c16="http://schemas.microsoft.com/office/drawing/2014/chart" uri="{C3380CC4-5D6E-409C-BE32-E72D297353CC}">
              <c16:uniqueId val="{00000003-3737-47AB-BB99-3F5849C98335}"/>
            </c:ext>
          </c:extLst>
        </c:ser>
        <c:dLbls>
          <c:showLegendKey val="0"/>
          <c:showVal val="0"/>
          <c:showCatName val="0"/>
          <c:showSerName val="0"/>
          <c:showPercent val="0"/>
          <c:showBubbleSize val="0"/>
        </c:dLbls>
        <c:axId val="537581960"/>
        <c:axId val="537582288"/>
      </c:scatterChart>
      <c:valAx>
        <c:axId val="53758196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7582288"/>
        <c:crosses val="autoZero"/>
        <c:crossBetween val="midCat"/>
      </c:valAx>
      <c:valAx>
        <c:axId val="5375822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7581960"/>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Event d Zone 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2.626788586910507E-2"/>
          <c:y val="0.10191330343796713"/>
          <c:w val="0.85272852990150427"/>
          <c:h val="0.85623318385650227"/>
        </c:manualLayout>
      </c:layout>
      <c:scatterChart>
        <c:scatterStyle val="smoothMarker"/>
        <c:varyColors val="0"/>
        <c:ser>
          <c:idx val="1"/>
          <c:order val="0"/>
          <c:tx>
            <c:v>2016</c:v>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ByLUyear!$E$752:$E$761</c:f>
              <c:numCache>
                <c:formatCode>General</c:formatCode>
                <c:ptCount val="10"/>
                <c:pt idx="0">
                  <c:v>-3</c:v>
                </c:pt>
                <c:pt idx="1">
                  <c:v>-2</c:v>
                </c:pt>
                <c:pt idx="2">
                  <c:v>-1</c:v>
                </c:pt>
                <c:pt idx="3">
                  <c:v>0</c:v>
                </c:pt>
                <c:pt idx="4">
                  <c:v>1</c:v>
                </c:pt>
                <c:pt idx="5">
                  <c:v>2</c:v>
                </c:pt>
                <c:pt idx="6">
                  <c:v>3</c:v>
                </c:pt>
                <c:pt idx="7">
                  <c:v>4</c:v>
                </c:pt>
                <c:pt idx="8">
                  <c:v>5</c:v>
                </c:pt>
                <c:pt idx="9">
                  <c:v>6</c:v>
                </c:pt>
              </c:numCache>
            </c:numRef>
          </c:xVal>
          <c:yVal>
            <c:numRef>
              <c:f>ByLUyear!$I$752:$I$761</c:f>
              <c:numCache>
                <c:formatCode>General</c:formatCode>
                <c:ptCount val="10"/>
                <c:pt idx="0">
                  <c:v>-1.5169576663716242</c:v>
                </c:pt>
                <c:pt idx="1">
                  <c:v>-1.4172048107289827</c:v>
                </c:pt>
                <c:pt idx="2">
                  <c:v>-0.93306337447403609</c:v>
                </c:pt>
                <c:pt idx="3">
                  <c:v>0.14995168059274158</c:v>
                </c:pt>
                <c:pt idx="4">
                  <c:v>5.9273368085491156E-2</c:v>
                </c:pt>
                <c:pt idx="5">
                  <c:v>0.20560852237056443</c:v>
                </c:pt>
                <c:pt idx="6">
                  <c:v>0.41096030107651887</c:v>
                </c:pt>
                <c:pt idx="7">
                  <c:v>0.62525290496619101</c:v>
                </c:pt>
                <c:pt idx="8">
                  <c:v>0.83883435803928075</c:v>
                </c:pt>
                <c:pt idx="9">
                  <c:v>1.5773447164438028</c:v>
                </c:pt>
              </c:numCache>
            </c:numRef>
          </c:yVal>
          <c:smooth val="1"/>
          <c:extLst>
            <c:ext xmlns:c16="http://schemas.microsoft.com/office/drawing/2014/chart" uri="{C3380CC4-5D6E-409C-BE32-E72D297353CC}">
              <c16:uniqueId val="{00000000-5FB1-4CBC-B2C2-444C8519BFDE}"/>
            </c:ext>
          </c:extLst>
        </c:ser>
        <c:ser>
          <c:idx val="2"/>
          <c:order val="1"/>
          <c:tx>
            <c:v>2001</c:v>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ByLUyear!$E$722:$E$731</c:f>
              <c:numCache>
                <c:formatCode>General</c:formatCode>
                <c:ptCount val="10"/>
                <c:pt idx="0">
                  <c:v>-3</c:v>
                </c:pt>
                <c:pt idx="1">
                  <c:v>-2</c:v>
                </c:pt>
                <c:pt idx="2">
                  <c:v>-1</c:v>
                </c:pt>
                <c:pt idx="3">
                  <c:v>0</c:v>
                </c:pt>
                <c:pt idx="4">
                  <c:v>1</c:v>
                </c:pt>
                <c:pt idx="5">
                  <c:v>2</c:v>
                </c:pt>
                <c:pt idx="6">
                  <c:v>3</c:v>
                </c:pt>
                <c:pt idx="7">
                  <c:v>4</c:v>
                </c:pt>
                <c:pt idx="8">
                  <c:v>5</c:v>
                </c:pt>
                <c:pt idx="9">
                  <c:v>6</c:v>
                </c:pt>
              </c:numCache>
            </c:numRef>
          </c:xVal>
          <c:yVal>
            <c:numRef>
              <c:f>ByLUyear!$I$722:$I$731</c:f>
              <c:numCache>
                <c:formatCode>General</c:formatCode>
                <c:ptCount val="10"/>
                <c:pt idx="0">
                  <c:v>-1.4746471706190458</c:v>
                </c:pt>
                <c:pt idx="1">
                  <c:v>-1.4529486813384507</c:v>
                </c:pt>
                <c:pt idx="2">
                  <c:v>-0.98487088128663347</c:v>
                </c:pt>
                <c:pt idx="3">
                  <c:v>0.21334035002438137</c:v>
                </c:pt>
                <c:pt idx="4">
                  <c:v>0.10477039283413757</c:v>
                </c:pt>
                <c:pt idx="5">
                  <c:v>0.22935667305886212</c:v>
                </c:pt>
                <c:pt idx="6">
                  <c:v>0.40485500967175997</c:v>
                </c:pt>
                <c:pt idx="7">
                  <c:v>0.59717218465327881</c:v>
                </c:pt>
                <c:pt idx="8">
                  <c:v>0.77964719384711756</c:v>
                </c:pt>
                <c:pt idx="9">
                  <c:v>1.5833249291546063</c:v>
                </c:pt>
              </c:numCache>
            </c:numRef>
          </c:yVal>
          <c:smooth val="1"/>
          <c:extLst>
            <c:ext xmlns:c16="http://schemas.microsoft.com/office/drawing/2014/chart" uri="{C3380CC4-5D6E-409C-BE32-E72D297353CC}">
              <c16:uniqueId val="{00000001-5FB1-4CBC-B2C2-444C8519BFDE}"/>
            </c:ext>
          </c:extLst>
        </c:ser>
        <c:ser>
          <c:idx val="3"/>
          <c:order val="2"/>
          <c:tx>
            <c:v>2011</c:v>
          </c:tx>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f>ByLUyear!$E$742:$E$751</c:f>
              <c:numCache>
                <c:formatCode>General</c:formatCode>
                <c:ptCount val="10"/>
                <c:pt idx="0">
                  <c:v>-3</c:v>
                </c:pt>
                <c:pt idx="1">
                  <c:v>-2</c:v>
                </c:pt>
                <c:pt idx="2">
                  <c:v>-1</c:v>
                </c:pt>
                <c:pt idx="3">
                  <c:v>0</c:v>
                </c:pt>
                <c:pt idx="4">
                  <c:v>1</c:v>
                </c:pt>
                <c:pt idx="5">
                  <c:v>2</c:v>
                </c:pt>
                <c:pt idx="6">
                  <c:v>3</c:v>
                </c:pt>
                <c:pt idx="7">
                  <c:v>4</c:v>
                </c:pt>
                <c:pt idx="8">
                  <c:v>5</c:v>
                </c:pt>
                <c:pt idx="9">
                  <c:v>6</c:v>
                </c:pt>
              </c:numCache>
            </c:numRef>
          </c:xVal>
          <c:yVal>
            <c:numRef>
              <c:f>ByLUyear!$I$742:$I$751</c:f>
              <c:numCache>
                <c:formatCode>General</c:formatCode>
                <c:ptCount val="10"/>
                <c:pt idx="0">
                  <c:v>-1.5220375780208926</c:v>
                </c:pt>
                <c:pt idx="1">
                  <c:v>-1.4280037444145179</c:v>
                </c:pt>
                <c:pt idx="2">
                  <c:v>-0.93932914214406604</c:v>
                </c:pt>
                <c:pt idx="3">
                  <c:v>0.17164130916654904</c:v>
                </c:pt>
                <c:pt idx="4">
                  <c:v>7.7121236914029778E-2</c:v>
                </c:pt>
                <c:pt idx="5">
                  <c:v>0.2163870130859156</c:v>
                </c:pt>
                <c:pt idx="6">
                  <c:v>0.41554534563090617</c:v>
                </c:pt>
                <c:pt idx="7">
                  <c:v>0.6233594911645155</c:v>
                </c:pt>
                <c:pt idx="8">
                  <c:v>0.82285095418564858</c:v>
                </c:pt>
                <c:pt idx="9">
                  <c:v>1.5624651144319599</c:v>
                </c:pt>
              </c:numCache>
            </c:numRef>
          </c:yVal>
          <c:smooth val="1"/>
          <c:extLst>
            <c:ext xmlns:c16="http://schemas.microsoft.com/office/drawing/2014/chart" uri="{C3380CC4-5D6E-409C-BE32-E72D297353CC}">
              <c16:uniqueId val="{00000002-5FB1-4CBC-B2C2-444C8519BFDE}"/>
            </c:ext>
          </c:extLst>
        </c:ser>
        <c:ser>
          <c:idx val="4"/>
          <c:order val="3"/>
          <c:tx>
            <c:v>2006</c:v>
          </c:tx>
          <c:spPr>
            <a:ln w="19050" cap="rnd">
              <a:solidFill>
                <a:schemeClr val="accent5"/>
              </a:solidFill>
              <a:round/>
            </a:ln>
            <a:effectLst/>
          </c:spPr>
          <c:marker>
            <c:symbol val="circle"/>
            <c:size val="5"/>
            <c:spPr>
              <a:solidFill>
                <a:schemeClr val="accent5"/>
              </a:solidFill>
              <a:ln w="9525">
                <a:solidFill>
                  <a:schemeClr val="accent5"/>
                </a:solidFill>
              </a:ln>
              <a:effectLst/>
            </c:spPr>
          </c:marker>
          <c:xVal>
            <c:numRef>
              <c:f>ByLUyear!$E$732:$E$741</c:f>
              <c:numCache>
                <c:formatCode>General</c:formatCode>
                <c:ptCount val="10"/>
                <c:pt idx="0">
                  <c:v>-3</c:v>
                </c:pt>
                <c:pt idx="1">
                  <c:v>-2</c:v>
                </c:pt>
                <c:pt idx="2">
                  <c:v>-1</c:v>
                </c:pt>
                <c:pt idx="3">
                  <c:v>0</c:v>
                </c:pt>
                <c:pt idx="4">
                  <c:v>1</c:v>
                </c:pt>
                <c:pt idx="5">
                  <c:v>2</c:v>
                </c:pt>
                <c:pt idx="6">
                  <c:v>3</c:v>
                </c:pt>
                <c:pt idx="7">
                  <c:v>4</c:v>
                </c:pt>
                <c:pt idx="8">
                  <c:v>5</c:v>
                </c:pt>
                <c:pt idx="9">
                  <c:v>6</c:v>
                </c:pt>
              </c:numCache>
            </c:numRef>
          </c:xVal>
          <c:yVal>
            <c:numRef>
              <c:f>ByLUyear!$I$732:$I$741</c:f>
              <c:numCache>
                <c:formatCode>General</c:formatCode>
                <c:ptCount val="10"/>
                <c:pt idx="0">
                  <c:v>-1.5170481408676655</c:v>
                </c:pt>
                <c:pt idx="1">
                  <c:v>-1.4370984459768537</c:v>
                </c:pt>
                <c:pt idx="2">
                  <c:v>-0.944677922892461</c:v>
                </c:pt>
                <c:pt idx="3">
                  <c:v>0.18720457576839697</c:v>
                </c:pt>
                <c:pt idx="4">
                  <c:v>8.6834637235635975E-2</c:v>
                </c:pt>
                <c:pt idx="5">
                  <c:v>0.22294144070512126</c:v>
                </c:pt>
                <c:pt idx="6">
                  <c:v>0.41426492430137313</c:v>
                </c:pt>
                <c:pt idx="7">
                  <c:v>0.61588021509642921</c:v>
                </c:pt>
                <c:pt idx="8">
                  <c:v>0.80822080048441114</c:v>
                </c:pt>
                <c:pt idx="9">
                  <c:v>1.5634779161456049</c:v>
                </c:pt>
              </c:numCache>
            </c:numRef>
          </c:yVal>
          <c:smooth val="1"/>
          <c:extLst>
            <c:ext xmlns:c16="http://schemas.microsoft.com/office/drawing/2014/chart" uri="{C3380CC4-5D6E-409C-BE32-E72D297353CC}">
              <c16:uniqueId val="{00000003-5FB1-4CBC-B2C2-444C8519BFDE}"/>
            </c:ext>
          </c:extLst>
        </c:ser>
        <c:dLbls>
          <c:showLegendKey val="0"/>
          <c:showVal val="0"/>
          <c:showCatName val="0"/>
          <c:showSerName val="0"/>
          <c:showPercent val="0"/>
          <c:showBubbleSize val="0"/>
        </c:dLbls>
        <c:axId val="537581960"/>
        <c:axId val="537582288"/>
      </c:scatterChart>
      <c:valAx>
        <c:axId val="53758196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7582288"/>
        <c:crosses val="autoZero"/>
        <c:crossBetween val="midCat"/>
      </c:valAx>
      <c:valAx>
        <c:axId val="5375822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7581960"/>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Event b Zone 6</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1"/>
          <c:order val="0"/>
          <c:tx>
            <c:v>2016</c:v>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ByLUyear!$E$472:$E$481</c:f>
              <c:numCache>
                <c:formatCode>General</c:formatCode>
                <c:ptCount val="10"/>
                <c:pt idx="0">
                  <c:v>-3</c:v>
                </c:pt>
                <c:pt idx="1">
                  <c:v>-2</c:v>
                </c:pt>
                <c:pt idx="2">
                  <c:v>-1</c:v>
                </c:pt>
                <c:pt idx="3">
                  <c:v>0</c:v>
                </c:pt>
                <c:pt idx="4">
                  <c:v>1</c:v>
                </c:pt>
                <c:pt idx="5">
                  <c:v>2</c:v>
                </c:pt>
                <c:pt idx="6">
                  <c:v>3</c:v>
                </c:pt>
                <c:pt idx="7">
                  <c:v>4</c:v>
                </c:pt>
                <c:pt idx="8">
                  <c:v>5</c:v>
                </c:pt>
                <c:pt idx="9">
                  <c:v>6</c:v>
                </c:pt>
              </c:numCache>
            </c:numRef>
          </c:xVal>
          <c:yVal>
            <c:numRef>
              <c:f>ByLUyear!$I$472:$I$481</c:f>
              <c:numCache>
                <c:formatCode>General</c:formatCode>
                <c:ptCount val="10"/>
                <c:pt idx="0">
                  <c:v>-1.6137537237901778</c:v>
                </c:pt>
                <c:pt idx="1">
                  <c:v>-1.5771606480830842</c:v>
                </c:pt>
                <c:pt idx="2">
                  <c:v>-0.73227497842524458</c:v>
                </c:pt>
                <c:pt idx="3">
                  <c:v>4.1806540084999365E-2</c:v>
                </c:pt>
                <c:pt idx="4">
                  <c:v>9.7861553439962612E-2</c:v>
                </c:pt>
                <c:pt idx="5">
                  <c:v>0.30764402074147829</c:v>
                </c:pt>
                <c:pt idx="6">
                  <c:v>0.53370470838148631</c:v>
                </c:pt>
                <c:pt idx="7">
                  <c:v>0.74399733889341269</c:v>
                </c:pt>
                <c:pt idx="8">
                  <c:v>1.0222526580949862</c:v>
                </c:pt>
                <c:pt idx="9">
                  <c:v>1.1759225306621746</c:v>
                </c:pt>
              </c:numCache>
            </c:numRef>
          </c:yVal>
          <c:smooth val="1"/>
          <c:extLst>
            <c:ext xmlns:c16="http://schemas.microsoft.com/office/drawing/2014/chart" uri="{C3380CC4-5D6E-409C-BE32-E72D297353CC}">
              <c16:uniqueId val="{00000000-C52B-4FF9-A23B-EB50B2855B56}"/>
            </c:ext>
          </c:extLst>
        </c:ser>
        <c:ser>
          <c:idx val="2"/>
          <c:order val="1"/>
          <c:tx>
            <c:v>2001</c:v>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ByLUyear!$E$442:$E$451</c:f>
              <c:numCache>
                <c:formatCode>General</c:formatCode>
                <c:ptCount val="10"/>
                <c:pt idx="0">
                  <c:v>-3</c:v>
                </c:pt>
                <c:pt idx="1">
                  <c:v>-2</c:v>
                </c:pt>
                <c:pt idx="2">
                  <c:v>-1</c:v>
                </c:pt>
                <c:pt idx="3">
                  <c:v>0</c:v>
                </c:pt>
                <c:pt idx="4">
                  <c:v>1</c:v>
                </c:pt>
                <c:pt idx="5">
                  <c:v>2</c:v>
                </c:pt>
                <c:pt idx="6">
                  <c:v>3</c:v>
                </c:pt>
                <c:pt idx="7">
                  <c:v>4</c:v>
                </c:pt>
                <c:pt idx="8">
                  <c:v>5</c:v>
                </c:pt>
                <c:pt idx="9">
                  <c:v>6</c:v>
                </c:pt>
              </c:numCache>
            </c:numRef>
          </c:xVal>
          <c:yVal>
            <c:numRef>
              <c:f>ByLUyear!$I$442:$I$451</c:f>
              <c:numCache>
                <c:formatCode>General</c:formatCode>
                <c:ptCount val="10"/>
                <c:pt idx="0">
                  <c:v>-1.5668824847960716</c:v>
                </c:pt>
                <c:pt idx="1">
                  <c:v>-1.7094482069529435</c:v>
                </c:pt>
                <c:pt idx="2">
                  <c:v>-0.70261919261592098</c:v>
                </c:pt>
                <c:pt idx="3">
                  <c:v>0.22492019635759364</c:v>
                </c:pt>
                <c:pt idx="4">
                  <c:v>0.1550631932832118</c:v>
                </c:pt>
                <c:pt idx="5">
                  <c:v>0.30294374122253098</c:v>
                </c:pt>
                <c:pt idx="6">
                  <c:v>0.49442542954762364</c:v>
                </c:pt>
                <c:pt idx="7">
                  <c:v>0.68502705752950144</c:v>
                </c:pt>
                <c:pt idx="8">
                  <c:v>0.99146314402047531</c:v>
                </c:pt>
                <c:pt idx="9">
                  <c:v>1.1251071224039886</c:v>
                </c:pt>
              </c:numCache>
            </c:numRef>
          </c:yVal>
          <c:smooth val="1"/>
          <c:extLst>
            <c:ext xmlns:c16="http://schemas.microsoft.com/office/drawing/2014/chart" uri="{C3380CC4-5D6E-409C-BE32-E72D297353CC}">
              <c16:uniqueId val="{00000001-C52B-4FF9-A23B-EB50B2855B56}"/>
            </c:ext>
          </c:extLst>
        </c:ser>
        <c:ser>
          <c:idx val="3"/>
          <c:order val="2"/>
          <c:tx>
            <c:v>2011</c:v>
          </c:tx>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f>ByLUyear!$E$462:$E$471</c:f>
              <c:numCache>
                <c:formatCode>General</c:formatCode>
                <c:ptCount val="10"/>
                <c:pt idx="0">
                  <c:v>-3</c:v>
                </c:pt>
                <c:pt idx="1">
                  <c:v>-2</c:v>
                </c:pt>
                <c:pt idx="2">
                  <c:v>-1</c:v>
                </c:pt>
                <c:pt idx="3">
                  <c:v>0</c:v>
                </c:pt>
                <c:pt idx="4">
                  <c:v>1</c:v>
                </c:pt>
                <c:pt idx="5">
                  <c:v>2</c:v>
                </c:pt>
                <c:pt idx="6">
                  <c:v>3</c:v>
                </c:pt>
                <c:pt idx="7">
                  <c:v>4</c:v>
                </c:pt>
                <c:pt idx="8">
                  <c:v>5</c:v>
                </c:pt>
                <c:pt idx="9">
                  <c:v>6</c:v>
                </c:pt>
              </c:numCache>
            </c:numRef>
          </c:xVal>
          <c:yVal>
            <c:numRef>
              <c:f>ByLUyear!$I$462:$I$471</c:f>
              <c:numCache>
                <c:formatCode>General</c:formatCode>
                <c:ptCount val="10"/>
                <c:pt idx="0">
                  <c:v>-1.6105626862036002</c:v>
                </c:pt>
                <c:pt idx="1">
                  <c:v>-1.6103484822908414</c:v>
                </c:pt>
                <c:pt idx="2">
                  <c:v>-0.72702603469453198</c:v>
                </c:pt>
                <c:pt idx="3">
                  <c:v>9.0711091504138711E-2</c:v>
                </c:pt>
                <c:pt idx="4">
                  <c:v>0.10645167035847884</c:v>
                </c:pt>
                <c:pt idx="5">
                  <c:v>0.32038924826532789</c:v>
                </c:pt>
                <c:pt idx="6">
                  <c:v>0.53983380590643104</c:v>
                </c:pt>
                <c:pt idx="7">
                  <c:v>0.73760020557661288</c:v>
                </c:pt>
                <c:pt idx="8">
                  <c:v>1.0093376088954285</c:v>
                </c:pt>
                <c:pt idx="9">
                  <c:v>1.1436135726825487</c:v>
                </c:pt>
              </c:numCache>
            </c:numRef>
          </c:yVal>
          <c:smooth val="1"/>
          <c:extLst>
            <c:ext xmlns:c16="http://schemas.microsoft.com/office/drawing/2014/chart" uri="{C3380CC4-5D6E-409C-BE32-E72D297353CC}">
              <c16:uniqueId val="{00000002-C52B-4FF9-A23B-EB50B2855B56}"/>
            </c:ext>
          </c:extLst>
        </c:ser>
        <c:ser>
          <c:idx val="4"/>
          <c:order val="3"/>
          <c:tx>
            <c:v>2006</c:v>
          </c:tx>
          <c:spPr>
            <a:ln w="19050" cap="rnd">
              <a:solidFill>
                <a:schemeClr val="accent5"/>
              </a:solidFill>
              <a:round/>
            </a:ln>
            <a:effectLst/>
          </c:spPr>
          <c:marker>
            <c:symbol val="circle"/>
            <c:size val="5"/>
            <c:spPr>
              <a:solidFill>
                <a:schemeClr val="accent5"/>
              </a:solidFill>
              <a:ln w="9525">
                <a:solidFill>
                  <a:schemeClr val="accent5"/>
                </a:solidFill>
              </a:ln>
              <a:effectLst/>
            </c:spPr>
          </c:marker>
          <c:xVal>
            <c:numRef>
              <c:f>ByLUyear!$E$452:$E$461</c:f>
              <c:numCache>
                <c:formatCode>General</c:formatCode>
                <c:ptCount val="10"/>
                <c:pt idx="0">
                  <c:v>-3</c:v>
                </c:pt>
                <c:pt idx="1">
                  <c:v>-2</c:v>
                </c:pt>
                <c:pt idx="2">
                  <c:v>-1</c:v>
                </c:pt>
                <c:pt idx="3">
                  <c:v>0</c:v>
                </c:pt>
                <c:pt idx="4">
                  <c:v>1</c:v>
                </c:pt>
                <c:pt idx="5">
                  <c:v>2</c:v>
                </c:pt>
                <c:pt idx="6">
                  <c:v>3</c:v>
                </c:pt>
                <c:pt idx="7">
                  <c:v>4</c:v>
                </c:pt>
                <c:pt idx="8">
                  <c:v>5</c:v>
                </c:pt>
                <c:pt idx="9">
                  <c:v>6</c:v>
                </c:pt>
              </c:numCache>
            </c:numRef>
          </c:xVal>
          <c:yVal>
            <c:numRef>
              <c:f>ByLUyear!$I$452:$I$461</c:f>
              <c:numCache>
                <c:formatCode>General</c:formatCode>
                <c:ptCount val="10"/>
                <c:pt idx="0">
                  <c:v>-1.6259071797220706</c:v>
                </c:pt>
                <c:pt idx="1">
                  <c:v>-1.726924673721957</c:v>
                </c:pt>
                <c:pt idx="2">
                  <c:v>-0.67745294144921131</c:v>
                </c:pt>
                <c:pt idx="3">
                  <c:v>0.29436920757587942</c:v>
                </c:pt>
                <c:pt idx="4">
                  <c:v>0.21417529727315329</c:v>
                </c:pt>
                <c:pt idx="5">
                  <c:v>0.35911992201099407</c:v>
                </c:pt>
                <c:pt idx="6">
                  <c:v>0.52586756919122868</c:v>
                </c:pt>
                <c:pt idx="7">
                  <c:v>0.68339407081180992</c:v>
                </c:pt>
                <c:pt idx="8">
                  <c:v>0.94237336533728588</c:v>
                </c:pt>
                <c:pt idx="9">
                  <c:v>1.0109853626929111</c:v>
                </c:pt>
              </c:numCache>
            </c:numRef>
          </c:yVal>
          <c:smooth val="1"/>
          <c:extLst>
            <c:ext xmlns:c16="http://schemas.microsoft.com/office/drawing/2014/chart" uri="{C3380CC4-5D6E-409C-BE32-E72D297353CC}">
              <c16:uniqueId val="{00000003-C52B-4FF9-A23B-EB50B2855B56}"/>
            </c:ext>
          </c:extLst>
        </c:ser>
        <c:dLbls>
          <c:showLegendKey val="0"/>
          <c:showVal val="0"/>
          <c:showCatName val="0"/>
          <c:showSerName val="0"/>
          <c:showPercent val="0"/>
          <c:showBubbleSize val="0"/>
        </c:dLbls>
        <c:axId val="537581960"/>
        <c:axId val="537582288"/>
      </c:scatterChart>
      <c:valAx>
        <c:axId val="53758196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7582288"/>
        <c:crosses val="autoZero"/>
        <c:crossBetween val="midCat"/>
      </c:valAx>
      <c:valAx>
        <c:axId val="5375822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7581960"/>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Event d Zone 6 nSLO</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1"/>
          <c:order val="0"/>
          <c:tx>
            <c:v>2016</c:v>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ByLUyear!$E$952:$E$961</c:f>
              <c:numCache>
                <c:formatCode>General</c:formatCode>
                <c:ptCount val="10"/>
                <c:pt idx="0">
                  <c:v>-3</c:v>
                </c:pt>
                <c:pt idx="1">
                  <c:v>-2</c:v>
                </c:pt>
                <c:pt idx="2">
                  <c:v>-1</c:v>
                </c:pt>
                <c:pt idx="3">
                  <c:v>0</c:v>
                </c:pt>
                <c:pt idx="4">
                  <c:v>1</c:v>
                </c:pt>
                <c:pt idx="5">
                  <c:v>2</c:v>
                </c:pt>
                <c:pt idx="6">
                  <c:v>3</c:v>
                </c:pt>
                <c:pt idx="7">
                  <c:v>4</c:v>
                </c:pt>
                <c:pt idx="8">
                  <c:v>5</c:v>
                </c:pt>
                <c:pt idx="9">
                  <c:v>6</c:v>
                </c:pt>
              </c:numCache>
            </c:numRef>
          </c:xVal>
          <c:yVal>
            <c:numRef>
              <c:f>ByLUyear!$I$952:$I$961</c:f>
              <c:numCache>
                <c:formatCode>General</c:formatCode>
                <c:ptCount val="10"/>
                <c:pt idx="0">
                  <c:v>-1.1781696275418216</c:v>
                </c:pt>
                <c:pt idx="1">
                  <c:v>-1.583899486307685</c:v>
                </c:pt>
                <c:pt idx="2">
                  <c:v>-1.1867173540150502</c:v>
                </c:pt>
                <c:pt idx="3">
                  <c:v>0.5099790461955237</c:v>
                </c:pt>
                <c:pt idx="4">
                  <c:v>0.16280980817084459</c:v>
                </c:pt>
                <c:pt idx="5">
                  <c:v>0.23826304247490768</c:v>
                </c:pt>
                <c:pt idx="6">
                  <c:v>0.36812911654984382</c:v>
                </c:pt>
                <c:pt idx="7">
                  <c:v>0.47883796141980861</c:v>
                </c:pt>
                <c:pt idx="8">
                  <c:v>0.55363205754535627</c:v>
                </c:pt>
                <c:pt idx="9">
                  <c:v>1.6371354355082721</c:v>
                </c:pt>
              </c:numCache>
            </c:numRef>
          </c:yVal>
          <c:smooth val="1"/>
          <c:extLst>
            <c:ext xmlns:c16="http://schemas.microsoft.com/office/drawing/2014/chart" uri="{C3380CC4-5D6E-409C-BE32-E72D297353CC}">
              <c16:uniqueId val="{00000000-B610-4322-8C28-03108C987BC5}"/>
            </c:ext>
          </c:extLst>
        </c:ser>
        <c:ser>
          <c:idx val="2"/>
          <c:order val="1"/>
          <c:tx>
            <c:v>2001</c:v>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ByLUyear!$E$922:$E$931</c:f>
              <c:numCache>
                <c:formatCode>General</c:formatCode>
                <c:ptCount val="10"/>
                <c:pt idx="0">
                  <c:v>-3</c:v>
                </c:pt>
                <c:pt idx="1">
                  <c:v>-2</c:v>
                </c:pt>
                <c:pt idx="2">
                  <c:v>-1</c:v>
                </c:pt>
                <c:pt idx="3">
                  <c:v>0</c:v>
                </c:pt>
                <c:pt idx="4">
                  <c:v>1</c:v>
                </c:pt>
                <c:pt idx="5">
                  <c:v>2</c:v>
                </c:pt>
                <c:pt idx="6">
                  <c:v>3</c:v>
                </c:pt>
                <c:pt idx="7">
                  <c:v>4</c:v>
                </c:pt>
                <c:pt idx="8">
                  <c:v>5</c:v>
                </c:pt>
                <c:pt idx="9">
                  <c:v>6</c:v>
                </c:pt>
              </c:numCache>
            </c:numRef>
          </c:xVal>
          <c:yVal>
            <c:numRef>
              <c:f>ByLUyear!$I$922:$I$931</c:f>
              <c:numCache>
                <c:formatCode>General</c:formatCode>
                <c:ptCount val="10"/>
                <c:pt idx="0">
                  <c:v>-1.4119424802494325</c:v>
                </c:pt>
                <c:pt idx="1">
                  <c:v>-1.4355975554693827</c:v>
                </c:pt>
                <c:pt idx="2">
                  <c:v>-1.0203316693038933</c:v>
                </c:pt>
                <c:pt idx="3">
                  <c:v>7.6169688077530953E-2</c:v>
                </c:pt>
                <c:pt idx="4">
                  <c:v>2.6138315732114274E-2</c:v>
                </c:pt>
                <c:pt idx="5">
                  <c:v>0.23316874399577156</c:v>
                </c:pt>
                <c:pt idx="6">
                  <c:v>0.45066107277577228</c:v>
                </c:pt>
                <c:pt idx="7">
                  <c:v>0.65959529179969401</c:v>
                </c:pt>
                <c:pt idx="8">
                  <c:v>0.84228097814710834</c:v>
                </c:pt>
                <c:pt idx="9">
                  <c:v>1.579857614494723</c:v>
                </c:pt>
              </c:numCache>
            </c:numRef>
          </c:yVal>
          <c:smooth val="1"/>
          <c:extLst>
            <c:ext xmlns:c16="http://schemas.microsoft.com/office/drawing/2014/chart" uri="{C3380CC4-5D6E-409C-BE32-E72D297353CC}">
              <c16:uniqueId val="{00000001-B610-4322-8C28-03108C987BC5}"/>
            </c:ext>
          </c:extLst>
        </c:ser>
        <c:ser>
          <c:idx val="3"/>
          <c:order val="2"/>
          <c:tx>
            <c:v>2011</c:v>
          </c:tx>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f>ByLUyear!$E$942:$E$951</c:f>
              <c:numCache>
                <c:formatCode>General</c:formatCode>
                <c:ptCount val="10"/>
                <c:pt idx="0">
                  <c:v>-3</c:v>
                </c:pt>
                <c:pt idx="1">
                  <c:v>-2</c:v>
                </c:pt>
                <c:pt idx="2">
                  <c:v>-1</c:v>
                </c:pt>
                <c:pt idx="3">
                  <c:v>0</c:v>
                </c:pt>
                <c:pt idx="4">
                  <c:v>1</c:v>
                </c:pt>
                <c:pt idx="5">
                  <c:v>2</c:v>
                </c:pt>
                <c:pt idx="6">
                  <c:v>3</c:v>
                </c:pt>
                <c:pt idx="7">
                  <c:v>4</c:v>
                </c:pt>
                <c:pt idx="8">
                  <c:v>5</c:v>
                </c:pt>
                <c:pt idx="9">
                  <c:v>6</c:v>
                </c:pt>
              </c:numCache>
            </c:numRef>
          </c:xVal>
          <c:yVal>
            <c:numRef>
              <c:f>ByLUyear!$I$942:$I$951</c:f>
              <c:numCache>
                <c:formatCode>General</c:formatCode>
                <c:ptCount val="10"/>
                <c:pt idx="0">
                  <c:v>-1.2363108660900757</c:v>
                </c:pt>
                <c:pt idx="1">
                  <c:v>-1.5658238524131844</c:v>
                </c:pt>
                <c:pt idx="2">
                  <c:v>-1.1612767855908215</c:v>
                </c:pt>
                <c:pt idx="3">
                  <c:v>0.43245873501695875</c:v>
                </c:pt>
                <c:pt idx="4">
                  <c:v>0.15240617771401629</c:v>
                </c:pt>
                <c:pt idx="5">
                  <c:v>0.2510126994359374</c:v>
                </c:pt>
                <c:pt idx="6">
                  <c:v>0.3933927983600663</c:v>
                </c:pt>
                <c:pt idx="7">
                  <c:v>0.51487212740701493</c:v>
                </c:pt>
                <c:pt idx="8">
                  <c:v>0.60195191315539109</c:v>
                </c:pt>
                <c:pt idx="9">
                  <c:v>1.617317053004693</c:v>
                </c:pt>
              </c:numCache>
            </c:numRef>
          </c:yVal>
          <c:smooth val="1"/>
          <c:extLst>
            <c:ext xmlns:c16="http://schemas.microsoft.com/office/drawing/2014/chart" uri="{C3380CC4-5D6E-409C-BE32-E72D297353CC}">
              <c16:uniqueId val="{00000002-B610-4322-8C28-03108C987BC5}"/>
            </c:ext>
          </c:extLst>
        </c:ser>
        <c:ser>
          <c:idx val="4"/>
          <c:order val="3"/>
          <c:tx>
            <c:v>2006</c:v>
          </c:tx>
          <c:spPr>
            <a:ln w="19050" cap="rnd">
              <a:solidFill>
                <a:schemeClr val="accent5"/>
              </a:solidFill>
              <a:round/>
            </a:ln>
            <a:effectLst/>
          </c:spPr>
          <c:marker>
            <c:symbol val="circle"/>
            <c:size val="5"/>
            <c:spPr>
              <a:solidFill>
                <a:schemeClr val="accent5"/>
              </a:solidFill>
              <a:ln w="9525">
                <a:solidFill>
                  <a:schemeClr val="accent5"/>
                </a:solidFill>
              </a:ln>
              <a:effectLst/>
            </c:spPr>
          </c:marker>
          <c:xVal>
            <c:numRef>
              <c:f>ByLUyear!$E$932:$E$941</c:f>
              <c:numCache>
                <c:formatCode>General</c:formatCode>
                <c:ptCount val="10"/>
                <c:pt idx="0">
                  <c:v>-3</c:v>
                </c:pt>
                <c:pt idx="1">
                  <c:v>-2</c:v>
                </c:pt>
                <c:pt idx="2">
                  <c:v>-1</c:v>
                </c:pt>
                <c:pt idx="3">
                  <c:v>0</c:v>
                </c:pt>
                <c:pt idx="4">
                  <c:v>1</c:v>
                </c:pt>
                <c:pt idx="5">
                  <c:v>2</c:v>
                </c:pt>
                <c:pt idx="6">
                  <c:v>3</c:v>
                </c:pt>
                <c:pt idx="7">
                  <c:v>4</c:v>
                </c:pt>
                <c:pt idx="8">
                  <c:v>5</c:v>
                </c:pt>
                <c:pt idx="9">
                  <c:v>6</c:v>
                </c:pt>
              </c:numCache>
            </c:numRef>
          </c:xVal>
          <c:yVal>
            <c:numRef>
              <c:f>ByLUyear!$I$932:$I$941</c:f>
              <c:numCache>
                <c:formatCode>General</c:formatCode>
                <c:ptCount val="10"/>
                <c:pt idx="0">
                  <c:v>-1.2973183443579193</c:v>
                </c:pt>
                <c:pt idx="1">
                  <c:v>-1.4846558878484017</c:v>
                </c:pt>
                <c:pt idx="2">
                  <c:v>-1.1117821400963899</c:v>
                </c:pt>
                <c:pt idx="3">
                  <c:v>0.17556608095194018</c:v>
                </c:pt>
                <c:pt idx="4">
                  <c:v>6.3258237080178373E-2</c:v>
                </c:pt>
                <c:pt idx="5">
                  <c:v>0.22781025942587252</c:v>
                </c:pt>
                <c:pt idx="6">
                  <c:v>0.42508906813773795</c:v>
                </c:pt>
                <c:pt idx="7">
                  <c:v>0.60788741348034603</c:v>
                </c:pt>
                <c:pt idx="8">
                  <c:v>0.76476131067579545</c:v>
                </c:pt>
                <c:pt idx="9">
                  <c:v>1.6293840025508404</c:v>
                </c:pt>
              </c:numCache>
            </c:numRef>
          </c:yVal>
          <c:smooth val="1"/>
          <c:extLst>
            <c:ext xmlns:c16="http://schemas.microsoft.com/office/drawing/2014/chart" uri="{C3380CC4-5D6E-409C-BE32-E72D297353CC}">
              <c16:uniqueId val="{00000003-B610-4322-8C28-03108C987BC5}"/>
            </c:ext>
          </c:extLst>
        </c:ser>
        <c:dLbls>
          <c:showLegendKey val="0"/>
          <c:showVal val="0"/>
          <c:showCatName val="0"/>
          <c:showSerName val="0"/>
          <c:showPercent val="0"/>
          <c:showBubbleSize val="0"/>
        </c:dLbls>
        <c:axId val="537581960"/>
        <c:axId val="537582288"/>
      </c:scatterChart>
      <c:valAx>
        <c:axId val="53758196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7582288"/>
        <c:crosses val="autoZero"/>
        <c:crossBetween val="midCat"/>
      </c:valAx>
      <c:valAx>
        <c:axId val="5375822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7581960"/>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Event a Zone 2</a:t>
            </a:r>
          </a:p>
        </c:rich>
      </c:tx>
      <c:layout>
        <c:manualLayout>
          <c:xMode val="edge"/>
          <c:yMode val="edge"/>
          <c:x val="0.41852143482064741"/>
          <c:y val="1.793721973094170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1"/>
          <c:order val="0"/>
          <c:tx>
            <c:v>2016</c:v>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ByLUyear!$E$72:$E$81</c:f>
              <c:numCache>
                <c:formatCode>General</c:formatCode>
                <c:ptCount val="10"/>
                <c:pt idx="0">
                  <c:v>-3</c:v>
                </c:pt>
                <c:pt idx="1">
                  <c:v>-2</c:v>
                </c:pt>
                <c:pt idx="2">
                  <c:v>-1</c:v>
                </c:pt>
                <c:pt idx="3">
                  <c:v>0</c:v>
                </c:pt>
                <c:pt idx="4">
                  <c:v>1</c:v>
                </c:pt>
                <c:pt idx="5">
                  <c:v>2</c:v>
                </c:pt>
                <c:pt idx="6">
                  <c:v>3</c:v>
                </c:pt>
                <c:pt idx="7">
                  <c:v>4</c:v>
                </c:pt>
                <c:pt idx="8">
                  <c:v>5</c:v>
                </c:pt>
                <c:pt idx="9">
                  <c:v>6</c:v>
                </c:pt>
              </c:numCache>
            </c:numRef>
          </c:xVal>
          <c:yVal>
            <c:numRef>
              <c:f>ByLUyear!$I$72:$I$81</c:f>
              <c:numCache>
                <c:formatCode>General</c:formatCode>
                <c:ptCount val="10"/>
                <c:pt idx="0">
                  <c:v>-1.3825652687768646</c:v>
                </c:pt>
                <c:pt idx="1">
                  <c:v>-1.5181896968006003</c:v>
                </c:pt>
                <c:pt idx="2">
                  <c:v>-1.2734417400224611</c:v>
                </c:pt>
                <c:pt idx="3">
                  <c:v>0.96886240770735621</c:v>
                </c:pt>
                <c:pt idx="4">
                  <c:v>1.0326469856700942</c:v>
                </c:pt>
                <c:pt idx="5">
                  <c:v>0.66117776250025051</c:v>
                </c:pt>
                <c:pt idx="6">
                  <c:v>0.66507347580352538</c:v>
                </c:pt>
                <c:pt idx="7">
                  <c:v>0.41907479836592298</c:v>
                </c:pt>
                <c:pt idx="8">
                  <c:v>0.28608235183858655</c:v>
                </c:pt>
                <c:pt idx="9">
                  <c:v>0.14127892371419051</c:v>
                </c:pt>
              </c:numCache>
            </c:numRef>
          </c:yVal>
          <c:smooth val="1"/>
          <c:extLst>
            <c:ext xmlns:c16="http://schemas.microsoft.com/office/drawing/2014/chart" uri="{C3380CC4-5D6E-409C-BE32-E72D297353CC}">
              <c16:uniqueId val="{00000000-5465-4DA4-882E-7C79D71F8888}"/>
            </c:ext>
          </c:extLst>
        </c:ser>
        <c:ser>
          <c:idx val="2"/>
          <c:order val="1"/>
          <c:tx>
            <c:v>2001</c:v>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ByLUyear!$E$42:$E$51</c:f>
              <c:numCache>
                <c:formatCode>General</c:formatCode>
                <c:ptCount val="10"/>
                <c:pt idx="0">
                  <c:v>-3</c:v>
                </c:pt>
                <c:pt idx="1">
                  <c:v>-2</c:v>
                </c:pt>
                <c:pt idx="2">
                  <c:v>-1</c:v>
                </c:pt>
                <c:pt idx="3">
                  <c:v>0</c:v>
                </c:pt>
                <c:pt idx="4">
                  <c:v>1</c:v>
                </c:pt>
                <c:pt idx="5">
                  <c:v>2</c:v>
                </c:pt>
                <c:pt idx="6">
                  <c:v>3</c:v>
                </c:pt>
                <c:pt idx="7">
                  <c:v>4</c:v>
                </c:pt>
                <c:pt idx="8">
                  <c:v>5</c:v>
                </c:pt>
                <c:pt idx="9">
                  <c:v>6</c:v>
                </c:pt>
              </c:numCache>
            </c:numRef>
          </c:xVal>
          <c:yVal>
            <c:numRef>
              <c:f>ByLUyear!$I$42:$I$51</c:f>
              <c:numCache>
                <c:formatCode>General</c:formatCode>
                <c:ptCount val="10"/>
                <c:pt idx="0">
                  <c:v>-1.4163401228977708</c:v>
                </c:pt>
                <c:pt idx="1">
                  <c:v>-1.5453515057221265</c:v>
                </c:pt>
                <c:pt idx="2">
                  <c:v>-1.3464691617154403</c:v>
                </c:pt>
                <c:pt idx="3">
                  <c:v>0.60640648111969375</c:v>
                </c:pt>
                <c:pt idx="4">
                  <c:v>0.8664827720894277</c:v>
                </c:pt>
                <c:pt idx="5">
                  <c:v>0.66906349761459682</c:v>
                </c:pt>
                <c:pt idx="6">
                  <c:v>0.72296159792191717</c:v>
                </c:pt>
                <c:pt idx="7">
                  <c:v>0.55273916889882446</c:v>
                </c:pt>
                <c:pt idx="8">
                  <c:v>0.47709178804358626</c:v>
                </c:pt>
                <c:pt idx="9">
                  <c:v>0.41341548464731681</c:v>
                </c:pt>
              </c:numCache>
            </c:numRef>
          </c:yVal>
          <c:smooth val="1"/>
          <c:extLst>
            <c:ext xmlns:c16="http://schemas.microsoft.com/office/drawing/2014/chart" uri="{C3380CC4-5D6E-409C-BE32-E72D297353CC}">
              <c16:uniqueId val="{00000001-5465-4DA4-882E-7C79D71F8888}"/>
            </c:ext>
          </c:extLst>
        </c:ser>
        <c:ser>
          <c:idx val="3"/>
          <c:order val="2"/>
          <c:tx>
            <c:v>2011</c:v>
          </c:tx>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f>ByLUyear!$E$62:$E$71</c:f>
              <c:numCache>
                <c:formatCode>General</c:formatCode>
                <c:ptCount val="10"/>
                <c:pt idx="0">
                  <c:v>-3</c:v>
                </c:pt>
                <c:pt idx="1">
                  <c:v>-2</c:v>
                </c:pt>
                <c:pt idx="2">
                  <c:v>-1</c:v>
                </c:pt>
                <c:pt idx="3">
                  <c:v>0</c:v>
                </c:pt>
                <c:pt idx="4">
                  <c:v>1</c:v>
                </c:pt>
                <c:pt idx="5">
                  <c:v>2</c:v>
                </c:pt>
                <c:pt idx="6">
                  <c:v>3</c:v>
                </c:pt>
                <c:pt idx="7">
                  <c:v>4</c:v>
                </c:pt>
                <c:pt idx="8">
                  <c:v>5</c:v>
                </c:pt>
                <c:pt idx="9">
                  <c:v>6</c:v>
                </c:pt>
              </c:numCache>
            </c:numRef>
          </c:xVal>
          <c:yVal>
            <c:numRef>
              <c:f>ByLUyear!$I$62:$I$71</c:f>
              <c:numCache>
                <c:formatCode>General</c:formatCode>
                <c:ptCount val="10"/>
                <c:pt idx="0">
                  <c:v>-1.4063909565691821</c:v>
                </c:pt>
                <c:pt idx="1">
                  <c:v>-1.5280917008340604</c:v>
                </c:pt>
                <c:pt idx="2">
                  <c:v>-1.2822201377164313</c:v>
                </c:pt>
                <c:pt idx="3">
                  <c:v>0.90822990200877107</c:v>
                </c:pt>
                <c:pt idx="4">
                  <c:v>0.99161116250635195</c:v>
                </c:pt>
                <c:pt idx="5">
                  <c:v>0.65395089363232772</c:v>
                </c:pt>
                <c:pt idx="6">
                  <c:v>0.6715556148720605</c:v>
                </c:pt>
                <c:pt idx="7">
                  <c:v>0.44747225083460834</c:v>
                </c:pt>
                <c:pt idx="8">
                  <c:v>0.33504070676449788</c:v>
                </c:pt>
                <c:pt idx="9">
                  <c:v>0.20884226450105642</c:v>
                </c:pt>
              </c:numCache>
            </c:numRef>
          </c:yVal>
          <c:smooth val="1"/>
          <c:extLst>
            <c:ext xmlns:c16="http://schemas.microsoft.com/office/drawing/2014/chart" uri="{C3380CC4-5D6E-409C-BE32-E72D297353CC}">
              <c16:uniqueId val="{00000002-5465-4DA4-882E-7C79D71F8888}"/>
            </c:ext>
          </c:extLst>
        </c:ser>
        <c:ser>
          <c:idx val="4"/>
          <c:order val="3"/>
          <c:tx>
            <c:v>2006</c:v>
          </c:tx>
          <c:spPr>
            <a:ln w="19050" cap="rnd">
              <a:solidFill>
                <a:schemeClr val="accent5"/>
              </a:solidFill>
              <a:round/>
            </a:ln>
            <a:effectLst/>
          </c:spPr>
          <c:marker>
            <c:symbol val="circle"/>
            <c:size val="5"/>
            <c:spPr>
              <a:solidFill>
                <a:schemeClr val="accent5"/>
              </a:solidFill>
              <a:ln w="9525">
                <a:solidFill>
                  <a:schemeClr val="accent5"/>
                </a:solidFill>
              </a:ln>
              <a:effectLst/>
            </c:spPr>
          </c:marker>
          <c:xVal>
            <c:numRef>
              <c:f>ByLUyear!$E$52:$E$61</c:f>
              <c:numCache>
                <c:formatCode>General</c:formatCode>
                <c:ptCount val="10"/>
                <c:pt idx="0">
                  <c:v>-3</c:v>
                </c:pt>
                <c:pt idx="1">
                  <c:v>-2</c:v>
                </c:pt>
                <c:pt idx="2">
                  <c:v>-1</c:v>
                </c:pt>
                <c:pt idx="3">
                  <c:v>0</c:v>
                </c:pt>
                <c:pt idx="4">
                  <c:v>1</c:v>
                </c:pt>
                <c:pt idx="5">
                  <c:v>2</c:v>
                </c:pt>
                <c:pt idx="6">
                  <c:v>3</c:v>
                </c:pt>
                <c:pt idx="7">
                  <c:v>4</c:v>
                </c:pt>
                <c:pt idx="8">
                  <c:v>5</c:v>
                </c:pt>
                <c:pt idx="9">
                  <c:v>6</c:v>
                </c:pt>
              </c:numCache>
            </c:numRef>
          </c:xVal>
          <c:yVal>
            <c:numRef>
              <c:f>ByLUyear!$I$52:$I$61</c:f>
              <c:numCache>
                <c:formatCode>General</c:formatCode>
                <c:ptCount val="10"/>
                <c:pt idx="0">
                  <c:v>-1.4176738824302439</c:v>
                </c:pt>
                <c:pt idx="1">
                  <c:v>-1.5371217404698638</c:v>
                </c:pt>
                <c:pt idx="2">
                  <c:v>-1.3274515022263906</c:v>
                </c:pt>
                <c:pt idx="3">
                  <c:v>0.67062110916998641</c:v>
                </c:pt>
                <c:pt idx="4">
                  <c:v>0.91987076830637793</c:v>
                </c:pt>
                <c:pt idx="5">
                  <c:v>0.69452124667639303</c:v>
                </c:pt>
                <c:pt idx="6">
                  <c:v>0.72702741208756849</c:v>
                </c:pt>
                <c:pt idx="7">
                  <c:v>0.52662717319125074</c:v>
                </c:pt>
                <c:pt idx="8">
                  <c:v>0.42034458175456269</c:v>
                </c:pt>
                <c:pt idx="9">
                  <c:v>0.32323483394043673</c:v>
                </c:pt>
              </c:numCache>
            </c:numRef>
          </c:yVal>
          <c:smooth val="1"/>
          <c:extLst>
            <c:ext xmlns:c16="http://schemas.microsoft.com/office/drawing/2014/chart" uri="{C3380CC4-5D6E-409C-BE32-E72D297353CC}">
              <c16:uniqueId val="{00000003-5465-4DA4-882E-7C79D71F8888}"/>
            </c:ext>
          </c:extLst>
        </c:ser>
        <c:dLbls>
          <c:showLegendKey val="0"/>
          <c:showVal val="0"/>
          <c:showCatName val="0"/>
          <c:showSerName val="0"/>
          <c:showPercent val="0"/>
          <c:showBubbleSize val="0"/>
        </c:dLbls>
        <c:axId val="537581960"/>
        <c:axId val="537582288"/>
      </c:scatterChart>
      <c:valAx>
        <c:axId val="53758196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7582288"/>
        <c:crosses val="autoZero"/>
        <c:crossBetween val="midCat"/>
      </c:valAx>
      <c:valAx>
        <c:axId val="5375822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7581960"/>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Event d Zone 3 nSLO</a:t>
            </a:r>
          </a:p>
        </c:rich>
      </c:tx>
      <c:layout>
        <c:manualLayout>
          <c:xMode val="edge"/>
          <c:yMode val="edge"/>
          <c:x val="0.41614695340501789"/>
          <c:y val="1.793721973094170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2.626788586910507E-2"/>
          <c:y val="0.10191330343796713"/>
          <c:w val="0.85272852990150427"/>
          <c:h val="0.85623318385650227"/>
        </c:manualLayout>
      </c:layout>
      <c:scatterChart>
        <c:scatterStyle val="smoothMarker"/>
        <c:varyColors val="0"/>
        <c:ser>
          <c:idx val="1"/>
          <c:order val="0"/>
          <c:tx>
            <c:v>2016</c:v>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ByLUyear!$E$832:$E$841</c:f>
              <c:numCache>
                <c:formatCode>General</c:formatCode>
                <c:ptCount val="10"/>
                <c:pt idx="0">
                  <c:v>-3</c:v>
                </c:pt>
                <c:pt idx="1">
                  <c:v>-2</c:v>
                </c:pt>
                <c:pt idx="2">
                  <c:v>-1</c:v>
                </c:pt>
                <c:pt idx="3">
                  <c:v>0</c:v>
                </c:pt>
                <c:pt idx="4">
                  <c:v>1</c:v>
                </c:pt>
                <c:pt idx="5">
                  <c:v>2</c:v>
                </c:pt>
                <c:pt idx="6">
                  <c:v>3</c:v>
                </c:pt>
                <c:pt idx="7">
                  <c:v>4</c:v>
                </c:pt>
                <c:pt idx="8">
                  <c:v>5</c:v>
                </c:pt>
                <c:pt idx="9">
                  <c:v>6</c:v>
                </c:pt>
              </c:numCache>
            </c:numRef>
          </c:xVal>
          <c:yVal>
            <c:numRef>
              <c:f>ByLUyear!$I$832:$I$841</c:f>
              <c:numCache>
                <c:formatCode>General</c:formatCode>
                <c:ptCount val="10"/>
                <c:pt idx="0">
                  <c:v>-0.93921426068682046</c:v>
                </c:pt>
                <c:pt idx="1">
                  <c:v>-1.5378759887405151</c:v>
                </c:pt>
                <c:pt idx="2">
                  <c:v>-0.93608325479407661</c:v>
                </c:pt>
                <c:pt idx="3">
                  <c:v>1.6775985373660933</c:v>
                </c:pt>
                <c:pt idx="4">
                  <c:v>0.94205172017482375</c:v>
                </c:pt>
                <c:pt idx="5">
                  <c:v>0.5409897951733933</c:v>
                </c:pt>
                <c:pt idx="6">
                  <c:v>0.19761189129389678</c:v>
                </c:pt>
                <c:pt idx="7">
                  <c:v>-0.15238402775373699</c:v>
                </c:pt>
                <c:pt idx="8">
                  <c:v>-0.52814414587800096</c:v>
                </c:pt>
                <c:pt idx="9">
                  <c:v>0.73544973384498935</c:v>
                </c:pt>
              </c:numCache>
            </c:numRef>
          </c:yVal>
          <c:smooth val="1"/>
          <c:extLst>
            <c:ext xmlns:c16="http://schemas.microsoft.com/office/drawing/2014/chart" uri="{C3380CC4-5D6E-409C-BE32-E72D297353CC}">
              <c16:uniqueId val="{00000000-6D3C-464C-84CC-2E51E3F63396}"/>
            </c:ext>
          </c:extLst>
        </c:ser>
        <c:ser>
          <c:idx val="2"/>
          <c:order val="1"/>
          <c:tx>
            <c:v>2001</c:v>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ByLUyear!$E$802:$E$811</c:f>
              <c:numCache>
                <c:formatCode>General</c:formatCode>
                <c:ptCount val="10"/>
                <c:pt idx="0">
                  <c:v>-3</c:v>
                </c:pt>
                <c:pt idx="1">
                  <c:v>-2</c:v>
                </c:pt>
                <c:pt idx="2">
                  <c:v>-1</c:v>
                </c:pt>
                <c:pt idx="3">
                  <c:v>0</c:v>
                </c:pt>
                <c:pt idx="4">
                  <c:v>1</c:v>
                </c:pt>
                <c:pt idx="5">
                  <c:v>2</c:v>
                </c:pt>
                <c:pt idx="6">
                  <c:v>3</c:v>
                </c:pt>
                <c:pt idx="7">
                  <c:v>4</c:v>
                </c:pt>
                <c:pt idx="8">
                  <c:v>5</c:v>
                </c:pt>
                <c:pt idx="9">
                  <c:v>6</c:v>
                </c:pt>
              </c:numCache>
            </c:numRef>
          </c:xVal>
          <c:yVal>
            <c:numRef>
              <c:f>ByLUyear!$I$802:$I$811</c:f>
              <c:numCache>
                <c:formatCode>General</c:formatCode>
                <c:ptCount val="10"/>
                <c:pt idx="0">
                  <c:v>-1.2918108906812182</c:v>
                </c:pt>
                <c:pt idx="1">
                  <c:v>-1.6579772192108166</c:v>
                </c:pt>
                <c:pt idx="2">
                  <c:v>-1.0987168495232507</c:v>
                </c:pt>
                <c:pt idx="3">
                  <c:v>1.0826487770988793</c:v>
                </c:pt>
                <c:pt idx="4">
                  <c:v>0.77173826026304515</c:v>
                </c:pt>
                <c:pt idx="5">
                  <c:v>0.58323147447437629</c:v>
                </c:pt>
                <c:pt idx="6">
                  <c:v>0.39541503532900263</c:v>
                </c:pt>
                <c:pt idx="7">
                  <c:v>0.19616786527902305</c:v>
                </c:pt>
                <c:pt idx="8">
                  <c:v>-1.616446636344249E-2</c:v>
                </c:pt>
                <c:pt idx="9">
                  <c:v>1.0354680133344545</c:v>
                </c:pt>
              </c:numCache>
            </c:numRef>
          </c:yVal>
          <c:smooth val="1"/>
          <c:extLst>
            <c:ext xmlns:c16="http://schemas.microsoft.com/office/drawing/2014/chart" uri="{C3380CC4-5D6E-409C-BE32-E72D297353CC}">
              <c16:uniqueId val="{00000001-6D3C-464C-84CC-2E51E3F63396}"/>
            </c:ext>
          </c:extLst>
        </c:ser>
        <c:ser>
          <c:idx val="3"/>
          <c:order val="2"/>
          <c:tx>
            <c:v>2011</c:v>
          </c:tx>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f>ByLUyear!$E$822:$E$831</c:f>
              <c:numCache>
                <c:formatCode>General</c:formatCode>
                <c:ptCount val="10"/>
                <c:pt idx="0">
                  <c:v>-3</c:v>
                </c:pt>
                <c:pt idx="1">
                  <c:v>-2</c:v>
                </c:pt>
                <c:pt idx="2">
                  <c:v>-1</c:v>
                </c:pt>
                <c:pt idx="3">
                  <c:v>0</c:v>
                </c:pt>
                <c:pt idx="4">
                  <c:v>1</c:v>
                </c:pt>
                <c:pt idx="5">
                  <c:v>2</c:v>
                </c:pt>
                <c:pt idx="6">
                  <c:v>3</c:v>
                </c:pt>
                <c:pt idx="7">
                  <c:v>4</c:v>
                </c:pt>
                <c:pt idx="8">
                  <c:v>5</c:v>
                </c:pt>
                <c:pt idx="9">
                  <c:v>6</c:v>
                </c:pt>
              </c:numCache>
            </c:numRef>
          </c:xVal>
          <c:yVal>
            <c:numRef>
              <c:f>ByLUyear!$I$822:$I$831</c:f>
              <c:numCache>
                <c:formatCode>General</c:formatCode>
                <c:ptCount val="10"/>
                <c:pt idx="0">
                  <c:v>-0.84849600474095221</c:v>
                </c:pt>
                <c:pt idx="1">
                  <c:v>-1.5060810744271345</c:v>
                </c:pt>
                <c:pt idx="2">
                  <c:v>-0.94339134040140094</c:v>
                </c:pt>
                <c:pt idx="3">
                  <c:v>1.6912525545780324</c:v>
                </c:pt>
                <c:pt idx="4">
                  <c:v>1.0350588755878591</c:v>
                </c:pt>
                <c:pt idx="5">
                  <c:v>0.61274396159246536</c:v>
                </c:pt>
                <c:pt idx="6">
                  <c:v>0.21438254541790161</c:v>
                </c:pt>
                <c:pt idx="7">
                  <c:v>-0.19792988197857431</c:v>
                </c:pt>
                <c:pt idx="8">
                  <c:v>-0.63203524260021138</c:v>
                </c:pt>
                <c:pt idx="9">
                  <c:v>0.57449560697200031</c:v>
                </c:pt>
              </c:numCache>
            </c:numRef>
          </c:yVal>
          <c:smooth val="1"/>
          <c:extLst>
            <c:ext xmlns:c16="http://schemas.microsoft.com/office/drawing/2014/chart" uri="{C3380CC4-5D6E-409C-BE32-E72D297353CC}">
              <c16:uniqueId val="{00000002-6D3C-464C-84CC-2E51E3F63396}"/>
            </c:ext>
          </c:extLst>
        </c:ser>
        <c:ser>
          <c:idx val="4"/>
          <c:order val="3"/>
          <c:tx>
            <c:v>2006</c:v>
          </c:tx>
          <c:spPr>
            <a:ln w="19050" cap="rnd">
              <a:solidFill>
                <a:schemeClr val="accent5"/>
              </a:solidFill>
              <a:round/>
            </a:ln>
            <a:effectLst/>
          </c:spPr>
          <c:marker>
            <c:symbol val="circle"/>
            <c:size val="5"/>
            <c:spPr>
              <a:solidFill>
                <a:schemeClr val="accent5"/>
              </a:solidFill>
              <a:ln w="9525">
                <a:solidFill>
                  <a:schemeClr val="accent5"/>
                </a:solidFill>
              </a:ln>
              <a:effectLst/>
            </c:spPr>
          </c:marker>
          <c:xVal>
            <c:numRef>
              <c:f>ByLUyear!$E$812:$E$821</c:f>
              <c:numCache>
                <c:formatCode>General</c:formatCode>
                <c:ptCount val="10"/>
                <c:pt idx="0">
                  <c:v>-3</c:v>
                </c:pt>
                <c:pt idx="1">
                  <c:v>-2</c:v>
                </c:pt>
                <c:pt idx="2">
                  <c:v>-1</c:v>
                </c:pt>
                <c:pt idx="3">
                  <c:v>0</c:v>
                </c:pt>
                <c:pt idx="4">
                  <c:v>1</c:v>
                </c:pt>
                <c:pt idx="5">
                  <c:v>2</c:v>
                </c:pt>
                <c:pt idx="6">
                  <c:v>3</c:v>
                </c:pt>
                <c:pt idx="7">
                  <c:v>4</c:v>
                </c:pt>
                <c:pt idx="8">
                  <c:v>5</c:v>
                </c:pt>
                <c:pt idx="9">
                  <c:v>6</c:v>
                </c:pt>
              </c:numCache>
            </c:numRef>
          </c:xVal>
          <c:yVal>
            <c:numRef>
              <c:f>ByLUyear!$I$812:$I$821</c:f>
              <c:numCache>
                <c:formatCode>General</c:formatCode>
                <c:ptCount val="10"/>
                <c:pt idx="0">
                  <c:v>-1.0631450451886</c:v>
                </c:pt>
                <c:pt idx="1">
                  <c:v>-1.6028749402284252</c:v>
                </c:pt>
                <c:pt idx="2">
                  <c:v>-1.048749111385787</c:v>
                </c:pt>
                <c:pt idx="3">
                  <c:v>1.4333096342842289</c:v>
                </c:pt>
                <c:pt idx="4">
                  <c:v>0.95762058307224329</c:v>
                </c:pt>
                <c:pt idx="5">
                  <c:v>0.62823197775233286</c:v>
                </c:pt>
                <c:pt idx="6">
                  <c:v>0.31132280902249321</c:v>
                </c:pt>
                <c:pt idx="7">
                  <c:v>-1.980085222177292E-2</c:v>
                </c:pt>
                <c:pt idx="8">
                  <c:v>-0.37049331115509665</c:v>
                </c:pt>
                <c:pt idx="9">
                  <c:v>0.77457825604836072</c:v>
                </c:pt>
              </c:numCache>
            </c:numRef>
          </c:yVal>
          <c:smooth val="1"/>
          <c:extLst>
            <c:ext xmlns:c16="http://schemas.microsoft.com/office/drawing/2014/chart" uri="{C3380CC4-5D6E-409C-BE32-E72D297353CC}">
              <c16:uniqueId val="{00000003-6D3C-464C-84CC-2E51E3F63396}"/>
            </c:ext>
          </c:extLst>
        </c:ser>
        <c:dLbls>
          <c:showLegendKey val="0"/>
          <c:showVal val="0"/>
          <c:showCatName val="0"/>
          <c:showSerName val="0"/>
          <c:showPercent val="0"/>
          <c:showBubbleSize val="0"/>
        </c:dLbls>
        <c:axId val="537581960"/>
        <c:axId val="537582288"/>
      </c:scatterChart>
      <c:valAx>
        <c:axId val="53758196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7582288"/>
        <c:crosses val="autoZero"/>
        <c:crossBetween val="midCat"/>
      </c:valAx>
      <c:valAx>
        <c:axId val="5375822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7581960"/>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Event d Zone 3 SM1</a:t>
            </a:r>
          </a:p>
        </c:rich>
      </c:tx>
      <c:layout>
        <c:manualLayout>
          <c:xMode val="edge"/>
          <c:yMode val="edge"/>
          <c:x val="0.41614695340501789"/>
          <c:y val="1.793721973094170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2.626788586910507E-2"/>
          <c:y val="0.10191330343796713"/>
          <c:w val="0.85272852990150427"/>
          <c:h val="0.85623318385650227"/>
        </c:manualLayout>
      </c:layout>
      <c:scatterChart>
        <c:scatterStyle val="smoothMarker"/>
        <c:varyColors val="0"/>
        <c:ser>
          <c:idx val="1"/>
          <c:order val="0"/>
          <c:tx>
            <c:v>2016</c:v>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ByLUyear!$E$832:$E$841</c:f>
              <c:numCache>
                <c:formatCode>General</c:formatCode>
                <c:ptCount val="10"/>
                <c:pt idx="0">
                  <c:v>-3</c:v>
                </c:pt>
                <c:pt idx="1">
                  <c:v>-2</c:v>
                </c:pt>
                <c:pt idx="2">
                  <c:v>-1</c:v>
                </c:pt>
                <c:pt idx="3">
                  <c:v>0</c:v>
                </c:pt>
                <c:pt idx="4">
                  <c:v>1</c:v>
                </c:pt>
                <c:pt idx="5">
                  <c:v>2</c:v>
                </c:pt>
                <c:pt idx="6">
                  <c:v>3</c:v>
                </c:pt>
                <c:pt idx="7">
                  <c:v>4</c:v>
                </c:pt>
                <c:pt idx="8">
                  <c:v>5</c:v>
                </c:pt>
                <c:pt idx="9">
                  <c:v>6</c:v>
                </c:pt>
              </c:numCache>
            </c:numRef>
          </c:xVal>
          <c:yVal>
            <c:numRef>
              <c:f>ByLUyear!$H$832:$H$841</c:f>
              <c:numCache>
                <c:formatCode>General</c:formatCode>
                <c:ptCount val="10"/>
                <c:pt idx="0">
                  <c:v>0.52386343745248654</c:v>
                </c:pt>
                <c:pt idx="1">
                  <c:v>0.51860208982335665</c:v>
                </c:pt>
                <c:pt idx="2">
                  <c:v>0.59541316405825673</c:v>
                </c:pt>
                <c:pt idx="3">
                  <c:v>0.77924392860205405</c:v>
                </c:pt>
                <c:pt idx="4">
                  <c:v>0.75456617825797623</c:v>
                </c:pt>
                <c:pt idx="5">
                  <c:v>0.7340833455146778</c:v>
                </c:pt>
                <c:pt idx="6">
                  <c:v>0.71974664731394677</c:v>
                </c:pt>
                <c:pt idx="7">
                  <c:v>0.70770344351019177</c:v>
                </c:pt>
                <c:pt idx="8">
                  <c:v>0.6966767180711031</c:v>
                </c:pt>
                <c:pt idx="9">
                  <c:v>0.77546837251810796</c:v>
                </c:pt>
              </c:numCache>
            </c:numRef>
          </c:yVal>
          <c:smooth val="1"/>
          <c:extLst>
            <c:ext xmlns:c16="http://schemas.microsoft.com/office/drawing/2014/chart" uri="{C3380CC4-5D6E-409C-BE32-E72D297353CC}">
              <c16:uniqueId val="{00000000-F6A6-4648-A050-7F0B3C077E3A}"/>
            </c:ext>
          </c:extLst>
        </c:ser>
        <c:ser>
          <c:idx val="2"/>
          <c:order val="1"/>
          <c:tx>
            <c:v>2001</c:v>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ByLUyear!$E$802:$E$811</c:f>
              <c:numCache>
                <c:formatCode>General</c:formatCode>
                <c:ptCount val="10"/>
                <c:pt idx="0">
                  <c:v>-3</c:v>
                </c:pt>
                <c:pt idx="1">
                  <c:v>-2</c:v>
                </c:pt>
                <c:pt idx="2">
                  <c:v>-1</c:v>
                </c:pt>
                <c:pt idx="3">
                  <c:v>0</c:v>
                </c:pt>
                <c:pt idx="4">
                  <c:v>1</c:v>
                </c:pt>
                <c:pt idx="5">
                  <c:v>2</c:v>
                </c:pt>
                <c:pt idx="6">
                  <c:v>3</c:v>
                </c:pt>
                <c:pt idx="7">
                  <c:v>4</c:v>
                </c:pt>
                <c:pt idx="8">
                  <c:v>5</c:v>
                </c:pt>
                <c:pt idx="9">
                  <c:v>6</c:v>
                </c:pt>
              </c:numCache>
            </c:numRef>
          </c:xVal>
          <c:yVal>
            <c:numRef>
              <c:f>ByLUyear!$H$802:$H$811</c:f>
              <c:numCache>
                <c:formatCode>General</c:formatCode>
                <c:ptCount val="10"/>
                <c:pt idx="0">
                  <c:v>0.47154385181853459</c:v>
                </c:pt>
                <c:pt idx="1">
                  <c:v>0.46591644809536992</c:v>
                </c:pt>
                <c:pt idx="2">
                  <c:v>0.54580431648840511</c:v>
                </c:pt>
                <c:pt idx="3">
                  <c:v>0.74606154078528997</c:v>
                </c:pt>
                <c:pt idx="4">
                  <c:v>0.73025983784879955</c:v>
                </c:pt>
                <c:pt idx="5">
                  <c:v>0.71063314458089211</c:v>
                </c:pt>
                <c:pt idx="6">
                  <c:v>0.69648128295583389</c:v>
                </c:pt>
                <c:pt idx="7">
                  <c:v>0.68381122889972867</c:v>
                </c:pt>
                <c:pt idx="8">
                  <c:v>0.67196271125049822</c:v>
                </c:pt>
                <c:pt idx="9">
                  <c:v>0.75618794019378366</c:v>
                </c:pt>
              </c:numCache>
            </c:numRef>
          </c:yVal>
          <c:smooth val="1"/>
          <c:extLst>
            <c:ext xmlns:c16="http://schemas.microsoft.com/office/drawing/2014/chart" uri="{C3380CC4-5D6E-409C-BE32-E72D297353CC}">
              <c16:uniqueId val="{00000001-F6A6-4648-A050-7F0B3C077E3A}"/>
            </c:ext>
          </c:extLst>
        </c:ser>
        <c:ser>
          <c:idx val="3"/>
          <c:order val="2"/>
          <c:tx>
            <c:v>2011</c:v>
          </c:tx>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f>ByLUyear!$E$822:$E$831</c:f>
              <c:numCache>
                <c:formatCode>General</c:formatCode>
                <c:ptCount val="10"/>
                <c:pt idx="0">
                  <c:v>-3</c:v>
                </c:pt>
                <c:pt idx="1">
                  <c:v>-2</c:v>
                </c:pt>
                <c:pt idx="2">
                  <c:v>-1</c:v>
                </c:pt>
                <c:pt idx="3">
                  <c:v>0</c:v>
                </c:pt>
                <c:pt idx="4">
                  <c:v>1</c:v>
                </c:pt>
                <c:pt idx="5">
                  <c:v>2</c:v>
                </c:pt>
                <c:pt idx="6">
                  <c:v>3</c:v>
                </c:pt>
                <c:pt idx="7">
                  <c:v>4</c:v>
                </c:pt>
                <c:pt idx="8">
                  <c:v>5</c:v>
                </c:pt>
                <c:pt idx="9">
                  <c:v>6</c:v>
                </c:pt>
              </c:numCache>
            </c:numRef>
          </c:xVal>
          <c:yVal>
            <c:numRef>
              <c:f>ByLUyear!$H$822:$H$831</c:f>
              <c:numCache>
                <c:formatCode>General</c:formatCode>
                <c:ptCount val="10"/>
                <c:pt idx="0">
                  <c:v>0.49806784046813846</c:v>
                </c:pt>
                <c:pt idx="1">
                  <c:v>0.49271695380143465</c:v>
                </c:pt>
                <c:pt idx="2">
                  <c:v>0.56987398237522158</c:v>
                </c:pt>
                <c:pt idx="3">
                  <c:v>0.759469075571923</c:v>
                </c:pt>
                <c:pt idx="4">
                  <c:v>0.74090267088086836</c:v>
                </c:pt>
                <c:pt idx="5">
                  <c:v>0.72127345443836277</c:v>
                </c:pt>
                <c:pt idx="6">
                  <c:v>0.70714753404969266</c:v>
                </c:pt>
                <c:pt idx="7">
                  <c:v>0.69494867395787008</c:v>
                </c:pt>
                <c:pt idx="8">
                  <c:v>0.6835768731931845</c:v>
                </c:pt>
                <c:pt idx="9">
                  <c:v>0.76464264538316495</c:v>
                </c:pt>
              </c:numCache>
            </c:numRef>
          </c:yVal>
          <c:smooth val="1"/>
          <c:extLst>
            <c:ext xmlns:c16="http://schemas.microsoft.com/office/drawing/2014/chart" uri="{C3380CC4-5D6E-409C-BE32-E72D297353CC}">
              <c16:uniqueId val="{00000002-F6A6-4648-A050-7F0B3C077E3A}"/>
            </c:ext>
          </c:extLst>
        </c:ser>
        <c:ser>
          <c:idx val="4"/>
          <c:order val="3"/>
          <c:tx>
            <c:v>2006</c:v>
          </c:tx>
          <c:spPr>
            <a:ln w="19050" cap="rnd">
              <a:solidFill>
                <a:schemeClr val="accent5"/>
              </a:solidFill>
              <a:round/>
            </a:ln>
            <a:effectLst/>
          </c:spPr>
          <c:marker>
            <c:symbol val="circle"/>
            <c:size val="5"/>
            <c:spPr>
              <a:solidFill>
                <a:schemeClr val="accent5"/>
              </a:solidFill>
              <a:ln w="9525">
                <a:solidFill>
                  <a:schemeClr val="accent5"/>
                </a:solidFill>
              </a:ln>
              <a:effectLst/>
            </c:spPr>
          </c:marker>
          <c:xVal>
            <c:numRef>
              <c:f>ByLUyear!$E$812:$E$821</c:f>
              <c:numCache>
                <c:formatCode>General</c:formatCode>
                <c:ptCount val="10"/>
                <c:pt idx="0">
                  <c:v>-3</c:v>
                </c:pt>
                <c:pt idx="1">
                  <c:v>-2</c:v>
                </c:pt>
                <c:pt idx="2">
                  <c:v>-1</c:v>
                </c:pt>
                <c:pt idx="3">
                  <c:v>0</c:v>
                </c:pt>
                <c:pt idx="4">
                  <c:v>1</c:v>
                </c:pt>
                <c:pt idx="5">
                  <c:v>2</c:v>
                </c:pt>
                <c:pt idx="6">
                  <c:v>3</c:v>
                </c:pt>
                <c:pt idx="7">
                  <c:v>4</c:v>
                </c:pt>
                <c:pt idx="8">
                  <c:v>5</c:v>
                </c:pt>
                <c:pt idx="9">
                  <c:v>6</c:v>
                </c:pt>
              </c:numCache>
            </c:numRef>
          </c:xVal>
          <c:yVal>
            <c:numRef>
              <c:f>ByLUyear!$H$812:$H$821</c:f>
              <c:numCache>
                <c:formatCode>General</c:formatCode>
                <c:ptCount val="10"/>
                <c:pt idx="0">
                  <c:v>0.47374180848488495</c:v>
                </c:pt>
                <c:pt idx="1">
                  <c:v>0.46813098321269664</c:v>
                </c:pt>
                <c:pt idx="2">
                  <c:v>0.54783753585070372</c:v>
                </c:pt>
                <c:pt idx="3">
                  <c:v>0.74721520775485606</c:v>
                </c:pt>
                <c:pt idx="4">
                  <c:v>0.73154038181971937</c:v>
                </c:pt>
                <c:pt idx="5">
                  <c:v>0.71188496106437271</c:v>
                </c:pt>
                <c:pt idx="6">
                  <c:v>0.69772211027642095</c:v>
                </c:pt>
                <c:pt idx="7">
                  <c:v>0.68502299141670975</c:v>
                </c:pt>
                <c:pt idx="8">
                  <c:v>0.67309662114296642</c:v>
                </c:pt>
                <c:pt idx="9">
                  <c:v>0.75710930462394443</c:v>
                </c:pt>
              </c:numCache>
            </c:numRef>
          </c:yVal>
          <c:smooth val="1"/>
          <c:extLst>
            <c:ext xmlns:c16="http://schemas.microsoft.com/office/drawing/2014/chart" uri="{C3380CC4-5D6E-409C-BE32-E72D297353CC}">
              <c16:uniqueId val="{00000003-F6A6-4648-A050-7F0B3C077E3A}"/>
            </c:ext>
          </c:extLst>
        </c:ser>
        <c:dLbls>
          <c:showLegendKey val="0"/>
          <c:showVal val="0"/>
          <c:showCatName val="0"/>
          <c:showSerName val="0"/>
          <c:showPercent val="0"/>
          <c:showBubbleSize val="0"/>
        </c:dLbls>
        <c:axId val="537581960"/>
        <c:axId val="537582288"/>
      </c:scatterChart>
      <c:valAx>
        <c:axId val="53758196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7582288"/>
        <c:crosses val="autoZero"/>
        <c:crossBetween val="midCat"/>
      </c:valAx>
      <c:valAx>
        <c:axId val="5375822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7581960"/>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Event a Zone 3 SM1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2.2683656478424068E-2"/>
          <c:y val="8.9362428351164619E-2"/>
          <c:w val="0.85272852990150427"/>
          <c:h val="0.85623318385650227"/>
        </c:manualLayout>
      </c:layout>
      <c:scatterChart>
        <c:scatterStyle val="smoothMarker"/>
        <c:varyColors val="0"/>
        <c:ser>
          <c:idx val="1"/>
          <c:order val="0"/>
          <c:tx>
            <c:v>2016</c:v>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ByLUyear!$E$112:$E$121</c:f>
              <c:numCache>
                <c:formatCode>General</c:formatCode>
                <c:ptCount val="10"/>
                <c:pt idx="0">
                  <c:v>-3</c:v>
                </c:pt>
                <c:pt idx="1">
                  <c:v>-2</c:v>
                </c:pt>
                <c:pt idx="2">
                  <c:v>-1</c:v>
                </c:pt>
                <c:pt idx="3">
                  <c:v>0</c:v>
                </c:pt>
                <c:pt idx="4">
                  <c:v>1</c:v>
                </c:pt>
                <c:pt idx="5">
                  <c:v>2</c:v>
                </c:pt>
                <c:pt idx="6">
                  <c:v>3</c:v>
                </c:pt>
                <c:pt idx="7">
                  <c:v>4</c:v>
                </c:pt>
                <c:pt idx="8">
                  <c:v>5</c:v>
                </c:pt>
                <c:pt idx="9">
                  <c:v>6</c:v>
                </c:pt>
              </c:numCache>
            </c:numRef>
          </c:xVal>
          <c:yVal>
            <c:numRef>
              <c:f>ByLUyear!$H$112:$H$121</c:f>
              <c:numCache>
                <c:formatCode>General</c:formatCode>
                <c:ptCount val="10"/>
                <c:pt idx="0">
                  <c:v>0.4021986102397066</c:v>
                </c:pt>
                <c:pt idx="1">
                  <c:v>0.40848358878533225</c:v>
                </c:pt>
                <c:pt idx="2">
                  <c:v>0.43085743984695346</c:v>
                </c:pt>
                <c:pt idx="3">
                  <c:v>0.54401915238815401</c:v>
                </c:pt>
                <c:pt idx="4">
                  <c:v>0.58305483032017946</c:v>
                </c:pt>
                <c:pt idx="5">
                  <c:v>0.57822914257468216</c:v>
                </c:pt>
                <c:pt idx="6">
                  <c:v>0.57412206935918042</c:v>
                </c:pt>
                <c:pt idx="7">
                  <c:v>0.55911727985810666</c:v>
                </c:pt>
                <c:pt idx="8">
                  <c:v>0.54616230200710036</c:v>
                </c:pt>
                <c:pt idx="9">
                  <c:v>0.53521088175919085</c:v>
                </c:pt>
              </c:numCache>
            </c:numRef>
          </c:yVal>
          <c:smooth val="1"/>
          <c:extLst>
            <c:ext xmlns:c16="http://schemas.microsoft.com/office/drawing/2014/chart" uri="{C3380CC4-5D6E-409C-BE32-E72D297353CC}">
              <c16:uniqueId val="{00000000-07F4-444E-B69C-7CBFBC2A27A3}"/>
            </c:ext>
          </c:extLst>
        </c:ser>
        <c:ser>
          <c:idx val="2"/>
          <c:order val="1"/>
          <c:tx>
            <c:v>2001</c:v>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ByLUyear!$E$82:$E$91</c:f>
              <c:numCache>
                <c:formatCode>General</c:formatCode>
                <c:ptCount val="10"/>
                <c:pt idx="0">
                  <c:v>-3</c:v>
                </c:pt>
                <c:pt idx="1">
                  <c:v>-2</c:v>
                </c:pt>
                <c:pt idx="2">
                  <c:v>-1</c:v>
                </c:pt>
                <c:pt idx="3">
                  <c:v>0</c:v>
                </c:pt>
                <c:pt idx="4">
                  <c:v>1</c:v>
                </c:pt>
                <c:pt idx="5">
                  <c:v>2</c:v>
                </c:pt>
                <c:pt idx="6">
                  <c:v>3</c:v>
                </c:pt>
                <c:pt idx="7">
                  <c:v>4</c:v>
                </c:pt>
                <c:pt idx="8">
                  <c:v>5</c:v>
                </c:pt>
                <c:pt idx="9">
                  <c:v>6</c:v>
                </c:pt>
              </c:numCache>
            </c:numRef>
          </c:xVal>
          <c:yVal>
            <c:numRef>
              <c:f>ByLUyear!$H$82:$H$91</c:f>
              <c:numCache>
                <c:formatCode>General</c:formatCode>
                <c:ptCount val="10"/>
                <c:pt idx="0">
                  <c:v>0.33316259288472966</c:v>
                </c:pt>
                <c:pt idx="1">
                  <c:v>0.3393635792225333</c:v>
                </c:pt>
                <c:pt idx="2">
                  <c:v>0.36212533577123568</c:v>
                </c:pt>
                <c:pt idx="3">
                  <c:v>0.47899930580474792</c:v>
                </c:pt>
                <c:pt idx="4">
                  <c:v>0.5233779073737207</c:v>
                </c:pt>
                <c:pt idx="5">
                  <c:v>0.52118381489777854</c:v>
                </c:pt>
                <c:pt idx="6">
                  <c:v>0.5183513059413859</c:v>
                </c:pt>
                <c:pt idx="7">
                  <c:v>0.50346390392986085</c:v>
                </c:pt>
                <c:pt idx="8">
                  <c:v>0.49011964754511911</c:v>
                </c:pt>
                <c:pt idx="9">
                  <c:v>0.47865347165082184</c:v>
                </c:pt>
              </c:numCache>
            </c:numRef>
          </c:yVal>
          <c:smooth val="1"/>
          <c:extLst>
            <c:ext xmlns:c16="http://schemas.microsoft.com/office/drawing/2014/chart" uri="{C3380CC4-5D6E-409C-BE32-E72D297353CC}">
              <c16:uniqueId val="{00000001-07F4-444E-B69C-7CBFBC2A27A3}"/>
            </c:ext>
          </c:extLst>
        </c:ser>
        <c:ser>
          <c:idx val="3"/>
          <c:order val="2"/>
          <c:tx>
            <c:v>2011</c:v>
          </c:tx>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f>ByLUyear!$E$102:$E$111</c:f>
              <c:numCache>
                <c:formatCode>General</c:formatCode>
                <c:ptCount val="10"/>
                <c:pt idx="0">
                  <c:v>-3</c:v>
                </c:pt>
                <c:pt idx="1">
                  <c:v>-2</c:v>
                </c:pt>
                <c:pt idx="2">
                  <c:v>-1</c:v>
                </c:pt>
                <c:pt idx="3">
                  <c:v>0</c:v>
                </c:pt>
                <c:pt idx="4">
                  <c:v>1</c:v>
                </c:pt>
                <c:pt idx="5">
                  <c:v>2</c:v>
                </c:pt>
                <c:pt idx="6">
                  <c:v>3</c:v>
                </c:pt>
                <c:pt idx="7">
                  <c:v>4</c:v>
                </c:pt>
                <c:pt idx="8">
                  <c:v>5</c:v>
                </c:pt>
                <c:pt idx="9">
                  <c:v>6</c:v>
                </c:pt>
              </c:numCache>
            </c:numRef>
          </c:xVal>
          <c:yVal>
            <c:numRef>
              <c:f>ByLUyear!$H$102:$H$111</c:f>
              <c:numCache>
                <c:formatCode>General</c:formatCode>
                <c:ptCount val="10"/>
                <c:pt idx="0">
                  <c:v>0.3747999864641488</c:v>
                </c:pt>
                <c:pt idx="1">
                  <c:v>0.3810634282473031</c:v>
                </c:pt>
                <c:pt idx="2">
                  <c:v>0.40361565313789816</c:v>
                </c:pt>
                <c:pt idx="3">
                  <c:v>0.51754662968839205</c:v>
                </c:pt>
                <c:pt idx="4">
                  <c:v>0.55845073056185535</c:v>
                </c:pt>
                <c:pt idx="5">
                  <c:v>0.55434234382673386</c:v>
                </c:pt>
                <c:pt idx="6">
                  <c:v>0.55049405029664433</c:v>
                </c:pt>
                <c:pt idx="7">
                  <c:v>0.53556562911364292</c:v>
                </c:pt>
                <c:pt idx="8">
                  <c:v>0.52251584909945015</c:v>
                </c:pt>
                <c:pt idx="9">
                  <c:v>0.51140671134704641</c:v>
                </c:pt>
              </c:numCache>
            </c:numRef>
          </c:yVal>
          <c:smooth val="1"/>
          <c:extLst>
            <c:ext xmlns:c16="http://schemas.microsoft.com/office/drawing/2014/chart" uri="{C3380CC4-5D6E-409C-BE32-E72D297353CC}">
              <c16:uniqueId val="{00000002-07F4-444E-B69C-7CBFBC2A27A3}"/>
            </c:ext>
          </c:extLst>
        </c:ser>
        <c:ser>
          <c:idx val="4"/>
          <c:order val="3"/>
          <c:tx>
            <c:v>2006</c:v>
          </c:tx>
          <c:spPr>
            <a:ln w="19050" cap="rnd">
              <a:solidFill>
                <a:schemeClr val="accent5"/>
              </a:solidFill>
              <a:round/>
            </a:ln>
            <a:effectLst/>
          </c:spPr>
          <c:marker>
            <c:symbol val="circle"/>
            <c:size val="5"/>
            <c:spPr>
              <a:solidFill>
                <a:schemeClr val="accent5"/>
              </a:solidFill>
              <a:ln w="9525">
                <a:solidFill>
                  <a:schemeClr val="accent5"/>
                </a:solidFill>
              </a:ln>
              <a:effectLst/>
            </c:spPr>
          </c:marker>
          <c:xVal>
            <c:numRef>
              <c:f>ByLUyear!$E$92:$E$100</c:f>
              <c:numCache>
                <c:formatCode>General</c:formatCode>
                <c:ptCount val="9"/>
                <c:pt idx="0">
                  <c:v>-3</c:v>
                </c:pt>
                <c:pt idx="1">
                  <c:v>-2</c:v>
                </c:pt>
                <c:pt idx="2">
                  <c:v>-1</c:v>
                </c:pt>
                <c:pt idx="3">
                  <c:v>0</c:v>
                </c:pt>
                <c:pt idx="4">
                  <c:v>1</c:v>
                </c:pt>
                <c:pt idx="5">
                  <c:v>2</c:v>
                </c:pt>
                <c:pt idx="6">
                  <c:v>3</c:v>
                </c:pt>
                <c:pt idx="7">
                  <c:v>4</c:v>
                </c:pt>
                <c:pt idx="8">
                  <c:v>5</c:v>
                </c:pt>
              </c:numCache>
            </c:numRef>
          </c:xVal>
          <c:yVal>
            <c:numRef>
              <c:f>ByLUyear!$H$92:$H$100</c:f>
              <c:numCache>
                <c:formatCode>General</c:formatCode>
                <c:ptCount val="9"/>
                <c:pt idx="0">
                  <c:v>0.33618784484653069</c:v>
                </c:pt>
                <c:pt idx="1">
                  <c:v>0.34239458027184899</c:v>
                </c:pt>
                <c:pt idx="2">
                  <c:v>0.3651352777655813</c:v>
                </c:pt>
                <c:pt idx="3">
                  <c:v>0.48187090350048883</c:v>
                </c:pt>
                <c:pt idx="4">
                  <c:v>0.52618432062722387</c:v>
                </c:pt>
                <c:pt idx="5">
                  <c:v>0.52391216939403895</c:v>
                </c:pt>
                <c:pt idx="6">
                  <c:v>0.52099780831485987</c:v>
                </c:pt>
                <c:pt idx="7">
                  <c:v>0.50610751977988655</c:v>
                </c:pt>
                <c:pt idx="8">
                  <c:v>0.49276855210995391</c:v>
                </c:pt>
              </c:numCache>
            </c:numRef>
          </c:yVal>
          <c:smooth val="1"/>
          <c:extLst>
            <c:ext xmlns:c16="http://schemas.microsoft.com/office/drawing/2014/chart" uri="{C3380CC4-5D6E-409C-BE32-E72D297353CC}">
              <c16:uniqueId val="{00000003-07F4-444E-B69C-7CBFBC2A27A3}"/>
            </c:ext>
          </c:extLst>
        </c:ser>
        <c:dLbls>
          <c:showLegendKey val="0"/>
          <c:showVal val="0"/>
          <c:showCatName val="0"/>
          <c:showSerName val="0"/>
          <c:showPercent val="0"/>
          <c:showBubbleSize val="0"/>
        </c:dLbls>
        <c:axId val="537581960"/>
        <c:axId val="537582288"/>
      </c:scatterChart>
      <c:valAx>
        <c:axId val="53758196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7582288"/>
        <c:crosses val="autoZero"/>
        <c:crossBetween val="midCat"/>
      </c:valAx>
      <c:valAx>
        <c:axId val="5375822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7581960"/>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Event a Zone 1 SLO</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1"/>
          <c:order val="0"/>
          <c:tx>
            <c:v>2016</c:v>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ByLUyear!$E$32:$E$41</c:f>
              <c:numCache>
                <c:formatCode>General</c:formatCode>
                <c:ptCount val="10"/>
                <c:pt idx="0">
                  <c:v>-3</c:v>
                </c:pt>
                <c:pt idx="1">
                  <c:v>-2</c:v>
                </c:pt>
                <c:pt idx="2">
                  <c:v>-1</c:v>
                </c:pt>
                <c:pt idx="3">
                  <c:v>0</c:v>
                </c:pt>
                <c:pt idx="4">
                  <c:v>1</c:v>
                </c:pt>
                <c:pt idx="5">
                  <c:v>2</c:v>
                </c:pt>
                <c:pt idx="6">
                  <c:v>3</c:v>
                </c:pt>
                <c:pt idx="7">
                  <c:v>4</c:v>
                </c:pt>
                <c:pt idx="8">
                  <c:v>5</c:v>
                </c:pt>
                <c:pt idx="9">
                  <c:v>6</c:v>
                </c:pt>
              </c:numCache>
            </c:numRef>
          </c:xVal>
          <c:yVal>
            <c:numRef>
              <c:f>ByLUyear!$G$32:$G$41</c:f>
              <c:numCache>
                <c:formatCode>General</c:formatCode>
                <c:ptCount val="10"/>
                <c:pt idx="0">
                  <c:v>1320.336706</c:v>
                </c:pt>
                <c:pt idx="1">
                  <c:v>1318.1870690000001</c:v>
                </c:pt>
                <c:pt idx="2">
                  <c:v>1321.328888</c:v>
                </c:pt>
                <c:pt idx="3">
                  <c:v>1349.3043150000001</c:v>
                </c:pt>
                <c:pt idx="4">
                  <c:v>1350.3705150000001</c:v>
                </c:pt>
                <c:pt idx="5">
                  <c:v>1346.2745</c:v>
                </c:pt>
                <c:pt idx="6">
                  <c:v>1346.7962480000001</c:v>
                </c:pt>
                <c:pt idx="7">
                  <c:v>1345.038673</c:v>
                </c:pt>
                <c:pt idx="8">
                  <c:v>1345.038395</c:v>
                </c:pt>
                <c:pt idx="9">
                  <c:v>1345.331101</c:v>
                </c:pt>
              </c:numCache>
            </c:numRef>
          </c:yVal>
          <c:smooth val="1"/>
          <c:extLst>
            <c:ext xmlns:c16="http://schemas.microsoft.com/office/drawing/2014/chart" uri="{C3380CC4-5D6E-409C-BE32-E72D297353CC}">
              <c16:uniqueId val="{00000000-D402-4AD6-858A-6292D7E8AA43}"/>
            </c:ext>
          </c:extLst>
        </c:ser>
        <c:ser>
          <c:idx val="2"/>
          <c:order val="1"/>
          <c:tx>
            <c:v>2001</c:v>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ByLUyear!$E$2:$E$11</c:f>
              <c:numCache>
                <c:formatCode>General</c:formatCode>
                <c:ptCount val="10"/>
                <c:pt idx="0">
                  <c:v>-3</c:v>
                </c:pt>
                <c:pt idx="1">
                  <c:v>-2</c:v>
                </c:pt>
                <c:pt idx="2">
                  <c:v>-1</c:v>
                </c:pt>
                <c:pt idx="3">
                  <c:v>0</c:v>
                </c:pt>
                <c:pt idx="4">
                  <c:v>1</c:v>
                </c:pt>
                <c:pt idx="5">
                  <c:v>2</c:v>
                </c:pt>
                <c:pt idx="6">
                  <c:v>3</c:v>
                </c:pt>
                <c:pt idx="7">
                  <c:v>4</c:v>
                </c:pt>
                <c:pt idx="8">
                  <c:v>5</c:v>
                </c:pt>
                <c:pt idx="9">
                  <c:v>6</c:v>
                </c:pt>
              </c:numCache>
            </c:numRef>
          </c:xVal>
          <c:yVal>
            <c:numRef>
              <c:f>ByLUyear!$G$2:$G$11</c:f>
              <c:numCache>
                <c:formatCode>General</c:formatCode>
                <c:ptCount val="10"/>
                <c:pt idx="0">
                  <c:v>897.17158310000002</c:v>
                </c:pt>
                <c:pt idx="1">
                  <c:v>893.54819699999996</c:v>
                </c:pt>
                <c:pt idx="2">
                  <c:v>894.06672860000003</c:v>
                </c:pt>
                <c:pt idx="3">
                  <c:v>915.23581679999995</c:v>
                </c:pt>
                <c:pt idx="4">
                  <c:v>916.09620670000004</c:v>
                </c:pt>
                <c:pt idx="5">
                  <c:v>911.85445370000002</c:v>
                </c:pt>
                <c:pt idx="6">
                  <c:v>910.8159058</c:v>
                </c:pt>
                <c:pt idx="7">
                  <c:v>907.76841130000003</c:v>
                </c:pt>
                <c:pt idx="8">
                  <c:v>905.99131139999997</c:v>
                </c:pt>
                <c:pt idx="9">
                  <c:v>904.28379280000001</c:v>
                </c:pt>
              </c:numCache>
            </c:numRef>
          </c:yVal>
          <c:smooth val="1"/>
          <c:extLst>
            <c:ext xmlns:c16="http://schemas.microsoft.com/office/drawing/2014/chart" uri="{C3380CC4-5D6E-409C-BE32-E72D297353CC}">
              <c16:uniqueId val="{00000001-D402-4AD6-858A-6292D7E8AA43}"/>
            </c:ext>
          </c:extLst>
        </c:ser>
        <c:ser>
          <c:idx val="3"/>
          <c:order val="2"/>
          <c:tx>
            <c:v>2011</c:v>
          </c:tx>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f>ByLUyear!$E$22:$E$31</c:f>
              <c:numCache>
                <c:formatCode>General</c:formatCode>
                <c:ptCount val="10"/>
                <c:pt idx="0">
                  <c:v>-3</c:v>
                </c:pt>
                <c:pt idx="1">
                  <c:v>-2</c:v>
                </c:pt>
                <c:pt idx="2">
                  <c:v>-1</c:v>
                </c:pt>
                <c:pt idx="3">
                  <c:v>0</c:v>
                </c:pt>
                <c:pt idx="4">
                  <c:v>1</c:v>
                </c:pt>
                <c:pt idx="5">
                  <c:v>2</c:v>
                </c:pt>
                <c:pt idx="6">
                  <c:v>3</c:v>
                </c:pt>
                <c:pt idx="7">
                  <c:v>4</c:v>
                </c:pt>
                <c:pt idx="8">
                  <c:v>5</c:v>
                </c:pt>
                <c:pt idx="9">
                  <c:v>6</c:v>
                </c:pt>
              </c:numCache>
            </c:numRef>
          </c:xVal>
          <c:yVal>
            <c:numRef>
              <c:f>ByLUyear!$G$22:$G$31</c:f>
              <c:numCache>
                <c:formatCode>General</c:formatCode>
                <c:ptCount val="10"/>
                <c:pt idx="0">
                  <c:v>1293.627896</c:v>
                </c:pt>
                <c:pt idx="1">
                  <c:v>1291.395147</c:v>
                </c:pt>
                <c:pt idx="2">
                  <c:v>1294.290424</c:v>
                </c:pt>
                <c:pt idx="3">
                  <c:v>1321.6045220000001</c:v>
                </c:pt>
                <c:pt idx="4">
                  <c:v>1322.726514</c:v>
                </c:pt>
                <c:pt idx="5">
                  <c:v>1318.5864019999999</c:v>
                </c:pt>
                <c:pt idx="6">
                  <c:v>1318.8430499999999</c:v>
                </c:pt>
                <c:pt idx="7">
                  <c:v>1316.8665779999999</c:v>
                </c:pt>
                <c:pt idx="8">
                  <c:v>1316.556844</c:v>
                </c:pt>
                <c:pt idx="9">
                  <c:v>1316.5029099999999</c:v>
                </c:pt>
              </c:numCache>
            </c:numRef>
          </c:yVal>
          <c:smooth val="1"/>
          <c:extLst>
            <c:ext xmlns:c16="http://schemas.microsoft.com/office/drawing/2014/chart" uri="{C3380CC4-5D6E-409C-BE32-E72D297353CC}">
              <c16:uniqueId val="{00000002-D402-4AD6-858A-6292D7E8AA43}"/>
            </c:ext>
          </c:extLst>
        </c:ser>
        <c:ser>
          <c:idx val="4"/>
          <c:order val="3"/>
          <c:tx>
            <c:v>2006</c:v>
          </c:tx>
          <c:spPr>
            <a:ln w="19050" cap="rnd">
              <a:solidFill>
                <a:schemeClr val="accent5"/>
              </a:solidFill>
              <a:round/>
            </a:ln>
            <a:effectLst/>
          </c:spPr>
          <c:marker>
            <c:symbol val="circle"/>
            <c:size val="5"/>
            <c:spPr>
              <a:solidFill>
                <a:schemeClr val="accent5"/>
              </a:solidFill>
              <a:ln w="9525">
                <a:solidFill>
                  <a:schemeClr val="accent5"/>
                </a:solidFill>
              </a:ln>
              <a:effectLst/>
            </c:spPr>
          </c:marker>
          <c:xVal>
            <c:numRef>
              <c:f>ByLUyear!$E$12:$E$21</c:f>
              <c:numCache>
                <c:formatCode>General</c:formatCode>
                <c:ptCount val="10"/>
                <c:pt idx="0">
                  <c:v>-3</c:v>
                </c:pt>
                <c:pt idx="1">
                  <c:v>-2</c:v>
                </c:pt>
                <c:pt idx="2">
                  <c:v>-1</c:v>
                </c:pt>
                <c:pt idx="3">
                  <c:v>0</c:v>
                </c:pt>
                <c:pt idx="4">
                  <c:v>1</c:v>
                </c:pt>
                <c:pt idx="5">
                  <c:v>2</c:v>
                </c:pt>
                <c:pt idx="6">
                  <c:v>3</c:v>
                </c:pt>
                <c:pt idx="7">
                  <c:v>4</c:v>
                </c:pt>
                <c:pt idx="8">
                  <c:v>5</c:v>
                </c:pt>
                <c:pt idx="9">
                  <c:v>6</c:v>
                </c:pt>
              </c:numCache>
            </c:numRef>
          </c:xVal>
          <c:yVal>
            <c:numRef>
              <c:f>ByLUyear!$G$12:$G$21</c:f>
              <c:numCache>
                <c:formatCode>General</c:formatCode>
                <c:ptCount val="10"/>
                <c:pt idx="0">
                  <c:v>1058.063492</c:v>
                </c:pt>
                <c:pt idx="1">
                  <c:v>1054.8501819999999</c:v>
                </c:pt>
                <c:pt idx="2">
                  <c:v>1056.3489629999999</c:v>
                </c:pt>
                <c:pt idx="3">
                  <c:v>1080.805337</c:v>
                </c:pt>
                <c:pt idx="4">
                  <c:v>1081.0692309999999</c:v>
                </c:pt>
                <c:pt idx="5">
                  <c:v>1076.122335</c:v>
                </c:pt>
                <c:pt idx="6">
                  <c:v>1075.238196</c:v>
                </c:pt>
                <c:pt idx="7">
                  <c:v>1072.243455</c:v>
                </c:pt>
                <c:pt idx="8">
                  <c:v>1070.871161</c:v>
                </c:pt>
                <c:pt idx="9">
                  <c:v>1069.8206620000001</c:v>
                </c:pt>
              </c:numCache>
            </c:numRef>
          </c:yVal>
          <c:smooth val="1"/>
          <c:extLst>
            <c:ext xmlns:c16="http://schemas.microsoft.com/office/drawing/2014/chart" uri="{C3380CC4-5D6E-409C-BE32-E72D297353CC}">
              <c16:uniqueId val="{00000003-D402-4AD6-858A-6292D7E8AA43}"/>
            </c:ext>
          </c:extLst>
        </c:ser>
        <c:dLbls>
          <c:showLegendKey val="0"/>
          <c:showVal val="0"/>
          <c:showCatName val="0"/>
          <c:showSerName val="0"/>
          <c:showPercent val="0"/>
          <c:showBubbleSize val="0"/>
        </c:dLbls>
        <c:axId val="537581960"/>
        <c:axId val="537582288"/>
      </c:scatterChart>
      <c:valAx>
        <c:axId val="53758196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7582288"/>
        <c:crosses val="autoZero"/>
        <c:crossBetween val="midCat"/>
      </c:valAx>
      <c:valAx>
        <c:axId val="537582288"/>
        <c:scaling>
          <c:orientation val="minMax"/>
          <c:min val="8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7581960"/>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smoothMarker"/>
        <c:varyColors val="0"/>
        <c:ser>
          <c:idx val="0"/>
          <c:order val="0"/>
          <c:tx>
            <c:v>Zone 1</c:v>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ByEvent!$E$62:$E$71</c:f>
              <c:numCache>
                <c:formatCode>General</c:formatCode>
                <c:ptCount val="10"/>
                <c:pt idx="0">
                  <c:v>-3</c:v>
                </c:pt>
                <c:pt idx="1">
                  <c:v>-2</c:v>
                </c:pt>
                <c:pt idx="2">
                  <c:v>-1</c:v>
                </c:pt>
                <c:pt idx="3">
                  <c:v>0</c:v>
                </c:pt>
                <c:pt idx="4">
                  <c:v>1</c:v>
                </c:pt>
                <c:pt idx="5">
                  <c:v>2</c:v>
                </c:pt>
                <c:pt idx="6">
                  <c:v>3</c:v>
                </c:pt>
                <c:pt idx="7">
                  <c:v>4</c:v>
                </c:pt>
                <c:pt idx="8">
                  <c:v>5</c:v>
                </c:pt>
                <c:pt idx="9">
                  <c:v>6</c:v>
                </c:pt>
              </c:numCache>
            </c:numRef>
          </c:xVal>
          <c:yVal>
            <c:numRef>
              <c:f>ByEvent!$I$62:$I$71</c:f>
              <c:numCache>
                <c:formatCode>General</c:formatCode>
                <c:ptCount val="10"/>
                <c:pt idx="0">
                  <c:v>-1.1701026149128526</c:v>
                </c:pt>
                <c:pt idx="1">
                  <c:v>-1.4976256862911734</c:v>
                </c:pt>
                <c:pt idx="2">
                  <c:v>-1.3448594245724288</c:v>
                </c:pt>
                <c:pt idx="3">
                  <c:v>1.1479055832409204</c:v>
                </c:pt>
                <c:pt idx="4">
                  <c:v>1.1748035088684781</c:v>
                </c:pt>
                <c:pt idx="5">
                  <c:v>0.6705812048551526</c:v>
                </c:pt>
                <c:pt idx="6">
                  <c:v>0.5804635626714385</c:v>
                </c:pt>
                <c:pt idx="7">
                  <c:v>0.27521857532115224</c:v>
                </c:pt>
                <c:pt idx="8">
                  <c:v>0.13534475495709397</c:v>
                </c:pt>
                <c:pt idx="9">
                  <c:v>2.8270535862195911E-2</c:v>
                </c:pt>
              </c:numCache>
            </c:numRef>
          </c:yVal>
          <c:smooth val="1"/>
          <c:extLst>
            <c:ext xmlns:c16="http://schemas.microsoft.com/office/drawing/2014/chart" uri="{C3380CC4-5D6E-409C-BE32-E72D297353CC}">
              <c16:uniqueId val="{00000000-795F-4D71-A861-62DA48809DDE}"/>
            </c:ext>
          </c:extLst>
        </c:ser>
        <c:ser>
          <c:idx val="1"/>
          <c:order val="1"/>
          <c:tx>
            <c:v>Zone 2</c:v>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ByEvent!$E$72:$E$81</c:f>
              <c:numCache>
                <c:formatCode>General</c:formatCode>
                <c:ptCount val="10"/>
                <c:pt idx="0">
                  <c:v>-3</c:v>
                </c:pt>
                <c:pt idx="1">
                  <c:v>-2</c:v>
                </c:pt>
                <c:pt idx="2">
                  <c:v>-1</c:v>
                </c:pt>
                <c:pt idx="3">
                  <c:v>0</c:v>
                </c:pt>
                <c:pt idx="4">
                  <c:v>1</c:v>
                </c:pt>
                <c:pt idx="5">
                  <c:v>2</c:v>
                </c:pt>
                <c:pt idx="6">
                  <c:v>3</c:v>
                </c:pt>
                <c:pt idx="7">
                  <c:v>4</c:v>
                </c:pt>
                <c:pt idx="8">
                  <c:v>5</c:v>
                </c:pt>
                <c:pt idx="9">
                  <c:v>6</c:v>
                </c:pt>
              </c:numCache>
            </c:numRef>
          </c:xVal>
          <c:yVal>
            <c:numRef>
              <c:f>ByEvent!$I$72:$I$81</c:f>
              <c:numCache>
                <c:formatCode>General</c:formatCode>
                <c:ptCount val="10"/>
                <c:pt idx="0">
                  <c:v>-1.4176738824302439</c:v>
                </c:pt>
                <c:pt idx="1">
                  <c:v>-1.5371217404698638</c:v>
                </c:pt>
                <c:pt idx="2">
                  <c:v>-1.3274515022263906</c:v>
                </c:pt>
                <c:pt idx="3">
                  <c:v>0.67062110916998641</c:v>
                </c:pt>
                <c:pt idx="4">
                  <c:v>0.91987076830637793</c:v>
                </c:pt>
                <c:pt idx="5">
                  <c:v>0.69452124667639303</c:v>
                </c:pt>
                <c:pt idx="6">
                  <c:v>0.72702741208756849</c:v>
                </c:pt>
                <c:pt idx="7">
                  <c:v>0.52662717319125074</c:v>
                </c:pt>
                <c:pt idx="8">
                  <c:v>0.42034458175456269</c:v>
                </c:pt>
                <c:pt idx="9">
                  <c:v>0.32323483394043673</c:v>
                </c:pt>
              </c:numCache>
            </c:numRef>
          </c:yVal>
          <c:smooth val="1"/>
          <c:extLst>
            <c:ext xmlns:c16="http://schemas.microsoft.com/office/drawing/2014/chart" uri="{C3380CC4-5D6E-409C-BE32-E72D297353CC}">
              <c16:uniqueId val="{00000001-795F-4D71-A861-62DA48809DDE}"/>
            </c:ext>
          </c:extLst>
        </c:ser>
        <c:ser>
          <c:idx val="2"/>
          <c:order val="2"/>
          <c:tx>
            <c:v>Zone 3</c:v>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ByEvent!$E$82:$E$91</c:f>
              <c:numCache>
                <c:formatCode>General</c:formatCode>
                <c:ptCount val="10"/>
                <c:pt idx="0">
                  <c:v>-3</c:v>
                </c:pt>
                <c:pt idx="1">
                  <c:v>-2</c:v>
                </c:pt>
                <c:pt idx="2">
                  <c:v>-1</c:v>
                </c:pt>
                <c:pt idx="3">
                  <c:v>0</c:v>
                </c:pt>
                <c:pt idx="4">
                  <c:v>1</c:v>
                </c:pt>
                <c:pt idx="5">
                  <c:v>2</c:v>
                </c:pt>
                <c:pt idx="6">
                  <c:v>3</c:v>
                </c:pt>
                <c:pt idx="7">
                  <c:v>4</c:v>
                </c:pt>
                <c:pt idx="8">
                  <c:v>5</c:v>
                </c:pt>
                <c:pt idx="9">
                  <c:v>6</c:v>
                </c:pt>
              </c:numCache>
            </c:numRef>
          </c:xVal>
          <c:yVal>
            <c:numRef>
              <c:f>ByEvent!$I$82:$I$91</c:f>
              <c:numCache>
                <c:formatCode>General</c:formatCode>
                <c:ptCount val="10"/>
                <c:pt idx="0">
                  <c:v>0.18447726293409877</c:v>
                </c:pt>
                <c:pt idx="1">
                  <c:v>-0.23024156330490991</c:v>
                </c:pt>
                <c:pt idx="2">
                  <c:v>-0.34647818218977866</c:v>
                </c:pt>
                <c:pt idx="3">
                  <c:v>1.2526118591476667</c:v>
                </c:pt>
                <c:pt idx="4">
                  <c:v>1.3413920557622179</c:v>
                </c:pt>
                <c:pt idx="5">
                  <c:v>0.79801304303294207</c:v>
                </c:pt>
                <c:pt idx="6">
                  <c:v>0.3325464870820265</c:v>
                </c:pt>
                <c:pt idx="7">
                  <c:v>-0.41046722491475085</c:v>
                </c:pt>
                <c:pt idx="8">
                  <c:v>-1.1144945111291589</c:v>
                </c:pt>
                <c:pt idx="9">
                  <c:v>-1.8073592264203668</c:v>
                </c:pt>
              </c:numCache>
            </c:numRef>
          </c:yVal>
          <c:smooth val="1"/>
          <c:extLst>
            <c:ext xmlns:c16="http://schemas.microsoft.com/office/drawing/2014/chart" uri="{C3380CC4-5D6E-409C-BE32-E72D297353CC}">
              <c16:uniqueId val="{00000002-795F-4D71-A861-62DA48809DDE}"/>
            </c:ext>
          </c:extLst>
        </c:ser>
        <c:ser>
          <c:idx val="3"/>
          <c:order val="3"/>
          <c:tx>
            <c:v>Zone 4</c:v>
          </c:tx>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f>ByEvent!$E$92:$E$101</c:f>
              <c:numCache>
                <c:formatCode>General</c:formatCode>
                <c:ptCount val="10"/>
                <c:pt idx="0">
                  <c:v>-3</c:v>
                </c:pt>
                <c:pt idx="1">
                  <c:v>-2</c:v>
                </c:pt>
                <c:pt idx="2">
                  <c:v>-1</c:v>
                </c:pt>
                <c:pt idx="3">
                  <c:v>0</c:v>
                </c:pt>
                <c:pt idx="4">
                  <c:v>1</c:v>
                </c:pt>
                <c:pt idx="5">
                  <c:v>2</c:v>
                </c:pt>
                <c:pt idx="6">
                  <c:v>3</c:v>
                </c:pt>
                <c:pt idx="7">
                  <c:v>4</c:v>
                </c:pt>
                <c:pt idx="8">
                  <c:v>5</c:v>
                </c:pt>
                <c:pt idx="9">
                  <c:v>6</c:v>
                </c:pt>
              </c:numCache>
            </c:numRef>
          </c:xVal>
          <c:yVal>
            <c:numRef>
              <c:f>ByEvent!$I$92:$I$101</c:f>
              <c:numCache>
                <c:formatCode>General</c:formatCode>
                <c:ptCount val="10"/>
                <c:pt idx="0">
                  <c:v>-1.3526163782450762</c:v>
                </c:pt>
                <c:pt idx="1">
                  <c:v>-1.5484806460959635</c:v>
                </c:pt>
                <c:pt idx="2">
                  <c:v>-1.3815935668859738</c:v>
                </c:pt>
                <c:pt idx="3">
                  <c:v>0.47199097793882089</c:v>
                </c:pt>
                <c:pt idx="4">
                  <c:v>0.54076277015975338</c:v>
                </c:pt>
                <c:pt idx="5">
                  <c:v>0.36776194206845791</c:v>
                </c:pt>
                <c:pt idx="6">
                  <c:v>0.56357168279159808</c:v>
                </c:pt>
                <c:pt idx="7">
                  <c:v>0.59606729357590404</c:v>
                </c:pt>
                <c:pt idx="8">
                  <c:v>0.76576405130301872</c:v>
                </c:pt>
                <c:pt idx="9">
                  <c:v>0.97677187338946614</c:v>
                </c:pt>
              </c:numCache>
            </c:numRef>
          </c:yVal>
          <c:smooth val="1"/>
          <c:extLst>
            <c:ext xmlns:c16="http://schemas.microsoft.com/office/drawing/2014/chart" uri="{C3380CC4-5D6E-409C-BE32-E72D297353CC}">
              <c16:uniqueId val="{00000003-795F-4D71-A861-62DA48809DDE}"/>
            </c:ext>
          </c:extLst>
        </c:ser>
        <c:ser>
          <c:idx val="4"/>
          <c:order val="4"/>
          <c:tx>
            <c:v>Zone 5</c:v>
          </c:tx>
          <c:spPr>
            <a:ln w="19050" cap="rnd">
              <a:solidFill>
                <a:schemeClr val="accent5"/>
              </a:solidFill>
              <a:round/>
            </a:ln>
            <a:effectLst/>
          </c:spPr>
          <c:marker>
            <c:symbol val="circle"/>
            <c:size val="5"/>
            <c:spPr>
              <a:solidFill>
                <a:schemeClr val="accent5"/>
              </a:solidFill>
              <a:ln w="9525">
                <a:solidFill>
                  <a:schemeClr val="accent5"/>
                </a:solidFill>
              </a:ln>
              <a:effectLst/>
            </c:spPr>
          </c:marker>
          <c:xVal>
            <c:numRef>
              <c:f>ByEvent!$E$102:$E$111</c:f>
              <c:numCache>
                <c:formatCode>General</c:formatCode>
                <c:ptCount val="10"/>
                <c:pt idx="0">
                  <c:v>-3</c:v>
                </c:pt>
                <c:pt idx="1">
                  <c:v>-2</c:v>
                </c:pt>
                <c:pt idx="2">
                  <c:v>-1</c:v>
                </c:pt>
                <c:pt idx="3">
                  <c:v>0</c:v>
                </c:pt>
                <c:pt idx="4">
                  <c:v>1</c:v>
                </c:pt>
                <c:pt idx="5">
                  <c:v>2</c:v>
                </c:pt>
                <c:pt idx="6">
                  <c:v>3</c:v>
                </c:pt>
                <c:pt idx="7">
                  <c:v>4</c:v>
                </c:pt>
                <c:pt idx="8">
                  <c:v>5</c:v>
                </c:pt>
                <c:pt idx="9">
                  <c:v>6</c:v>
                </c:pt>
              </c:numCache>
            </c:numRef>
          </c:xVal>
          <c:yVal>
            <c:numRef>
              <c:f>ByEvent!$I$102:$I$111</c:f>
              <c:numCache>
                <c:formatCode>General</c:formatCode>
                <c:ptCount val="10"/>
                <c:pt idx="0">
                  <c:v>-1.1633118118341916</c:v>
                </c:pt>
                <c:pt idx="1">
                  <c:v>-1.364492080112659</c:v>
                </c:pt>
                <c:pt idx="2">
                  <c:v>-1.1443251953743792</c:v>
                </c:pt>
                <c:pt idx="3">
                  <c:v>1.2588405356888788</c:v>
                </c:pt>
                <c:pt idx="4">
                  <c:v>1.2278828064784491</c:v>
                </c:pt>
                <c:pt idx="5">
                  <c:v>0.77414817772236599</c:v>
                </c:pt>
                <c:pt idx="6">
                  <c:v>0.68746239681295862</c:v>
                </c:pt>
                <c:pt idx="7">
                  <c:v>0.27562926368274809</c:v>
                </c:pt>
                <c:pt idx="8">
                  <c:v>-7.2362034294061822E-2</c:v>
                </c:pt>
                <c:pt idx="9">
                  <c:v>-0.47947205877012705</c:v>
                </c:pt>
              </c:numCache>
            </c:numRef>
          </c:yVal>
          <c:smooth val="1"/>
          <c:extLst>
            <c:ext xmlns:c16="http://schemas.microsoft.com/office/drawing/2014/chart" uri="{C3380CC4-5D6E-409C-BE32-E72D297353CC}">
              <c16:uniqueId val="{00000004-795F-4D71-A861-62DA48809DDE}"/>
            </c:ext>
          </c:extLst>
        </c:ser>
        <c:ser>
          <c:idx val="5"/>
          <c:order val="5"/>
          <c:tx>
            <c:v>Zone 6</c:v>
          </c:tx>
          <c:spPr>
            <a:ln w="19050" cap="rnd">
              <a:solidFill>
                <a:schemeClr val="accent6"/>
              </a:solidFill>
              <a:round/>
            </a:ln>
            <a:effectLst/>
          </c:spPr>
          <c:marker>
            <c:symbol val="circle"/>
            <c:size val="5"/>
            <c:spPr>
              <a:solidFill>
                <a:schemeClr val="accent6"/>
              </a:solidFill>
              <a:ln w="9525">
                <a:solidFill>
                  <a:schemeClr val="accent6"/>
                </a:solidFill>
              </a:ln>
              <a:effectLst/>
            </c:spPr>
          </c:marker>
          <c:xVal>
            <c:numRef>
              <c:f>ByEvent!$E$112:$E$121</c:f>
              <c:numCache>
                <c:formatCode>General</c:formatCode>
                <c:ptCount val="10"/>
                <c:pt idx="0">
                  <c:v>-3</c:v>
                </c:pt>
                <c:pt idx="1">
                  <c:v>-2</c:v>
                </c:pt>
                <c:pt idx="2">
                  <c:v>-1</c:v>
                </c:pt>
                <c:pt idx="3">
                  <c:v>0</c:v>
                </c:pt>
                <c:pt idx="4">
                  <c:v>1</c:v>
                </c:pt>
                <c:pt idx="5">
                  <c:v>2</c:v>
                </c:pt>
                <c:pt idx="6">
                  <c:v>3</c:v>
                </c:pt>
                <c:pt idx="7">
                  <c:v>4</c:v>
                </c:pt>
                <c:pt idx="8">
                  <c:v>5</c:v>
                </c:pt>
                <c:pt idx="9">
                  <c:v>6</c:v>
                </c:pt>
              </c:numCache>
            </c:numRef>
          </c:xVal>
          <c:yVal>
            <c:numRef>
              <c:f>ByEvent!$I$112:$I$121</c:f>
              <c:numCache>
                <c:formatCode>General</c:formatCode>
                <c:ptCount val="10"/>
                <c:pt idx="0">
                  <c:v>1.0962860297781398</c:v>
                </c:pt>
                <c:pt idx="1">
                  <c:v>0.33346751707516953</c:v>
                </c:pt>
                <c:pt idx="2">
                  <c:v>-9.6000605236197925E-2</c:v>
                </c:pt>
                <c:pt idx="3">
                  <c:v>1.2189532149644835</c:v>
                </c:pt>
                <c:pt idx="4">
                  <c:v>0.98101339294741419</c:v>
                </c:pt>
                <c:pt idx="5">
                  <c:v>0.3104925962493611</c:v>
                </c:pt>
                <c:pt idx="6">
                  <c:v>-0.13298021911277899</c:v>
                </c:pt>
                <c:pt idx="7">
                  <c:v>-0.72771439673330474</c:v>
                </c:pt>
                <c:pt idx="8">
                  <c:v>-1.2317972654817007</c:v>
                </c:pt>
                <c:pt idx="9">
                  <c:v>-1.7517202644505698</c:v>
                </c:pt>
              </c:numCache>
            </c:numRef>
          </c:yVal>
          <c:smooth val="1"/>
          <c:extLst>
            <c:ext xmlns:c16="http://schemas.microsoft.com/office/drawing/2014/chart" uri="{C3380CC4-5D6E-409C-BE32-E72D297353CC}">
              <c16:uniqueId val="{00000005-795F-4D71-A861-62DA48809DDE}"/>
            </c:ext>
          </c:extLst>
        </c:ser>
        <c:dLbls>
          <c:showLegendKey val="0"/>
          <c:showVal val="0"/>
          <c:showCatName val="0"/>
          <c:showSerName val="0"/>
          <c:showPercent val="0"/>
          <c:showBubbleSize val="0"/>
        </c:dLbls>
        <c:axId val="537581960"/>
        <c:axId val="537582288"/>
      </c:scatterChart>
      <c:valAx>
        <c:axId val="53758196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7582288"/>
        <c:crosses val="autoZero"/>
        <c:crossBetween val="midCat"/>
      </c:valAx>
      <c:valAx>
        <c:axId val="5375822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7581960"/>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Event a Zone 3 SLO</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2.2683656478424068E-2"/>
          <c:y val="8.9362428351164619E-2"/>
          <c:w val="0.85272852990150427"/>
          <c:h val="0.85623318385650227"/>
        </c:manualLayout>
      </c:layout>
      <c:scatterChart>
        <c:scatterStyle val="smoothMarker"/>
        <c:varyColors val="0"/>
        <c:ser>
          <c:idx val="1"/>
          <c:order val="0"/>
          <c:tx>
            <c:v>2016</c:v>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ByLUyear!$E$112:$E$121</c:f>
              <c:numCache>
                <c:formatCode>General</c:formatCode>
                <c:ptCount val="10"/>
                <c:pt idx="0">
                  <c:v>-3</c:v>
                </c:pt>
                <c:pt idx="1">
                  <c:v>-2</c:v>
                </c:pt>
                <c:pt idx="2">
                  <c:v>-1</c:v>
                </c:pt>
                <c:pt idx="3">
                  <c:v>0</c:v>
                </c:pt>
                <c:pt idx="4">
                  <c:v>1</c:v>
                </c:pt>
                <c:pt idx="5">
                  <c:v>2</c:v>
                </c:pt>
                <c:pt idx="6">
                  <c:v>3</c:v>
                </c:pt>
                <c:pt idx="7">
                  <c:v>4</c:v>
                </c:pt>
                <c:pt idx="8">
                  <c:v>5</c:v>
                </c:pt>
                <c:pt idx="9">
                  <c:v>6</c:v>
                </c:pt>
              </c:numCache>
            </c:numRef>
          </c:xVal>
          <c:yVal>
            <c:numRef>
              <c:f>ByLUyear!$G$112:$G$121</c:f>
              <c:numCache>
                <c:formatCode>General</c:formatCode>
                <c:ptCount val="10"/>
                <c:pt idx="0">
                  <c:v>612.24900939999998</c:v>
                </c:pt>
                <c:pt idx="1">
                  <c:v>610.05942630000004</c:v>
                </c:pt>
                <c:pt idx="2">
                  <c:v>611.28285449999998</c:v>
                </c:pt>
                <c:pt idx="3">
                  <c:v>631.36047410000003</c:v>
                </c:pt>
                <c:pt idx="4">
                  <c:v>633.05950870000004</c:v>
                </c:pt>
                <c:pt idx="5">
                  <c:v>628.70216159999995</c:v>
                </c:pt>
                <c:pt idx="6">
                  <c:v>626.00571809999997</c:v>
                </c:pt>
                <c:pt idx="7">
                  <c:v>620.29847749999999</c:v>
                </c:pt>
                <c:pt idx="8">
                  <c:v>615.10270560000004</c:v>
                </c:pt>
                <c:pt idx="9">
                  <c:v>609.83425810000006</c:v>
                </c:pt>
              </c:numCache>
            </c:numRef>
          </c:yVal>
          <c:smooth val="1"/>
          <c:extLst>
            <c:ext xmlns:c16="http://schemas.microsoft.com/office/drawing/2014/chart" uri="{C3380CC4-5D6E-409C-BE32-E72D297353CC}">
              <c16:uniqueId val="{00000000-72F2-45F6-888E-B5460DB75DED}"/>
            </c:ext>
          </c:extLst>
        </c:ser>
        <c:ser>
          <c:idx val="2"/>
          <c:order val="1"/>
          <c:tx>
            <c:v>2001</c:v>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ByLUyear!$E$82:$E$91</c:f>
              <c:numCache>
                <c:formatCode>General</c:formatCode>
                <c:ptCount val="10"/>
                <c:pt idx="0">
                  <c:v>-3</c:v>
                </c:pt>
                <c:pt idx="1">
                  <c:v>-2</c:v>
                </c:pt>
                <c:pt idx="2">
                  <c:v>-1</c:v>
                </c:pt>
                <c:pt idx="3">
                  <c:v>0</c:v>
                </c:pt>
                <c:pt idx="4">
                  <c:v>1</c:v>
                </c:pt>
                <c:pt idx="5">
                  <c:v>2</c:v>
                </c:pt>
                <c:pt idx="6">
                  <c:v>3</c:v>
                </c:pt>
                <c:pt idx="7">
                  <c:v>4</c:v>
                </c:pt>
                <c:pt idx="8">
                  <c:v>5</c:v>
                </c:pt>
                <c:pt idx="9">
                  <c:v>6</c:v>
                </c:pt>
              </c:numCache>
            </c:numRef>
          </c:xVal>
          <c:yVal>
            <c:numRef>
              <c:f>ByLUyear!$G$82:$G$91</c:f>
              <c:numCache>
                <c:formatCode>General</c:formatCode>
                <c:ptCount val="10"/>
                <c:pt idx="0">
                  <c:v>406.6575378</c:v>
                </c:pt>
                <c:pt idx="1">
                  <c:v>402.06671999999998</c:v>
                </c:pt>
                <c:pt idx="2">
                  <c:v>399.99893320000001</c:v>
                </c:pt>
                <c:pt idx="3">
                  <c:v>412.54549550000002</c:v>
                </c:pt>
                <c:pt idx="4">
                  <c:v>412.38221149999998</c:v>
                </c:pt>
                <c:pt idx="5">
                  <c:v>406.92419430000001</c:v>
                </c:pt>
                <c:pt idx="6">
                  <c:v>402.1325018</c:v>
                </c:pt>
                <c:pt idx="7">
                  <c:v>395.12747109999998</c:v>
                </c:pt>
                <c:pt idx="8">
                  <c:v>388.54772850000001</c:v>
                </c:pt>
                <c:pt idx="9">
                  <c:v>382.18922120000002</c:v>
                </c:pt>
              </c:numCache>
            </c:numRef>
          </c:yVal>
          <c:smooth val="1"/>
          <c:extLst>
            <c:ext xmlns:c16="http://schemas.microsoft.com/office/drawing/2014/chart" uri="{C3380CC4-5D6E-409C-BE32-E72D297353CC}">
              <c16:uniqueId val="{00000001-72F2-45F6-888E-B5460DB75DED}"/>
            </c:ext>
          </c:extLst>
        </c:ser>
        <c:ser>
          <c:idx val="3"/>
          <c:order val="2"/>
          <c:tx>
            <c:v>2011</c:v>
          </c:tx>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f>ByLUyear!$E$102:$E$111</c:f>
              <c:numCache>
                <c:formatCode>General</c:formatCode>
                <c:ptCount val="10"/>
                <c:pt idx="0">
                  <c:v>-3</c:v>
                </c:pt>
                <c:pt idx="1">
                  <c:v>-2</c:v>
                </c:pt>
                <c:pt idx="2">
                  <c:v>-1</c:v>
                </c:pt>
                <c:pt idx="3">
                  <c:v>0</c:v>
                </c:pt>
                <c:pt idx="4">
                  <c:v>1</c:v>
                </c:pt>
                <c:pt idx="5">
                  <c:v>2</c:v>
                </c:pt>
                <c:pt idx="6">
                  <c:v>3</c:v>
                </c:pt>
                <c:pt idx="7">
                  <c:v>4</c:v>
                </c:pt>
                <c:pt idx="8">
                  <c:v>5</c:v>
                </c:pt>
                <c:pt idx="9">
                  <c:v>6</c:v>
                </c:pt>
              </c:numCache>
            </c:numRef>
          </c:xVal>
          <c:yVal>
            <c:numRef>
              <c:f>ByLUyear!$G$102:$G$111</c:f>
              <c:numCache>
                <c:formatCode>General</c:formatCode>
                <c:ptCount val="10"/>
                <c:pt idx="0">
                  <c:v>610.42792350000002</c:v>
                </c:pt>
                <c:pt idx="1">
                  <c:v>608.24702449999995</c:v>
                </c:pt>
                <c:pt idx="2">
                  <c:v>609.08125329999996</c:v>
                </c:pt>
                <c:pt idx="3">
                  <c:v>627.11408089999998</c:v>
                </c:pt>
                <c:pt idx="4">
                  <c:v>629.22373749999997</c:v>
                </c:pt>
                <c:pt idx="5">
                  <c:v>625.28972550000003</c:v>
                </c:pt>
                <c:pt idx="6">
                  <c:v>622.54634940000005</c:v>
                </c:pt>
                <c:pt idx="7">
                  <c:v>616.92151309999997</c:v>
                </c:pt>
                <c:pt idx="8">
                  <c:v>611.66229859999999</c:v>
                </c:pt>
                <c:pt idx="9">
                  <c:v>606.34118550000005</c:v>
                </c:pt>
              </c:numCache>
            </c:numRef>
          </c:yVal>
          <c:smooth val="1"/>
          <c:extLst>
            <c:ext xmlns:c16="http://schemas.microsoft.com/office/drawing/2014/chart" uri="{C3380CC4-5D6E-409C-BE32-E72D297353CC}">
              <c16:uniqueId val="{00000002-72F2-45F6-888E-B5460DB75DED}"/>
            </c:ext>
          </c:extLst>
        </c:ser>
        <c:ser>
          <c:idx val="4"/>
          <c:order val="3"/>
          <c:tx>
            <c:v>2006</c:v>
          </c:tx>
          <c:spPr>
            <a:ln w="19050" cap="rnd">
              <a:solidFill>
                <a:schemeClr val="accent5"/>
              </a:solidFill>
              <a:round/>
            </a:ln>
            <a:effectLst/>
          </c:spPr>
          <c:marker>
            <c:symbol val="circle"/>
            <c:size val="5"/>
            <c:spPr>
              <a:solidFill>
                <a:schemeClr val="accent5"/>
              </a:solidFill>
              <a:ln w="9525">
                <a:solidFill>
                  <a:schemeClr val="accent5"/>
                </a:solidFill>
              </a:ln>
              <a:effectLst/>
            </c:spPr>
          </c:marker>
          <c:xVal>
            <c:numRef>
              <c:f>ByLUyear!$E$92:$E$100</c:f>
              <c:numCache>
                <c:formatCode>General</c:formatCode>
                <c:ptCount val="9"/>
                <c:pt idx="0">
                  <c:v>-3</c:v>
                </c:pt>
                <c:pt idx="1">
                  <c:v>-2</c:v>
                </c:pt>
                <c:pt idx="2">
                  <c:v>-1</c:v>
                </c:pt>
                <c:pt idx="3">
                  <c:v>0</c:v>
                </c:pt>
                <c:pt idx="4">
                  <c:v>1</c:v>
                </c:pt>
                <c:pt idx="5">
                  <c:v>2</c:v>
                </c:pt>
                <c:pt idx="6">
                  <c:v>3</c:v>
                </c:pt>
                <c:pt idx="7">
                  <c:v>4</c:v>
                </c:pt>
                <c:pt idx="8">
                  <c:v>5</c:v>
                </c:pt>
              </c:numCache>
            </c:numRef>
          </c:xVal>
          <c:yVal>
            <c:numRef>
              <c:f>ByLUyear!$G$92:$G$100</c:f>
              <c:numCache>
                <c:formatCode>General</c:formatCode>
                <c:ptCount val="9"/>
                <c:pt idx="0">
                  <c:v>479.69236110000003</c:v>
                </c:pt>
                <c:pt idx="1">
                  <c:v>476.12162590000003</c:v>
                </c:pt>
                <c:pt idx="2">
                  <c:v>475.1208269</c:v>
                </c:pt>
                <c:pt idx="3">
                  <c:v>488.88901570000002</c:v>
                </c:pt>
                <c:pt idx="4">
                  <c:v>489.6534145</c:v>
                </c:pt>
                <c:pt idx="5">
                  <c:v>484.9749132</c:v>
                </c:pt>
                <c:pt idx="6">
                  <c:v>480.96723930000002</c:v>
                </c:pt>
                <c:pt idx="7">
                  <c:v>474.56988030000002</c:v>
                </c:pt>
                <c:pt idx="8">
                  <c:v>468.508195</c:v>
                </c:pt>
              </c:numCache>
            </c:numRef>
          </c:yVal>
          <c:smooth val="1"/>
          <c:extLst>
            <c:ext xmlns:c16="http://schemas.microsoft.com/office/drawing/2014/chart" uri="{C3380CC4-5D6E-409C-BE32-E72D297353CC}">
              <c16:uniqueId val="{00000003-72F2-45F6-888E-B5460DB75DED}"/>
            </c:ext>
          </c:extLst>
        </c:ser>
        <c:dLbls>
          <c:showLegendKey val="0"/>
          <c:showVal val="0"/>
          <c:showCatName val="0"/>
          <c:showSerName val="0"/>
          <c:showPercent val="0"/>
          <c:showBubbleSize val="0"/>
        </c:dLbls>
        <c:axId val="537581960"/>
        <c:axId val="537582288"/>
      </c:scatterChart>
      <c:valAx>
        <c:axId val="53758196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7582288"/>
        <c:crosses val="autoZero"/>
        <c:crossBetween val="midCat"/>
      </c:valAx>
      <c:valAx>
        <c:axId val="5375822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7581960"/>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Event a Zone 6 SLO</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1"/>
          <c:order val="0"/>
          <c:tx>
            <c:v>2016</c:v>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ByLUyear!$E$232:$E$241</c:f>
              <c:numCache>
                <c:formatCode>General</c:formatCode>
                <c:ptCount val="10"/>
                <c:pt idx="0">
                  <c:v>-3</c:v>
                </c:pt>
                <c:pt idx="1">
                  <c:v>-2</c:v>
                </c:pt>
                <c:pt idx="2">
                  <c:v>-1</c:v>
                </c:pt>
                <c:pt idx="3">
                  <c:v>0</c:v>
                </c:pt>
                <c:pt idx="4">
                  <c:v>1</c:v>
                </c:pt>
                <c:pt idx="5">
                  <c:v>2</c:v>
                </c:pt>
                <c:pt idx="6">
                  <c:v>3</c:v>
                </c:pt>
                <c:pt idx="7">
                  <c:v>4</c:v>
                </c:pt>
                <c:pt idx="8">
                  <c:v>5</c:v>
                </c:pt>
                <c:pt idx="9">
                  <c:v>6</c:v>
                </c:pt>
              </c:numCache>
            </c:numRef>
          </c:xVal>
          <c:yVal>
            <c:numRef>
              <c:f>ByLUyear!$G$232:$G$241</c:f>
              <c:numCache>
                <c:formatCode>General</c:formatCode>
                <c:ptCount val="10"/>
                <c:pt idx="0">
                  <c:v>257.8312042</c:v>
                </c:pt>
                <c:pt idx="1">
                  <c:v>252.3654975</c:v>
                </c:pt>
                <c:pt idx="2">
                  <c:v>248.60201079999999</c:v>
                </c:pt>
                <c:pt idx="3">
                  <c:v>254.42500459999999</c:v>
                </c:pt>
                <c:pt idx="4">
                  <c:v>251.10540610000001</c:v>
                </c:pt>
                <c:pt idx="5">
                  <c:v>245.1787467</c:v>
                </c:pt>
                <c:pt idx="6">
                  <c:v>240.69755230000001</c:v>
                </c:pt>
                <c:pt idx="7">
                  <c:v>235.29800119999999</c:v>
                </c:pt>
                <c:pt idx="8">
                  <c:v>230.44522480000001</c:v>
                </c:pt>
                <c:pt idx="9">
                  <c:v>225.4909337</c:v>
                </c:pt>
              </c:numCache>
            </c:numRef>
          </c:yVal>
          <c:smooth val="1"/>
          <c:extLst>
            <c:ext xmlns:c16="http://schemas.microsoft.com/office/drawing/2014/chart" uri="{C3380CC4-5D6E-409C-BE32-E72D297353CC}">
              <c16:uniqueId val="{00000000-03AA-4A81-B012-E178DD34B52A}"/>
            </c:ext>
          </c:extLst>
        </c:ser>
        <c:ser>
          <c:idx val="2"/>
          <c:order val="1"/>
          <c:tx>
            <c:v>2001</c:v>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ByLUyear!$E$202:$E$211</c:f>
              <c:numCache>
                <c:formatCode>General</c:formatCode>
                <c:ptCount val="10"/>
                <c:pt idx="0">
                  <c:v>-3</c:v>
                </c:pt>
                <c:pt idx="1">
                  <c:v>-2</c:v>
                </c:pt>
                <c:pt idx="2">
                  <c:v>-1</c:v>
                </c:pt>
                <c:pt idx="3">
                  <c:v>0</c:v>
                </c:pt>
                <c:pt idx="4">
                  <c:v>1</c:v>
                </c:pt>
                <c:pt idx="5">
                  <c:v>2</c:v>
                </c:pt>
                <c:pt idx="6">
                  <c:v>3</c:v>
                </c:pt>
                <c:pt idx="7">
                  <c:v>4</c:v>
                </c:pt>
                <c:pt idx="8">
                  <c:v>5</c:v>
                </c:pt>
                <c:pt idx="9">
                  <c:v>6</c:v>
                </c:pt>
              </c:numCache>
            </c:numRef>
          </c:xVal>
          <c:yVal>
            <c:numRef>
              <c:f>ByLUyear!$G$202:$G$211</c:f>
              <c:numCache>
                <c:formatCode>General</c:formatCode>
                <c:ptCount val="10"/>
                <c:pt idx="0">
                  <c:v>26.631855399999999</c:v>
                </c:pt>
                <c:pt idx="1">
                  <c:v>24.787770399999999</c:v>
                </c:pt>
                <c:pt idx="2">
                  <c:v>24.68242433</c:v>
                </c:pt>
                <c:pt idx="3">
                  <c:v>32.998770970000002</c:v>
                </c:pt>
                <c:pt idx="4">
                  <c:v>33.682021939999998</c:v>
                </c:pt>
                <c:pt idx="5">
                  <c:v>32.422483530000001</c:v>
                </c:pt>
                <c:pt idx="6">
                  <c:v>32.277637060000004</c:v>
                </c:pt>
                <c:pt idx="7">
                  <c:v>31.241171640000001</c:v>
                </c:pt>
                <c:pt idx="8">
                  <c:v>30.677953070000001</c:v>
                </c:pt>
                <c:pt idx="9">
                  <c:v>30.078844289999999</c:v>
                </c:pt>
              </c:numCache>
            </c:numRef>
          </c:yVal>
          <c:smooth val="1"/>
          <c:extLst>
            <c:ext xmlns:c16="http://schemas.microsoft.com/office/drawing/2014/chart" uri="{C3380CC4-5D6E-409C-BE32-E72D297353CC}">
              <c16:uniqueId val="{00000001-03AA-4A81-B012-E178DD34B52A}"/>
            </c:ext>
          </c:extLst>
        </c:ser>
        <c:ser>
          <c:idx val="3"/>
          <c:order val="2"/>
          <c:tx>
            <c:v>2011</c:v>
          </c:tx>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f>ByLUyear!$E$222:$E$231</c:f>
              <c:numCache>
                <c:formatCode>General</c:formatCode>
                <c:ptCount val="10"/>
                <c:pt idx="0">
                  <c:v>-3</c:v>
                </c:pt>
                <c:pt idx="1">
                  <c:v>-2</c:v>
                </c:pt>
                <c:pt idx="2">
                  <c:v>-1</c:v>
                </c:pt>
                <c:pt idx="3">
                  <c:v>0</c:v>
                </c:pt>
                <c:pt idx="4">
                  <c:v>1</c:v>
                </c:pt>
                <c:pt idx="5">
                  <c:v>2</c:v>
                </c:pt>
                <c:pt idx="6">
                  <c:v>3</c:v>
                </c:pt>
                <c:pt idx="7">
                  <c:v>4</c:v>
                </c:pt>
                <c:pt idx="8">
                  <c:v>5</c:v>
                </c:pt>
                <c:pt idx="9">
                  <c:v>6</c:v>
                </c:pt>
              </c:numCache>
            </c:numRef>
          </c:xVal>
          <c:yVal>
            <c:numRef>
              <c:f>ByLUyear!$G$222:$G$231</c:f>
              <c:numCache>
                <c:formatCode>General</c:formatCode>
                <c:ptCount val="10"/>
                <c:pt idx="0">
                  <c:v>224.7267482</c:v>
                </c:pt>
                <c:pt idx="1">
                  <c:v>219.6155603</c:v>
                </c:pt>
                <c:pt idx="2">
                  <c:v>216.2829471</c:v>
                </c:pt>
                <c:pt idx="3">
                  <c:v>222.47381799999999</c:v>
                </c:pt>
                <c:pt idx="4">
                  <c:v>219.7799248</c:v>
                </c:pt>
                <c:pt idx="5">
                  <c:v>214.45016749999999</c:v>
                </c:pt>
                <c:pt idx="6">
                  <c:v>210.56767869999999</c:v>
                </c:pt>
                <c:pt idx="7">
                  <c:v>205.80879959999999</c:v>
                </c:pt>
                <c:pt idx="8">
                  <c:v>201.6168169</c:v>
                </c:pt>
                <c:pt idx="9">
                  <c:v>197.35654600000001</c:v>
                </c:pt>
              </c:numCache>
            </c:numRef>
          </c:yVal>
          <c:smooth val="1"/>
          <c:extLst>
            <c:ext xmlns:c16="http://schemas.microsoft.com/office/drawing/2014/chart" uri="{C3380CC4-5D6E-409C-BE32-E72D297353CC}">
              <c16:uniqueId val="{00000002-03AA-4A81-B012-E178DD34B52A}"/>
            </c:ext>
          </c:extLst>
        </c:ser>
        <c:ser>
          <c:idx val="4"/>
          <c:order val="3"/>
          <c:tx>
            <c:v>2006</c:v>
          </c:tx>
          <c:spPr>
            <a:ln w="19050" cap="rnd">
              <a:solidFill>
                <a:schemeClr val="accent5"/>
              </a:solidFill>
              <a:round/>
            </a:ln>
            <a:effectLst/>
          </c:spPr>
          <c:marker>
            <c:symbol val="circle"/>
            <c:size val="5"/>
            <c:spPr>
              <a:solidFill>
                <a:schemeClr val="accent5"/>
              </a:solidFill>
              <a:ln w="9525">
                <a:solidFill>
                  <a:schemeClr val="accent5"/>
                </a:solidFill>
              </a:ln>
              <a:effectLst/>
            </c:spPr>
          </c:marker>
          <c:xVal>
            <c:numRef>
              <c:f>ByLUyear!$E$212:$E$220</c:f>
              <c:numCache>
                <c:formatCode>General</c:formatCode>
                <c:ptCount val="9"/>
                <c:pt idx="0">
                  <c:v>-3</c:v>
                </c:pt>
                <c:pt idx="1">
                  <c:v>-2</c:v>
                </c:pt>
                <c:pt idx="2">
                  <c:v>-1</c:v>
                </c:pt>
                <c:pt idx="3">
                  <c:v>0</c:v>
                </c:pt>
                <c:pt idx="4">
                  <c:v>1</c:v>
                </c:pt>
                <c:pt idx="5">
                  <c:v>2</c:v>
                </c:pt>
                <c:pt idx="6">
                  <c:v>3</c:v>
                </c:pt>
                <c:pt idx="7">
                  <c:v>4</c:v>
                </c:pt>
                <c:pt idx="8">
                  <c:v>5</c:v>
                </c:pt>
              </c:numCache>
            </c:numRef>
          </c:xVal>
          <c:yVal>
            <c:numRef>
              <c:f>ByLUyear!$G$212:$G$220</c:f>
              <c:numCache>
                <c:formatCode>General</c:formatCode>
                <c:ptCount val="9"/>
                <c:pt idx="0">
                  <c:v>131.2101279</c:v>
                </c:pt>
                <c:pt idx="1">
                  <c:v>127.18074559999999</c:v>
                </c:pt>
                <c:pt idx="2">
                  <c:v>124.91219649999999</c:v>
                </c:pt>
                <c:pt idx="3">
                  <c:v>131.85808410000001</c:v>
                </c:pt>
                <c:pt idx="4">
                  <c:v>130.60123139999999</c:v>
                </c:pt>
                <c:pt idx="5">
                  <c:v>127.0593868</c:v>
                </c:pt>
                <c:pt idx="6">
                  <c:v>124.7168617</c:v>
                </c:pt>
                <c:pt idx="7">
                  <c:v>121.5753394</c:v>
                </c:pt>
                <c:pt idx="8">
                  <c:v>118.9126581</c:v>
                </c:pt>
              </c:numCache>
            </c:numRef>
          </c:yVal>
          <c:smooth val="1"/>
          <c:extLst>
            <c:ext xmlns:c16="http://schemas.microsoft.com/office/drawing/2014/chart" uri="{C3380CC4-5D6E-409C-BE32-E72D297353CC}">
              <c16:uniqueId val="{00000003-03AA-4A81-B012-E178DD34B52A}"/>
            </c:ext>
          </c:extLst>
        </c:ser>
        <c:dLbls>
          <c:showLegendKey val="0"/>
          <c:showVal val="0"/>
          <c:showCatName val="0"/>
          <c:showSerName val="0"/>
          <c:showPercent val="0"/>
          <c:showBubbleSize val="0"/>
        </c:dLbls>
        <c:axId val="537581960"/>
        <c:axId val="537582288"/>
      </c:scatterChart>
      <c:valAx>
        <c:axId val="53758196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7582288"/>
        <c:crosses val="autoZero"/>
        <c:crossBetween val="midCat"/>
      </c:valAx>
      <c:valAx>
        <c:axId val="5375822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7581960"/>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Event a Zone 1 SM1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1"/>
          <c:order val="0"/>
          <c:tx>
            <c:v>2016</c:v>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ByLUyear!$E$32:$E$41</c:f>
              <c:numCache>
                <c:formatCode>General</c:formatCode>
                <c:ptCount val="10"/>
                <c:pt idx="0">
                  <c:v>-3</c:v>
                </c:pt>
                <c:pt idx="1">
                  <c:v>-2</c:v>
                </c:pt>
                <c:pt idx="2">
                  <c:v>-1</c:v>
                </c:pt>
                <c:pt idx="3">
                  <c:v>0</c:v>
                </c:pt>
                <c:pt idx="4">
                  <c:v>1</c:v>
                </c:pt>
                <c:pt idx="5">
                  <c:v>2</c:v>
                </c:pt>
                <c:pt idx="6">
                  <c:v>3</c:v>
                </c:pt>
                <c:pt idx="7">
                  <c:v>4</c:v>
                </c:pt>
                <c:pt idx="8">
                  <c:v>5</c:v>
                </c:pt>
                <c:pt idx="9">
                  <c:v>6</c:v>
                </c:pt>
              </c:numCache>
            </c:numRef>
          </c:xVal>
          <c:yVal>
            <c:numRef>
              <c:f>ByLUyear!$H$32:$H$41</c:f>
              <c:numCache>
                <c:formatCode>General</c:formatCode>
                <c:ptCount val="10"/>
                <c:pt idx="0">
                  <c:v>0.53366718804854119</c:v>
                </c:pt>
                <c:pt idx="1">
                  <c:v>0.54010195920277315</c:v>
                </c:pt>
                <c:pt idx="2">
                  <c:v>0.56222561269463178</c:v>
                </c:pt>
                <c:pt idx="3">
                  <c:v>0.6710778185038152</c:v>
                </c:pt>
                <c:pt idx="4">
                  <c:v>0.70223445628217596</c:v>
                </c:pt>
                <c:pt idx="5">
                  <c:v>0.69218293073291548</c:v>
                </c:pt>
                <c:pt idx="6">
                  <c:v>0.68511506491257046</c:v>
                </c:pt>
                <c:pt idx="7">
                  <c:v>0.66969120341860611</c:v>
                </c:pt>
                <c:pt idx="8">
                  <c:v>0.65741648707918066</c:v>
                </c:pt>
                <c:pt idx="9">
                  <c:v>0.64738266152179169</c:v>
                </c:pt>
              </c:numCache>
            </c:numRef>
          </c:yVal>
          <c:smooth val="1"/>
          <c:extLst>
            <c:ext xmlns:c16="http://schemas.microsoft.com/office/drawing/2014/chart" uri="{C3380CC4-5D6E-409C-BE32-E72D297353CC}">
              <c16:uniqueId val="{00000000-EDA5-4FC5-BCD4-4258EF4BF7E3}"/>
            </c:ext>
          </c:extLst>
        </c:ser>
        <c:ser>
          <c:idx val="2"/>
          <c:order val="1"/>
          <c:tx>
            <c:v>2001</c:v>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ByLUyear!$E$2:$E$11</c:f>
              <c:numCache>
                <c:formatCode>General</c:formatCode>
                <c:ptCount val="10"/>
                <c:pt idx="0">
                  <c:v>-3</c:v>
                </c:pt>
                <c:pt idx="1">
                  <c:v>-2</c:v>
                </c:pt>
                <c:pt idx="2">
                  <c:v>-1</c:v>
                </c:pt>
                <c:pt idx="3">
                  <c:v>0</c:v>
                </c:pt>
                <c:pt idx="4">
                  <c:v>1</c:v>
                </c:pt>
                <c:pt idx="5">
                  <c:v>2</c:v>
                </c:pt>
                <c:pt idx="6">
                  <c:v>3</c:v>
                </c:pt>
                <c:pt idx="7">
                  <c:v>4</c:v>
                </c:pt>
                <c:pt idx="8">
                  <c:v>5</c:v>
                </c:pt>
                <c:pt idx="9">
                  <c:v>6</c:v>
                </c:pt>
              </c:numCache>
            </c:numRef>
          </c:xVal>
          <c:yVal>
            <c:numRef>
              <c:f>ByLUyear!$H$2:$H$11</c:f>
              <c:numCache>
                <c:formatCode>General</c:formatCode>
                <c:ptCount val="10"/>
                <c:pt idx="0">
                  <c:v>0.50383142502364997</c:v>
                </c:pt>
                <c:pt idx="1">
                  <c:v>0.51031071819855778</c:v>
                </c:pt>
                <c:pt idx="2">
                  <c:v>0.53283099168744275</c:v>
                </c:pt>
                <c:pt idx="3">
                  <c:v>0.64470638475286035</c:v>
                </c:pt>
                <c:pt idx="4">
                  <c:v>0.67874207798235431</c:v>
                </c:pt>
                <c:pt idx="5">
                  <c:v>0.66927211218608351</c:v>
                </c:pt>
                <c:pt idx="6">
                  <c:v>0.66257426356840987</c:v>
                </c:pt>
                <c:pt idx="7">
                  <c:v>0.64677310074696281</c:v>
                </c:pt>
                <c:pt idx="8">
                  <c:v>0.63402338040446093</c:v>
                </c:pt>
                <c:pt idx="9">
                  <c:v>0.62354528837039802</c:v>
                </c:pt>
              </c:numCache>
            </c:numRef>
          </c:yVal>
          <c:smooth val="1"/>
          <c:extLst>
            <c:ext xmlns:c16="http://schemas.microsoft.com/office/drawing/2014/chart" uri="{C3380CC4-5D6E-409C-BE32-E72D297353CC}">
              <c16:uniqueId val="{00000001-EDA5-4FC5-BCD4-4258EF4BF7E3}"/>
            </c:ext>
          </c:extLst>
        </c:ser>
        <c:ser>
          <c:idx val="3"/>
          <c:order val="2"/>
          <c:tx>
            <c:v>2011</c:v>
          </c:tx>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f>ByLUyear!$E$22:$E$31</c:f>
              <c:numCache>
                <c:formatCode>General</c:formatCode>
                <c:ptCount val="10"/>
                <c:pt idx="0">
                  <c:v>-3</c:v>
                </c:pt>
                <c:pt idx="1">
                  <c:v>-2</c:v>
                </c:pt>
                <c:pt idx="2">
                  <c:v>-1</c:v>
                </c:pt>
                <c:pt idx="3">
                  <c:v>0</c:v>
                </c:pt>
                <c:pt idx="4">
                  <c:v>1</c:v>
                </c:pt>
                <c:pt idx="5">
                  <c:v>2</c:v>
                </c:pt>
                <c:pt idx="6">
                  <c:v>3</c:v>
                </c:pt>
                <c:pt idx="7">
                  <c:v>4</c:v>
                </c:pt>
                <c:pt idx="8">
                  <c:v>5</c:v>
                </c:pt>
                <c:pt idx="9">
                  <c:v>6</c:v>
                </c:pt>
              </c:numCache>
            </c:numRef>
          </c:xVal>
          <c:yVal>
            <c:numRef>
              <c:f>ByLUyear!$H$22:$H$31</c:f>
              <c:numCache>
                <c:formatCode>General</c:formatCode>
                <c:ptCount val="10"/>
                <c:pt idx="0">
                  <c:v>0.5242733035046987</c:v>
                </c:pt>
                <c:pt idx="1">
                  <c:v>0.53069911970795991</c:v>
                </c:pt>
                <c:pt idx="2">
                  <c:v>0.55279823214172608</c:v>
                </c:pt>
                <c:pt idx="3">
                  <c:v>0.6616506128164823</c:v>
                </c:pt>
                <c:pt idx="4">
                  <c:v>0.69318624617096902</c:v>
                </c:pt>
                <c:pt idx="5">
                  <c:v>0.68301183681288169</c:v>
                </c:pt>
                <c:pt idx="6">
                  <c:v>0.67588810314853753</c:v>
                </c:pt>
                <c:pt idx="7">
                  <c:v>0.66034436239275385</c:v>
                </c:pt>
                <c:pt idx="8">
                  <c:v>0.61215487740775376</c:v>
                </c:pt>
                <c:pt idx="9">
                  <c:v>0.63772867704758385</c:v>
                </c:pt>
              </c:numCache>
            </c:numRef>
          </c:yVal>
          <c:smooth val="1"/>
          <c:extLst>
            <c:ext xmlns:c16="http://schemas.microsoft.com/office/drawing/2014/chart" uri="{C3380CC4-5D6E-409C-BE32-E72D297353CC}">
              <c16:uniqueId val="{00000002-EDA5-4FC5-BCD4-4258EF4BF7E3}"/>
            </c:ext>
          </c:extLst>
        </c:ser>
        <c:ser>
          <c:idx val="4"/>
          <c:order val="3"/>
          <c:tx>
            <c:v>2006</c:v>
          </c:tx>
          <c:spPr>
            <a:ln w="19050" cap="rnd">
              <a:solidFill>
                <a:schemeClr val="accent5"/>
              </a:solidFill>
              <a:round/>
            </a:ln>
            <a:effectLst/>
          </c:spPr>
          <c:marker>
            <c:symbol val="circle"/>
            <c:size val="5"/>
            <c:spPr>
              <a:solidFill>
                <a:schemeClr val="accent5"/>
              </a:solidFill>
              <a:ln w="9525">
                <a:solidFill>
                  <a:schemeClr val="accent5"/>
                </a:solidFill>
              </a:ln>
              <a:effectLst/>
            </c:spPr>
          </c:marker>
          <c:xVal>
            <c:numRef>
              <c:f>ByLUyear!$E$12:$E$21</c:f>
              <c:numCache>
                <c:formatCode>General</c:formatCode>
                <c:ptCount val="10"/>
                <c:pt idx="0">
                  <c:v>-3</c:v>
                </c:pt>
                <c:pt idx="1">
                  <c:v>-2</c:v>
                </c:pt>
                <c:pt idx="2">
                  <c:v>-1</c:v>
                </c:pt>
                <c:pt idx="3">
                  <c:v>0</c:v>
                </c:pt>
                <c:pt idx="4">
                  <c:v>1</c:v>
                </c:pt>
                <c:pt idx="5">
                  <c:v>2</c:v>
                </c:pt>
                <c:pt idx="6">
                  <c:v>3</c:v>
                </c:pt>
                <c:pt idx="7">
                  <c:v>4</c:v>
                </c:pt>
                <c:pt idx="8">
                  <c:v>5</c:v>
                </c:pt>
                <c:pt idx="9">
                  <c:v>6</c:v>
                </c:pt>
              </c:numCache>
            </c:numRef>
          </c:xVal>
          <c:yVal>
            <c:numRef>
              <c:f>ByLUyear!$H$12:$H$21</c:f>
              <c:numCache>
                <c:formatCode>General</c:formatCode>
                <c:ptCount val="10"/>
                <c:pt idx="0">
                  <c:v>0.50059908573811285</c:v>
                </c:pt>
                <c:pt idx="1">
                  <c:v>0.50697210175682328</c:v>
                </c:pt>
                <c:pt idx="2">
                  <c:v>0.52921946925629759</c:v>
                </c:pt>
                <c:pt idx="3">
                  <c:v>0.63951288710186582</c:v>
                </c:pt>
                <c:pt idx="4">
                  <c:v>0.67328054158987405</c:v>
                </c:pt>
                <c:pt idx="5">
                  <c:v>0.66462795824526311</c:v>
                </c:pt>
                <c:pt idx="6">
                  <c:v>0.65844615125013684</c:v>
                </c:pt>
                <c:pt idx="7">
                  <c:v>0.64312318623244402</c:v>
                </c:pt>
                <c:pt idx="8">
                  <c:v>0.63057883703958484</c:v>
                </c:pt>
                <c:pt idx="9">
                  <c:v>0.62025018852806379</c:v>
                </c:pt>
              </c:numCache>
            </c:numRef>
          </c:yVal>
          <c:smooth val="1"/>
          <c:extLst>
            <c:ext xmlns:c16="http://schemas.microsoft.com/office/drawing/2014/chart" uri="{C3380CC4-5D6E-409C-BE32-E72D297353CC}">
              <c16:uniqueId val="{00000003-EDA5-4FC5-BCD4-4258EF4BF7E3}"/>
            </c:ext>
          </c:extLst>
        </c:ser>
        <c:dLbls>
          <c:showLegendKey val="0"/>
          <c:showVal val="0"/>
          <c:showCatName val="0"/>
          <c:showSerName val="0"/>
          <c:showPercent val="0"/>
          <c:showBubbleSize val="0"/>
        </c:dLbls>
        <c:axId val="537581960"/>
        <c:axId val="537582288"/>
      </c:scatterChart>
      <c:valAx>
        <c:axId val="53758196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7582288"/>
        <c:crosses val="autoZero"/>
        <c:crossBetween val="midCat"/>
      </c:valAx>
      <c:valAx>
        <c:axId val="5375822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7581960"/>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nSLO Event d Zone 5</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1"/>
          <c:order val="0"/>
          <c:tx>
            <c:v>2016</c:v>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ByLUyear!$E$912:$E$921</c:f>
              <c:numCache>
                <c:formatCode>General</c:formatCode>
                <c:ptCount val="10"/>
                <c:pt idx="0">
                  <c:v>-3</c:v>
                </c:pt>
                <c:pt idx="1">
                  <c:v>-2</c:v>
                </c:pt>
                <c:pt idx="2">
                  <c:v>-1</c:v>
                </c:pt>
                <c:pt idx="3">
                  <c:v>0</c:v>
                </c:pt>
                <c:pt idx="4">
                  <c:v>1</c:v>
                </c:pt>
                <c:pt idx="5">
                  <c:v>2</c:v>
                </c:pt>
                <c:pt idx="6">
                  <c:v>3</c:v>
                </c:pt>
                <c:pt idx="7">
                  <c:v>4</c:v>
                </c:pt>
                <c:pt idx="8">
                  <c:v>5</c:v>
                </c:pt>
                <c:pt idx="9">
                  <c:v>6</c:v>
                </c:pt>
              </c:numCache>
            </c:numRef>
          </c:xVal>
          <c:yVal>
            <c:numRef>
              <c:f>ByLUyear!$I$912:$I$921</c:f>
              <c:numCache>
                <c:formatCode>General</c:formatCode>
                <c:ptCount val="10"/>
                <c:pt idx="0">
                  <c:v>-1.332078734024303</c:v>
                </c:pt>
                <c:pt idx="1">
                  <c:v>-1.5127211114014272</c:v>
                </c:pt>
                <c:pt idx="2">
                  <c:v>-1.0230982937699629</c:v>
                </c:pt>
                <c:pt idx="3">
                  <c:v>0.51622502296749606</c:v>
                </c:pt>
                <c:pt idx="4">
                  <c:v>6.8085427628905737E-2</c:v>
                </c:pt>
                <c:pt idx="5">
                  <c:v>0.15319707674552835</c:v>
                </c:pt>
                <c:pt idx="6">
                  <c:v>0.31365371818671717</c:v>
                </c:pt>
                <c:pt idx="7">
                  <c:v>0.49030968845359668</c:v>
                </c:pt>
                <c:pt idx="8">
                  <c:v>0.6383308983067284</c:v>
                </c:pt>
                <c:pt idx="9">
                  <c:v>1.6880963069067363</c:v>
                </c:pt>
              </c:numCache>
            </c:numRef>
          </c:yVal>
          <c:smooth val="1"/>
          <c:extLst>
            <c:ext xmlns:c16="http://schemas.microsoft.com/office/drawing/2014/chart" uri="{C3380CC4-5D6E-409C-BE32-E72D297353CC}">
              <c16:uniqueId val="{00000000-2C3F-4F13-A9DF-537E193FBA6F}"/>
            </c:ext>
          </c:extLst>
        </c:ser>
        <c:ser>
          <c:idx val="3"/>
          <c:order val="1"/>
          <c:tx>
            <c:v>2011</c:v>
          </c:tx>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f>ByLUyear!$E$902:$E$911</c:f>
              <c:numCache>
                <c:formatCode>General</c:formatCode>
                <c:ptCount val="10"/>
                <c:pt idx="0">
                  <c:v>-3</c:v>
                </c:pt>
                <c:pt idx="1">
                  <c:v>-2</c:v>
                </c:pt>
                <c:pt idx="2">
                  <c:v>-1</c:v>
                </c:pt>
                <c:pt idx="3">
                  <c:v>0</c:v>
                </c:pt>
                <c:pt idx="4">
                  <c:v>1</c:v>
                </c:pt>
                <c:pt idx="5">
                  <c:v>2</c:v>
                </c:pt>
                <c:pt idx="6">
                  <c:v>3</c:v>
                </c:pt>
                <c:pt idx="7">
                  <c:v>4</c:v>
                </c:pt>
                <c:pt idx="8">
                  <c:v>5</c:v>
                </c:pt>
                <c:pt idx="9">
                  <c:v>6</c:v>
                </c:pt>
              </c:numCache>
            </c:numRef>
          </c:xVal>
          <c:yVal>
            <c:numRef>
              <c:f>ByLUyear!$I$902:$I$911</c:f>
              <c:numCache>
                <c:formatCode>General</c:formatCode>
                <c:ptCount val="10"/>
                <c:pt idx="0">
                  <c:v>-1.3446212783374309</c:v>
                </c:pt>
                <c:pt idx="1">
                  <c:v>-1.4995874366689335</c:v>
                </c:pt>
                <c:pt idx="2">
                  <c:v>-1.0185229154129305</c:v>
                </c:pt>
                <c:pt idx="3">
                  <c:v>0.45963230698432256</c:v>
                </c:pt>
                <c:pt idx="4">
                  <c:v>5.4792647698710242E-2</c:v>
                </c:pt>
                <c:pt idx="5">
                  <c:v>0.1535361981068161</c:v>
                </c:pt>
                <c:pt idx="6">
                  <c:v>0.32414192273841119</c:v>
                </c:pt>
                <c:pt idx="7">
                  <c:v>0.51094630498414828</c:v>
                </c:pt>
                <c:pt idx="8">
                  <c:v>0.67100889351832205</c:v>
                </c:pt>
                <c:pt idx="9">
                  <c:v>1.6886733563886187</c:v>
                </c:pt>
              </c:numCache>
            </c:numRef>
          </c:yVal>
          <c:smooth val="1"/>
          <c:extLst>
            <c:ext xmlns:c16="http://schemas.microsoft.com/office/drawing/2014/chart" uri="{C3380CC4-5D6E-409C-BE32-E72D297353CC}">
              <c16:uniqueId val="{00000002-2C3F-4F13-A9DF-537E193FBA6F}"/>
            </c:ext>
          </c:extLst>
        </c:ser>
        <c:ser>
          <c:idx val="4"/>
          <c:order val="2"/>
          <c:tx>
            <c:v>2006</c:v>
          </c:tx>
          <c:spPr>
            <a:ln w="19050" cap="rnd">
              <a:solidFill>
                <a:schemeClr val="accent5"/>
              </a:solidFill>
              <a:round/>
            </a:ln>
            <a:effectLst/>
          </c:spPr>
          <c:marker>
            <c:symbol val="circle"/>
            <c:size val="5"/>
            <c:spPr>
              <a:solidFill>
                <a:schemeClr val="accent5"/>
              </a:solidFill>
              <a:ln w="9525">
                <a:solidFill>
                  <a:schemeClr val="accent5"/>
                </a:solidFill>
              </a:ln>
              <a:effectLst/>
            </c:spPr>
          </c:marker>
          <c:xVal>
            <c:numRef>
              <c:f>ByLUyear!$E$892:$E$901</c:f>
              <c:numCache>
                <c:formatCode>General</c:formatCode>
                <c:ptCount val="10"/>
                <c:pt idx="0">
                  <c:v>-3</c:v>
                </c:pt>
                <c:pt idx="1">
                  <c:v>-2</c:v>
                </c:pt>
                <c:pt idx="2">
                  <c:v>-1</c:v>
                </c:pt>
                <c:pt idx="3">
                  <c:v>0</c:v>
                </c:pt>
                <c:pt idx="4">
                  <c:v>1</c:v>
                </c:pt>
                <c:pt idx="5">
                  <c:v>2</c:v>
                </c:pt>
                <c:pt idx="6">
                  <c:v>3</c:v>
                </c:pt>
                <c:pt idx="7">
                  <c:v>4</c:v>
                </c:pt>
                <c:pt idx="8">
                  <c:v>5</c:v>
                </c:pt>
                <c:pt idx="9">
                  <c:v>6</c:v>
                </c:pt>
              </c:numCache>
            </c:numRef>
          </c:xVal>
          <c:yVal>
            <c:numRef>
              <c:f>ByLUyear!$I$892:$I$901</c:f>
              <c:numCache>
                <c:formatCode>General</c:formatCode>
                <c:ptCount val="10"/>
                <c:pt idx="0">
                  <c:v>-1.2990198101073027</c:v>
                </c:pt>
                <c:pt idx="1">
                  <c:v>-1.5029217981961167</c:v>
                </c:pt>
                <c:pt idx="2">
                  <c:v>-1.0300745685321726</c:v>
                </c:pt>
                <c:pt idx="3">
                  <c:v>0.47953930967381786</c:v>
                </c:pt>
                <c:pt idx="4">
                  <c:v>2.7770988572509859E-2</c:v>
                </c:pt>
                <c:pt idx="5">
                  <c:v>0.12321413368599543</c:v>
                </c:pt>
                <c:pt idx="6">
                  <c:v>0.30979858756617196</c:v>
                </c:pt>
                <c:pt idx="7">
                  <c:v>0.5065763869732296</c:v>
                </c:pt>
                <c:pt idx="8">
                  <c:v>0.66823821590654575</c:v>
                </c:pt>
                <c:pt idx="9">
                  <c:v>1.7168785544573213</c:v>
                </c:pt>
              </c:numCache>
            </c:numRef>
          </c:yVal>
          <c:smooth val="1"/>
          <c:extLst>
            <c:ext xmlns:c16="http://schemas.microsoft.com/office/drawing/2014/chart" uri="{C3380CC4-5D6E-409C-BE32-E72D297353CC}">
              <c16:uniqueId val="{00000003-2C3F-4F13-A9DF-537E193FBA6F}"/>
            </c:ext>
          </c:extLst>
        </c:ser>
        <c:ser>
          <c:idx val="2"/>
          <c:order val="3"/>
          <c:tx>
            <c:v>2001</c:v>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ByLUyear!$E$882:$E$891</c:f>
              <c:numCache>
                <c:formatCode>General</c:formatCode>
                <c:ptCount val="10"/>
                <c:pt idx="0">
                  <c:v>-3</c:v>
                </c:pt>
                <c:pt idx="1">
                  <c:v>-2</c:v>
                </c:pt>
                <c:pt idx="2">
                  <c:v>-1</c:v>
                </c:pt>
                <c:pt idx="3">
                  <c:v>0</c:v>
                </c:pt>
                <c:pt idx="4">
                  <c:v>1</c:v>
                </c:pt>
                <c:pt idx="5">
                  <c:v>2</c:v>
                </c:pt>
                <c:pt idx="6">
                  <c:v>3</c:v>
                </c:pt>
                <c:pt idx="7">
                  <c:v>4</c:v>
                </c:pt>
                <c:pt idx="8">
                  <c:v>5</c:v>
                </c:pt>
                <c:pt idx="9">
                  <c:v>6</c:v>
                </c:pt>
              </c:numCache>
            </c:numRef>
          </c:xVal>
          <c:yVal>
            <c:numRef>
              <c:f>ByLUyear!$I$882:$I$891</c:f>
              <c:numCache>
                <c:formatCode>General</c:formatCode>
                <c:ptCount val="10"/>
                <c:pt idx="0">
                  <c:v>-1.3055050533522783</c:v>
                </c:pt>
                <c:pt idx="1">
                  <c:v>-1.4552523297190576</c:v>
                </c:pt>
                <c:pt idx="2">
                  <c:v>-1.0181507272664359</c:v>
                </c:pt>
                <c:pt idx="3">
                  <c:v>0.32417619289196964</c:v>
                </c:pt>
                <c:pt idx="4">
                  <c:v>-2.490801811337949E-2</c:v>
                </c:pt>
                <c:pt idx="5">
                  <c:v>0.10449143604498784</c:v>
                </c:pt>
                <c:pt idx="6">
                  <c:v>0.32062682068459764</c:v>
                </c:pt>
                <c:pt idx="7">
                  <c:v>0.55188756534444883</c:v>
                </c:pt>
                <c:pt idx="8">
                  <c:v>0.75853564497828752</c:v>
                </c:pt>
                <c:pt idx="9">
                  <c:v>1.7440984685068597</c:v>
                </c:pt>
              </c:numCache>
            </c:numRef>
          </c:yVal>
          <c:smooth val="1"/>
          <c:extLst>
            <c:ext xmlns:c16="http://schemas.microsoft.com/office/drawing/2014/chart" uri="{C3380CC4-5D6E-409C-BE32-E72D297353CC}">
              <c16:uniqueId val="{00000001-2C3F-4F13-A9DF-537E193FBA6F}"/>
            </c:ext>
          </c:extLst>
        </c:ser>
        <c:dLbls>
          <c:showLegendKey val="0"/>
          <c:showVal val="0"/>
          <c:showCatName val="0"/>
          <c:showSerName val="0"/>
          <c:showPercent val="0"/>
          <c:showBubbleSize val="0"/>
        </c:dLbls>
        <c:axId val="537581960"/>
        <c:axId val="537582288"/>
      </c:scatterChart>
      <c:valAx>
        <c:axId val="53758196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7582288"/>
        <c:crosses val="autoZero"/>
        <c:crossBetween val="midCat"/>
      </c:valAx>
      <c:valAx>
        <c:axId val="5375822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7581960"/>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smoothMarker"/>
        <c:varyColors val="0"/>
        <c:ser>
          <c:idx val="0"/>
          <c:order val="0"/>
          <c:tx>
            <c:v>Event a</c:v>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prcp_events!$E$2:$E$11</c:f>
              <c:numCache>
                <c:formatCode>General</c:formatCode>
                <c:ptCount val="10"/>
                <c:pt idx="0">
                  <c:v>-3</c:v>
                </c:pt>
                <c:pt idx="1">
                  <c:v>-2</c:v>
                </c:pt>
                <c:pt idx="2">
                  <c:v>-1</c:v>
                </c:pt>
                <c:pt idx="3">
                  <c:v>0</c:v>
                </c:pt>
                <c:pt idx="4">
                  <c:v>1</c:v>
                </c:pt>
                <c:pt idx="5">
                  <c:v>2</c:v>
                </c:pt>
                <c:pt idx="6">
                  <c:v>3</c:v>
                </c:pt>
                <c:pt idx="7">
                  <c:v>4</c:v>
                </c:pt>
                <c:pt idx="8">
                  <c:v>5</c:v>
                </c:pt>
                <c:pt idx="9">
                  <c:v>6</c:v>
                </c:pt>
              </c:numCache>
            </c:numRef>
          </c:xVal>
          <c:yVal>
            <c:numRef>
              <c:f>prcp_events!$F$2:$F$11</c:f>
              <c:numCache>
                <c:formatCode>General</c:formatCode>
                <c:ptCount val="10"/>
                <c:pt idx="0">
                  <c:v>12</c:v>
                </c:pt>
                <c:pt idx="1">
                  <c:v>8</c:v>
                </c:pt>
                <c:pt idx="2">
                  <c:v>22</c:v>
                </c:pt>
                <c:pt idx="3">
                  <c:v>103</c:v>
                </c:pt>
                <c:pt idx="4">
                  <c:v>51</c:v>
                </c:pt>
                <c:pt idx="5">
                  <c:v>13</c:v>
                </c:pt>
                <c:pt idx="6">
                  <c:v>11</c:v>
                </c:pt>
                <c:pt idx="7">
                  <c:v>0</c:v>
                </c:pt>
                <c:pt idx="8">
                  <c:v>0</c:v>
                </c:pt>
                <c:pt idx="9">
                  <c:v>0</c:v>
                </c:pt>
              </c:numCache>
            </c:numRef>
          </c:yVal>
          <c:smooth val="1"/>
          <c:extLst>
            <c:ext xmlns:c16="http://schemas.microsoft.com/office/drawing/2014/chart" uri="{C3380CC4-5D6E-409C-BE32-E72D297353CC}">
              <c16:uniqueId val="{00000000-2CEA-4841-AAD7-B19671434342}"/>
            </c:ext>
          </c:extLst>
        </c:ser>
        <c:ser>
          <c:idx val="1"/>
          <c:order val="1"/>
          <c:tx>
            <c:v>Event b</c:v>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prcp_events!$E$12:$E$21</c:f>
              <c:numCache>
                <c:formatCode>General</c:formatCode>
                <c:ptCount val="10"/>
                <c:pt idx="0">
                  <c:v>-3</c:v>
                </c:pt>
                <c:pt idx="1">
                  <c:v>-2</c:v>
                </c:pt>
                <c:pt idx="2">
                  <c:v>-1</c:v>
                </c:pt>
                <c:pt idx="3">
                  <c:v>0</c:v>
                </c:pt>
                <c:pt idx="4">
                  <c:v>1</c:v>
                </c:pt>
                <c:pt idx="5">
                  <c:v>2</c:v>
                </c:pt>
                <c:pt idx="6">
                  <c:v>3</c:v>
                </c:pt>
                <c:pt idx="7">
                  <c:v>4</c:v>
                </c:pt>
                <c:pt idx="8">
                  <c:v>5</c:v>
                </c:pt>
                <c:pt idx="9">
                  <c:v>6</c:v>
                </c:pt>
              </c:numCache>
            </c:numRef>
          </c:xVal>
          <c:yVal>
            <c:numRef>
              <c:f>prcp_events!$F$12:$F$21</c:f>
              <c:numCache>
                <c:formatCode>General</c:formatCode>
                <c:ptCount val="10"/>
                <c:pt idx="0">
                  <c:v>32</c:v>
                </c:pt>
                <c:pt idx="1">
                  <c:v>0</c:v>
                </c:pt>
                <c:pt idx="2">
                  <c:v>102</c:v>
                </c:pt>
                <c:pt idx="3">
                  <c:v>116</c:v>
                </c:pt>
                <c:pt idx="4">
                  <c:v>13</c:v>
                </c:pt>
                <c:pt idx="5">
                  <c:v>0</c:v>
                </c:pt>
                <c:pt idx="6">
                  <c:v>0</c:v>
                </c:pt>
                <c:pt idx="7">
                  <c:v>0</c:v>
                </c:pt>
                <c:pt idx="8">
                  <c:v>12</c:v>
                </c:pt>
                <c:pt idx="9">
                  <c:v>0</c:v>
                </c:pt>
              </c:numCache>
            </c:numRef>
          </c:yVal>
          <c:smooth val="1"/>
          <c:extLst>
            <c:ext xmlns:c16="http://schemas.microsoft.com/office/drawing/2014/chart" uri="{C3380CC4-5D6E-409C-BE32-E72D297353CC}">
              <c16:uniqueId val="{00000001-2CEA-4841-AAD7-B19671434342}"/>
            </c:ext>
          </c:extLst>
        </c:ser>
        <c:ser>
          <c:idx val="2"/>
          <c:order val="2"/>
          <c:tx>
            <c:v>Event c</c:v>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prcp_events!$E$22:$E$31</c:f>
              <c:numCache>
                <c:formatCode>General</c:formatCode>
                <c:ptCount val="10"/>
                <c:pt idx="0">
                  <c:v>-3</c:v>
                </c:pt>
                <c:pt idx="1">
                  <c:v>-2</c:v>
                </c:pt>
                <c:pt idx="2">
                  <c:v>-1</c:v>
                </c:pt>
                <c:pt idx="3">
                  <c:v>0</c:v>
                </c:pt>
                <c:pt idx="4">
                  <c:v>1</c:v>
                </c:pt>
                <c:pt idx="5">
                  <c:v>2</c:v>
                </c:pt>
                <c:pt idx="6">
                  <c:v>3</c:v>
                </c:pt>
                <c:pt idx="7">
                  <c:v>4</c:v>
                </c:pt>
                <c:pt idx="8">
                  <c:v>5</c:v>
                </c:pt>
                <c:pt idx="9">
                  <c:v>6</c:v>
                </c:pt>
              </c:numCache>
            </c:numRef>
          </c:xVal>
          <c:yVal>
            <c:numRef>
              <c:f>prcp_events!$F$22:$F$31</c:f>
              <c:numCache>
                <c:formatCode>General</c:formatCode>
                <c:ptCount val="10"/>
                <c:pt idx="0">
                  <c:v>11</c:v>
                </c:pt>
                <c:pt idx="1">
                  <c:v>0</c:v>
                </c:pt>
                <c:pt idx="2">
                  <c:v>0</c:v>
                </c:pt>
                <c:pt idx="3">
                  <c:v>166</c:v>
                </c:pt>
                <c:pt idx="4">
                  <c:v>0</c:v>
                </c:pt>
                <c:pt idx="5">
                  <c:v>0</c:v>
                </c:pt>
                <c:pt idx="6">
                  <c:v>0</c:v>
                </c:pt>
                <c:pt idx="7">
                  <c:v>0</c:v>
                </c:pt>
                <c:pt idx="8">
                  <c:v>0</c:v>
                </c:pt>
                <c:pt idx="9">
                  <c:v>0</c:v>
                </c:pt>
              </c:numCache>
            </c:numRef>
          </c:yVal>
          <c:smooth val="1"/>
          <c:extLst>
            <c:ext xmlns:c16="http://schemas.microsoft.com/office/drawing/2014/chart" uri="{C3380CC4-5D6E-409C-BE32-E72D297353CC}">
              <c16:uniqueId val="{00000002-2CEA-4841-AAD7-B19671434342}"/>
            </c:ext>
          </c:extLst>
        </c:ser>
        <c:ser>
          <c:idx val="3"/>
          <c:order val="3"/>
          <c:tx>
            <c:v>Event d</c:v>
          </c:tx>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f>prcp_events!$E$32:$E$41</c:f>
              <c:numCache>
                <c:formatCode>General</c:formatCode>
                <c:ptCount val="10"/>
                <c:pt idx="0">
                  <c:v>-3</c:v>
                </c:pt>
                <c:pt idx="1">
                  <c:v>-2</c:v>
                </c:pt>
                <c:pt idx="2">
                  <c:v>-1</c:v>
                </c:pt>
                <c:pt idx="3">
                  <c:v>0</c:v>
                </c:pt>
                <c:pt idx="4">
                  <c:v>1</c:v>
                </c:pt>
                <c:pt idx="5">
                  <c:v>2</c:v>
                </c:pt>
                <c:pt idx="6">
                  <c:v>3</c:v>
                </c:pt>
                <c:pt idx="7">
                  <c:v>4</c:v>
                </c:pt>
                <c:pt idx="8">
                  <c:v>5</c:v>
                </c:pt>
                <c:pt idx="9">
                  <c:v>6</c:v>
                </c:pt>
              </c:numCache>
            </c:numRef>
          </c:xVal>
          <c:yVal>
            <c:numRef>
              <c:f>prcp_events!$F$32:$F$41</c:f>
              <c:numCache>
                <c:formatCode>General</c:formatCode>
                <c:ptCount val="10"/>
                <c:pt idx="0">
                  <c:v>0</c:v>
                </c:pt>
                <c:pt idx="1">
                  <c:v>0</c:v>
                </c:pt>
                <c:pt idx="2">
                  <c:v>75</c:v>
                </c:pt>
                <c:pt idx="3">
                  <c:v>200</c:v>
                </c:pt>
                <c:pt idx="4">
                  <c:v>28</c:v>
                </c:pt>
                <c:pt idx="5">
                  <c:v>0</c:v>
                </c:pt>
                <c:pt idx="6">
                  <c:v>0</c:v>
                </c:pt>
                <c:pt idx="7">
                  <c:v>0</c:v>
                </c:pt>
                <c:pt idx="8">
                  <c:v>0</c:v>
                </c:pt>
                <c:pt idx="9">
                  <c:v>90</c:v>
                </c:pt>
              </c:numCache>
            </c:numRef>
          </c:yVal>
          <c:smooth val="1"/>
          <c:extLst>
            <c:ext xmlns:c16="http://schemas.microsoft.com/office/drawing/2014/chart" uri="{C3380CC4-5D6E-409C-BE32-E72D297353CC}">
              <c16:uniqueId val="{00000003-2CEA-4841-AAD7-B19671434342}"/>
            </c:ext>
          </c:extLst>
        </c:ser>
        <c:ser>
          <c:idx val="4"/>
          <c:order val="4"/>
          <c:tx>
            <c:v>Event e</c:v>
          </c:tx>
          <c:spPr>
            <a:ln w="19050" cap="rnd">
              <a:solidFill>
                <a:schemeClr val="accent5"/>
              </a:solidFill>
              <a:round/>
            </a:ln>
            <a:effectLst/>
          </c:spPr>
          <c:marker>
            <c:symbol val="circle"/>
            <c:size val="5"/>
            <c:spPr>
              <a:solidFill>
                <a:schemeClr val="accent5"/>
              </a:solidFill>
              <a:ln w="9525">
                <a:solidFill>
                  <a:schemeClr val="accent5"/>
                </a:solidFill>
              </a:ln>
              <a:effectLst/>
            </c:spPr>
          </c:marker>
          <c:xVal>
            <c:numRef>
              <c:f>prcp_events!$E$42:$E$51</c:f>
              <c:numCache>
                <c:formatCode>General</c:formatCode>
                <c:ptCount val="10"/>
                <c:pt idx="0">
                  <c:v>-3</c:v>
                </c:pt>
                <c:pt idx="1">
                  <c:v>-2</c:v>
                </c:pt>
                <c:pt idx="2">
                  <c:v>-1</c:v>
                </c:pt>
                <c:pt idx="3">
                  <c:v>0</c:v>
                </c:pt>
                <c:pt idx="4">
                  <c:v>1</c:v>
                </c:pt>
                <c:pt idx="5">
                  <c:v>2</c:v>
                </c:pt>
                <c:pt idx="6">
                  <c:v>3</c:v>
                </c:pt>
                <c:pt idx="7">
                  <c:v>4</c:v>
                </c:pt>
                <c:pt idx="8">
                  <c:v>5</c:v>
                </c:pt>
                <c:pt idx="9">
                  <c:v>6</c:v>
                </c:pt>
              </c:numCache>
            </c:numRef>
          </c:xVal>
          <c:yVal>
            <c:numRef>
              <c:f>prcp_events!$F$42:$F$51</c:f>
              <c:numCache>
                <c:formatCode>General</c:formatCode>
                <c:ptCount val="10"/>
                <c:pt idx="0">
                  <c:v>0</c:v>
                </c:pt>
                <c:pt idx="1">
                  <c:v>0</c:v>
                </c:pt>
                <c:pt idx="2">
                  <c:v>0</c:v>
                </c:pt>
                <c:pt idx="3">
                  <c:v>123</c:v>
                </c:pt>
                <c:pt idx="4">
                  <c:v>0</c:v>
                </c:pt>
                <c:pt idx="5">
                  <c:v>0</c:v>
                </c:pt>
                <c:pt idx="6">
                  <c:v>0</c:v>
                </c:pt>
                <c:pt idx="7">
                  <c:v>0</c:v>
                </c:pt>
                <c:pt idx="8">
                  <c:v>0</c:v>
                </c:pt>
                <c:pt idx="9">
                  <c:v>0</c:v>
                </c:pt>
              </c:numCache>
            </c:numRef>
          </c:yVal>
          <c:smooth val="1"/>
          <c:extLst>
            <c:ext xmlns:c16="http://schemas.microsoft.com/office/drawing/2014/chart" uri="{C3380CC4-5D6E-409C-BE32-E72D297353CC}">
              <c16:uniqueId val="{00000004-2CEA-4841-AAD7-B19671434342}"/>
            </c:ext>
          </c:extLst>
        </c:ser>
        <c:dLbls>
          <c:showLegendKey val="0"/>
          <c:showVal val="0"/>
          <c:showCatName val="0"/>
          <c:showSerName val="0"/>
          <c:showPercent val="0"/>
          <c:showBubbleSize val="0"/>
        </c:dLbls>
        <c:axId val="730291312"/>
        <c:axId val="730284424"/>
      </c:scatterChart>
      <c:valAx>
        <c:axId val="73029131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0284424"/>
        <c:crosses val="autoZero"/>
        <c:crossBetween val="midCat"/>
      </c:valAx>
      <c:valAx>
        <c:axId val="7302844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0291312"/>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Zone 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v>Event a</c:v>
          </c:tx>
          <c:spPr>
            <a:ln w="28575" cap="rnd">
              <a:solidFill>
                <a:schemeClr val="accent2"/>
              </a:solidFill>
              <a:round/>
            </a:ln>
            <a:effectLst/>
          </c:spPr>
          <c:marker>
            <c:symbol val="none"/>
          </c:marker>
          <c:cat>
            <c:numRef>
              <c:f>ByLUyear!$AW$2:$AW$5</c:f>
              <c:numCache>
                <c:formatCode>General</c:formatCode>
                <c:ptCount val="4"/>
                <c:pt idx="0">
                  <c:v>2001</c:v>
                </c:pt>
                <c:pt idx="1">
                  <c:v>2006</c:v>
                </c:pt>
                <c:pt idx="2">
                  <c:v>2011</c:v>
                </c:pt>
                <c:pt idx="3">
                  <c:v>2016</c:v>
                </c:pt>
              </c:numCache>
            </c:numRef>
          </c:cat>
          <c:val>
            <c:numRef>
              <c:f>ByLUyear!$AX$2:$AX$5</c:f>
              <c:numCache>
                <c:formatCode>General</c:formatCode>
                <c:ptCount val="4"/>
                <c:pt idx="0">
                  <c:v>3.8890684913671594</c:v>
                </c:pt>
                <c:pt idx="1">
                  <c:v>3.595756171319815</c:v>
                </c:pt>
                <c:pt idx="2">
                  <c:v>3.0064079696320865</c:v>
                </c:pt>
                <c:pt idx="3">
                  <c:v>2.9555213465831058</c:v>
                </c:pt>
              </c:numCache>
            </c:numRef>
          </c:val>
          <c:smooth val="0"/>
          <c:extLst>
            <c:ext xmlns:c16="http://schemas.microsoft.com/office/drawing/2014/chart" uri="{C3380CC4-5D6E-409C-BE32-E72D297353CC}">
              <c16:uniqueId val="{00000001-9A77-44CD-A10D-13668A2E1ED6}"/>
            </c:ext>
          </c:extLst>
        </c:ser>
        <c:ser>
          <c:idx val="0"/>
          <c:order val="1"/>
          <c:tx>
            <c:v>Event b</c:v>
          </c:tx>
          <c:spPr>
            <a:ln w="28575" cap="rnd">
              <a:solidFill>
                <a:schemeClr val="accent1"/>
              </a:solidFill>
              <a:round/>
            </a:ln>
            <a:effectLst/>
          </c:spPr>
          <c:marker>
            <c:symbol val="none"/>
          </c:marker>
          <c:val>
            <c:numRef>
              <c:f>ByLUyear!$BD$2:$BD$5</c:f>
              <c:numCache>
                <c:formatCode>General</c:formatCode>
                <c:ptCount val="4"/>
                <c:pt idx="0">
                  <c:v>4.9142659662313095</c:v>
                </c:pt>
                <c:pt idx="1">
                  <c:v>4.6711960255949831</c:v>
                </c:pt>
                <c:pt idx="2">
                  <c:v>4.9286060324852041</c:v>
                </c:pt>
                <c:pt idx="3">
                  <c:v>5.1051683465792292</c:v>
                </c:pt>
              </c:numCache>
            </c:numRef>
          </c:val>
          <c:smooth val="0"/>
          <c:extLst>
            <c:ext xmlns:c16="http://schemas.microsoft.com/office/drawing/2014/chart" uri="{C3380CC4-5D6E-409C-BE32-E72D297353CC}">
              <c16:uniqueId val="{00000002-9A77-44CD-A10D-13668A2E1ED6}"/>
            </c:ext>
          </c:extLst>
        </c:ser>
        <c:ser>
          <c:idx val="2"/>
          <c:order val="2"/>
          <c:tx>
            <c:v>Event c</c:v>
          </c:tx>
          <c:spPr>
            <a:ln w="28575" cap="rnd">
              <a:solidFill>
                <a:schemeClr val="accent3"/>
              </a:solidFill>
              <a:round/>
            </a:ln>
            <a:effectLst/>
          </c:spPr>
          <c:marker>
            <c:symbol val="none"/>
          </c:marker>
          <c:val>
            <c:numRef>
              <c:f>ByLUyear!$BJ$2:$BJ$5</c:f>
              <c:numCache>
                <c:formatCode>General</c:formatCode>
                <c:ptCount val="4"/>
                <c:pt idx="0">
                  <c:v>5.471535054463577</c:v>
                </c:pt>
                <c:pt idx="1">
                  <c:v>7.3969683727991251</c:v>
                </c:pt>
                <c:pt idx="2">
                  <c:v>9.3344588087905915</c:v>
                </c:pt>
                <c:pt idx="3">
                  <c:v>9.756369850731172</c:v>
                </c:pt>
              </c:numCache>
            </c:numRef>
          </c:val>
          <c:smooth val="0"/>
          <c:extLst>
            <c:ext xmlns:c16="http://schemas.microsoft.com/office/drawing/2014/chart" uri="{C3380CC4-5D6E-409C-BE32-E72D297353CC}">
              <c16:uniqueId val="{00000003-9A77-44CD-A10D-13668A2E1ED6}"/>
            </c:ext>
          </c:extLst>
        </c:ser>
        <c:ser>
          <c:idx val="3"/>
          <c:order val="3"/>
          <c:tx>
            <c:v>Event d</c:v>
          </c:tx>
          <c:spPr>
            <a:ln w="28575" cap="rnd">
              <a:solidFill>
                <a:schemeClr val="accent4"/>
              </a:solidFill>
              <a:round/>
            </a:ln>
            <a:effectLst/>
          </c:spPr>
          <c:marker>
            <c:symbol val="none"/>
          </c:marker>
          <c:val>
            <c:numRef>
              <c:f>ByLUyear!$BP$2:$BP$5</c:f>
              <c:numCache>
                <c:formatCode>General</c:formatCode>
                <c:ptCount val="4"/>
                <c:pt idx="0">
                  <c:v>11.000754222992873</c:v>
                </c:pt>
                <c:pt idx="1">
                  <c:v>10.426235537571015</c:v>
                </c:pt>
                <c:pt idx="2">
                  <c:v>10.882091887491457</c:v>
                </c:pt>
                <c:pt idx="3">
                  <c:v>11.678066674323764</c:v>
                </c:pt>
              </c:numCache>
            </c:numRef>
          </c:val>
          <c:smooth val="0"/>
          <c:extLst>
            <c:ext xmlns:c16="http://schemas.microsoft.com/office/drawing/2014/chart" uri="{C3380CC4-5D6E-409C-BE32-E72D297353CC}">
              <c16:uniqueId val="{00000004-9A77-44CD-A10D-13668A2E1ED6}"/>
            </c:ext>
          </c:extLst>
        </c:ser>
        <c:ser>
          <c:idx val="4"/>
          <c:order val="4"/>
          <c:tx>
            <c:v>Event e</c:v>
          </c:tx>
          <c:spPr>
            <a:ln w="28575" cap="rnd">
              <a:solidFill>
                <a:schemeClr val="accent5"/>
              </a:solidFill>
              <a:round/>
            </a:ln>
            <a:effectLst/>
          </c:spPr>
          <c:marker>
            <c:symbol val="none"/>
          </c:marker>
          <c:val>
            <c:numRef>
              <c:f>ByLUyear!$BV$2:$BV$5</c:f>
              <c:numCache>
                <c:formatCode>General</c:formatCode>
                <c:ptCount val="4"/>
                <c:pt idx="0">
                  <c:v>5.5279796516720072</c:v>
                </c:pt>
                <c:pt idx="1">
                  <c:v>5.3382025001729678</c:v>
                </c:pt>
                <c:pt idx="2">
                  <c:v>5.8183518006506292</c:v>
                </c:pt>
                <c:pt idx="3">
                  <c:v>5.880676694580643</c:v>
                </c:pt>
              </c:numCache>
            </c:numRef>
          </c:val>
          <c:smooth val="0"/>
          <c:extLst>
            <c:ext xmlns:c16="http://schemas.microsoft.com/office/drawing/2014/chart" uri="{C3380CC4-5D6E-409C-BE32-E72D297353CC}">
              <c16:uniqueId val="{00000005-9A77-44CD-A10D-13668A2E1ED6}"/>
            </c:ext>
          </c:extLst>
        </c:ser>
        <c:dLbls>
          <c:showLegendKey val="0"/>
          <c:showVal val="0"/>
          <c:showCatName val="0"/>
          <c:showSerName val="0"/>
          <c:showPercent val="0"/>
          <c:showBubbleSize val="0"/>
        </c:dLbls>
        <c:smooth val="0"/>
        <c:axId val="361313488"/>
        <c:axId val="766131544"/>
      </c:lineChart>
      <c:catAx>
        <c:axId val="3613134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6131544"/>
        <c:crosses val="autoZero"/>
        <c:auto val="1"/>
        <c:lblAlgn val="ctr"/>
        <c:lblOffset val="100"/>
        <c:noMultiLvlLbl val="0"/>
      </c:catAx>
      <c:valAx>
        <c:axId val="7661315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131348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Zone 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spPr>
            <a:ln w="28575" cap="rnd">
              <a:solidFill>
                <a:schemeClr val="accent2"/>
              </a:solidFill>
              <a:round/>
            </a:ln>
            <a:effectLst/>
          </c:spPr>
          <c:marker>
            <c:symbol val="none"/>
          </c:marker>
          <c:cat>
            <c:numRef>
              <c:f>ByLUyear!$AW$2:$AW$5</c:f>
              <c:numCache>
                <c:formatCode>General</c:formatCode>
                <c:ptCount val="4"/>
                <c:pt idx="0">
                  <c:v>2001</c:v>
                </c:pt>
                <c:pt idx="1">
                  <c:v>2006</c:v>
                </c:pt>
                <c:pt idx="2">
                  <c:v>2011</c:v>
                </c:pt>
                <c:pt idx="3">
                  <c:v>2016</c:v>
                </c:pt>
              </c:numCache>
            </c:numRef>
          </c:cat>
          <c:val>
            <c:numRef>
              <c:f>ByLUyear!$AY$2:$AY$5</c:f>
              <c:numCache>
                <c:formatCode>General</c:formatCode>
                <c:ptCount val="4"/>
                <c:pt idx="0">
                  <c:v>2.4637175463647187</c:v>
                </c:pt>
                <c:pt idx="1">
                  <c:v>2.6060818520407154</c:v>
                </c:pt>
                <c:pt idx="2">
                  <c:v>3.0993633909738874</c:v>
                </c:pt>
                <c:pt idx="3">
                  <c:v>3.2333688823354585</c:v>
                </c:pt>
              </c:numCache>
            </c:numRef>
          </c:val>
          <c:smooth val="0"/>
          <c:extLst>
            <c:ext xmlns:c16="http://schemas.microsoft.com/office/drawing/2014/chart" uri="{C3380CC4-5D6E-409C-BE32-E72D297353CC}">
              <c16:uniqueId val="{00000000-054A-48AC-A133-81AEE6B3AFFE}"/>
            </c:ext>
          </c:extLst>
        </c:ser>
        <c:ser>
          <c:idx val="0"/>
          <c:order val="1"/>
          <c:spPr>
            <a:ln w="28575" cap="rnd">
              <a:solidFill>
                <a:schemeClr val="accent1"/>
              </a:solidFill>
              <a:round/>
            </a:ln>
            <a:effectLst/>
          </c:spPr>
          <c:marker>
            <c:symbol val="none"/>
          </c:marker>
          <c:val>
            <c:numRef>
              <c:f>ByLUyear!$BE$2:$BE$5</c:f>
              <c:numCache>
                <c:formatCode>General</c:formatCode>
                <c:ptCount val="4"/>
                <c:pt idx="0">
                  <c:v>5.0739661320250109</c:v>
                </c:pt>
                <c:pt idx="1">
                  <c:v>5.0628893612777999</c:v>
                </c:pt>
                <c:pt idx="2">
                  <c:v>5.6479572178948141</c:v>
                </c:pt>
                <c:pt idx="3">
                  <c:v>5.6509937614300956</c:v>
                </c:pt>
              </c:numCache>
            </c:numRef>
          </c:val>
          <c:smooth val="0"/>
          <c:extLst>
            <c:ext xmlns:c16="http://schemas.microsoft.com/office/drawing/2014/chart" uri="{C3380CC4-5D6E-409C-BE32-E72D297353CC}">
              <c16:uniqueId val="{00000001-054A-48AC-A133-81AEE6B3AFFE}"/>
            </c:ext>
          </c:extLst>
        </c:ser>
        <c:ser>
          <c:idx val="2"/>
          <c:order val="2"/>
          <c:spPr>
            <a:ln w="28575" cap="rnd">
              <a:solidFill>
                <a:schemeClr val="accent3"/>
              </a:solidFill>
              <a:round/>
            </a:ln>
            <a:effectLst/>
          </c:spPr>
          <c:marker>
            <c:symbol val="none"/>
          </c:marker>
          <c:val>
            <c:numRef>
              <c:f>ByLUyear!$BK$2:$BK$5</c:f>
              <c:numCache>
                <c:formatCode>General</c:formatCode>
                <c:ptCount val="4"/>
                <c:pt idx="0">
                  <c:v>4.3880850910726243</c:v>
                </c:pt>
                <c:pt idx="1">
                  <c:v>4.3697381261402075</c:v>
                </c:pt>
                <c:pt idx="2">
                  <c:v>4.9672522374799115</c:v>
                </c:pt>
                <c:pt idx="3">
                  <c:v>4.958643368576845</c:v>
                </c:pt>
              </c:numCache>
            </c:numRef>
          </c:val>
          <c:smooth val="0"/>
          <c:extLst>
            <c:ext xmlns:c16="http://schemas.microsoft.com/office/drawing/2014/chart" uri="{C3380CC4-5D6E-409C-BE32-E72D297353CC}">
              <c16:uniqueId val="{00000002-054A-48AC-A133-81AEE6B3AFFE}"/>
            </c:ext>
          </c:extLst>
        </c:ser>
        <c:ser>
          <c:idx val="3"/>
          <c:order val="3"/>
          <c:spPr>
            <a:ln w="28575" cap="rnd">
              <a:solidFill>
                <a:schemeClr val="accent4"/>
              </a:solidFill>
              <a:round/>
            </a:ln>
            <a:effectLst/>
          </c:spPr>
          <c:marker>
            <c:symbol val="none"/>
          </c:marker>
          <c:val>
            <c:numRef>
              <c:f>ByLUyear!$BQ$2:$BQ$5</c:f>
              <c:numCache>
                <c:formatCode>General</c:formatCode>
                <c:ptCount val="4"/>
                <c:pt idx="0">
                  <c:v>10.168633040142362</c:v>
                </c:pt>
                <c:pt idx="1">
                  <c:v>10.098648346856212</c:v>
                </c:pt>
                <c:pt idx="2">
                  <c:v>11.826241347661991</c:v>
                </c:pt>
                <c:pt idx="3">
                  <c:v>11.81287366127394</c:v>
                </c:pt>
              </c:numCache>
            </c:numRef>
          </c:val>
          <c:smooth val="0"/>
          <c:extLst>
            <c:ext xmlns:c16="http://schemas.microsoft.com/office/drawing/2014/chart" uri="{C3380CC4-5D6E-409C-BE32-E72D297353CC}">
              <c16:uniqueId val="{00000003-054A-48AC-A133-81AEE6B3AFFE}"/>
            </c:ext>
          </c:extLst>
        </c:ser>
        <c:ser>
          <c:idx val="4"/>
          <c:order val="4"/>
          <c:spPr>
            <a:ln w="28575" cap="rnd">
              <a:solidFill>
                <a:schemeClr val="accent5"/>
              </a:solidFill>
              <a:round/>
            </a:ln>
            <a:effectLst/>
          </c:spPr>
          <c:marker>
            <c:symbol val="none"/>
          </c:marker>
          <c:val>
            <c:numRef>
              <c:f>ByLUyear!$BW$2:$BW$5</c:f>
              <c:numCache>
                <c:formatCode>General</c:formatCode>
                <c:ptCount val="4"/>
                <c:pt idx="0">
                  <c:v>7.2897919660357093</c:v>
                </c:pt>
                <c:pt idx="1">
                  <c:v>7.347253654673958</c:v>
                </c:pt>
                <c:pt idx="2">
                  <c:v>8.3376536242935515</c:v>
                </c:pt>
                <c:pt idx="3">
                  <c:v>8.4757152293104223</c:v>
                </c:pt>
              </c:numCache>
            </c:numRef>
          </c:val>
          <c:smooth val="0"/>
          <c:extLst>
            <c:ext xmlns:c16="http://schemas.microsoft.com/office/drawing/2014/chart" uri="{C3380CC4-5D6E-409C-BE32-E72D297353CC}">
              <c16:uniqueId val="{00000004-054A-48AC-A133-81AEE6B3AFFE}"/>
            </c:ext>
          </c:extLst>
        </c:ser>
        <c:dLbls>
          <c:showLegendKey val="0"/>
          <c:showVal val="0"/>
          <c:showCatName val="0"/>
          <c:showSerName val="0"/>
          <c:showPercent val="0"/>
          <c:showBubbleSize val="0"/>
        </c:dLbls>
        <c:smooth val="0"/>
        <c:axId val="361313488"/>
        <c:axId val="766131544"/>
      </c:lineChart>
      <c:catAx>
        <c:axId val="3613134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6131544"/>
        <c:crosses val="autoZero"/>
        <c:auto val="1"/>
        <c:lblAlgn val="ctr"/>
        <c:lblOffset val="100"/>
        <c:noMultiLvlLbl val="0"/>
      </c:catAx>
      <c:valAx>
        <c:axId val="7661315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131348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Zone 3</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spPr>
            <a:ln w="28575" cap="rnd">
              <a:solidFill>
                <a:schemeClr val="accent2"/>
              </a:solidFill>
              <a:round/>
            </a:ln>
            <a:effectLst/>
          </c:spPr>
          <c:marker>
            <c:symbol val="none"/>
          </c:marker>
          <c:cat>
            <c:numRef>
              <c:f>ByLUyear!$AW$2:$AW$5</c:f>
              <c:numCache>
                <c:formatCode>General</c:formatCode>
                <c:ptCount val="4"/>
                <c:pt idx="0">
                  <c:v>2001</c:v>
                </c:pt>
                <c:pt idx="1">
                  <c:v>2006</c:v>
                </c:pt>
                <c:pt idx="2">
                  <c:v>2011</c:v>
                </c:pt>
                <c:pt idx="3">
                  <c:v>2016</c:v>
                </c:pt>
              </c:numCache>
            </c:numRef>
          </c:cat>
          <c:val>
            <c:numRef>
              <c:f>ByLUyear!$AZ$2:$AZ$5</c:f>
              <c:numCache>
                <c:formatCode>General</c:formatCode>
                <c:ptCount val="4"/>
                <c:pt idx="0">
                  <c:v>2.4848816936413334</c:v>
                </c:pt>
                <c:pt idx="1">
                  <c:v>2.8310419307734072</c:v>
                </c:pt>
                <c:pt idx="2">
                  <c:v>3.2793048556590714</c:v>
                </c:pt>
                <c:pt idx="3">
                  <c:v>3.4320098576468596</c:v>
                </c:pt>
              </c:numCache>
            </c:numRef>
          </c:val>
          <c:smooth val="0"/>
          <c:extLst>
            <c:ext xmlns:c16="http://schemas.microsoft.com/office/drawing/2014/chart" uri="{C3380CC4-5D6E-409C-BE32-E72D297353CC}">
              <c16:uniqueId val="{00000000-73D2-4EA0-B66A-14064823B12F}"/>
            </c:ext>
          </c:extLst>
        </c:ser>
        <c:ser>
          <c:idx val="0"/>
          <c:order val="1"/>
          <c:spPr>
            <a:ln w="28575" cap="rnd">
              <a:solidFill>
                <a:schemeClr val="accent1"/>
              </a:solidFill>
              <a:round/>
            </a:ln>
            <a:effectLst/>
          </c:spPr>
          <c:marker>
            <c:symbol val="none"/>
          </c:marker>
          <c:val>
            <c:numRef>
              <c:f>ByLUyear!$BF$2:$BF$5</c:f>
              <c:numCache>
                <c:formatCode>General</c:formatCode>
                <c:ptCount val="4"/>
                <c:pt idx="0">
                  <c:v>2.9300450593377705</c:v>
                </c:pt>
                <c:pt idx="1">
                  <c:v>3.0224707912966342</c:v>
                </c:pt>
                <c:pt idx="2">
                  <c:v>3.4229163004302761</c:v>
                </c:pt>
                <c:pt idx="3">
                  <c:v>3.6554066010377499</c:v>
                </c:pt>
              </c:numCache>
            </c:numRef>
          </c:val>
          <c:smooth val="0"/>
          <c:extLst>
            <c:ext xmlns:c16="http://schemas.microsoft.com/office/drawing/2014/chart" uri="{C3380CC4-5D6E-409C-BE32-E72D297353CC}">
              <c16:uniqueId val="{00000001-73D2-4EA0-B66A-14064823B12F}"/>
            </c:ext>
          </c:extLst>
        </c:ser>
        <c:ser>
          <c:idx val="2"/>
          <c:order val="2"/>
          <c:spPr>
            <a:ln w="28575" cap="rnd">
              <a:solidFill>
                <a:schemeClr val="accent3"/>
              </a:solidFill>
              <a:round/>
            </a:ln>
            <a:effectLst/>
          </c:spPr>
          <c:marker>
            <c:symbol val="none"/>
          </c:marker>
          <c:val>
            <c:numRef>
              <c:f>ByLUyear!$BL$2:$BL$5</c:f>
              <c:numCache>
                <c:formatCode>General</c:formatCode>
                <c:ptCount val="4"/>
                <c:pt idx="0">
                  <c:v>1.7419611078518702</c:v>
                </c:pt>
                <c:pt idx="1">
                  <c:v>2.003537789256896</c:v>
                </c:pt>
                <c:pt idx="2">
                  <c:v>2.474046708452641</c:v>
                </c:pt>
                <c:pt idx="3">
                  <c:v>2.6177358834248241</c:v>
                </c:pt>
              </c:numCache>
            </c:numRef>
          </c:val>
          <c:smooth val="0"/>
          <c:extLst>
            <c:ext xmlns:c16="http://schemas.microsoft.com/office/drawing/2014/chart" uri="{C3380CC4-5D6E-409C-BE32-E72D297353CC}">
              <c16:uniqueId val="{00000002-73D2-4EA0-B66A-14064823B12F}"/>
            </c:ext>
          </c:extLst>
        </c:ser>
        <c:ser>
          <c:idx val="3"/>
          <c:order val="3"/>
          <c:spPr>
            <a:ln w="28575" cap="rnd">
              <a:solidFill>
                <a:schemeClr val="accent4"/>
              </a:solidFill>
              <a:round/>
            </a:ln>
            <a:effectLst/>
          </c:spPr>
          <c:marker>
            <c:symbol val="none"/>
          </c:marker>
          <c:val>
            <c:numRef>
              <c:f>ByLUyear!$BR$2:$BR$5</c:f>
              <c:numCache>
                <c:formatCode>General</c:formatCode>
                <c:ptCount val="4"/>
                <c:pt idx="0">
                  <c:v>4.4405054366850294</c:v>
                </c:pt>
                <c:pt idx="1">
                  <c:v>5.9010479263732476</c:v>
                </c:pt>
                <c:pt idx="2">
                  <c:v>7.1858920972808109</c:v>
                </c:pt>
                <c:pt idx="3">
                  <c:v>7.5993313648980925</c:v>
                </c:pt>
              </c:numCache>
            </c:numRef>
          </c:val>
          <c:smooth val="0"/>
          <c:extLst>
            <c:ext xmlns:c16="http://schemas.microsoft.com/office/drawing/2014/chart" uri="{C3380CC4-5D6E-409C-BE32-E72D297353CC}">
              <c16:uniqueId val="{00000003-73D2-4EA0-B66A-14064823B12F}"/>
            </c:ext>
          </c:extLst>
        </c:ser>
        <c:ser>
          <c:idx val="4"/>
          <c:order val="4"/>
          <c:spPr>
            <a:ln w="28575" cap="rnd">
              <a:solidFill>
                <a:schemeClr val="accent5"/>
              </a:solidFill>
              <a:round/>
            </a:ln>
            <a:effectLst/>
          </c:spPr>
          <c:marker>
            <c:symbol val="none"/>
          </c:marker>
          <c:val>
            <c:numRef>
              <c:f>ByLUyear!$BX$2:$BX$5</c:f>
              <c:numCache>
                <c:formatCode>General</c:formatCode>
                <c:ptCount val="4"/>
                <c:pt idx="0">
                  <c:v>4.5803152535794114</c:v>
                </c:pt>
                <c:pt idx="1">
                  <c:v>4.6037554884784067</c:v>
                </c:pt>
                <c:pt idx="2">
                  <c:v>4.7384614763236748</c:v>
                </c:pt>
                <c:pt idx="3">
                  <c:v>4.9165319448136069</c:v>
                </c:pt>
              </c:numCache>
            </c:numRef>
          </c:val>
          <c:smooth val="0"/>
          <c:extLst>
            <c:ext xmlns:c16="http://schemas.microsoft.com/office/drawing/2014/chart" uri="{C3380CC4-5D6E-409C-BE32-E72D297353CC}">
              <c16:uniqueId val="{00000004-73D2-4EA0-B66A-14064823B12F}"/>
            </c:ext>
          </c:extLst>
        </c:ser>
        <c:dLbls>
          <c:showLegendKey val="0"/>
          <c:showVal val="0"/>
          <c:showCatName val="0"/>
          <c:showSerName val="0"/>
          <c:showPercent val="0"/>
          <c:showBubbleSize val="0"/>
        </c:dLbls>
        <c:smooth val="0"/>
        <c:axId val="361313488"/>
        <c:axId val="766131544"/>
      </c:lineChart>
      <c:catAx>
        <c:axId val="3613134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6131544"/>
        <c:crosses val="autoZero"/>
        <c:auto val="1"/>
        <c:lblAlgn val="ctr"/>
        <c:lblOffset val="100"/>
        <c:noMultiLvlLbl val="0"/>
      </c:catAx>
      <c:valAx>
        <c:axId val="7661315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131348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Zone 4</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spPr>
            <a:ln w="28575" cap="rnd">
              <a:solidFill>
                <a:schemeClr val="accent2"/>
              </a:solidFill>
              <a:round/>
            </a:ln>
            <a:effectLst/>
          </c:spPr>
          <c:marker>
            <c:symbol val="none"/>
          </c:marker>
          <c:cat>
            <c:numRef>
              <c:f>ByLUyear!$AW$2:$AW$5</c:f>
              <c:numCache>
                <c:formatCode>General</c:formatCode>
                <c:ptCount val="4"/>
                <c:pt idx="0">
                  <c:v>2001</c:v>
                </c:pt>
                <c:pt idx="1">
                  <c:v>2006</c:v>
                </c:pt>
                <c:pt idx="2">
                  <c:v>2011</c:v>
                </c:pt>
                <c:pt idx="3">
                  <c:v>2016</c:v>
                </c:pt>
              </c:numCache>
            </c:numRef>
          </c:cat>
          <c:val>
            <c:numRef>
              <c:f>ByLUyear!$BA$2:$BA$5</c:f>
              <c:numCache>
                <c:formatCode>General</c:formatCode>
                <c:ptCount val="4"/>
                <c:pt idx="0">
                  <c:v>3.5098899001980803</c:v>
                </c:pt>
                <c:pt idx="1">
                  <c:v>3.3648545873383773</c:v>
                </c:pt>
                <c:pt idx="2">
                  <c:v>3.5412786636787463</c:v>
                </c:pt>
                <c:pt idx="3">
                  <c:v>3.5055444099162374</c:v>
                </c:pt>
              </c:numCache>
            </c:numRef>
          </c:val>
          <c:smooth val="0"/>
          <c:extLst>
            <c:ext xmlns:c16="http://schemas.microsoft.com/office/drawing/2014/chart" uri="{C3380CC4-5D6E-409C-BE32-E72D297353CC}">
              <c16:uniqueId val="{00000000-8B98-44E2-9199-31B4346A57C6}"/>
            </c:ext>
          </c:extLst>
        </c:ser>
        <c:ser>
          <c:idx val="0"/>
          <c:order val="1"/>
          <c:spPr>
            <a:ln w="28575" cap="rnd">
              <a:solidFill>
                <a:schemeClr val="accent1"/>
              </a:solidFill>
              <a:round/>
            </a:ln>
            <a:effectLst/>
          </c:spPr>
          <c:marker>
            <c:symbol val="none"/>
          </c:marker>
          <c:val>
            <c:numRef>
              <c:f>ByLUyear!$BG$2:$BG$5</c:f>
              <c:numCache>
                <c:formatCode>General</c:formatCode>
                <c:ptCount val="4"/>
                <c:pt idx="0">
                  <c:v>6.4962798076809234</c:v>
                </c:pt>
                <c:pt idx="1">
                  <c:v>6.3406066515917923</c:v>
                </c:pt>
                <c:pt idx="2">
                  <c:v>6.732802820481206</c:v>
                </c:pt>
                <c:pt idx="3">
                  <c:v>6.6660286937688369</c:v>
                </c:pt>
              </c:numCache>
            </c:numRef>
          </c:val>
          <c:smooth val="0"/>
          <c:extLst>
            <c:ext xmlns:c16="http://schemas.microsoft.com/office/drawing/2014/chart" uri="{C3380CC4-5D6E-409C-BE32-E72D297353CC}">
              <c16:uniqueId val="{00000001-8B98-44E2-9199-31B4346A57C6}"/>
            </c:ext>
          </c:extLst>
        </c:ser>
        <c:ser>
          <c:idx val="2"/>
          <c:order val="2"/>
          <c:spPr>
            <a:ln w="28575" cap="rnd">
              <a:solidFill>
                <a:schemeClr val="accent3"/>
              </a:solidFill>
              <a:round/>
            </a:ln>
            <a:effectLst/>
          </c:spPr>
          <c:marker>
            <c:symbol val="none"/>
          </c:marker>
          <c:val>
            <c:numRef>
              <c:f>ByLUyear!$BM$2:$BM$5</c:f>
              <c:numCache>
                <c:formatCode>General</c:formatCode>
                <c:ptCount val="4"/>
                <c:pt idx="0">
                  <c:v>5.0649958037765721</c:v>
                </c:pt>
                <c:pt idx="1">
                  <c:v>5.2622009386222128</c:v>
                </c:pt>
                <c:pt idx="2">
                  <c:v>5.9740380820446513</c:v>
                </c:pt>
                <c:pt idx="3">
                  <c:v>5.9234822799710667</c:v>
                </c:pt>
              </c:numCache>
            </c:numRef>
          </c:val>
          <c:smooth val="0"/>
          <c:extLst>
            <c:ext xmlns:c16="http://schemas.microsoft.com/office/drawing/2014/chart" uri="{C3380CC4-5D6E-409C-BE32-E72D297353CC}">
              <c16:uniqueId val="{00000002-8B98-44E2-9199-31B4346A57C6}"/>
            </c:ext>
          </c:extLst>
        </c:ser>
        <c:ser>
          <c:idx val="3"/>
          <c:order val="3"/>
          <c:spPr>
            <a:ln w="28575" cap="rnd">
              <a:solidFill>
                <a:schemeClr val="accent4"/>
              </a:solidFill>
              <a:round/>
            </a:ln>
            <a:effectLst/>
          </c:spPr>
          <c:marker>
            <c:symbol val="none"/>
          </c:marker>
          <c:val>
            <c:numRef>
              <c:f>ByLUyear!$BS$2:$BS$5</c:f>
              <c:numCache>
                <c:formatCode>General</c:formatCode>
                <c:ptCount val="4"/>
                <c:pt idx="0">
                  <c:v>13.883460945827064</c:v>
                </c:pt>
                <c:pt idx="1">
                  <c:v>14.17166683461582</c:v>
                </c:pt>
                <c:pt idx="2">
                  <c:v>15.024614439763074</c:v>
                </c:pt>
                <c:pt idx="3">
                  <c:v>14.96647987781015</c:v>
                </c:pt>
              </c:numCache>
            </c:numRef>
          </c:val>
          <c:smooth val="0"/>
          <c:extLst>
            <c:ext xmlns:c16="http://schemas.microsoft.com/office/drawing/2014/chart" uri="{C3380CC4-5D6E-409C-BE32-E72D297353CC}">
              <c16:uniqueId val="{00000003-8B98-44E2-9199-31B4346A57C6}"/>
            </c:ext>
          </c:extLst>
        </c:ser>
        <c:ser>
          <c:idx val="4"/>
          <c:order val="4"/>
          <c:spPr>
            <a:ln w="28575" cap="rnd">
              <a:solidFill>
                <a:schemeClr val="accent5"/>
              </a:solidFill>
              <a:round/>
            </a:ln>
            <a:effectLst/>
          </c:spPr>
          <c:marker>
            <c:symbol val="none"/>
          </c:marker>
          <c:val>
            <c:numRef>
              <c:f>ByLUyear!$BY$2:$BY$5</c:f>
              <c:numCache>
                <c:formatCode>General</c:formatCode>
                <c:ptCount val="4"/>
                <c:pt idx="0">
                  <c:v>4.9214420007681428</c:v>
                </c:pt>
                <c:pt idx="1">
                  <c:v>5.8920123061068717</c:v>
                </c:pt>
                <c:pt idx="2">
                  <c:v>6.3566216108774602</c:v>
                </c:pt>
                <c:pt idx="3">
                  <c:v>6.3433085622760235</c:v>
                </c:pt>
              </c:numCache>
            </c:numRef>
          </c:val>
          <c:smooth val="0"/>
          <c:extLst>
            <c:ext xmlns:c16="http://schemas.microsoft.com/office/drawing/2014/chart" uri="{C3380CC4-5D6E-409C-BE32-E72D297353CC}">
              <c16:uniqueId val="{00000004-8B98-44E2-9199-31B4346A57C6}"/>
            </c:ext>
          </c:extLst>
        </c:ser>
        <c:dLbls>
          <c:showLegendKey val="0"/>
          <c:showVal val="0"/>
          <c:showCatName val="0"/>
          <c:showSerName val="0"/>
          <c:showPercent val="0"/>
          <c:showBubbleSize val="0"/>
        </c:dLbls>
        <c:smooth val="0"/>
        <c:axId val="361313488"/>
        <c:axId val="766131544"/>
      </c:lineChart>
      <c:catAx>
        <c:axId val="3613134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6131544"/>
        <c:crosses val="autoZero"/>
        <c:auto val="1"/>
        <c:lblAlgn val="ctr"/>
        <c:lblOffset val="100"/>
        <c:noMultiLvlLbl val="0"/>
      </c:catAx>
      <c:valAx>
        <c:axId val="7661315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131348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Zone 5</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spPr>
            <a:ln w="28575" cap="rnd">
              <a:solidFill>
                <a:schemeClr val="accent2"/>
              </a:solidFill>
              <a:round/>
            </a:ln>
            <a:effectLst/>
          </c:spPr>
          <c:marker>
            <c:symbol val="none"/>
          </c:marker>
          <c:cat>
            <c:numRef>
              <c:f>ByLUyear!$AW$2:$AW$5</c:f>
              <c:numCache>
                <c:formatCode>General</c:formatCode>
                <c:ptCount val="4"/>
                <c:pt idx="0">
                  <c:v>2001</c:v>
                </c:pt>
                <c:pt idx="1">
                  <c:v>2006</c:v>
                </c:pt>
                <c:pt idx="2">
                  <c:v>2011</c:v>
                </c:pt>
                <c:pt idx="3">
                  <c:v>2016</c:v>
                </c:pt>
              </c:numCache>
            </c:numRef>
          </c:cat>
          <c:val>
            <c:numRef>
              <c:f>ByLUyear!$BB$2:$BB$5</c:f>
              <c:numCache>
                <c:formatCode>General</c:formatCode>
                <c:ptCount val="4"/>
                <c:pt idx="0">
                  <c:v>4.5360213095368334</c:v>
                </c:pt>
                <c:pt idx="1">
                  <c:v>3.7362408631292854</c:v>
                </c:pt>
                <c:pt idx="2">
                  <c:v>2.9019580683340513</c:v>
                </c:pt>
                <c:pt idx="3">
                  <c:v>2.6732045941259628</c:v>
                </c:pt>
              </c:numCache>
            </c:numRef>
          </c:val>
          <c:smooth val="0"/>
          <c:extLst>
            <c:ext xmlns:c16="http://schemas.microsoft.com/office/drawing/2014/chart" uri="{C3380CC4-5D6E-409C-BE32-E72D297353CC}">
              <c16:uniqueId val="{00000000-554A-45FB-8B4B-BCDD1EE83315}"/>
            </c:ext>
          </c:extLst>
        </c:ser>
        <c:ser>
          <c:idx val="0"/>
          <c:order val="1"/>
          <c:spPr>
            <a:ln w="28575" cap="rnd">
              <a:solidFill>
                <a:schemeClr val="accent1"/>
              </a:solidFill>
              <a:round/>
            </a:ln>
            <a:effectLst/>
          </c:spPr>
          <c:marker>
            <c:symbol val="none"/>
          </c:marker>
          <c:val>
            <c:numRef>
              <c:f>ByLUyear!$BH$2:$BH$5</c:f>
              <c:numCache>
                <c:formatCode>General</c:formatCode>
                <c:ptCount val="4"/>
                <c:pt idx="0">
                  <c:v>5.5904967867678304</c:v>
                </c:pt>
                <c:pt idx="1">
                  <c:v>5.8343233835103927</c:v>
                </c:pt>
                <c:pt idx="2">
                  <c:v>5.944669513871216</c:v>
                </c:pt>
                <c:pt idx="3">
                  <c:v>5.9527410939599044</c:v>
                </c:pt>
              </c:numCache>
            </c:numRef>
          </c:val>
          <c:smooth val="0"/>
          <c:extLst>
            <c:ext xmlns:c16="http://schemas.microsoft.com/office/drawing/2014/chart" uri="{C3380CC4-5D6E-409C-BE32-E72D297353CC}">
              <c16:uniqueId val="{00000001-554A-45FB-8B4B-BCDD1EE83315}"/>
            </c:ext>
          </c:extLst>
        </c:ser>
        <c:ser>
          <c:idx val="2"/>
          <c:order val="2"/>
          <c:spPr>
            <a:ln w="28575" cap="rnd">
              <a:solidFill>
                <a:schemeClr val="accent3"/>
              </a:solidFill>
              <a:round/>
            </a:ln>
            <a:effectLst/>
          </c:spPr>
          <c:marker>
            <c:symbol val="none"/>
          </c:marker>
          <c:val>
            <c:numRef>
              <c:f>ByLUyear!$BN$2:$BN$5</c:f>
              <c:numCache>
                <c:formatCode>General</c:formatCode>
                <c:ptCount val="4"/>
                <c:pt idx="0">
                  <c:v>3.9694987903296024</c:v>
                </c:pt>
                <c:pt idx="1">
                  <c:v>4.3161363930786401</c:v>
                </c:pt>
                <c:pt idx="2">
                  <c:v>4.6909371803549602</c:v>
                </c:pt>
                <c:pt idx="3">
                  <c:v>4.7749129702801669</c:v>
                </c:pt>
              </c:numCache>
            </c:numRef>
          </c:val>
          <c:smooth val="0"/>
          <c:extLst>
            <c:ext xmlns:c16="http://schemas.microsoft.com/office/drawing/2014/chart" uri="{C3380CC4-5D6E-409C-BE32-E72D297353CC}">
              <c16:uniqueId val="{00000002-554A-45FB-8B4B-BCDD1EE83315}"/>
            </c:ext>
          </c:extLst>
        </c:ser>
        <c:ser>
          <c:idx val="3"/>
          <c:order val="3"/>
          <c:spPr>
            <a:ln w="28575" cap="rnd">
              <a:solidFill>
                <a:schemeClr val="accent4"/>
              </a:solidFill>
              <a:round/>
            </a:ln>
            <a:effectLst/>
          </c:spPr>
          <c:marker>
            <c:symbol val="none"/>
          </c:marker>
          <c:val>
            <c:numRef>
              <c:f>ByLUyear!$BT$2:$BT$5</c:f>
              <c:numCache>
                <c:formatCode>General</c:formatCode>
                <c:ptCount val="4"/>
                <c:pt idx="0">
                  <c:v>13.899998614660202</c:v>
                </c:pt>
                <c:pt idx="1">
                  <c:v>13.680371370180428</c:v>
                </c:pt>
                <c:pt idx="2">
                  <c:v>13.482463856871698</c:v>
                </c:pt>
                <c:pt idx="3">
                  <c:v>13.466670727525846</c:v>
                </c:pt>
              </c:numCache>
            </c:numRef>
          </c:val>
          <c:smooth val="0"/>
          <c:extLst>
            <c:ext xmlns:c16="http://schemas.microsoft.com/office/drawing/2014/chart" uri="{C3380CC4-5D6E-409C-BE32-E72D297353CC}">
              <c16:uniqueId val="{00000003-554A-45FB-8B4B-BCDD1EE83315}"/>
            </c:ext>
          </c:extLst>
        </c:ser>
        <c:ser>
          <c:idx val="4"/>
          <c:order val="4"/>
          <c:spPr>
            <a:ln w="28575" cap="rnd">
              <a:solidFill>
                <a:schemeClr val="accent5"/>
              </a:solidFill>
              <a:round/>
            </a:ln>
            <a:effectLst/>
          </c:spPr>
          <c:marker>
            <c:symbol val="none"/>
          </c:marker>
          <c:val>
            <c:numRef>
              <c:f>ByLUyear!$BZ$2:$BZ$5</c:f>
              <c:numCache>
                <c:formatCode>General</c:formatCode>
                <c:ptCount val="4"/>
                <c:pt idx="0">
                  <c:v>5.314580428752917</c:v>
                </c:pt>
                <c:pt idx="1">
                  <c:v>5.1828245926774041</c:v>
                </c:pt>
                <c:pt idx="2">
                  <c:v>4.2806745100515924</c:v>
                </c:pt>
                <c:pt idx="3">
                  <c:v>4.6963825939120216</c:v>
                </c:pt>
              </c:numCache>
            </c:numRef>
          </c:val>
          <c:smooth val="0"/>
          <c:extLst>
            <c:ext xmlns:c16="http://schemas.microsoft.com/office/drawing/2014/chart" uri="{C3380CC4-5D6E-409C-BE32-E72D297353CC}">
              <c16:uniqueId val="{00000004-554A-45FB-8B4B-BCDD1EE83315}"/>
            </c:ext>
          </c:extLst>
        </c:ser>
        <c:dLbls>
          <c:showLegendKey val="0"/>
          <c:showVal val="0"/>
          <c:showCatName val="0"/>
          <c:showSerName val="0"/>
          <c:showPercent val="0"/>
          <c:showBubbleSize val="0"/>
        </c:dLbls>
        <c:smooth val="0"/>
        <c:axId val="361313488"/>
        <c:axId val="766131544"/>
      </c:lineChart>
      <c:catAx>
        <c:axId val="3613134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6131544"/>
        <c:crosses val="autoZero"/>
        <c:auto val="1"/>
        <c:lblAlgn val="ctr"/>
        <c:lblOffset val="100"/>
        <c:noMultiLvlLbl val="0"/>
      </c:catAx>
      <c:valAx>
        <c:axId val="7661315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131348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LU2001 Zone 1 nSLO</a:t>
            </a:r>
          </a:p>
        </c:rich>
      </c:tx>
      <c:layout>
        <c:manualLayout>
          <c:xMode val="edge"/>
          <c:yMode val="edge"/>
          <c:x val="0.43716845878136201"/>
          <c:y val="1.19581464872944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v>Event a</c:v>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ByZone!$E$2:$E$11</c:f>
              <c:numCache>
                <c:formatCode>General</c:formatCode>
                <c:ptCount val="10"/>
                <c:pt idx="0">
                  <c:v>-3</c:v>
                </c:pt>
                <c:pt idx="1">
                  <c:v>-2</c:v>
                </c:pt>
                <c:pt idx="2">
                  <c:v>-1</c:v>
                </c:pt>
                <c:pt idx="3">
                  <c:v>0</c:v>
                </c:pt>
                <c:pt idx="4">
                  <c:v>1</c:v>
                </c:pt>
                <c:pt idx="5">
                  <c:v>2</c:v>
                </c:pt>
                <c:pt idx="6">
                  <c:v>3</c:v>
                </c:pt>
                <c:pt idx="7">
                  <c:v>4</c:v>
                </c:pt>
                <c:pt idx="8">
                  <c:v>5</c:v>
                </c:pt>
                <c:pt idx="9">
                  <c:v>6</c:v>
                </c:pt>
              </c:numCache>
            </c:numRef>
          </c:xVal>
          <c:yVal>
            <c:numRef>
              <c:f>ByZone!$I$2:$I$11</c:f>
              <c:numCache>
                <c:formatCode>General</c:formatCode>
                <c:ptCount val="10"/>
                <c:pt idx="0">
                  <c:v>-1.021266612189015</c:v>
                </c:pt>
                <c:pt idx="1">
                  <c:v>-1.4560166235504752</c:v>
                </c:pt>
                <c:pt idx="2">
                  <c:v>-1.3938008914231967</c:v>
                </c:pt>
                <c:pt idx="3">
                  <c:v>1.1461606477187565</c:v>
                </c:pt>
                <c:pt idx="4">
                  <c:v>1.2493940621209139</c:v>
                </c:pt>
                <c:pt idx="5">
                  <c:v>0.74044963443696277</c:v>
                </c:pt>
                <c:pt idx="6">
                  <c:v>0.61584002926007475</c:v>
                </c:pt>
                <c:pt idx="7">
                  <c:v>0.2501880584422389</c:v>
                </c:pt>
                <c:pt idx="8">
                  <c:v>3.6963693057755202E-2</c:v>
                </c:pt>
                <c:pt idx="9">
                  <c:v>-0.16791199787396011</c:v>
                </c:pt>
              </c:numCache>
            </c:numRef>
          </c:yVal>
          <c:smooth val="1"/>
          <c:extLst>
            <c:ext xmlns:c16="http://schemas.microsoft.com/office/drawing/2014/chart" uri="{C3380CC4-5D6E-409C-BE32-E72D297353CC}">
              <c16:uniqueId val="{00000000-FF43-4EA5-94DE-23DC4804E17A}"/>
            </c:ext>
          </c:extLst>
        </c:ser>
        <c:ser>
          <c:idx val="1"/>
          <c:order val="1"/>
          <c:tx>
            <c:v>Event b</c:v>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ByZone!$E$12:$E$21</c:f>
              <c:numCache>
                <c:formatCode>General</c:formatCode>
                <c:ptCount val="10"/>
                <c:pt idx="0">
                  <c:v>-3</c:v>
                </c:pt>
                <c:pt idx="1">
                  <c:v>-2</c:v>
                </c:pt>
                <c:pt idx="2">
                  <c:v>-1</c:v>
                </c:pt>
                <c:pt idx="3">
                  <c:v>0</c:v>
                </c:pt>
                <c:pt idx="4">
                  <c:v>1</c:v>
                </c:pt>
                <c:pt idx="5">
                  <c:v>2</c:v>
                </c:pt>
                <c:pt idx="6">
                  <c:v>3</c:v>
                </c:pt>
                <c:pt idx="7">
                  <c:v>4</c:v>
                </c:pt>
                <c:pt idx="8">
                  <c:v>5</c:v>
                </c:pt>
                <c:pt idx="9">
                  <c:v>6</c:v>
                </c:pt>
              </c:numCache>
            </c:numRef>
          </c:xVal>
          <c:yVal>
            <c:numRef>
              <c:f>ByZone!$I$12:$I$21</c:f>
              <c:numCache>
                <c:formatCode>General</c:formatCode>
                <c:ptCount val="10"/>
                <c:pt idx="0">
                  <c:v>-0.99843038263464601</c:v>
                </c:pt>
                <c:pt idx="1">
                  <c:v>-1.0445983730183983</c:v>
                </c:pt>
                <c:pt idx="2">
                  <c:v>-0.63644038622275101</c:v>
                </c:pt>
                <c:pt idx="3">
                  <c:v>-0.26239857536973127</c:v>
                </c:pt>
                <c:pt idx="4">
                  <c:v>-0.3018570194464974</c:v>
                </c:pt>
                <c:pt idx="5">
                  <c:v>-0.25451394403941635</c:v>
                </c:pt>
                <c:pt idx="6">
                  <c:v>-0.18459919912831479</c:v>
                </c:pt>
                <c:pt idx="7">
                  <c:v>-0.10880880297115592</c:v>
                </c:pt>
                <c:pt idx="8">
                  <c:v>2.0973047595217075E-2</c:v>
                </c:pt>
                <c:pt idx="9">
                  <c:v>8.420238165206699E-2</c:v>
                </c:pt>
              </c:numCache>
            </c:numRef>
          </c:yVal>
          <c:smooth val="1"/>
          <c:extLst>
            <c:ext xmlns:c16="http://schemas.microsoft.com/office/drawing/2014/chart" uri="{C3380CC4-5D6E-409C-BE32-E72D297353CC}">
              <c16:uniqueId val="{00000001-FF43-4EA5-94DE-23DC4804E17A}"/>
            </c:ext>
          </c:extLst>
        </c:ser>
        <c:ser>
          <c:idx val="2"/>
          <c:order val="2"/>
          <c:tx>
            <c:v>Event c</c:v>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ByZone!$E$22:$E$31</c:f>
              <c:numCache>
                <c:formatCode>General</c:formatCode>
                <c:ptCount val="10"/>
                <c:pt idx="0">
                  <c:v>-3</c:v>
                </c:pt>
                <c:pt idx="1">
                  <c:v>-2</c:v>
                </c:pt>
                <c:pt idx="2">
                  <c:v>-1</c:v>
                </c:pt>
                <c:pt idx="3">
                  <c:v>0</c:v>
                </c:pt>
                <c:pt idx="4">
                  <c:v>1</c:v>
                </c:pt>
                <c:pt idx="5">
                  <c:v>2</c:v>
                </c:pt>
                <c:pt idx="6">
                  <c:v>3</c:v>
                </c:pt>
                <c:pt idx="7">
                  <c:v>4</c:v>
                </c:pt>
                <c:pt idx="8">
                  <c:v>5</c:v>
                </c:pt>
                <c:pt idx="9">
                  <c:v>6</c:v>
                </c:pt>
              </c:numCache>
            </c:numRef>
          </c:xVal>
          <c:yVal>
            <c:numRef>
              <c:f>ByZone!$I$22:$I$31</c:f>
              <c:numCache>
                <c:formatCode>General</c:formatCode>
                <c:ptCount val="10"/>
                <c:pt idx="0">
                  <c:v>-1.0707267912716638</c:v>
                </c:pt>
                <c:pt idx="1">
                  <c:v>-1.3906753272234889</c:v>
                </c:pt>
                <c:pt idx="2">
                  <c:v>-1.6311815894680413</c:v>
                </c:pt>
                <c:pt idx="3">
                  <c:v>1.4047135568102158</c:v>
                </c:pt>
                <c:pt idx="4">
                  <c:v>0.34108435527442177</c:v>
                </c:pt>
                <c:pt idx="5">
                  <c:v>0.34709860608835252</c:v>
                </c:pt>
                <c:pt idx="6">
                  <c:v>0.35193282633404854</c:v>
                </c:pt>
                <c:pt idx="7">
                  <c:v>0.44904772529531484</c:v>
                </c:pt>
                <c:pt idx="8">
                  <c:v>0.55022408945210999</c:v>
                </c:pt>
                <c:pt idx="9">
                  <c:v>0.64848254870876809</c:v>
                </c:pt>
              </c:numCache>
            </c:numRef>
          </c:yVal>
          <c:smooth val="1"/>
          <c:extLst>
            <c:ext xmlns:c16="http://schemas.microsoft.com/office/drawing/2014/chart" uri="{C3380CC4-5D6E-409C-BE32-E72D297353CC}">
              <c16:uniqueId val="{00000002-FF43-4EA5-94DE-23DC4804E17A}"/>
            </c:ext>
          </c:extLst>
        </c:ser>
        <c:ser>
          <c:idx val="3"/>
          <c:order val="3"/>
          <c:tx>
            <c:v>Event d</c:v>
          </c:tx>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f>ByZone!$E$32:$E$41</c:f>
              <c:numCache>
                <c:formatCode>General</c:formatCode>
                <c:ptCount val="10"/>
                <c:pt idx="0">
                  <c:v>-3</c:v>
                </c:pt>
                <c:pt idx="1">
                  <c:v>-2</c:v>
                </c:pt>
                <c:pt idx="2">
                  <c:v>-1</c:v>
                </c:pt>
                <c:pt idx="3">
                  <c:v>0</c:v>
                </c:pt>
                <c:pt idx="4">
                  <c:v>1</c:v>
                </c:pt>
                <c:pt idx="5">
                  <c:v>2</c:v>
                </c:pt>
                <c:pt idx="6">
                  <c:v>3</c:v>
                </c:pt>
                <c:pt idx="7">
                  <c:v>4</c:v>
                </c:pt>
                <c:pt idx="8">
                  <c:v>5</c:v>
                </c:pt>
                <c:pt idx="9">
                  <c:v>6</c:v>
                </c:pt>
              </c:numCache>
            </c:numRef>
          </c:xVal>
          <c:yVal>
            <c:numRef>
              <c:f>ByZone!$I$32:$I$41</c:f>
              <c:numCache>
                <c:formatCode>General</c:formatCode>
                <c:ptCount val="10"/>
                <c:pt idx="0">
                  <c:v>-1.4746471706190458</c:v>
                </c:pt>
                <c:pt idx="1">
                  <c:v>-1.4529486813384507</c:v>
                </c:pt>
                <c:pt idx="2">
                  <c:v>-0.98487088128663347</c:v>
                </c:pt>
                <c:pt idx="3">
                  <c:v>0.21334035002438137</c:v>
                </c:pt>
                <c:pt idx="4">
                  <c:v>0.10477039283413757</c:v>
                </c:pt>
                <c:pt idx="5">
                  <c:v>0.22935667305886212</c:v>
                </c:pt>
                <c:pt idx="6">
                  <c:v>0.40485500967175997</c:v>
                </c:pt>
                <c:pt idx="7">
                  <c:v>0.59717218465327881</c:v>
                </c:pt>
                <c:pt idx="8">
                  <c:v>0.77964719384711756</c:v>
                </c:pt>
                <c:pt idx="9">
                  <c:v>1.5833249291546063</c:v>
                </c:pt>
              </c:numCache>
            </c:numRef>
          </c:yVal>
          <c:smooth val="1"/>
          <c:extLst>
            <c:ext xmlns:c16="http://schemas.microsoft.com/office/drawing/2014/chart" uri="{C3380CC4-5D6E-409C-BE32-E72D297353CC}">
              <c16:uniqueId val="{00000003-FF43-4EA5-94DE-23DC4804E17A}"/>
            </c:ext>
          </c:extLst>
        </c:ser>
        <c:ser>
          <c:idx val="4"/>
          <c:order val="4"/>
          <c:tx>
            <c:v>Evnet e</c:v>
          </c:tx>
          <c:spPr>
            <a:ln w="19050" cap="rnd">
              <a:solidFill>
                <a:schemeClr val="accent5"/>
              </a:solidFill>
              <a:round/>
            </a:ln>
            <a:effectLst/>
          </c:spPr>
          <c:marker>
            <c:symbol val="circle"/>
            <c:size val="5"/>
            <c:spPr>
              <a:solidFill>
                <a:schemeClr val="accent5"/>
              </a:solidFill>
              <a:ln w="9525">
                <a:solidFill>
                  <a:schemeClr val="accent5"/>
                </a:solidFill>
              </a:ln>
              <a:effectLst/>
            </c:spPr>
          </c:marker>
          <c:xVal>
            <c:numRef>
              <c:f>ByZone!$E$42:$E$51</c:f>
              <c:numCache>
                <c:formatCode>General</c:formatCode>
                <c:ptCount val="10"/>
                <c:pt idx="0">
                  <c:v>-3</c:v>
                </c:pt>
                <c:pt idx="1">
                  <c:v>-2</c:v>
                </c:pt>
                <c:pt idx="2">
                  <c:v>-1</c:v>
                </c:pt>
                <c:pt idx="3">
                  <c:v>0</c:v>
                </c:pt>
                <c:pt idx="4">
                  <c:v>1</c:v>
                </c:pt>
                <c:pt idx="5">
                  <c:v>2</c:v>
                </c:pt>
                <c:pt idx="6">
                  <c:v>3</c:v>
                </c:pt>
                <c:pt idx="7">
                  <c:v>4</c:v>
                </c:pt>
                <c:pt idx="8">
                  <c:v>5</c:v>
                </c:pt>
                <c:pt idx="9">
                  <c:v>6</c:v>
                </c:pt>
              </c:numCache>
            </c:numRef>
          </c:xVal>
          <c:yVal>
            <c:numRef>
              <c:f>ByZone!$I$42:$I$51</c:f>
              <c:numCache>
                <c:formatCode>General</c:formatCode>
                <c:ptCount val="10"/>
                <c:pt idx="0">
                  <c:v>-1.5462279885501982</c:v>
                </c:pt>
                <c:pt idx="1">
                  <c:v>-1.3543190483073095</c:v>
                </c:pt>
                <c:pt idx="2">
                  <c:v>-1.1833973752684872</c:v>
                </c:pt>
                <c:pt idx="3">
                  <c:v>0.19639634072607751</c:v>
                </c:pt>
                <c:pt idx="4">
                  <c:v>9.3416999752823124E-2</c:v>
                </c:pt>
                <c:pt idx="5">
                  <c:v>0.32858169455340314</c:v>
                </c:pt>
                <c:pt idx="6">
                  <c:v>0.55115860336469424</c:v>
                </c:pt>
                <c:pt idx="7">
                  <c:v>0.76536474405623689</c:v>
                </c:pt>
                <c:pt idx="8">
                  <c:v>0.97304885633204907</c:v>
                </c:pt>
                <c:pt idx="9">
                  <c:v>1.1759771733406847</c:v>
                </c:pt>
              </c:numCache>
            </c:numRef>
          </c:yVal>
          <c:smooth val="1"/>
          <c:extLst>
            <c:ext xmlns:c16="http://schemas.microsoft.com/office/drawing/2014/chart" uri="{C3380CC4-5D6E-409C-BE32-E72D297353CC}">
              <c16:uniqueId val="{00000004-FF43-4EA5-94DE-23DC4804E17A}"/>
            </c:ext>
          </c:extLst>
        </c:ser>
        <c:dLbls>
          <c:showLegendKey val="0"/>
          <c:showVal val="0"/>
          <c:showCatName val="0"/>
          <c:showSerName val="0"/>
          <c:showPercent val="0"/>
          <c:showBubbleSize val="0"/>
        </c:dLbls>
        <c:axId val="537581960"/>
        <c:axId val="537582288"/>
      </c:scatterChart>
      <c:valAx>
        <c:axId val="53758196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7582288"/>
        <c:crosses val="autoZero"/>
        <c:crossBetween val="midCat"/>
      </c:valAx>
      <c:valAx>
        <c:axId val="5375822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7581960"/>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Zone 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ByLUyear!$CL$1</c:f>
              <c:strCache>
                <c:ptCount val="1"/>
                <c:pt idx="0">
                  <c:v>2001</c:v>
                </c:pt>
              </c:strCache>
            </c:strRef>
          </c:tx>
          <c:spPr>
            <a:solidFill>
              <a:schemeClr val="accent1"/>
            </a:solidFill>
            <a:ln>
              <a:noFill/>
            </a:ln>
            <a:effectLst/>
          </c:spPr>
          <c:invertIfNegative val="0"/>
          <c:cat>
            <c:strRef>
              <c:f>ByLUyear!$CK$2:$CK$6</c:f>
              <c:strCache>
                <c:ptCount val="5"/>
                <c:pt idx="0">
                  <c:v>a1</c:v>
                </c:pt>
                <c:pt idx="1">
                  <c:v>b1</c:v>
                </c:pt>
                <c:pt idx="2">
                  <c:v>c1</c:v>
                </c:pt>
                <c:pt idx="3">
                  <c:v>d1</c:v>
                </c:pt>
                <c:pt idx="4">
                  <c:v>e1</c:v>
                </c:pt>
              </c:strCache>
            </c:strRef>
          </c:cat>
          <c:val>
            <c:numRef>
              <c:f>ByLUyear!$CL$2:$CL$6</c:f>
              <c:numCache>
                <c:formatCode>General</c:formatCode>
                <c:ptCount val="5"/>
                <c:pt idx="0">
                  <c:v>4.5032200307152985</c:v>
                </c:pt>
                <c:pt idx="1">
                  <c:v>6.0429570700835749</c:v>
                </c:pt>
                <c:pt idx="2">
                  <c:v>6.7692342501877114</c:v>
                </c:pt>
                <c:pt idx="3">
                  <c:v>13.597982006000692</c:v>
                </c:pt>
                <c:pt idx="4">
                  <c:v>5.3203700062548336</c:v>
                </c:pt>
              </c:numCache>
            </c:numRef>
          </c:val>
          <c:extLst>
            <c:ext xmlns:c16="http://schemas.microsoft.com/office/drawing/2014/chart" uri="{C3380CC4-5D6E-409C-BE32-E72D297353CC}">
              <c16:uniqueId val="{00000000-A70C-4460-863F-A28CA08AA555}"/>
            </c:ext>
          </c:extLst>
        </c:ser>
        <c:ser>
          <c:idx val="1"/>
          <c:order val="1"/>
          <c:tx>
            <c:strRef>
              <c:f>ByLUyear!$CM$1</c:f>
              <c:strCache>
                <c:ptCount val="1"/>
                <c:pt idx="0">
                  <c:v>2006</c:v>
                </c:pt>
              </c:strCache>
            </c:strRef>
          </c:tx>
          <c:spPr>
            <a:solidFill>
              <a:schemeClr val="accent2"/>
            </a:solidFill>
            <a:ln>
              <a:noFill/>
            </a:ln>
            <a:effectLst/>
          </c:spPr>
          <c:invertIfNegative val="0"/>
          <c:cat>
            <c:strRef>
              <c:f>ByLUyear!$CK$2:$CK$6</c:f>
              <c:strCache>
                <c:ptCount val="5"/>
                <c:pt idx="0">
                  <c:v>a1</c:v>
                </c:pt>
                <c:pt idx="1">
                  <c:v>b1</c:v>
                </c:pt>
                <c:pt idx="2">
                  <c:v>c1</c:v>
                </c:pt>
                <c:pt idx="3">
                  <c:v>d1</c:v>
                </c:pt>
                <c:pt idx="4">
                  <c:v>e1</c:v>
                </c:pt>
              </c:strCache>
            </c:strRef>
          </c:cat>
          <c:val>
            <c:numRef>
              <c:f>ByLUyear!$CM$2:$CM$6</c:f>
              <c:numCache>
                <c:formatCode>General</c:formatCode>
                <c:ptCount val="5"/>
                <c:pt idx="0">
                  <c:v>4.2232318060792009</c:v>
                </c:pt>
                <c:pt idx="1">
                  <c:v>5.8512584767521707</c:v>
                </c:pt>
                <c:pt idx="2">
                  <c:v>9.3323454853072576</c:v>
                </c:pt>
                <c:pt idx="3">
                  <c:v>13.315068192469885</c:v>
                </c:pt>
                <c:pt idx="4">
                  <c:v>5.2500537989007237</c:v>
                </c:pt>
              </c:numCache>
            </c:numRef>
          </c:val>
          <c:extLst>
            <c:ext xmlns:c16="http://schemas.microsoft.com/office/drawing/2014/chart" uri="{C3380CC4-5D6E-409C-BE32-E72D297353CC}">
              <c16:uniqueId val="{00000001-A70C-4460-863F-A28CA08AA555}"/>
            </c:ext>
          </c:extLst>
        </c:ser>
        <c:ser>
          <c:idx val="2"/>
          <c:order val="2"/>
          <c:tx>
            <c:strRef>
              <c:f>ByLUyear!$CN$1</c:f>
              <c:strCache>
                <c:ptCount val="1"/>
                <c:pt idx="0">
                  <c:v>2011</c:v>
                </c:pt>
              </c:strCache>
            </c:strRef>
          </c:tx>
          <c:spPr>
            <a:solidFill>
              <a:schemeClr val="accent3"/>
            </a:solidFill>
            <a:ln>
              <a:noFill/>
            </a:ln>
            <a:effectLst/>
          </c:spPr>
          <c:invertIfNegative val="0"/>
          <c:cat>
            <c:strRef>
              <c:f>ByLUyear!$CK$2:$CK$6</c:f>
              <c:strCache>
                <c:ptCount val="5"/>
                <c:pt idx="0">
                  <c:v>a1</c:v>
                </c:pt>
                <c:pt idx="1">
                  <c:v>b1</c:v>
                </c:pt>
                <c:pt idx="2">
                  <c:v>c1</c:v>
                </c:pt>
                <c:pt idx="3">
                  <c:v>d1</c:v>
                </c:pt>
                <c:pt idx="4">
                  <c:v>e1</c:v>
                </c:pt>
              </c:strCache>
            </c:strRef>
          </c:cat>
          <c:val>
            <c:numRef>
              <c:f>ByLUyear!$CN$2:$CN$6</c:f>
              <c:numCache>
                <c:formatCode>General</c:formatCode>
                <c:ptCount val="5"/>
                <c:pt idx="0">
                  <c:v>3.3071420967850189</c:v>
                </c:pt>
                <c:pt idx="1">
                  <c:v>5.7598364251201515</c:v>
                </c:pt>
                <c:pt idx="2">
                  <c:v>10.912133939608315</c:v>
                </c:pt>
                <c:pt idx="3">
                  <c:v>13.194887326252477</c:v>
                </c:pt>
                <c:pt idx="4">
                  <c:v>5.525529679505917</c:v>
                </c:pt>
              </c:numCache>
            </c:numRef>
          </c:val>
          <c:extLst>
            <c:ext xmlns:c16="http://schemas.microsoft.com/office/drawing/2014/chart" uri="{C3380CC4-5D6E-409C-BE32-E72D297353CC}">
              <c16:uniqueId val="{00000002-A70C-4460-863F-A28CA08AA555}"/>
            </c:ext>
          </c:extLst>
        </c:ser>
        <c:ser>
          <c:idx val="3"/>
          <c:order val="3"/>
          <c:tx>
            <c:strRef>
              <c:f>ByLUyear!$CO$1</c:f>
              <c:strCache>
                <c:ptCount val="1"/>
                <c:pt idx="0">
                  <c:v>2016</c:v>
                </c:pt>
              </c:strCache>
            </c:strRef>
          </c:tx>
          <c:spPr>
            <a:solidFill>
              <a:schemeClr val="accent4"/>
            </a:solidFill>
            <a:ln>
              <a:noFill/>
            </a:ln>
            <a:effectLst/>
          </c:spPr>
          <c:invertIfNegative val="0"/>
          <c:cat>
            <c:strRef>
              <c:f>ByLUyear!$CK$2:$CK$6</c:f>
              <c:strCache>
                <c:ptCount val="5"/>
                <c:pt idx="0">
                  <c:v>a1</c:v>
                </c:pt>
                <c:pt idx="1">
                  <c:v>b1</c:v>
                </c:pt>
                <c:pt idx="2">
                  <c:v>c1</c:v>
                </c:pt>
                <c:pt idx="3">
                  <c:v>d1</c:v>
                </c:pt>
                <c:pt idx="4">
                  <c:v>e1</c:v>
                </c:pt>
              </c:strCache>
            </c:strRef>
          </c:cat>
          <c:val>
            <c:numRef>
              <c:f>ByLUyear!$CO$2:$CO$6</c:f>
              <c:numCache>
                <c:formatCode>General</c:formatCode>
                <c:ptCount val="5"/>
                <c:pt idx="0">
                  <c:v>3.1453546789464273</c:v>
                </c:pt>
                <c:pt idx="1">
                  <c:v>5.6958759487755852</c:v>
                </c:pt>
                <c:pt idx="2">
                  <c:v>10.870587704581851</c:v>
                </c:pt>
                <c:pt idx="3">
                  <c:v>13.203965400478884</c:v>
                </c:pt>
                <c:pt idx="4">
                  <c:v>5.4181398283565283</c:v>
                </c:pt>
              </c:numCache>
            </c:numRef>
          </c:val>
          <c:extLst>
            <c:ext xmlns:c16="http://schemas.microsoft.com/office/drawing/2014/chart" uri="{C3380CC4-5D6E-409C-BE32-E72D297353CC}">
              <c16:uniqueId val="{00000003-A70C-4460-863F-A28CA08AA555}"/>
            </c:ext>
          </c:extLst>
        </c:ser>
        <c:dLbls>
          <c:showLegendKey val="0"/>
          <c:showVal val="0"/>
          <c:showCatName val="0"/>
          <c:showSerName val="0"/>
          <c:showPercent val="0"/>
          <c:showBubbleSize val="0"/>
        </c:dLbls>
        <c:gapWidth val="219"/>
        <c:overlap val="-27"/>
        <c:axId val="819098928"/>
        <c:axId val="819095320"/>
      </c:barChart>
      <c:catAx>
        <c:axId val="819098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9095320"/>
        <c:crosses val="autoZero"/>
        <c:auto val="1"/>
        <c:lblAlgn val="ctr"/>
        <c:lblOffset val="100"/>
        <c:noMultiLvlLbl val="0"/>
      </c:catAx>
      <c:valAx>
        <c:axId val="8190953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90989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Zone 3</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ByLUyear!$CL$1</c:f>
              <c:strCache>
                <c:ptCount val="1"/>
                <c:pt idx="0">
                  <c:v>2001</c:v>
                </c:pt>
              </c:strCache>
            </c:strRef>
          </c:tx>
          <c:spPr>
            <a:solidFill>
              <a:schemeClr val="accent1"/>
            </a:solidFill>
            <a:ln>
              <a:noFill/>
            </a:ln>
            <a:effectLst/>
          </c:spPr>
          <c:invertIfNegative val="0"/>
          <c:cat>
            <c:strRef>
              <c:f>ByLUyear!$CK$12:$CK$16</c:f>
              <c:strCache>
                <c:ptCount val="5"/>
                <c:pt idx="0">
                  <c:v>a3</c:v>
                </c:pt>
                <c:pt idx="1">
                  <c:v>b3</c:v>
                </c:pt>
                <c:pt idx="2">
                  <c:v>c3</c:v>
                </c:pt>
                <c:pt idx="3">
                  <c:v>d3</c:v>
                </c:pt>
                <c:pt idx="4">
                  <c:v>e3</c:v>
                </c:pt>
              </c:strCache>
            </c:strRef>
          </c:cat>
          <c:val>
            <c:numRef>
              <c:f>ByLUyear!$CL$12:$CL$16</c:f>
              <c:numCache>
                <c:formatCode>General</c:formatCode>
                <c:ptCount val="5"/>
                <c:pt idx="0">
                  <c:v>2.1859423613154805</c:v>
                </c:pt>
                <c:pt idx="1">
                  <c:v>2.5897612564889703</c:v>
                </c:pt>
                <c:pt idx="2">
                  <c:v>1.5153872709573899</c:v>
                </c:pt>
                <c:pt idx="3">
                  <c:v>4.0601361848388917</c:v>
                </c:pt>
                <c:pt idx="4">
                  <c:v>4.1516614974231532</c:v>
                </c:pt>
              </c:numCache>
            </c:numRef>
          </c:val>
          <c:extLst>
            <c:ext xmlns:c16="http://schemas.microsoft.com/office/drawing/2014/chart" uri="{C3380CC4-5D6E-409C-BE32-E72D297353CC}">
              <c16:uniqueId val="{00000000-F012-46E3-996F-75606C19FCC0}"/>
            </c:ext>
          </c:extLst>
        </c:ser>
        <c:ser>
          <c:idx val="1"/>
          <c:order val="1"/>
          <c:tx>
            <c:strRef>
              <c:f>ByLUyear!$CM$1</c:f>
              <c:strCache>
                <c:ptCount val="1"/>
                <c:pt idx="0">
                  <c:v>2006</c:v>
                </c:pt>
              </c:strCache>
            </c:strRef>
          </c:tx>
          <c:spPr>
            <a:solidFill>
              <a:schemeClr val="accent2"/>
            </a:solidFill>
            <a:ln>
              <a:noFill/>
            </a:ln>
            <a:effectLst/>
          </c:spPr>
          <c:invertIfNegative val="0"/>
          <c:cat>
            <c:strRef>
              <c:f>ByLUyear!$CK$12:$CK$16</c:f>
              <c:strCache>
                <c:ptCount val="5"/>
                <c:pt idx="0">
                  <c:v>a3</c:v>
                </c:pt>
                <c:pt idx="1">
                  <c:v>b3</c:v>
                </c:pt>
                <c:pt idx="2">
                  <c:v>c3</c:v>
                </c:pt>
                <c:pt idx="3">
                  <c:v>d3</c:v>
                </c:pt>
                <c:pt idx="4">
                  <c:v>e3</c:v>
                </c:pt>
              </c:strCache>
            </c:strRef>
          </c:cat>
          <c:val>
            <c:numRef>
              <c:f>ByLUyear!$CM$12:$CM$16</c:f>
              <c:numCache>
                <c:formatCode>General</c:formatCode>
                <c:ptCount val="5"/>
                <c:pt idx="0">
                  <c:v>2.4789892327479515</c:v>
                </c:pt>
                <c:pt idx="1">
                  <c:v>2.6598288812073969</c:v>
                </c:pt>
                <c:pt idx="2">
                  <c:v>1.7314790423664748</c:v>
                </c:pt>
                <c:pt idx="3">
                  <c:v>5.3794552014447525</c:v>
                </c:pt>
                <c:pt idx="4">
                  <c:v>4.1650712600491477</c:v>
                </c:pt>
              </c:numCache>
            </c:numRef>
          </c:val>
          <c:extLst>
            <c:ext xmlns:c16="http://schemas.microsoft.com/office/drawing/2014/chart" uri="{C3380CC4-5D6E-409C-BE32-E72D297353CC}">
              <c16:uniqueId val="{00000001-F012-46E3-996F-75606C19FCC0}"/>
            </c:ext>
          </c:extLst>
        </c:ser>
        <c:ser>
          <c:idx val="2"/>
          <c:order val="2"/>
          <c:tx>
            <c:strRef>
              <c:f>ByLUyear!$CN$1</c:f>
              <c:strCache>
                <c:ptCount val="1"/>
                <c:pt idx="0">
                  <c:v>2011</c:v>
                </c:pt>
              </c:strCache>
            </c:strRef>
          </c:tx>
          <c:spPr>
            <a:solidFill>
              <a:schemeClr val="accent3"/>
            </a:solidFill>
            <a:ln>
              <a:noFill/>
            </a:ln>
            <a:effectLst/>
          </c:spPr>
          <c:invertIfNegative val="0"/>
          <c:cat>
            <c:strRef>
              <c:f>ByLUyear!$CK$12:$CK$16</c:f>
              <c:strCache>
                <c:ptCount val="5"/>
                <c:pt idx="0">
                  <c:v>a3</c:v>
                </c:pt>
                <c:pt idx="1">
                  <c:v>b3</c:v>
                </c:pt>
                <c:pt idx="2">
                  <c:v>c3</c:v>
                </c:pt>
                <c:pt idx="3">
                  <c:v>d3</c:v>
                </c:pt>
                <c:pt idx="4">
                  <c:v>e3</c:v>
                </c:pt>
              </c:strCache>
            </c:strRef>
          </c:cat>
          <c:val>
            <c:numRef>
              <c:f>ByLUyear!$CN$12:$CN$16</c:f>
              <c:numCache>
                <c:formatCode>General</c:formatCode>
                <c:ptCount val="5"/>
                <c:pt idx="0">
                  <c:v>2.6723796337928403</c:v>
                </c:pt>
                <c:pt idx="1">
                  <c:v>2.786684973491083</c:v>
                </c:pt>
                <c:pt idx="2">
                  <c:v>1.9818210263106497</c:v>
                </c:pt>
                <c:pt idx="3">
                  <c:v>6.3196060285196323</c:v>
                </c:pt>
                <c:pt idx="4">
                  <c:v>4.1103924618381233</c:v>
                </c:pt>
              </c:numCache>
            </c:numRef>
          </c:val>
          <c:extLst>
            <c:ext xmlns:c16="http://schemas.microsoft.com/office/drawing/2014/chart" uri="{C3380CC4-5D6E-409C-BE32-E72D297353CC}">
              <c16:uniqueId val="{00000002-F012-46E3-996F-75606C19FCC0}"/>
            </c:ext>
          </c:extLst>
        </c:ser>
        <c:ser>
          <c:idx val="3"/>
          <c:order val="3"/>
          <c:tx>
            <c:strRef>
              <c:f>ByLUyear!$CO$1</c:f>
              <c:strCache>
                <c:ptCount val="1"/>
                <c:pt idx="0">
                  <c:v>2016</c:v>
                </c:pt>
              </c:strCache>
            </c:strRef>
          </c:tx>
          <c:spPr>
            <a:solidFill>
              <a:schemeClr val="accent4"/>
            </a:solidFill>
            <a:ln>
              <a:noFill/>
            </a:ln>
            <a:effectLst/>
          </c:spPr>
          <c:invertIfNegative val="0"/>
          <c:cat>
            <c:strRef>
              <c:f>ByLUyear!$CK$12:$CK$16</c:f>
              <c:strCache>
                <c:ptCount val="5"/>
                <c:pt idx="0">
                  <c:v>a3</c:v>
                </c:pt>
                <c:pt idx="1">
                  <c:v>b3</c:v>
                </c:pt>
                <c:pt idx="2">
                  <c:v>c3</c:v>
                </c:pt>
                <c:pt idx="3">
                  <c:v>d3</c:v>
                </c:pt>
                <c:pt idx="4">
                  <c:v>e3</c:v>
                </c:pt>
              </c:strCache>
            </c:strRef>
          </c:cat>
          <c:val>
            <c:numRef>
              <c:f>ByLUyear!$CO$12:$CO$16</c:f>
              <c:numCache>
                <c:formatCode>General</c:formatCode>
                <c:ptCount val="5"/>
                <c:pt idx="0">
                  <c:v>2.6411452449726314</c:v>
                </c:pt>
                <c:pt idx="1">
                  <c:v>2.7770974787985212</c:v>
                </c:pt>
                <c:pt idx="2">
                  <c:v>1.9492228938544711</c:v>
                </c:pt>
                <c:pt idx="3">
                  <c:v>6.2687201382761204</c:v>
                </c:pt>
                <c:pt idx="4">
                  <c:v>4.0384956323414771</c:v>
                </c:pt>
              </c:numCache>
            </c:numRef>
          </c:val>
          <c:extLst>
            <c:ext xmlns:c16="http://schemas.microsoft.com/office/drawing/2014/chart" uri="{C3380CC4-5D6E-409C-BE32-E72D297353CC}">
              <c16:uniqueId val="{00000003-F012-46E3-996F-75606C19FCC0}"/>
            </c:ext>
          </c:extLst>
        </c:ser>
        <c:dLbls>
          <c:showLegendKey val="0"/>
          <c:showVal val="0"/>
          <c:showCatName val="0"/>
          <c:showSerName val="0"/>
          <c:showPercent val="0"/>
          <c:showBubbleSize val="0"/>
        </c:dLbls>
        <c:gapWidth val="219"/>
        <c:overlap val="-27"/>
        <c:axId val="819098928"/>
        <c:axId val="819095320"/>
      </c:barChart>
      <c:catAx>
        <c:axId val="819098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9095320"/>
        <c:crosses val="autoZero"/>
        <c:auto val="1"/>
        <c:lblAlgn val="ctr"/>
        <c:lblOffset val="100"/>
        <c:noMultiLvlLbl val="0"/>
      </c:catAx>
      <c:valAx>
        <c:axId val="8190953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90989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Zone 5</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ByLUyear!$CL$1</c:f>
              <c:strCache>
                <c:ptCount val="1"/>
                <c:pt idx="0">
                  <c:v>2001</c:v>
                </c:pt>
              </c:strCache>
            </c:strRef>
          </c:tx>
          <c:spPr>
            <a:solidFill>
              <a:schemeClr val="accent1"/>
            </a:solidFill>
            <a:ln>
              <a:noFill/>
            </a:ln>
            <a:effectLst/>
          </c:spPr>
          <c:invertIfNegative val="0"/>
          <c:cat>
            <c:strRef>
              <c:f>ByLUyear!$CK$22:$CK$26</c:f>
              <c:strCache>
                <c:ptCount val="5"/>
                <c:pt idx="0">
                  <c:v>a5</c:v>
                </c:pt>
                <c:pt idx="1">
                  <c:v>b5</c:v>
                </c:pt>
                <c:pt idx="2">
                  <c:v>c5</c:v>
                </c:pt>
                <c:pt idx="3">
                  <c:v>d5</c:v>
                </c:pt>
                <c:pt idx="4">
                  <c:v>e5</c:v>
                </c:pt>
              </c:strCache>
            </c:strRef>
          </c:cat>
          <c:val>
            <c:numRef>
              <c:f>ByLUyear!$CL$22:$CL$26</c:f>
              <c:numCache>
                <c:formatCode>General</c:formatCode>
                <c:ptCount val="5"/>
                <c:pt idx="0">
                  <c:v>2.4171188452110552</c:v>
                </c:pt>
                <c:pt idx="1">
                  <c:v>2.56074042361278</c:v>
                </c:pt>
                <c:pt idx="2">
                  <c:v>1.7718977020662265</c:v>
                </c:pt>
                <c:pt idx="3">
                  <c:v>6.1094875514093978</c:v>
                </c:pt>
                <c:pt idx="4">
                  <c:v>3.3695497099076883</c:v>
                </c:pt>
              </c:numCache>
            </c:numRef>
          </c:val>
          <c:extLst>
            <c:ext xmlns:c16="http://schemas.microsoft.com/office/drawing/2014/chart" uri="{C3380CC4-5D6E-409C-BE32-E72D297353CC}">
              <c16:uniqueId val="{00000000-BD4A-4E20-B457-2E43EF924D6C}"/>
            </c:ext>
          </c:extLst>
        </c:ser>
        <c:ser>
          <c:idx val="1"/>
          <c:order val="1"/>
          <c:tx>
            <c:strRef>
              <c:f>ByLUyear!$CM$1</c:f>
              <c:strCache>
                <c:ptCount val="1"/>
                <c:pt idx="0">
                  <c:v>2006</c:v>
                </c:pt>
              </c:strCache>
            </c:strRef>
          </c:tx>
          <c:spPr>
            <a:solidFill>
              <a:schemeClr val="accent2"/>
            </a:solidFill>
            <a:ln>
              <a:noFill/>
            </a:ln>
            <a:effectLst/>
          </c:spPr>
          <c:invertIfNegative val="0"/>
          <c:cat>
            <c:strRef>
              <c:f>ByLUyear!$CK$22:$CK$26</c:f>
              <c:strCache>
                <c:ptCount val="5"/>
                <c:pt idx="0">
                  <c:v>a5</c:v>
                </c:pt>
                <c:pt idx="1">
                  <c:v>b5</c:v>
                </c:pt>
                <c:pt idx="2">
                  <c:v>c5</c:v>
                </c:pt>
                <c:pt idx="3">
                  <c:v>d5</c:v>
                </c:pt>
                <c:pt idx="4">
                  <c:v>e5</c:v>
                </c:pt>
              </c:strCache>
            </c:strRef>
          </c:cat>
          <c:val>
            <c:numRef>
              <c:f>ByLUyear!$CM$22:$CM$26</c:f>
              <c:numCache>
                <c:formatCode>General</c:formatCode>
                <c:ptCount val="5"/>
                <c:pt idx="0">
                  <c:v>1.9911854187625921</c:v>
                </c:pt>
                <c:pt idx="1">
                  <c:v>2.660542399624644</c:v>
                </c:pt>
                <c:pt idx="2">
                  <c:v>1.9264260099114436</c:v>
                </c:pt>
                <c:pt idx="3">
                  <c:v>6.033916257050298</c:v>
                </c:pt>
                <c:pt idx="4">
                  <c:v>3.2954836059682697</c:v>
                </c:pt>
              </c:numCache>
            </c:numRef>
          </c:val>
          <c:extLst>
            <c:ext xmlns:c16="http://schemas.microsoft.com/office/drawing/2014/chart" uri="{C3380CC4-5D6E-409C-BE32-E72D297353CC}">
              <c16:uniqueId val="{00000001-BD4A-4E20-B457-2E43EF924D6C}"/>
            </c:ext>
          </c:extLst>
        </c:ser>
        <c:ser>
          <c:idx val="2"/>
          <c:order val="2"/>
          <c:tx>
            <c:strRef>
              <c:f>ByLUyear!$CN$1</c:f>
              <c:strCache>
                <c:ptCount val="1"/>
                <c:pt idx="0">
                  <c:v>2011</c:v>
                </c:pt>
              </c:strCache>
            </c:strRef>
          </c:tx>
          <c:spPr>
            <a:solidFill>
              <a:schemeClr val="accent3"/>
            </a:solidFill>
            <a:ln>
              <a:noFill/>
            </a:ln>
            <a:effectLst/>
          </c:spPr>
          <c:invertIfNegative val="0"/>
          <c:cat>
            <c:strRef>
              <c:f>ByLUyear!$CK$22:$CK$26</c:f>
              <c:strCache>
                <c:ptCount val="5"/>
                <c:pt idx="0">
                  <c:v>a5</c:v>
                </c:pt>
                <c:pt idx="1">
                  <c:v>b5</c:v>
                </c:pt>
                <c:pt idx="2">
                  <c:v>c5</c:v>
                </c:pt>
                <c:pt idx="3">
                  <c:v>d5</c:v>
                </c:pt>
                <c:pt idx="4">
                  <c:v>e5</c:v>
                </c:pt>
              </c:strCache>
            </c:strRef>
          </c:cat>
          <c:val>
            <c:numRef>
              <c:f>ByLUyear!$CN$22:$CN$26</c:f>
              <c:numCache>
                <c:formatCode>General</c:formatCode>
                <c:ptCount val="5"/>
                <c:pt idx="0">
                  <c:v>1.5360009904920167</c:v>
                </c:pt>
                <c:pt idx="1">
                  <c:v>2.6917570300152707</c:v>
                </c:pt>
                <c:pt idx="2">
                  <c:v>2.0723948167475981</c:v>
                </c:pt>
                <c:pt idx="3">
                  <c:v>5.8904971717654453</c:v>
                </c:pt>
                <c:pt idx="4">
                  <c:v>2.6948318676790382</c:v>
                </c:pt>
              </c:numCache>
            </c:numRef>
          </c:val>
          <c:extLst>
            <c:ext xmlns:c16="http://schemas.microsoft.com/office/drawing/2014/chart" uri="{C3380CC4-5D6E-409C-BE32-E72D297353CC}">
              <c16:uniqueId val="{00000002-BD4A-4E20-B457-2E43EF924D6C}"/>
            </c:ext>
          </c:extLst>
        </c:ser>
        <c:ser>
          <c:idx val="3"/>
          <c:order val="3"/>
          <c:tx>
            <c:strRef>
              <c:f>ByLUyear!$CO$1</c:f>
              <c:strCache>
                <c:ptCount val="1"/>
                <c:pt idx="0">
                  <c:v>2016</c:v>
                </c:pt>
              </c:strCache>
            </c:strRef>
          </c:tx>
          <c:spPr>
            <a:solidFill>
              <a:schemeClr val="accent4"/>
            </a:solidFill>
            <a:ln>
              <a:noFill/>
            </a:ln>
            <a:effectLst/>
          </c:spPr>
          <c:invertIfNegative val="0"/>
          <c:cat>
            <c:strRef>
              <c:f>ByLUyear!$CK$22:$CK$26</c:f>
              <c:strCache>
                <c:ptCount val="5"/>
                <c:pt idx="0">
                  <c:v>a5</c:v>
                </c:pt>
                <c:pt idx="1">
                  <c:v>b5</c:v>
                </c:pt>
                <c:pt idx="2">
                  <c:v>c5</c:v>
                </c:pt>
                <c:pt idx="3">
                  <c:v>d5</c:v>
                </c:pt>
                <c:pt idx="4">
                  <c:v>e5</c:v>
                </c:pt>
              </c:strCache>
            </c:strRef>
          </c:cat>
          <c:val>
            <c:numRef>
              <c:f>ByLUyear!$CO$22:$CO$26</c:f>
              <c:numCache>
                <c:formatCode>General</c:formatCode>
                <c:ptCount val="5"/>
                <c:pt idx="0">
                  <c:v>1.4201690177223605</c:v>
                </c:pt>
                <c:pt idx="1">
                  <c:v>2.7065556284181977</c:v>
                </c:pt>
                <c:pt idx="2">
                  <c:v>2.1212684040655465</c:v>
                </c:pt>
                <c:pt idx="3">
                  <c:v>5.9263312232985337</c:v>
                </c:pt>
                <c:pt idx="4">
                  <c:v>2.9781360225907805</c:v>
                </c:pt>
              </c:numCache>
            </c:numRef>
          </c:val>
          <c:extLst>
            <c:ext xmlns:c16="http://schemas.microsoft.com/office/drawing/2014/chart" uri="{C3380CC4-5D6E-409C-BE32-E72D297353CC}">
              <c16:uniqueId val="{00000003-BD4A-4E20-B457-2E43EF924D6C}"/>
            </c:ext>
          </c:extLst>
        </c:ser>
        <c:dLbls>
          <c:showLegendKey val="0"/>
          <c:showVal val="0"/>
          <c:showCatName val="0"/>
          <c:showSerName val="0"/>
          <c:showPercent val="0"/>
          <c:showBubbleSize val="0"/>
        </c:dLbls>
        <c:gapWidth val="219"/>
        <c:overlap val="-27"/>
        <c:axId val="819098928"/>
        <c:axId val="819095320"/>
      </c:barChart>
      <c:catAx>
        <c:axId val="819098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9095320"/>
        <c:crosses val="autoZero"/>
        <c:auto val="1"/>
        <c:lblAlgn val="ctr"/>
        <c:lblOffset val="100"/>
        <c:noMultiLvlLbl val="0"/>
      </c:catAx>
      <c:valAx>
        <c:axId val="8190953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90989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Event d Zone 3 SLO</a:t>
            </a:r>
          </a:p>
        </c:rich>
      </c:tx>
      <c:layout>
        <c:manualLayout>
          <c:xMode val="edge"/>
          <c:yMode val="edge"/>
          <c:x val="0.41614695340501789"/>
          <c:y val="1.793721973094170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2.626788586910507E-2"/>
          <c:y val="0.10191330343796713"/>
          <c:w val="0.85272852990150427"/>
          <c:h val="0.85623318385650227"/>
        </c:manualLayout>
      </c:layout>
      <c:scatterChart>
        <c:scatterStyle val="smoothMarker"/>
        <c:varyColors val="0"/>
        <c:ser>
          <c:idx val="1"/>
          <c:order val="0"/>
          <c:tx>
            <c:v>2016</c:v>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ByLUyear!$E$832:$E$841</c:f>
              <c:numCache>
                <c:formatCode>General</c:formatCode>
                <c:ptCount val="10"/>
                <c:pt idx="0">
                  <c:v>-3</c:v>
                </c:pt>
                <c:pt idx="1">
                  <c:v>-2</c:v>
                </c:pt>
                <c:pt idx="2">
                  <c:v>-1</c:v>
                </c:pt>
                <c:pt idx="3">
                  <c:v>0</c:v>
                </c:pt>
                <c:pt idx="4">
                  <c:v>1</c:v>
                </c:pt>
                <c:pt idx="5">
                  <c:v>2</c:v>
                </c:pt>
                <c:pt idx="6">
                  <c:v>3</c:v>
                </c:pt>
                <c:pt idx="7">
                  <c:v>4</c:v>
                </c:pt>
                <c:pt idx="8">
                  <c:v>5</c:v>
                </c:pt>
                <c:pt idx="9">
                  <c:v>6</c:v>
                </c:pt>
              </c:numCache>
            </c:numRef>
          </c:xVal>
          <c:yVal>
            <c:numRef>
              <c:f>ByLUyear!$G$832:$G$841</c:f>
              <c:numCache>
                <c:formatCode>General</c:formatCode>
                <c:ptCount val="10"/>
                <c:pt idx="0">
                  <c:v>936.31336529999999</c:v>
                </c:pt>
                <c:pt idx="1">
                  <c:v>925.98705310000003</c:v>
                </c:pt>
                <c:pt idx="2">
                  <c:v>936.36737200000005</c:v>
                </c:pt>
                <c:pt idx="3">
                  <c:v>981.45075199999997</c:v>
                </c:pt>
                <c:pt idx="4">
                  <c:v>968.7633098</c:v>
                </c:pt>
                <c:pt idx="5">
                  <c:v>961.84539529999995</c:v>
                </c:pt>
                <c:pt idx="6">
                  <c:v>955.92247210000005</c:v>
                </c:pt>
                <c:pt idx="7">
                  <c:v>949.88539479999997</c:v>
                </c:pt>
                <c:pt idx="8">
                  <c:v>943.40391099999999</c:v>
                </c:pt>
                <c:pt idx="9">
                  <c:v>965.1996335</c:v>
                </c:pt>
              </c:numCache>
            </c:numRef>
          </c:yVal>
          <c:smooth val="1"/>
          <c:extLst>
            <c:ext xmlns:c16="http://schemas.microsoft.com/office/drawing/2014/chart" uri="{C3380CC4-5D6E-409C-BE32-E72D297353CC}">
              <c16:uniqueId val="{00000000-00E3-425E-9356-61E5D4149FA5}"/>
            </c:ext>
          </c:extLst>
        </c:ser>
        <c:ser>
          <c:idx val="2"/>
          <c:order val="1"/>
          <c:tx>
            <c:v>2001</c:v>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ByLUyear!$E$802:$E$811</c:f>
              <c:numCache>
                <c:formatCode>General</c:formatCode>
                <c:ptCount val="10"/>
                <c:pt idx="0">
                  <c:v>-3</c:v>
                </c:pt>
                <c:pt idx="1">
                  <c:v>-2</c:v>
                </c:pt>
                <c:pt idx="2">
                  <c:v>-1</c:v>
                </c:pt>
                <c:pt idx="3">
                  <c:v>0</c:v>
                </c:pt>
                <c:pt idx="4">
                  <c:v>1</c:v>
                </c:pt>
                <c:pt idx="5">
                  <c:v>2</c:v>
                </c:pt>
                <c:pt idx="6">
                  <c:v>3</c:v>
                </c:pt>
                <c:pt idx="7">
                  <c:v>4</c:v>
                </c:pt>
                <c:pt idx="8">
                  <c:v>5</c:v>
                </c:pt>
                <c:pt idx="9">
                  <c:v>6</c:v>
                </c:pt>
              </c:numCache>
            </c:numRef>
          </c:xVal>
          <c:yVal>
            <c:numRef>
              <c:f>ByLUyear!$G$802:$G$811</c:f>
              <c:numCache>
                <c:formatCode>General</c:formatCode>
                <c:ptCount val="10"/>
                <c:pt idx="0">
                  <c:v>636.34973860000002</c:v>
                </c:pt>
                <c:pt idx="1">
                  <c:v>630.0214244</c:v>
                </c:pt>
                <c:pt idx="2">
                  <c:v>639.68690990000005</c:v>
                </c:pt>
                <c:pt idx="3">
                  <c:v>677.38662720000002</c:v>
                </c:pt>
                <c:pt idx="4">
                  <c:v>672.01327830000002</c:v>
                </c:pt>
                <c:pt idx="5">
                  <c:v>668.7553868</c:v>
                </c:pt>
                <c:pt idx="6">
                  <c:v>665.50942629999997</c:v>
                </c:pt>
                <c:pt idx="7">
                  <c:v>662.06591279999998</c:v>
                </c:pt>
                <c:pt idx="8">
                  <c:v>658.39625339999998</c:v>
                </c:pt>
                <c:pt idx="9">
                  <c:v>676.57121989999996</c:v>
                </c:pt>
              </c:numCache>
            </c:numRef>
          </c:yVal>
          <c:smooth val="1"/>
          <c:extLst>
            <c:ext xmlns:c16="http://schemas.microsoft.com/office/drawing/2014/chart" uri="{C3380CC4-5D6E-409C-BE32-E72D297353CC}">
              <c16:uniqueId val="{00000001-00E3-425E-9356-61E5D4149FA5}"/>
            </c:ext>
          </c:extLst>
        </c:ser>
        <c:ser>
          <c:idx val="3"/>
          <c:order val="2"/>
          <c:tx>
            <c:v>2011</c:v>
          </c:tx>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f>ByLUyear!$E$822:$E$831</c:f>
              <c:numCache>
                <c:formatCode>General</c:formatCode>
                <c:ptCount val="10"/>
                <c:pt idx="0">
                  <c:v>-3</c:v>
                </c:pt>
                <c:pt idx="1">
                  <c:v>-2</c:v>
                </c:pt>
                <c:pt idx="2">
                  <c:v>-1</c:v>
                </c:pt>
                <c:pt idx="3">
                  <c:v>0</c:v>
                </c:pt>
                <c:pt idx="4">
                  <c:v>1</c:v>
                </c:pt>
                <c:pt idx="5">
                  <c:v>2</c:v>
                </c:pt>
                <c:pt idx="6">
                  <c:v>3</c:v>
                </c:pt>
                <c:pt idx="7">
                  <c:v>4</c:v>
                </c:pt>
                <c:pt idx="8">
                  <c:v>5</c:v>
                </c:pt>
                <c:pt idx="9">
                  <c:v>6</c:v>
                </c:pt>
              </c:numCache>
            </c:numRef>
          </c:xVal>
          <c:yVal>
            <c:numRef>
              <c:f>ByLUyear!$G$822:$G$831</c:f>
              <c:numCache>
                <c:formatCode>General</c:formatCode>
                <c:ptCount val="10"/>
                <c:pt idx="0">
                  <c:v>931.23474220000003</c:v>
                </c:pt>
                <c:pt idx="1">
                  <c:v>920.92017209999995</c:v>
                </c:pt>
                <c:pt idx="2">
                  <c:v>929.74625860000003</c:v>
                </c:pt>
                <c:pt idx="3">
                  <c:v>971.07204349999995</c:v>
                </c:pt>
                <c:pt idx="4">
                  <c:v>960.77929810000001</c:v>
                </c:pt>
                <c:pt idx="5">
                  <c:v>954.15506500000004</c:v>
                </c:pt>
                <c:pt idx="6">
                  <c:v>947.90655519999996</c:v>
                </c:pt>
                <c:pt idx="7">
                  <c:v>941.43921639999996</c:v>
                </c:pt>
                <c:pt idx="8">
                  <c:v>934.63004390000003</c:v>
                </c:pt>
                <c:pt idx="9">
                  <c:v>953.5551193</c:v>
                </c:pt>
              </c:numCache>
            </c:numRef>
          </c:yVal>
          <c:smooth val="1"/>
          <c:extLst>
            <c:ext xmlns:c16="http://schemas.microsoft.com/office/drawing/2014/chart" uri="{C3380CC4-5D6E-409C-BE32-E72D297353CC}">
              <c16:uniqueId val="{00000002-00E3-425E-9356-61E5D4149FA5}"/>
            </c:ext>
          </c:extLst>
        </c:ser>
        <c:ser>
          <c:idx val="4"/>
          <c:order val="3"/>
          <c:tx>
            <c:v>2006</c:v>
          </c:tx>
          <c:spPr>
            <a:ln w="19050" cap="rnd">
              <a:solidFill>
                <a:schemeClr val="accent5"/>
              </a:solidFill>
              <a:round/>
            </a:ln>
            <a:effectLst/>
          </c:spPr>
          <c:marker>
            <c:symbol val="circle"/>
            <c:size val="5"/>
            <c:spPr>
              <a:solidFill>
                <a:schemeClr val="accent5"/>
              </a:solidFill>
              <a:ln w="9525">
                <a:solidFill>
                  <a:schemeClr val="accent5"/>
                </a:solidFill>
              </a:ln>
              <a:effectLst/>
            </c:spPr>
          </c:marker>
          <c:xVal>
            <c:numRef>
              <c:f>ByLUyear!$E$812:$E$821</c:f>
              <c:numCache>
                <c:formatCode>General</c:formatCode>
                <c:ptCount val="10"/>
                <c:pt idx="0">
                  <c:v>-3</c:v>
                </c:pt>
                <c:pt idx="1">
                  <c:v>-2</c:v>
                </c:pt>
                <c:pt idx="2">
                  <c:v>-1</c:v>
                </c:pt>
                <c:pt idx="3">
                  <c:v>0</c:v>
                </c:pt>
                <c:pt idx="4">
                  <c:v>1</c:v>
                </c:pt>
                <c:pt idx="5">
                  <c:v>2</c:v>
                </c:pt>
                <c:pt idx="6">
                  <c:v>3</c:v>
                </c:pt>
                <c:pt idx="7">
                  <c:v>4</c:v>
                </c:pt>
                <c:pt idx="8">
                  <c:v>5</c:v>
                </c:pt>
                <c:pt idx="9">
                  <c:v>6</c:v>
                </c:pt>
              </c:numCache>
            </c:numRef>
          </c:xVal>
          <c:yVal>
            <c:numRef>
              <c:f>ByLUyear!$G$812:$G$821</c:f>
              <c:numCache>
                <c:formatCode>General</c:formatCode>
                <c:ptCount val="10"/>
                <c:pt idx="0">
                  <c:v>760.17341980000003</c:v>
                </c:pt>
                <c:pt idx="1">
                  <c:v>752.17033890000005</c:v>
                </c:pt>
                <c:pt idx="2">
                  <c:v>760.38688179999997</c:v>
                </c:pt>
                <c:pt idx="3">
                  <c:v>797.19069260000003</c:v>
                </c:pt>
                <c:pt idx="4">
                  <c:v>790.13720530000001</c:v>
                </c:pt>
                <c:pt idx="5">
                  <c:v>785.25305179999998</c:v>
                </c:pt>
                <c:pt idx="6">
                  <c:v>780.55394260000003</c:v>
                </c:pt>
                <c:pt idx="7">
                  <c:v>775.64406180000003</c:v>
                </c:pt>
                <c:pt idx="8">
                  <c:v>770.4440161</c:v>
                </c:pt>
                <c:pt idx="9">
                  <c:v>787.4230652</c:v>
                </c:pt>
              </c:numCache>
            </c:numRef>
          </c:yVal>
          <c:smooth val="1"/>
          <c:extLst>
            <c:ext xmlns:c16="http://schemas.microsoft.com/office/drawing/2014/chart" uri="{C3380CC4-5D6E-409C-BE32-E72D297353CC}">
              <c16:uniqueId val="{00000003-00E3-425E-9356-61E5D4149FA5}"/>
            </c:ext>
          </c:extLst>
        </c:ser>
        <c:dLbls>
          <c:showLegendKey val="0"/>
          <c:showVal val="0"/>
          <c:showCatName val="0"/>
          <c:showSerName val="0"/>
          <c:showPercent val="0"/>
          <c:showBubbleSize val="0"/>
        </c:dLbls>
        <c:axId val="537581960"/>
        <c:axId val="537582288"/>
      </c:scatterChart>
      <c:valAx>
        <c:axId val="53758196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7582288"/>
        <c:crosses val="autoZero"/>
        <c:crossBetween val="midCat"/>
      </c:valAx>
      <c:valAx>
        <c:axId val="5375822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7581960"/>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Event d Zone 6 SLO</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1"/>
          <c:order val="0"/>
          <c:tx>
            <c:v>2016</c:v>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ByLUyear!$E$952:$E$961</c:f>
              <c:numCache>
                <c:formatCode>General</c:formatCode>
                <c:ptCount val="10"/>
                <c:pt idx="0">
                  <c:v>-3</c:v>
                </c:pt>
                <c:pt idx="1">
                  <c:v>-2</c:v>
                </c:pt>
                <c:pt idx="2">
                  <c:v>-1</c:v>
                </c:pt>
                <c:pt idx="3">
                  <c:v>0</c:v>
                </c:pt>
                <c:pt idx="4">
                  <c:v>1</c:v>
                </c:pt>
                <c:pt idx="5">
                  <c:v>2</c:v>
                </c:pt>
                <c:pt idx="6">
                  <c:v>3</c:v>
                </c:pt>
                <c:pt idx="7">
                  <c:v>4</c:v>
                </c:pt>
                <c:pt idx="8">
                  <c:v>5</c:v>
                </c:pt>
                <c:pt idx="9">
                  <c:v>6</c:v>
                </c:pt>
              </c:numCache>
            </c:numRef>
          </c:xVal>
          <c:yVal>
            <c:numRef>
              <c:f>ByLUyear!$G$952:$G$961</c:f>
              <c:numCache>
                <c:formatCode>General</c:formatCode>
                <c:ptCount val="10"/>
                <c:pt idx="0">
                  <c:v>511.49055399999997</c:v>
                </c:pt>
                <c:pt idx="1">
                  <c:v>506.06987140000001</c:v>
                </c:pt>
                <c:pt idx="2">
                  <c:v>511.37635360000002</c:v>
                </c:pt>
                <c:pt idx="3">
                  <c:v>534.04476820000002</c:v>
                </c:pt>
                <c:pt idx="4">
                  <c:v>529.40647449999994</c:v>
                </c:pt>
                <c:pt idx="5">
                  <c:v>530.4145542</c:v>
                </c:pt>
                <c:pt idx="6">
                  <c:v>532.14960710000003</c:v>
                </c:pt>
                <c:pt idx="7">
                  <c:v>533.62871319999999</c:v>
                </c:pt>
                <c:pt idx="8">
                  <c:v>534.62798659999999</c:v>
                </c:pt>
                <c:pt idx="9">
                  <c:v>549.10394340000005</c:v>
                </c:pt>
              </c:numCache>
            </c:numRef>
          </c:yVal>
          <c:smooth val="1"/>
          <c:extLst>
            <c:ext xmlns:c16="http://schemas.microsoft.com/office/drawing/2014/chart" uri="{C3380CC4-5D6E-409C-BE32-E72D297353CC}">
              <c16:uniqueId val="{00000000-EF09-4592-91FB-83E20D0D6535}"/>
            </c:ext>
          </c:extLst>
        </c:ser>
        <c:ser>
          <c:idx val="2"/>
          <c:order val="1"/>
          <c:tx>
            <c:v>2001</c:v>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ByLUyear!$E$922:$E$931</c:f>
              <c:numCache>
                <c:formatCode>General</c:formatCode>
                <c:ptCount val="10"/>
                <c:pt idx="0">
                  <c:v>-3</c:v>
                </c:pt>
                <c:pt idx="1">
                  <c:v>-2</c:v>
                </c:pt>
                <c:pt idx="2">
                  <c:v>-1</c:v>
                </c:pt>
                <c:pt idx="3">
                  <c:v>0</c:v>
                </c:pt>
                <c:pt idx="4">
                  <c:v>1</c:v>
                </c:pt>
                <c:pt idx="5">
                  <c:v>2</c:v>
                </c:pt>
                <c:pt idx="6">
                  <c:v>3</c:v>
                </c:pt>
                <c:pt idx="7">
                  <c:v>4</c:v>
                </c:pt>
                <c:pt idx="8">
                  <c:v>5</c:v>
                </c:pt>
                <c:pt idx="9">
                  <c:v>6</c:v>
                </c:pt>
              </c:numCache>
            </c:numRef>
          </c:xVal>
          <c:yVal>
            <c:numRef>
              <c:f>ByLUyear!$G$922:$G$931</c:f>
              <c:numCache>
                <c:formatCode>General</c:formatCode>
                <c:ptCount val="10"/>
                <c:pt idx="0">
                  <c:v>133.90064960000001</c:v>
                </c:pt>
                <c:pt idx="1">
                  <c:v>133.44624580000001</c:v>
                </c:pt>
                <c:pt idx="2">
                  <c:v>141.42332450000001</c:v>
                </c:pt>
                <c:pt idx="3">
                  <c:v>162.48664299999999</c:v>
                </c:pt>
                <c:pt idx="4">
                  <c:v>161.52556190000001</c:v>
                </c:pt>
                <c:pt idx="5">
                  <c:v>165.5025272</c:v>
                </c:pt>
                <c:pt idx="6">
                  <c:v>169.6804611</c:v>
                </c:pt>
                <c:pt idx="7">
                  <c:v>173.6939974</c:v>
                </c:pt>
                <c:pt idx="8">
                  <c:v>177.2033107</c:v>
                </c:pt>
                <c:pt idx="9">
                  <c:v>191.37183999999999</c:v>
                </c:pt>
              </c:numCache>
            </c:numRef>
          </c:yVal>
          <c:smooth val="1"/>
          <c:extLst>
            <c:ext xmlns:c16="http://schemas.microsoft.com/office/drawing/2014/chart" uri="{C3380CC4-5D6E-409C-BE32-E72D297353CC}">
              <c16:uniqueId val="{00000001-EF09-4592-91FB-83E20D0D6535}"/>
            </c:ext>
          </c:extLst>
        </c:ser>
        <c:ser>
          <c:idx val="3"/>
          <c:order val="2"/>
          <c:tx>
            <c:v>2011</c:v>
          </c:tx>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f>ByLUyear!$E$942:$E$951</c:f>
              <c:numCache>
                <c:formatCode>General</c:formatCode>
                <c:ptCount val="10"/>
                <c:pt idx="0">
                  <c:v>-3</c:v>
                </c:pt>
                <c:pt idx="1">
                  <c:v>-2</c:v>
                </c:pt>
                <c:pt idx="2">
                  <c:v>-1</c:v>
                </c:pt>
                <c:pt idx="3">
                  <c:v>0</c:v>
                </c:pt>
                <c:pt idx="4">
                  <c:v>1</c:v>
                </c:pt>
                <c:pt idx="5">
                  <c:v>2</c:v>
                </c:pt>
                <c:pt idx="6">
                  <c:v>3</c:v>
                </c:pt>
                <c:pt idx="7">
                  <c:v>4</c:v>
                </c:pt>
                <c:pt idx="8">
                  <c:v>5</c:v>
                </c:pt>
                <c:pt idx="9">
                  <c:v>6</c:v>
                </c:pt>
              </c:numCache>
            </c:numRef>
          </c:xVal>
          <c:yVal>
            <c:numRef>
              <c:f>ByLUyear!$G$942:$G$951</c:f>
              <c:numCache>
                <c:formatCode>General</c:formatCode>
                <c:ptCount val="10"/>
                <c:pt idx="0">
                  <c:v>470.34404869999997</c:v>
                </c:pt>
                <c:pt idx="1">
                  <c:v>465.59554259999999</c:v>
                </c:pt>
                <c:pt idx="2">
                  <c:v>471.42534080000001</c:v>
                </c:pt>
                <c:pt idx="3">
                  <c:v>494.39215289999999</c:v>
                </c:pt>
                <c:pt idx="4">
                  <c:v>490.35640519999998</c:v>
                </c:pt>
                <c:pt idx="5">
                  <c:v>491.77739220000001</c:v>
                </c:pt>
                <c:pt idx="6">
                  <c:v>493.82918619999998</c:v>
                </c:pt>
                <c:pt idx="7">
                  <c:v>495.57978589999999</c:v>
                </c:pt>
                <c:pt idx="8">
                  <c:v>496.83466479999998</c:v>
                </c:pt>
                <c:pt idx="9">
                  <c:v>511.46676660000003</c:v>
                </c:pt>
              </c:numCache>
            </c:numRef>
          </c:yVal>
          <c:smooth val="1"/>
          <c:extLst>
            <c:ext xmlns:c16="http://schemas.microsoft.com/office/drawing/2014/chart" uri="{C3380CC4-5D6E-409C-BE32-E72D297353CC}">
              <c16:uniqueId val="{00000002-EF09-4592-91FB-83E20D0D6535}"/>
            </c:ext>
          </c:extLst>
        </c:ser>
        <c:ser>
          <c:idx val="4"/>
          <c:order val="3"/>
          <c:tx>
            <c:v>2006</c:v>
          </c:tx>
          <c:spPr>
            <a:ln w="19050" cap="rnd">
              <a:solidFill>
                <a:schemeClr val="accent5"/>
              </a:solidFill>
              <a:round/>
            </a:ln>
            <a:effectLst/>
          </c:spPr>
          <c:marker>
            <c:symbol val="circle"/>
            <c:size val="5"/>
            <c:spPr>
              <a:solidFill>
                <a:schemeClr val="accent5"/>
              </a:solidFill>
              <a:ln w="9525">
                <a:solidFill>
                  <a:schemeClr val="accent5"/>
                </a:solidFill>
              </a:ln>
              <a:effectLst/>
            </c:spPr>
          </c:marker>
          <c:xVal>
            <c:numRef>
              <c:f>ByLUyear!$E$932:$E$941</c:f>
              <c:numCache>
                <c:formatCode>General</c:formatCode>
                <c:ptCount val="10"/>
                <c:pt idx="0">
                  <c:v>-3</c:v>
                </c:pt>
                <c:pt idx="1">
                  <c:v>-2</c:v>
                </c:pt>
                <c:pt idx="2">
                  <c:v>-1</c:v>
                </c:pt>
                <c:pt idx="3">
                  <c:v>0</c:v>
                </c:pt>
                <c:pt idx="4">
                  <c:v>1</c:v>
                </c:pt>
                <c:pt idx="5">
                  <c:v>2</c:v>
                </c:pt>
                <c:pt idx="6">
                  <c:v>3</c:v>
                </c:pt>
                <c:pt idx="7">
                  <c:v>4</c:v>
                </c:pt>
                <c:pt idx="8">
                  <c:v>5</c:v>
                </c:pt>
                <c:pt idx="9">
                  <c:v>6</c:v>
                </c:pt>
              </c:numCache>
            </c:numRef>
          </c:xVal>
          <c:yVal>
            <c:numRef>
              <c:f>ByLUyear!$G$932:$G$941</c:f>
              <c:numCache>
                <c:formatCode>General</c:formatCode>
                <c:ptCount val="10"/>
                <c:pt idx="0">
                  <c:v>311.45362249999999</c:v>
                </c:pt>
                <c:pt idx="1">
                  <c:v>308.04419089999999</c:v>
                </c:pt>
                <c:pt idx="2">
                  <c:v>314.83027079999999</c:v>
                </c:pt>
                <c:pt idx="3">
                  <c:v>338.25924090000001</c:v>
                </c:pt>
                <c:pt idx="4">
                  <c:v>336.21530510000002</c:v>
                </c:pt>
                <c:pt idx="5">
                  <c:v>339.21005380000003</c:v>
                </c:pt>
                <c:pt idx="6">
                  <c:v>342.8004105</c:v>
                </c:pt>
                <c:pt idx="7">
                  <c:v>346.12723140000003</c:v>
                </c:pt>
                <c:pt idx="8">
                  <c:v>348.98224279999999</c:v>
                </c:pt>
                <c:pt idx="9">
                  <c:v>364.71786029999998</c:v>
                </c:pt>
              </c:numCache>
            </c:numRef>
          </c:yVal>
          <c:smooth val="1"/>
          <c:extLst>
            <c:ext xmlns:c16="http://schemas.microsoft.com/office/drawing/2014/chart" uri="{C3380CC4-5D6E-409C-BE32-E72D297353CC}">
              <c16:uniqueId val="{00000003-EF09-4592-91FB-83E20D0D6535}"/>
            </c:ext>
          </c:extLst>
        </c:ser>
        <c:dLbls>
          <c:showLegendKey val="0"/>
          <c:showVal val="0"/>
          <c:showCatName val="0"/>
          <c:showSerName val="0"/>
          <c:showPercent val="0"/>
          <c:showBubbleSize val="0"/>
        </c:dLbls>
        <c:axId val="537581960"/>
        <c:axId val="537582288"/>
      </c:scatterChart>
      <c:valAx>
        <c:axId val="53758196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7582288"/>
        <c:crosses val="autoZero"/>
        <c:crossBetween val="midCat"/>
      </c:valAx>
      <c:valAx>
        <c:axId val="5375822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7581960"/>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SLO Event d Zone 5</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1"/>
          <c:order val="0"/>
          <c:tx>
            <c:v>2016</c:v>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ByLUyear!$E$912:$E$921</c:f>
              <c:numCache>
                <c:formatCode>General</c:formatCode>
                <c:ptCount val="10"/>
                <c:pt idx="0">
                  <c:v>-3</c:v>
                </c:pt>
                <c:pt idx="1">
                  <c:v>-2</c:v>
                </c:pt>
                <c:pt idx="2">
                  <c:v>-1</c:v>
                </c:pt>
                <c:pt idx="3">
                  <c:v>0</c:v>
                </c:pt>
                <c:pt idx="4">
                  <c:v>1</c:v>
                </c:pt>
                <c:pt idx="5">
                  <c:v>2</c:v>
                </c:pt>
                <c:pt idx="6">
                  <c:v>3</c:v>
                </c:pt>
                <c:pt idx="7">
                  <c:v>4</c:v>
                </c:pt>
                <c:pt idx="8">
                  <c:v>5</c:v>
                </c:pt>
                <c:pt idx="9">
                  <c:v>6</c:v>
                </c:pt>
              </c:numCache>
            </c:numRef>
          </c:xVal>
          <c:yVal>
            <c:numRef>
              <c:f>ByLUyear!$G$912:$G$921</c:f>
              <c:numCache>
                <c:formatCode>General</c:formatCode>
                <c:ptCount val="10"/>
                <c:pt idx="0">
                  <c:v>831.47339750000003</c:v>
                </c:pt>
                <c:pt idx="1">
                  <c:v>827.49400219999995</c:v>
                </c:pt>
                <c:pt idx="2">
                  <c:v>838.27996929999995</c:v>
                </c:pt>
                <c:pt idx="3">
                  <c:v>872.18993030000001</c:v>
                </c:pt>
                <c:pt idx="4">
                  <c:v>862.31780270000002</c:v>
                </c:pt>
                <c:pt idx="5">
                  <c:v>864.19273869999995</c:v>
                </c:pt>
                <c:pt idx="6">
                  <c:v>867.72745970000005</c:v>
                </c:pt>
                <c:pt idx="7">
                  <c:v>871.61903789999997</c:v>
                </c:pt>
                <c:pt idx="8">
                  <c:v>874.87981709999997</c:v>
                </c:pt>
                <c:pt idx="9">
                  <c:v>898.00524089999999</c:v>
                </c:pt>
              </c:numCache>
            </c:numRef>
          </c:yVal>
          <c:smooth val="1"/>
          <c:extLst>
            <c:ext xmlns:c16="http://schemas.microsoft.com/office/drawing/2014/chart" uri="{C3380CC4-5D6E-409C-BE32-E72D297353CC}">
              <c16:uniqueId val="{00000000-CA27-49DB-BC98-1C49B9DF78C1}"/>
            </c:ext>
          </c:extLst>
        </c:ser>
        <c:ser>
          <c:idx val="3"/>
          <c:order val="1"/>
          <c:tx>
            <c:v>2011</c:v>
          </c:tx>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f>ByLUyear!$E$902:$E$911</c:f>
              <c:numCache>
                <c:formatCode>General</c:formatCode>
                <c:ptCount val="10"/>
                <c:pt idx="0">
                  <c:v>-3</c:v>
                </c:pt>
                <c:pt idx="1">
                  <c:v>-2</c:v>
                </c:pt>
                <c:pt idx="2">
                  <c:v>-1</c:v>
                </c:pt>
                <c:pt idx="3">
                  <c:v>0</c:v>
                </c:pt>
                <c:pt idx="4">
                  <c:v>1</c:v>
                </c:pt>
                <c:pt idx="5">
                  <c:v>2</c:v>
                </c:pt>
                <c:pt idx="6">
                  <c:v>3</c:v>
                </c:pt>
                <c:pt idx="7">
                  <c:v>4</c:v>
                </c:pt>
                <c:pt idx="8">
                  <c:v>5</c:v>
                </c:pt>
                <c:pt idx="9">
                  <c:v>6</c:v>
                </c:pt>
              </c:numCache>
            </c:numRef>
          </c:xVal>
          <c:yVal>
            <c:numRef>
              <c:f>ByLUyear!$G$902:$G$911</c:f>
              <c:numCache>
                <c:formatCode>General</c:formatCode>
                <c:ptCount val="10"/>
                <c:pt idx="0">
                  <c:v>773.88838239999995</c:v>
                </c:pt>
                <c:pt idx="1">
                  <c:v>770.30639389999999</c:v>
                </c:pt>
                <c:pt idx="2">
                  <c:v>781.4260319</c:v>
                </c:pt>
                <c:pt idx="3">
                  <c:v>815.59307239999998</c:v>
                </c:pt>
                <c:pt idx="4">
                  <c:v>806.23534540000003</c:v>
                </c:pt>
                <c:pt idx="5">
                  <c:v>808.51776800000005</c:v>
                </c:pt>
                <c:pt idx="6">
                  <c:v>812.46125959999995</c:v>
                </c:pt>
                <c:pt idx="7">
                  <c:v>816.77917749999995</c:v>
                </c:pt>
                <c:pt idx="8">
                  <c:v>820.47896820000005</c:v>
                </c:pt>
                <c:pt idx="9">
                  <c:v>844.00192600000003</c:v>
                </c:pt>
              </c:numCache>
            </c:numRef>
          </c:yVal>
          <c:smooth val="1"/>
          <c:extLst>
            <c:ext xmlns:c16="http://schemas.microsoft.com/office/drawing/2014/chart" uri="{C3380CC4-5D6E-409C-BE32-E72D297353CC}">
              <c16:uniqueId val="{00000001-CA27-49DB-BC98-1C49B9DF78C1}"/>
            </c:ext>
          </c:extLst>
        </c:ser>
        <c:ser>
          <c:idx val="4"/>
          <c:order val="2"/>
          <c:tx>
            <c:v>2006</c:v>
          </c:tx>
          <c:spPr>
            <a:ln w="19050" cap="rnd">
              <a:solidFill>
                <a:schemeClr val="accent5"/>
              </a:solidFill>
              <a:round/>
            </a:ln>
            <a:effectLst/>
          </c:spPr>
          <c:marker>
            <c:symbol val="circle"/>
            <c:size val="5"/>
            <c:spPr>
              <a:solidFill>
                <a:schemeClr val="accent5"/>
              </a:solidFill>
              <a:ln w="9525">
                <a:solidFill>
                  <a:schemeClr val="accent5"/>
                </a:solidFill>
              </a:ln>
              <a:effectLst/>
            </c:spPr>
          </c:marker>
          <c:xVal>
            <c:numRef>
              <c:f>ByLUyear!$E$892:$E$901</c:f>
              <c:numCache>
                <c:formatCode>General</c:formatCode>
                <c:ptCount val="10"/>
                <c:pt idx="0">
                  <c:v>-3</c:v>
                </c:pt>
                <c:pt idx="1">
                  <c:v>-2</c:v>
                </c:pt>
                <c:pt idx="2">
                  <c:v>-1</c:v>
                </c:pt>
                <c:pt idx="3">
                  <c:v>0</c:v>
                </c:pt>
                <c:pt idx="4">
                  <c:v>1</c:v>
                </c:pt>
                <c:pt idx="5">
                  <c:v>2</c:v>
                </c:pt>
                <c:pt idx="6">
                  <c:v>3</c:v>
                </c:pt>
                <c:pt idx="7">
                  <c:v>4</c:v>
                </c:pt>
                <c:pt idx="8">
                  <c:v>5</c:v>
                </c:pt>
                <c:pt idx="9">
                  <c:v>6</c:v>
                </c:pt>
              </c:numCache>
            </c:numRef>
          </c:xVal>
          <c:yVal>
            <c:numRef>
              <c:f>ByLUyear!$G$892:$G$901</c:f>
              <c:numCache>
                <c:formatCode>General</c:formatCode>
                <c:ptCount val="10"/>
                <c:pt idx="0">
                  <c:v>580.63657490000003</c:v>
                </c:pt>
                <c:pt idx="1">
                  <c:v>576.12751519999995</c:v>
                </c:pt>
                <c:pt idx="2">
                  <c:v>586.5839919</c:v>
                </c:pt>
                <c:pt idx="3">
                  <c:v>619.96737949999999</c:v>
                </c:pt>
                <c:pt idx="4">
                  <c:v>609.97703879999995</c:v>
                </c:pt>
                <c:pt idx="5">
                  <c:v>612.08765500000004</c:v>
                </c:pt>
                <c:pt idx="6">
                  <c:v>616.21375720000003</c:v>
                </c:pt>
                <c:pt idx="7">
                  <c:v>620.56527359999995</c:v>
                </c:pt>
                <c:pt idx="8">
                  <c:v>624.14024040000004</c:v>
                </c:pt>
                <c:pt idx="9">
                  <c:v>647.32972440000003</c:v>
                </c:pt>
              </c:numCache>
            </c:numRef>
          </c:yVal>
          <c:smooth val="1"/>
          <c:extLst>
            <c:ext xmlns:c16="http://schemas.microsoft.com/office/drawing/2014/chart" uri="{C3380CC4-5D6E-409C-BE32-E72D297353CC}">
              <c16:uniqueId val="{00000002-CA27-49DB-BC98-1C49B9DF78C1}"/>
            </c:ext>
          </c:extLst>
        </c:ser>
        <c:ser>
          <c:idx val="2"/>
          <c:order val="3"/>
          <c:tx>
            <c:v>2001</c:v>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ByLUyear!$E$882:$E$891</c:f>
              <c:numCache>
                <c:formatCode>General</c:formatCode>
                <c:ptCount val="10"/>
                <c:pt idx="0">
                  <c:v>-3</c:v>
                </c:pt>
                <c:pt idx="1">
                  <c:v>-2</c:v>
                </c:pt>
                <c:pt idx="2">
                  <c:v>-1</c:v>
                </c:pt>
                <c:pt idx="3">
                  <c:v>0</c:v>
                </c:pt>
                <c:pt idx="4">
                  <c:v>1</c:v>
                </c:pt>
                <c:pt idx="5">
                  <c:v>2</c:v>
                </c:pt>
                <c:pt idx="6">
                  <c:v>3</c:v>
                </c:pt>
                <c:pt idx="7">
                  <c:v>4</c:v>
                </c:pt>
                <c:pt idx="8">
                  <c:v>5</c:v>
                </c:pt>
                <c:pt idx="9">
                  <c:v>6</c:v>
                </c:pt>
              </c:numCache>
            </c:numRef>
          </c:xVal>
          <c:yVal>
            <c:numRef>
              <c:f>ByLUyear!$G$882:$G$891</c:f>
              <c:numCache>
                <c:formatCode>General</c:formatCode>
                <c:ptCount val="10"/>
                <c:pt idx="0">
                  <c:v>329.15179560000001</c:v>
                </c:pt>
                <c:pt idx="1">
                  <c:v>325.36434200000002</c:v>
                </c:pt>
                <c:pt idx="2">
                  <c:v>336.41964849999999</c:v>
                </c:pt>
                <c:pt idx="3">
                  <c:v>370.37018870000003</c:v>
                </c:pt>
                <c:pt idx="4">
                  <c:v>361.54104480000001</c:v>
                </c:pt>
                <c:pt idx="5">
                  <c:v>364.81385510000001</c:v>
                </c:pt>
                <c:pt idx="6">
                  <c:v>370.28041689999998</c:v>
                </c:pt>
                <c:pt idx="7">
                  <c:v>376.12953390000001</c:v>
                </c:pt>
                <c:pt idx="8">
                  <c:v>381.35613990000002</c:v>
                </c:pt>
                <c:pt idx="9">
                  <c:v>406.2832942</c:v>
                </c:pt>
              </c:numCache>
            </c:numRef>
          </c:yVal>
          <c:smooth val="1"/>
          <c:extLst>
            <c:ext xmlns:c16="http://schemas.microsoft.com/office/drawing/2014/chart" uri="{C3380CC4-5D6E-409C-BE32-E72D297353CC}">
              <c16:uniqueId val="{00000003-CA27-49DB-BC98-1C49B9DF78C1}"/>
            </c:ext>
          </c:extLst>
        </c:ser>
        <c:dLbls>
          <c:showLegendKey val="0"/>
          <c:showVal val="0"/>
          <c:showCatName val="0"/>
          <c:showSerName val="0"/>
          <c:showPercent val="0"/>
          <c:showBubbleSize val="0"/>
        </c:dLbls>
        <c:axId val="537581960"/>
        <c:axId val="537582288"/>
      </c:scatterChart>
      <c:valAx>
        <c:axId val="53758196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7582288"/>
        <c:crosses val="autoZero"/>
        <c:crossBetween val="midCat"/>
      </c:valAx>
      <c:valAx>
        <c:axId val="5375822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7581960"/>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SM1 Event d Zone 5</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1"/>
          <c:order val="0"/>
          <c:tx>
            <c:v>2016</c:v>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ByLUyear!$E$912:$E$921</c:f>
              <c:numCache>
                <c:formatCode>General</c:formatCode>
                <c:ptCount val="10"/>
                <c:pt idx="0">
                  <c:v>-3</c:v>
                </c:pt>
                <c:pt idx="1">
                  <c:v>-2</c:v>
                </c:pt>
                <c:pt idx="2">
                  <c:v>-1</c:v>
                </c:pt>
                <c:pt idx="3">
                  <c:v>0</c:v>
                </c:pt>
                <c:pt idx="4">
                  <c:v>1</c:v>
                </c:pt>
                <c:pt idx="5">
                  <c:v>2</c:v>
                </c:pt>
                <c:pt idx="6">
                  <c:v>3</c:v>
                </c:pt>
                <c:pt idx="7">
                  <c:v>4</c:v>
                </c:pt>
                <c:pt idx="8">
                  <c:v>5</c:v>
                </c:pt>
                <c:pt idx="9">
                  <c:v>6</c:v>
                </c:pt>
              </c:numCache>
            </c:numRef>
          </c:xVal>
          <c:yVal>
            <c:numRef>
              <c:f>ByLUyear!$H$912:$H$921</c:f>
              <c:numCache>
                <c:formatCode>General</c:formatCode>
                <c:ptCount val="10"/>
                <c:pt idx="0">
                  <c:v>0.60747529458436167</c:v>
                </c:pt>
                <c:pt idx="1">
                  <c:v>0.60218198097791065</c:v>
                </c:pt>
                <c:pt idx="2">
                  <c:v>0.68785895189295143</c:v>
                </c:pt>
                <c:pt idx="3">
                  <c:v>0.8746463516438201</c:v>
                </c:pt>
                <c:pt idx="4">
                  <c:v>0.79549780862194042</c:v>
                </c:pt>
                <c:pt idx="5">
                  <c:v>0.75744834793195059</c:v>
                </c:pt>
                <c:pt idx="6">
                  <c:v>0.73563730382144543</c:v>
                </c:pt>
                <c:pt idx="7">
                  <c:v>0.72044529564447557</c:v>
                </c:pt>
                <c:pt idx="8">
                  <c:v>0.70790953852753524</c:v>
                </c:pt>
                <c:pt idx="9">
                  <c:v>0.79438870942751094</c:v>
                </c:pt>
              </c:numCache>
            </c:numRef>
          </c:yVal>
          <c:smooth val="1"/>
          <c:extLst>
            <c:ext xmlns:c16="http://schemas.microsoft.com/office/drawing/2014/chart" uri="{C3380CC4-5D6E-409C-BE32-E72D297353CC}">
              <c16:uniqueId val="{00000000-3D0B-43AD-9EAD-3B2970212F47}"/>
            </c:ext>
          </c:extLst>
        </c:ser>
        <c:ser>
          <c:idx val="3"/>
          <c:order val="1"/>
          <c:tx>
            <c:v>2011</c:v>
          </c:tx>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f>ByLUyear!$E$902:$E$911</c:f>
              <c:numCache>
                <c:formatCode>General</c:formatCode>
                <c:ptCount val="10"/>
                <c:pt idx="0">
                  <c:v>-3</c:v>
                </c:pt>
                <c:pt idx="1">
                  <c:v>-2</c:v>
                </c:pt>
                <c:pt idx="2">
                  <c:v>-1</c:v>
                </c:pt>
                <c:pt idx="3">
                  <c:v>0</c:v>
                </c:pt>
                <c:pt idx="4">
                  <c:v>1</c:v>
                </c:pt>
                <c:pt idx="5">
                  <c:v>2</c:v>
                </c:pt>
                <c:pt idx="6">
                  <c:v>3</c:v>
                </c:pt>
                <c:pt idx="7">
                  <c:v>4</c:v>
                </c:pt>
                <c:pt idx="8">
                  <c:v>5</c:v>
                </c:pt>
                <c:pt idx="9">
                  <c:v>6</c:v>
                </c:pt>
              </c:numCache>
            </c:numRef>
          </c:xVal>
          <c:yVal>
            <c:numRef>
              <c:f>ByLUyear!$H$902:$H$911</c:f>
              <c:numCache>
                <c:formatCode>General</c:formatCode>
                <c:ptCount val="10"/>
                <c:pt idx="0">
                  <c:v>0.60750915928904736</c:v>
                </c:pt>
                <c:pt idx="1">
                  <c:v>0.60221545847251112</c:v>
                </c:pt>
                <c:pt idx="2">
                  <c:v>0.68789609848484512</c:v>
                </c:pt>
                <c:pt idx="3">
                  <c:v>0.87475038877794276</c:v>
                </c:pt>
                <c:pt idx="4">
                  <c:v>0.79558463665371981</c:v>
                </c:pt>
                <c:pt idx="5">
                  <c:v>0.75750113783770157</c:v>
                </c:pt>
                <c:pt idx="6">
                  <c:v>0.73567105484149653</c:v>
                </c:pt>
                <c:pt idx="7">
                  <c:v>0.72044760288128651</c:v>
                </c:pt>
                <c:pt idx="8">
                  <c:v>0.70791481331849204</c:v>
                </c:pt>
                <c:pt idx="9">
                  <c:v>0.7944078042200784</c:v>
                </c:pt>
              </c:numCache>
            </c:numRef>
          </c:yVal>
          <c:smooth val="1"/>
          <c:extLst>
            <c:ext xmlns:c16="http://schemas.microsoft.com/office/drawing/2014/chart" uri="{C3380CC4-5D6E-409C-BE32-E72D297353CC}">
              <c16:uniqueId val="{00000001-3D0B-43AD-9EAD-3B2970212F47}"/>
            </c:ext>
          </c:extLst>
        </c:ser>
        <c:ser>
          <c:idx val="4"/>
          <c:order val="2"/>
          <c:tx>
            <c:v>2006</c:v>
          </c:tx>
          <c:spPr>
            <a:ln w="19050" cap="rnd">
              <a:solidFill>
                <a:schemeClr val="accent5"/>
              </a:solidFill>
              <a:round/>
            </a:ln>
            <a:effectLst/>
          </c:spPr>
          <c:marker>
            <c:symbol val="circle"/>
            <c:size val="5"/>
            <c:spPr>
              <a:solidFill>
                <a:schemeClr val="accent5"/>
              </a:solidFill>
              <a:ln w="9525">
                <a:solidFill>
                  <a:schemeClr val="accent5"/>
                </a:solidFill>
              </a:ln>
              <a:effectLst/>
            </c:spPr>
          </c:marker>
          <c:xVal>
            <c:numRef>
              <c:f>ByLUyear!$E$892:$E$901</c:f>
              <c:numCache>
                <c:formatCode>General</c:formatCode>
                <c:ptCount val="10"/>
                <c:pt idx="0">
                  <c:v>-3</c:v>
                </c:pt>
                <c:pt idx="1">
                  <c:v>-2</c:v>
                </c:pt>
                <c:pt idx="2">
                  <c:v>-1</c:v>
                </c:pt>
                <c:pt idx="3">
                  <c:v>0</c:v>
                </c:pt>
                <c:pt idx="4">
                  <c:v>1</c:v>
                </c:pt>
                <c:pt idx="5">
                  <c:v>2</c:v>
                </c:pt>
                <c:pt idx="6">
                  <c:v>3</c:v>
                </c:pt>
                <c:pt idx="7">
                  <c:v>4</c:v>
                </c:pt>
                <c:pt idx="8">
                  <c:v>5</c:v>
                </c:pt>
                <c:pt idx="9">
                  <c:v>6</c:v>
                </c:pt>
              </c:numCache>
            </c:numRef>
          </c:xVal>
          <c:yVal>
            <c:numRef>
              <c:f>ByLUyear!$H$892:$H$901</c:f>
              <c:numCache>
                <c:formatCode>General</c:formatCode>
                <c:ptCount val="10"/>
                <c:pt idx="0">
                  <c:v>0.60699624025663212</c:v>
                </c:pt>
                <c:pt idx="1">
                  <c:v>0.60170847197315014</c:v>
                </c:pt>
                <c:pt idx="2">
                  <c:v>0.68737652915443237</c:v>
                </c:pt>
                <c:pt idx="3">
                  <c:v>0.87450058861708535</c:v>
                </c:pt>
                <c:pt idx="4">
                  <c:v>0.79536098294631419</c:v>
                </c:pt>
                <c:pt idx="5">
                  <c:v>0.7571967336592681</c:v>
                </c:pt>
                <c:pt idx="6">
                  <c:v>0.73524337399481321</c:v>
                </c:pt>
                <c:pt idx="7">
                  <c:v>0.71980419125479467</c:v>
                </c:pt>
                <c:pt idx="8">
                  <c:v>0.70723835589086292</c:v>
                </c:pt>
                <c:pt idx="9">
                  <c:v>0.79391164688099081</c:v>
                </c:pt>
              </c:numCache>
            </c:numRef>
          </c:yVal>
          <c:smooth val="1"/>
          <c:extLst>
            <c:ext xmlns:c16="http://schemas.microsoft.com/office/drawing/2014/chart" uri="{C3380CC4-5D6E-409C-BE32-E72D297353CC}">
              <c16:uniqueId val="{00000002-3D0B-43AD-9EAD-3B2970212F47}"/>
            </c:ext>
          </c:extLst>
        </c:ser>
        <c:ser>
          <c:idx val="2"/>
          <c:order val="3"/>
          <c:tx>
            <c:v>2001</c:v>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ByLUyear!$E$882:$E$891</c:f>
              <c:numCache>
                <c:formatCode>General</c:formatCode>
                <c:ptCount val="10"/>
                <c:pt idx="0">
                  <c:v>-3</c:v>
                </c:pt>
                <c:pt idx="1">
                  <c:v>-2</c:v>
                </c:pt>
                <c:pt idx="2">
                  <c:v>-1</c:v>
                </c:pt>
                <c:pt idx="3">
                  <c:v>0</c:v>
                </c:pt>
                <c:pt idx="4">
                  <c:v>1</c:v>
                </c:pt>
                <c:pt idx="5">
                  <c:v>2</c:v>
                </c:pt>
                <c:pt idx="6">
                  <c:v>3</c:v>
                </c:pt>
                <c:pt idx="7">
                  <c:v>4</c:v>
                </c:pt>
                <c:pt idx="8">
                  <c:v>5</c:v>
                </c:pt>
                <c:pt idx="9">
                  <c:v>6</c:v>
                </c:pt>
              </c:numCache>
            </c:numRef>
          </c:xVal>
          <c:yVal>
            <c:numRef>
              <c:f>ByLUyear!$H$882:$H$891</c:f>
              <c:numCache>
                <c:formatCode>General</c:formatCode>
                <c:ptCount val="10"/>
                <c:pt idx="0">
                  <c:v>0.60697724688880728</c:v>
                </c:pt>
                <c:pt idx="1">
                  <c:v>0.60168487625953193</c:v>
                </c:pt>
                <c:pt idx="2">
                  <c:v>0.68734911299878776</c:v>
                </c:pt>
                <c:pt idx="3">
                  <c:v>0.87452527753007292</c:v>
                </c:pt>
                <c:pt idx="4">
                  <c:v>0.79539964487844939</c:v>
                </c:pt>
                <c:pt idx="5">
                  <c:v>0.75721398176435528</c:v>
                </c:pt>
                <c:pt idx="6">
                  <c:v>0.73524588284851711</c:v>
                </c:pt>
                <c:pt idx="7">
                  <c:v>0.71980778100395482</c:v>
                </c:pt>
                <c:pt idx="8">
                  <c:v>0.70723897297942306</c:v>
                </c:pt>
                <c:pt idx="9">
                  <c:v>0.79389475059297976</c:v>
                </c:pt>
              </c:numCache>
            </c:numRef>
          </c:yVal>
          <c:smooth val="1"/>
          <c:extLst>
            <c:ext xmlns:c16="http://schemas.microsoft.com/office/drawing/2014/chart" uri="{C3380CC4-5D6E-409C-BE32-E72D297353CC}">
              <c16:uniqueId val="{00000003-3D0B-43AD-9EAD-3B2970212F47}"/>
            </c:ext>
          </c:extLst>
        </c:ser>
        <c:dLbls>
          <c:showLegendKey val="0"/>
          <c:showVal val="0"/>
          <c:showCatName val="0"/>
          <c:showSerName val="0"/>
          <c:showPercent val="0"/>
          <c:showBubbleSize val="0"/>
        </c:dLbls>
        <c:axId val="537581960"/>
        <c:axId val="537582288"/>
      </c:scatterChart>
      <c:valAx>
        <c:axId val="53758196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7582288"/>
        <c:crosses val="autoZero"/>
        <c:crossBetween val="midCat"/>
      </c:valAx>
      <c:valAx>
        <c:axId val="5375822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7581960"/>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dLbls>
          <c:showLegendKey val="0"/>
          <c:showVal val="0"/>
          <c:showCatName val="0"/>
          <c:showSerName val="0"/>
          <c:showPercent val="0"/>
          <c:showBubbleSize val="0"/>
        </c:dLbls>
        <c:axId val="843403520"/>
        <c:axId val="843403848"/>
      </c:scatterChart>
      <c:valAx>
        <c:axId val="843403520"/>
        <c:scaling>
          <c:orientation val="minMax"/>
        </c:scaling>
        <c:delete val="0"/>
        <c:axPos val="b"/>
        <c:majorGridlines>
          <c:spPr>
            <a:ln w="9525" cap="flat" cmpd="sng" algn="ctr">
              <a:solidFill>
                <a:schemeClr val="tx1">
                  <a:lumMod val="15000"/>
                  <a:lumOff val="85000"/>
                </a:schemeClr>
              </a:solidFill>
              <a:round/>
            </a:ln>
            <a:effectLst/>
          </c:spPr>
        </c:majorGridlines>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3403848"/>
        <c:crosses val="autoZero"/>
        <c:crossBetween val="midCat"/>
      </c:valAx>
      <c:valAx>
        <c:axId val="843403848"/>
        <c:scaling>
          <c:orientation val="minMax"/>
        </c:scaling>
        <c:delete val="0"/>
        <c:axPos val="l"/>
        <c:majorGridlines>
          <c:spPr>
            <a:ln w="9525" cap="flat" cmpd="sng" algn="ctr">
              <a:solidFill>
                <a:schemeClr val="tx1">
                  <a:lumMod val="15000"/>
                  <a:lumOff val="85000"/>
                </a:schemeClr>
              </a:solidFill>
              <a:round/>
            </a:ln>
            <a:effectLst/>
          </c:spPr>
        </c:majorGridlines>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3403520"/>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Mean Flood index (across flood events)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ByLUyear!$CC$1</c:f>
              <c:strCache>
                <c:ptCount val="1"/>
                <c:pt idx="0">
                  <c:v>1</c:v>
                </c:pt>
              </c:strCache>
            </c:strRef>
          </c:tx>
          <c:spPr>
            <a:ln w="38100" cap="rnd">
              <a:solidFill>
                <a:schemeClr val="tx1"/>
              </a:solidFill>
              <a:prstDash val="solid"/>
              <a:round/>
            </a:ln>
            <a:effectLst/>
          </c:spPr>
          <c:marker>
            <c:symbol val="none"/>
          </c:marker>
          <c:cat>
            <c:numRef>
              <c:f>ByLUyear!$CB$8:$CB$11</c:f>
              <c:numCache>
                <c:formatCode>General</c:formatCode>
                <c:ptCount val="4"/>
                <c:pt idx="0">
                  <c:v>2001</c:v>
                </c:pt>
                <c:pt idx="1">
                  <c:v>2006</c:v>
                </c:pt>
                <c:pt idx="2">
                  <c:v>2011</c:v>
                </c:pt>
                <c:pt idx="3">
                  <c:v>2016</c:v>
                </c:pt>
              </c:numCache>
            </c:numRef>
          </c:cat>
          <c:val>
            <c:numRef>
              <c:f>ByLUyear!$CC$8:$CC$11</c:f>
              <c:numCache>
                <c:formatCode>General</c:formatCode>
                <c:ptCount val="4"/>
                <c:pt idx="0">
                  <c:v>0.8707534769644224</c:v>
                </c:pt>
                <c:pt idx="1">
                  <c:v>0.88841400108796009</c:v>
                </c:pt>
                <c:pt idx="2">
                  <c:v>0.9602585298992794</c:v>
                </c:pt>
                <c:pt idx="3">
                  <c:v>1</c:v>
                </c:pt>
              </c:numCache>
            </c:numRef>
          </c:val>
          <c:smooth val="0"/>
          <c:extLst>
            <c:ext xmlns:c16="http://schemas.microsoft.com/office/drawing/2014/chart" uri="{C3380CC4-5D6E-409C-BE32-E72D297353CC}">
              <c16:uniqueId val="{00000001-E5FE-4B98-9328-E693079078CB}"/>
            </c:ext>
          </c:extLst>
        </c:ser>
        <c:ser>
          <c:idx val="0"/>
          <c:order val="1"/>
          <c:tx>
            <c:strRef>
              <c:f>ByLUyear!$CD$1</c:f>
              <c:strCache>
                <c:ptCount val="1"/>
                <c:pt idx="0">
                  <c:v>2</c:v>
                </c:pt>
              </c:strCache>
            </c:strRef>
          </c:tx>
          <c:spPr>
            <a:ln w="28575" cap="rnd">
              <a:solidFill>
                <a:schemeClr val="tx1"/>
              </a:solidFill>
              <a:prstDash val="sysDot"/>
              <a:round/>
            </a:ln>
            <a:effectLst/>
          </c:spPr>
          <c:marker>
            <c:symbol val="none"/>
          </c:marker>
          <c:cat>
            <c:numRef>
              <c:f>ByLUyear!$CB$8:$CB$11</c:f>
              <c:numCache>
                <c:formatCode>General</c:formatCode>
                <c:ptCount val="4"/>
                <c:pt idx="0">
                  <c:v>2001</c:v>
                </c:pt>
                <c:pt idx="1">
                  <c:v>2006</c:v>
                </c:pt>
                <c:pt idx="2">
                  <c:v>2011</c:v>
                </c:pt>
                <c:pt idx="3">
                  <c:v>2016</c:v>
                </c:pt>
              </c:numCache>
            </c:numRef>
          </c:cat>
          <c:val>
            <c:numRef>
              <c:f>ByLUyear!$CD$8:$CD$11</c:f>
              <c:numCache>
                <c:formatCode>General</c:formatCode>
                <c:ptCount val="4"/>
                <c:pt idx="0">
                  <c:v>0.86090889860880049</c:v>
                </c:pt>
                <c:pt idx="1">
                  <c:v>0.86385096930998106</c:v>
                </c:pt>
                <c:pt idx="2">
                  <c:v>0.99258378973081918</c:v>
                </c:pt>
                <c:pt idx="3">
                  <c:v>1</c:v>
                </c:pt>
              </c:numCache>
            </c:numRef>
          </c:val>
          <c:smooth val="0"/>
          <c:extLst>
            <c:ext xmlns:c16="http://schemas.microsoft.com/office/drawing/2014/chart" uri="{C3380CC4-5D6E-409C-BE32-E72D297353CC}">
              <c16:uniqueId val="{00000002-E5FE-4B98-9328-E693079078CB}"/>
            </c:ext>
          </c:extLst>
        </c:ser>
        <c:ser>
          <c:idx val="2"/>
          <c:order val="2"/>
          <c:tx>
            <c:strRef>
              <c:f>ByLUyear!$CE$1</c:f>
              <c:strCache>
                <c:ptCount val="1"/>
                <c:pt idx="0">
                  <c:v>3</c:v>
                </c:pt>
              </c:strCache>
            </c:strRef>
          </c:tx>
          <c:spPr>
            <a:ln w="28575" cap="rnd">
              <a:solidFill>
                <a:schemeClr val="accent3"/>
              </a:solidFill>
              <a:prstDash val="dash"/>
              <a:round/>
            </a:ln>
            <a:effectLst/>
          </c:spPr>
          <c:marker>
            <c:symbol val="none"/>
          </c:marker>
          <c:cat>
            <c:numRef>
              <c:f>ByLUyear!$CB$8:$CB$11</c:f>
              <c:numCache>
                <c:formatCode>General</c:formatCode>
                <c:ptCount val="4"/>
                <c:pt idx="0">
                  <c:v>2001</c:v>
                </c:pt>
                <c:pt idx="1">
                  <c:v>2006</c:v>
                </c:pt>
                <c:pt idx="2">
                  <c:v>2011</c:v>
                </c:pt>
                <c:pt idx="3">
                  <c:v>2016</c:v>
                </c:pt>
              </c:numCache>
            </c:numRef>
          </c:cat>
          <c:val>
            <c:numRef>
              <c:f>ByLUyear!$CE$8:$CE$11</c:f>
              <c:numCache>
                <c:formatCode>General</c:formatCode>
                <c:ptCount val="4"/>
                <c:pt idx="0">
                  <c:v>0.72803641402275687</c:v>
                </c:pt>
                <c:pt idx="1">
                  <c:v>0.82632829272471786</c:v>
                </c:pt>
                <c:pt idx="2">
                  <c:v>0.94957952277114577</c:v>
                </c:pt>
                <c:pt idx="3">
                  <c:v>1</c:v>
                </c:pt>
              </c:numCache>
            </c:numRef>
          </c:val>
          <c:smooth val="0"/>
          <c:extLst>
            <c:ext xmlns:c16="http://schemas.microsoft.com/office/drawing/2014/chart" uri="{C3380CC4-5D6E-409C-BE32-E72D297353CC}">
              <c16:uniqueId val="{00000003-E5FE-4B98-9328-E693079078CB}"/>
            </c:ext>
          </c:extLst>
        </c:ser>
        <c:ser>
          <c:idx val="5"/>
          <c:order val="3"/>
          <c:tx>
            <c:v>6</c:v>
          </c:tx>
          <c:spPr>
            <a:ln w="28575" cap="rnd">
              <a:solidFill>
                <a:schemeClr val="bg1">
                  <a:lumMod val="75000"/>
                </a:schemeClr>
              </a:solidFill>
              <a:prstDash val="lgDashDot"/>
              <a:round/>
            </a:ln>
            <a:effectLst/>
          </c:spPr>
          <c:marker>
            <c:symbol val="none"/>
          </c:marker>
          <c:val>
            <c:numRef>
              <c:f>ByLUyear!$CH$8:$CH$11</c:f>
              <c:numCache>
                <c:formatCode>General</c:formatCode>
                <c:ptCount val="4"/>
                <c:pt idx="0">
                  <c:v>0.89782312492215299</c:v>
                </c:pt>
                <c:pt idx="1">
                  <c:v>0.9307375704493811</c:v>
                </c:pt>
                <c:pt idx="2">
                  <c:v>0.98487052853564772</c:v>
                </c:pt>
                <c:pt idx="3">
                  <c:v>1</c:v>
                </c:pt>
              </c:numCache>
            </c:numRef>
          </c:val>
          <c:smooth val="0"/>
          <c:extLst>
            <c:ext xmlns:c16="http://schemas.microsoft.com/office/drawing/2014/chart" uri="{C3380CC4-5D6E-409C-BE32-E72D297353CC}">
              <c16:uniqueId val="{00000000-41A0-40DD-A03E-B3CFC6656E59}"/>
            </c:ext>
          </c:extLst>
        </c:ser>
        <c:dLbls>
          <c:showLegendKey val="0"/>
          <c:showVal val="0"/>
          <c:showCatName val="0"/>
          <c:showSerName val="0"/>
          <c:showPercent val="0"/>
          <c:showBubbleSize val="0"/>
        </c:dLbls>
        <c:smooth val="0"/>
        <c:axId val="722587344"/>
        <c:axId val="722586688"/>
      </c:lineChart>
      <c:catAx>
        <c:axId val="72258734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Land use 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2586688"/>
        <c:crosses val="autoZero"/>
        <c:auto val="1"/>
        <c:lblAlgn val="ctr"/>
        <c:lblOffset val="100"/>
        <c:noMultiLvlLbl val="0"/>
      </c:catAx>
      <c:valAx>
        <c:axId val="722586688"/>
        <c:scaling>
          <c:orientation val="minMax"/>
          <c:min val="0.70000000000000007"/>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Stormwater</a:t>
                </a:r>
                <a:r>
                  <a:rPr lang="en-US" baseline="0"/>
                  <a:t> Retention Index</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25873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Zone 6</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spPr>
            <a:ln w="28575" cap="rnd">
              <a:solidFill>
                <a:schemeClr val="accent2"/>
              </a:solidFill>
              <a:round/>
            </a:ln>
            <a:effectLst/>
          </c:spPr>
          <c:marker>
            <c:symbol val="none"/>
          </c:marker>
          <c:cat>
            <c:numRef>
              <c:f>ByLUyear!$AW$2:$AW$5</c:f>
              <c:numCache>
                <c:formatCode>General</c:formatCode>
                <c:ptCount val="4"/>
                <c:pt idx="0">
                  <c:v>2001</c:v>
                </c:pt>
                <c:pt idx="1">
                  <c:v>2006</c:v>
                </c:pt>
                <c:pt idx="2">
                  <c:v>2011</c:v>
                </c:pt>
                <c:pt idx="3">
                  <c:v>2016</c:v>
                </c:pt>
              </c:numCache>
            </c:numRef>
          </c:cat>
          <c:val>
            <c:numRef>
              <c:f>ByLUyear!$BC$2:$BC$5</c:f>
              <c:numCache>
                <c:formatCode>General</c:formatCode>
                <c:ptCount val="4"/>
                <c:pt idx="0">
                  <c:v>2.120977311549411</c:v>
                </c:pt>
                <c:pt idx="1">
                  <c:v>2.4005524603711246</c:v>
                </c:pt>
                <c:pt idx="2">
                  <c:v>2.5361172677336223</c:v>
                </c:pt>
                <c:pt idx="3">
                  <c:v>2.5729172245923135</c:v>
                </c:pt>
              </c:numCache>
            </c:numRef>
          </c:val>
          <c:smooth val="0"/>
          <c:extLst>
            <c:ext xmlns:c16="http://schemas.microsoft.com/office/drawing/2014/chart" uri="{C3380CC4-5D6E-409C-BE32-E72D297353CC}">
              <c16:uniqueId val="{00000000-93DB-4A38-A396-64203006FD9A}"/>
            </c:ext>
          </c:extLst>
        </c:ser>
        <c:ser>
          <c:idx val="0"/>
          <c:order val="1"/>
          <c:spPr>
            <a:ln w="28575" cap="rnd">
              <a:solidFill>
                <a:schemeClr val="accent1"/>
              </a:solidFill>
              <a:round/>
            </a:ln>
            <a:effectLst/>
          </c:spPr>
          <c:marker>
            <c:symbol val="none"/>
          </c:marker>
          <c:val>
            <c:numRef>
              <c:f>ByLUyear!$BI$2:$BI$5</c:f>
              <c:numCache>
                <c:formatCode>General</c:formatCode>
                <c:ptCount val="4"/>
                <c:pt idx="0">
                  <c:v>2.7507309584819577</c:v>
                </c:pt>
                <c:pt idx="1">
                  <c:v>2.5003959348869889</c:v>
                </c:pt>
                <c:pt idx="2">
                  <c:v>2.9578142630316897</c:v>
                </c:pt>
                <c:pt idx="3">
                  <c:v>3.0525345106311219</c:v>
                </c:pt>
              </c:numCache>
            </c:numRef>
          </c:val>
          <c:smooth val="0"/>
          <c:extLst>
            <c:ext xmlns:c16="http://schemas.microsoft.com/office/drawing/2014/chart" uri="{C3380CC4-5D6E-409C-BE32-E72D297353CC}">
              <c16:uniqueId val="{00000001-93DB-4A38-A396-64203006FD9A}"/>
            </c:ext>
          </c:extLst>
        </c:ser>
        <c:ser>
          <c:idx val="2"/>
          <c:order val="2"/>
          <c:spPr>
            <a:ln w="28575" cap="rnd">
              <a:solidFill>
                <a:schemeClr val="accent3"/>
              </a:solidFill>
              <a:round/>
            </a:ln>
            <a:effectLst/>
          </c:spPr>
          <c:marker>
            <c:symbol val="none"/>
          </c:marker>
          <c:val>
            <c:numRef>
              <c:f>ByLUyear!$BO$2:$BO$5</c:f>
              <c:numCache>
                <c:formatCode>General</c:formatCode>
                <c:ptCount val="4"/>
                <c:pt idx="0">
                  <c:v>2.0884476254879329</c:v>
                </c:pt>
                <c:pt idx="1">
                  <c:v>1.9277925134564828</c:v>
                </c:pt>
                <c:pt idx="2">
                  <c:v>2.1033863574626075</c:v>
                </c:pt>
                <c:pt idx="3">
                  <c:v>2.1587802758348635</c:v>
                </c:pt>
              </c:numCache>
            </c:numRef>
          </c:val>
          <c:smooth val="0"/>
          <c:extLst>
            <c:ext xmlns:c16="http://schemas.microsoft.com/office/drawing/2014/chart" uri="{C3380CC4-5D6E-409C-BE32-E72D297353CC}">
              <c16:uniqueId val="{00000002-93DB-4A38-A396-64203006FD9A}"/>
            </c:ext>
          </c:extLst>
        </c:ser>
        <c:ser>
          <c:idx val="3"/>
          <c:order val="3"/>
          <c:spPr>
            <a:ln w="28575" cap="rnd">
              <a:solidFill>
                <a:schemeClr val="accent4"/>
              </a:solidFill>
              <a:round/>
            </a:ln>
            <a:effectLst/>
          </c:spPr>
          <c:marker>
            <c:symbol val="none"/>
          </c:marker>
          <c:val>
            <c:numRef>
              <c:f>ByLUyear!$BU$2:$BU$5</c:f>
              <c:numCache>
                <c:formatCode>General</c:formatCode>
                <c:ptCount val="4"/>
                <c:pt idx="0">
                  <c:v>5.6944076639100292</c:v>
                </c:pt>
                <c:pt idx="1">
                  <c:v>6.1403828098916708</c:v>
                </c:pt>
                <c:pt idx="2">
                  <c:v>6.3382327024571818</c:v>
                </c:pt>
                <c:pt idx="3">
                  <c:v>6.4153872066270212</c:v>
                </c:pt>
              </c:numCache>
            </c:numRef>
          </c:val>
          <c:smooth val="0"/>
          <c:extLst>
            <c:ext xmlns:c16="http://schemas.microsoft.com/office/drawing/2014/chart" uri="{C3380CC4-5D6E-409C-BE32-E72D297353CC}">
              <c16:uniqueId val="{00000003-93DB-4A38-A396-64203006FD9A}"/>
            </c:ext>
          </c:extLst>
        </c:ser>
        <c:ser>
          <c:idx val="4"/>
          <c:order val="4"/>
          <c:spPr>
            <a:ln w="28575" cap="rnd">
              <a:solidFill>
                <a:schemeClr val="accent5"/>
              </a:solidFill>
              <a:round/>
            </a:ln>
            <a:effectLst/>
          </c:spPr>
          <c:marker>
            <c:symbol val="none"/>
          </c:marker>
          <c:val>
            <c:numRef>
              <c:f>ByLUyear!$CA$2:$CA$5</c:f>
              <c:numCache>
                <c:formatCode>General</c:formatCode>
                <c:ptCount val="4"/>
                <c:pt idx="0">
                  <c:v>4.2139412004865671</c:v>
                </c:pt>
                <c:pt idx="1">
                  <c:v>4.5177851184981961</c:v>
                </c:pt>
                <c:pt idx="2">
                  <c:v>4.5684205561317475</c:v>
                </c:pt>
                <c:pt idx="3">
                  <c:v>4.588607874792948</c:v>
                </c:pt>
              </c:numCache>
            </c:numRef>
          </c:val>
          <c:smooth val="0"/>
          <c:extLst>
            <c:ext xmlns:c16="http://schemas.microsoft.com/office/drawing/2014/chart" uri="{C3380CC4-5D6E-409C-BE32-E72D297353CC}">
              <c16:uniqueId val="{00000004-93DB-4A38-A396-64203006FD9A}"/>
            </c:ext>
          </c:extLst>
        </c:ser>
        <c:dLbls>
          <c:showLegendKey val="0"/>
          <c:showVal val="0"/>
          <c:showCatName val="0"/>
          <c:showSerName val="0"/>
          <c:showPercent val="0"/>
          <c:showBubbleSize val="0"/>
        </c:dLbls>
        <c:smooth val="0"/>
        <c:axId val="361313488"/>
        <c:axId val="766131544"/>
      </c:lineChart>
      <c:catAx>
        <c:axId val="3613134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6131544"/>
        <c:crosses val="autoZero"/>
        <c:auto val="1"/>
        <c:lblAlgn val="ctr"/>
        <c:lblOffset val="100"/>
        <c:noMultiLvlLbl val="0"/>
      </c:catAx>
      <c:valAx>
        <c:axId val="7661315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131348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LU2001 Zone 2 nSLO</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v>Event a</c:v>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ByZone!$E$52:$E$61</c:f>
              <c:numCache>
                <c:formatCode>General</c:formatCode>
                <c:ptCount val="10"/>
                <c:pt idx="0">
                  <c:v>-3</c:v>
                </c:pt>
                <c:pt idx="1">
                  <c:v>-2</c:v>
                </c:pt>
                <c:pt idx="2">
                  <c:v>-1</c:v>
                </c:pt>
                <c:pt idx="3">
                  <c:v>0</c:v>
                </c:pt>
                <c:pt idx="4">
                  <c:v>1</c:v>
                </c:pt>
                <c:pt idx="5">
                  <c:v>2</c:v>
                </c:pt>
                <c:pt idx="6">
                  <c:v>3</c:v>
                </c:pt>
                <c:pt idx="7">
                  <c:v>4</c:v>
                </c:pt>
                <c:pt idx="8">
                  <c:v>5</c:v>
                </c:pt>
                <c:pt idx="9">
                  <c:v>6</c:v>
                </c:pt>
              </c:numCache>
            </c:numRef>
          </c:xVal>
          <c:yVal>
            <c:numRef>
              <c:f>ByZone!$I$52:$I$61</c:f>
              <c:numCache>
                <c:formatCode>General</c:formatCode>
                <c:ptCount val="10"/>
                <c:pt idx="0">
                  <c:v>-1.4163401228977708</c:v>
                </c:pt>
                <c:pt idx="1">
                  <c:v>-1.5453515057221265</c:v>
                </c:pt>
                <c:pt idx="2">
                  <c:v>-1.3464691617154403</c:v>
                </c:pt>
                <c:pt idx="3">
                  <c:v>0.60640648111969375</c:v>
                </c:pt>
                <c:pt idx="4">
                  <c:v>0.8664827720894277</c:v>
                </c:pt>
                <c:pt idx="5">
                  <c:v>0.66906349761459682</c:v>
                </c:pt>
                <c:pt idx="6">
                  <c:v>0.72296159792191717</c:v>
                </c:pt>
                <c:pt idx="7">
                  <c:v>0.55273916889882446</c:v>
                </c:pt>
                <c:pt idx="8">
                  <c:v>0.47709178804358626</c:v>
                </c:pt>
                <c:pt idx="9">
                  <c:v>0.41341548464731681</c:v>
                </c:pt>
              </c:numCache>
            </c:numRef>
          </c:yVal>
          <c:smooth val="1"/>
          <c:extLst>
            <c:ext xmlns:c16="http://schemas.microsoft.com/office/drawing/2014/chart" uri="{C3380CC4-5D6E-409C-BE32-E72D297353CC}">
              <c16:uniqueId val="{00000000-C990-42CB-BEC2-78A7599A1E3E}"/>
            </c:ext>
          </c:extLst>
        </c:ser>
        <c:ser>
          <c:idx val="1"/>
          <c:order val="1"/>
          <c:tx>
            <c:v>Event b</c:v>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ByZone!$E$62:$E$71</c:f>
              <c:numCache>
                <c:formatCode>General</c:formatCode>
                <c:ptCount val="10"/>
                <c:pt idx="0">
                  <c:v>-3</c:v>
                </c:pt>
                <c:pt idx="1">
                  <c:v>-2</c:v>
                </c:pt>
                <c:pt idx="2">
                  <c:v>-1</c:v>
                </c:pt>
                <c:pt idx="3">
                  <c:v>0</c:v>
                </c:pt>
                <c:pt idx="4">
                  <c:v>1</c:v>
                </c:pt>
                <c:pt idx="5">
                  <c:v>2</c:v>
                </c:pt>
                <c:pt idx="6">
                  <c:v>3</c:v>
                </c:pt>
                <c:pt idx="7">
                  <c:v>4</c:v>
                </c:pt>
                <c:pt idx="8">
                  <c:v>5</c:v>
                </c:pt>
                <c:pt idx="9">
                  <c:v>6</c:v>
                </c:pt>
              </c:numCache>
            </c:numRef>
          </c:xVal>
          <c:yVal>
            <c:numRef>
              <c:f>ByZone!$I$62:$I$71</c:f>
              <c:numCache>
                <c:formatCode>General</c:formatCode>
                <c:ptCount val="10"/>
                <c:pt idx="0">
                  <c:v>-1.5520423735437459</c:v>
                </c:pt>
                <c:pt idx="1">
                  <c:v>-1.5595730874825879</c:v>
                </c:pt>
                <c:pt idx="2">
                  <c:v>-0.75741529359859072</c:v>
                </c:pt>
                <c:pt idx="3">
                  <c:v>8.2537498127354912E-3</c:v>
                </c:pt>
                <c:pt idx="4">
                  <c:v>5.3857828955111903E-2</c:v>
                </c:pt>
                <c:pt idx="5">
                  <c:v>0.25226802104017665</c:v>
                </c:pt>
                <c:pt idx="6">
                  <c:v>0.49169848325415877</c:v>
                </c:pt>
                <c:pt idx="7">
                  <c:v>0.73056804418489074</c:v>
                </c:pt>
                <c:pt idx="8">
                  <c:v>1.0587114006168485</c:v>
                </c:pt>
                <c:pt idx="9">
                  <c:v>1.2736732267609934</c:v>
                </c:pt>
              </c:numCache>
            </c:numRef>
          </c:yVal>
          <c:smooth val="1"/>
          <c:extLst>
            <c:ext xmlns:c16="http://schemas.microsoft.com/office/drawing/2014/chart" uri="{C3380CC4-5D6E-409C-BE32-E72D297353CC}">
              <c16:uniqueId val="{00000001-C990-42CB-BEC2-78A7599A1E3E}"/>
            </c:ext>
          </c:extLst>
        </c:ser>
        <c:ser>
          <c:idx val="2"/>
          <c:order val="2"/>
          <c:tx>
            <c:v>Event c</c:v>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ByZone!$E$72:$E$81</c:f>
              <c:numCache>
                <c:formatCode>General</c:formatCode>
                <c:ptCount val="10"/>
                <c:pt idx="0">
                  <c:v>-3</c:v>
                </c:pt>
                <c:pt idx="1">
                  <c:v>-2</c:v>
                </c:pt>
                <c:pt idx="2">
                  <c:v>-1</c:v>
                </c:pt>
                <c:pt idx="3">
                  <c:v>0</c:v>
                </c:pt>
                <c:pt idx="4">
                  <c:v>1</c:v>
                </c:pt>
                <c:pt idx="5">
                  <c:v>2</c:v>
                </c:pt>
                <c:pt idx="6">
                  <c:v>3</c:v>
                </c:pt>
                <c:pt idx="7">
                  <c:v>4</c:v>
                </c:pt>
                <c:pt idx="8">
                  <c:v>5</c:v>
                </c:pt>
                <c:pt idx="9">
                  <c:v>6</c:v>
                </c:pt>
              </c:numCache>
            </c:numRef>
          </c:xVal>
          <c:yVal>
            <c:numRef>
              <c:f>ByZone!$I$72:$I$81</c:f>
              <c:numCache>
                <c:formatCode>General</c:formatCode>
                <c:ptCount val="10"/>
                <c:pt idx="0">
                  <c:v>-1.4549899562226967</c:v>
                </c:pt>
                <c:pt idx="1">
                  <c:v>-1.3659085180947574</c:v>
                </c:pt>
                <c:pt idx="2">
                  <c:v>-1.2455331637345612</c:v>
                </c:pt>
                <c:pt idx="3">
                  <c:v>0.23615264874675632</c:v>
                </c:pt>
                <c:pt idx="4">
                  <c:v>6.3848960745987046E-2</c:v>
                </c:pt>
                <c:pt idx="5">
                  <c:v>0.28241181918371422</c:v>
                </c:pt>
                <c:pt idx="6">
                  <c:v>0.50741207677908828</c:v>
                </c:pt>
                <c:pt idx="7">
                  <c:v>0.75221871224656012</c:v>
                </c:pt>
                <c:pt idx="8">
                  <c:v>0.99158197361735656</c:v>
                </c:pt>
                <c:pt idx="9">
                  <c:v>1.2328054467325709</c:v>
                </c:pt>
              </c:numCache>
            </c:numRef>
          </c:yVal>
          <c:smooth val="1"/>
          <c:extLst>
            <c:ext xmlns:c16="http://schemas.microsoft.com/office/drawing/2014/chart" uri="{C3380CC4-5D6E-409C-BE32-E72D297353CC}">
              <c16:uniqueId val="{00000002-C990-42CB-BEC2-78A7599A1E3E}"/>
            </c:ext>
          </c:extLst>
        </c:ser>
        <c:ser>
          <c:idx val="3"/>
          <c:order val="3"/>
          <c:tx>
            <c:v>Event d</c:v>
          </c:tx>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f>ByZone!$E$82:$E$91</c:f>
              <c:numCache>
                <c:formatCode>General</c:formatCode>
                <c:ptCount val="10"/>
                <c:pt idx="0">
                  <c:v>-3</c:v>
                </c:pt>
                <c:pt idx="1">
                  <c:v>-2</c:v>
                </c:pt>
                <c:pt idx="2">
                  <c:v>-1</c:v>
                </c:pt>
                <c:pt idx="3">
                  <c:v>0</c:v>
                </c:pt>
                <c:pt idx="4">
                  <c:v>1</c:v>
                </c:pt>
                <c:pt idx="5">
                  <c:v>2</c:v>
                </c:pt>
                <c:pt idx="6">
                  <c:v>3</c:v>
                </c:pt>
                <c:pt idx="7">
                  <c:v>4</c:v>
                </c:pt>
                <c:pt idx="8">
                  <c:v>5</c:v>
                </c:pt>
                <c:pt idx="9">
                  <c:v>6</c:v>
                </c:pt>
              </c:numCache>
            </c:numRef>
          </c:xVal>
          <c:yVal>
            <c:numRef>
              <c:f>ByZone!$I$82:$I$91</c:f>
              <c:numCache>
                <c:formatCode>General</c:formatCode>
                <c:ptCount val="10"/>
                <c:pt idx="0">
                  <c:v>-1.465844157132095</c:v>
                </c:pt>
                <c:pt idx="1">
                  <c:v>-1.5178269186982749</c:v>
                </c:pt>
                <c:pt idx="2">
                  <c:v>-1.036215101392518</c:v>
                </c:pt>
                <c:pt idx="3">
                  <c:v>0.33160060955008824</c:v>
                </c:pt>
                <c:pt idx="4">
                  <c:v>0.18965364905899174</c:v>
                </c:pt>
                <c:pt idx="5">
                  <c:v>0.29708136113501027</c:v>
                </c:pt>
                <c:pt idx="6">
                  <c:v>0.44875459123913924</c:v>
                </c:pt>
                <c:pt idx="7">
                  <c:v>0.57965952349849892</c:v>
                </c:pt>
                <c:pt idx="8">
                  <c:v>0.67369477598578265</c:v>
                </c:pt>
                <c:pt idx="9">
                  <c:v>1.4994416667554062</c:v>
                </c:pt>
              </c:numCache>
            </c:numRef>
          </c:yVal>
          <c:smooth val="1"/>
          <c:extLst>
            <c:ext xmlns:c16="http://schemas.microsoft.com/office/drawing/2014/chart" uri="{C3380CC4-5D6E-409C-BE32-E72D297353CC}">
              <c16:uniqueId val="{00000003-C990-42CB-BEC2-78A7599A1E3E}"/>
            </c:ext>
          </c:extLst>
        </c:ser>
        <c:ser>
          <c:idx val="4"/>
          <c:order val="4"/>
          <c:tx>
            <c:v>Evnet e</c:v>
          </c:tx>
          <c:spPr>
            <a:ln w="19050" cap="rnd">
              <a:solidFill>
                <a:schemeClr val="accent5"/>
              </a:solidFill>
              <a:round/>
            </a:ln>
            <a:effectLst/>
          </c:spPr>
          <c:marker>
            <c:symbol val="circle"/>
            <c:size val="5"/>
            <c:spPr>
              <a:solidFill>
                <a:schemeClr val="accent5"/>
              </a:solidFill>
              <a:ln w="9525">
                <a:solidFill>
                  <a:schemeClr val="accent5"/>
                </a:solidFill>
              </a:ln>
              <a:effectLst/>
            </c:spPr>
          </c:marker>
          <c:xVal>
            <c:numRef>
              <c:f>ByZone!$E$92:$E$101</c:f>
              <c:numCache>
                <c:formatCode>General</c:formatCode>
                <c:ptCount val="10"/>
                <c:pt idx="0">
                  <c:v>-3</c:v>
                </c:pt>
                <c:pt idx="1">
                  <c:v>-2</c:v>
                </c:pt>
                <c:pt idx="2">
                  <c:v>-1</c:v>
                </c:pt>
                <c:pt idx="3">
                  <c:v>0</c:v>
                </c:pt>
                <c:pt idx="4">
                  <c:v>1</c:v>
                </c:pt>
                <c:pt idx="5">
                  <c:v>2</c:v>
                </c:pt>
                <c:pt idx="6">
                  <c:v>3</c:v>
                </c:pt>
                <c:pt idx="7">
                  <c:v>4</c:v>
                </c:pt>
                <c:pt idx="8">
                  <c:v>5</c:v>
                </c:pt>
                <c:pt idx="9">
                  <c:v>6</c:v>
                </c:pt>
              </c:numCache>
            </c:numRef>
          </c:xVal>
          <c:yVal>
            <c:numRef>
              <c:f>ByZone!$I$92:$I$101</c:f>
              <c:numCache>
                <c:formatCode>General</c:formatCode>
                <c:ptCount val="10"/>
                <c:pt idx="0">
                  <c:v>0.88943676422304574</c:v>
                </c:pt>
                <c:pt idx="1">
                  <c:v>0.44755835720021531</c:v>
                </c:pt>
                <c:pt idx="2">
                  <c:v>-4.9105898097750081E-2</c:v>
                </c:pt>
                <c:pt idx="3">
                  <c:v>1.6787196979103391</c:v>
                </c:pt>
                <c:pt idx="4">
                  <c:v>0.68568477254932292</c:v>
                </c:pt>
                <c:pt idx="5">
                  <c:v>0.19700383197454618</c:v>
                </c:pt>
                <c:pt idx="6">
                  <c:v>-0.29319593236029079</c:v>
                </c:pt>
                <c:pt idx="7">
                  <c:v>-0.74611890218289822</c:v>
                </c:pt>
                <c:pt idx="8">
                  <c:v>-1.1946941803463247</c:v>
                </c:pt>
                <c:pt idx="9">
                  <c:v>-1.6152885108701893</c:v>
                </c:pt>
              </c:numCache>
            </c:numRef>
          </c:yVal>
          <c:smooth val="1"/>
          <c:extLst>
            <c:ext xmlns:c16="http://schemas.microsoft.com/office/drawing/2014/chart" uri="{C3380CC4-5D6E-409C-BE32-E72D297353CC}">
              <c16:uniqueId val="{00000004-C990-42CB-BEC2-78A7599A1E3E}"/>
            </c:ext>
          </c:extLst>
        </c:ser>
        <c:dLbls>
          <c:showLegendKey val="0"/>
          <c:showVal val="0"/>
          <c:showCatName val="0"/>
          <c:showSerName val="0"/>
          <c:showPercent val="0"/>
          <c:showBubbleSize val="0"/>
        </c:dLbls>
        <c:axId val="537581960"/>
        <c:axId val="537582288"/>
      </c:scatterChart>
      <c:valAx>
        <c:axId val="53758196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7582288"/>
        <c:crosses val="autoZero"/>
        <c:crossBetween val="midCat"/>
      </c:valAx>
      <c:valAx>
        <c:axId val="5375822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7581960"/>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Mean Flood index (across flood events)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ByLUyear!$CC$1</c:f>
              <c:strCache>
                <c:ptCount val="1"/>
                <c:pt idx="0">
                  <c:v>1</c:v>
                </c:pt>
              </c:strCache>
            </c:strRef>
          </c:tx>
          <c:spPr>
            <a:ln w="38100" cap="rnd">
              <a:solidFill>
                <a:schemeClr val="tx1"/>
              </a:solidFill>
              <a:prstDash val="solid"/>
              <a:round/>
            </a:ln>
            <a:effectLst/>
          </c:spPr>
          <c:marker>
            <c:symbol val="none"/>
          </c:marker>
          <c:cat>
            <c:numRef>
              <c:f>ByLUyear!$CB$14:$CB$17</c:f>
              <c:numCache>
                <c:formatCode>General</c:formatCode>
                <c:ptCount val="4"/>
                <c:pt idx="0">
                  <c:v>2001</c:v>
                </c:pt>
                <c:pt idx="1">
                  <c:v>2006</c:v>
                </c:pt>
                <c:pt idx="2">
                  <c:v>2011</c:v>
                </c:pt>
                <c:pt idx="3">
                  <c:v>2016</c:v>
                </c:pt>
              </c:numCache>
            </c:numRef>
          </c:cat>
          <c:val>
            <c:numRef>
              <c:f>ByLUyear!$CC$14:$CC$17</c:f>
              <c:numCache>
                <c:formatCode>General</c:formatCode>
                <c:ptCount val="4"/>
                <c:pt idx="0">
                  <c:v>1.1292465230355777</c:v>
                </c:pt>
                <c:pt idx="1">
                  <c:v>1.11158599891204</c:v>
                </c:pt>
                <c:pt idx="2">
                  <c:v>1.0397414701007206</c:v>
                </c:pt>
                <c:pt idx="3">
                  <c:v>1</c:v>
                </c:pt>
              </c:numCache>
            </c:numRef>
          </c:val>
          <c:smooth val="0"/>
          <c:extLst>
            <c:ext xmlns:c16="http://schemas.microsoft.com/office/drawing/2014/chart" uri="{C3380CC4-5D6E-409C-BE32-E72D297353CC}">
              <c16:uniqueId val="{00000000-BF56-4B8D-BD41-BE31D5EDF4A5}"/>
            </c:ext>
          </c:extLst>
        </c:ser>
        <c:ser>
          <c:idx val="0"/>
          <c:order val="1"/>
          <c:tx>
            <c:strRef>
              <c:f>ByLUyear!$CD$1</c:f>
              <c:strCache>
                <c:ptCount val="1"/>
                <c:pt idx="0">
                  <c:v>2</c:v>
                </c:pt>
              </c:strCache>
            </c:strRef>
          </c:tx>
          <c:spPr>
            <a:ln w="28575" cap="rnd">
              <a:solidFill>
                <a:schemeClr val="tx1"/>
              </a:solidFill>
              <a:prstDash val="sysDot"/>
              <a:round/>
            </a:ln>
            <a:effectLst/>
          </c:spPr>
          <c:marker>
            <c:symbol val="none"/>
          </c:marker>
          <c:cat>
            <c:numRef>
              <c:f>ByLUyear!$CB$14:$CB$17</c:f>
              <c:numCache>
                <c:formatCode>General</c:formatCode>
                <c:ptCount val="4"/>
                <c:pt idx="0">
                  <c:v>2001</c:v>
                </c:pt>
                <c:pt idx="1">
                  <c:v>2006</c:v>
                </c:pt>
                <c:pt idx="2">
                  <c:v>2011</c:v>
                </c:pt>
                <c:pt idx="3">
                  <c:v>2016</c:v>
                </c:pt>
              </c:numCache>
            </c:numRef>
          </c:cat>
          <c:val>
            <c:numRef>
              <c:f>ByLUyear!$CD$14:$CD$17</c:f>
              <c:numCache>
                <c:formatCode>General</c:formatCode>
                <c:ptCount val="4"/>
                <c:pt idx="0">
                  <c:v>1.1390911013911995</c:v>
                </c:pt>
                <c:pt idx="1">
                  <c:v>1.136149030690019</c:v>
                </c:pt>
                <c:pt idx="2">
                  <c:v>1.0074162102691808</c:v>
                </c:pt>
                <c:pt idx="3">
                  <c:v>1</c:v>
                </c:pt>
              </c:numCache>
            </c:numRef>
          </c:val>
          <c:smooth val="0"/>
          <c:extLst>
            <c:ext xmlns:c16="http://schemas.microsoft.com/office/drawing/2014/chart" uri="{C3380CC4-5D6E-409C-BE32-E72D297353CC}">
              <c16:uniqueId val="{00000001-BF56-4B8D-BD41-BE31D5EDF4A5}"/>
            </c:ext>
          </c:extLst>
        </c:ser>
        <c:ser>
          <c:idx val="2"/>
          <c:order val="2"/>
          <c:tx>
            <c:strRef>
              <c:f>ByLUyear!$CE$1</c:f>
              <c:strCache>
                <c:ptCount val="1"/>
                <c:pt idx="0">
                  <c:v>3</c:v>
                </c:pt>
              </c:strCache>
            </c:strRef>
          </c:tx>
          <c:spPr>
            <a:ln w="28575" cap="rnd">
              <a:solidFill>
                <a:schemeClr val="accent3"/>
              </a:solidFill>
              <a:prstDash val="dash"/>
              <a:round/>
            </a:ln>
            <a:effectLst/>
          </c:spPr>
          <c:marker>
            <c:symbol val="none"/>
          </c:marker>
          <c:cat>
            <c:numRef>
              <c:f>ByLUyear!$CB$14:$CB$17</c:f>
              <c:numCache>
                <c:formatCode>General</c:formatCode>
                <c:ptCount val="4"/>
                <c:pt idx="0">
                  <c:v>2001</c:v>
                </c:pt>
                <c:pt idx="1">
                  <c:v>2006</c:v>
                </c:pt>
                <c:pt idx="2">
                  <c:v>2011</c:v>
                </c:pt>
                <c:pt idx="3">
                  <c:v>2016</c:v>
                </c:pt>
              </c:numCache>
            </c:numRef>
          </c:cat>
          <c:val>
            <c:numRef>
              <c:f>ByLUyear!$CE$14:$CE$17</c:f>
              <c:numCache>
                <c:formatCode>General</c:formatCode>
                <c:ptCount val="4"/>
                <c:pt idx="0">
                  <c:v>1.2719635859772431</c:v>
                </c:pt>
                <c:pt idx="1">
                  <c:v>1.173671707275282</c:v>
                </c:pt>
                <c:pt idx="2">
                  <c:v>1.0504204772288541</c:v>
                </c:pt>
                <c:pt idx="3">
                  <c:v>1</c:v>
                </c:pt>
              </c:numCache>
            </c:numRef>
          </c:val>
          <c:smooth val="0"/>
          <c:extLst>
            <c:ext xmlns:c16="http://schemas.microsoft.com/office/drawing/2014/chart" uri="{C3380CC4-5D6E-409C-BE32-E72D297353CC}">
              <c16:uniqueId val="{00000002-BF56-4B8D-BD41-BE31D5EDF4A5}"/>
            </c:ext>
          </c:extLst>
        </c:ser>
        <c:ser>
          <c:idx val="5"/>
          <c:order val="3"/>
          <c:tx>
            <c:v>4</c:v>
          </c:tx>
          <c:spPr>
            <a:ln w="28575" cap="rnd">
              <a:solidFill>
                <a:schemeClr val="bg1">
                  <a:lumMod val="75000"/>
                </a:schemeClr>
              </a:solidFill>
              <a:prstDash val="lgDashDot"/>
              <a:round/>
            </a:ln>
            <a:effectLst/>
          </c:spPr>
          <c:marker>
            <c:symbol val="none"/>
          </c:marker>
          <c:cat>
            <c:numRef>
              <c:f>ByLUyear!$CB$14:$CB$17</c:f>
              <c:numCache>
                <c:formatCode>General</c:formatCode>
                <c:ptCount val="4"/>
                <c:pt idx="0">
                  <c:v>2001</c:v>
                </c:pt>
                <c:pt idx="1">
                  <c:v>2006</c:v>
                </c:pt>
                <c:pt idx="2">
                  <c:v>2011</c:v>
                </c:pt>
                <c:pt idx="3">
                  <c:v>2016</c:v>
                </c:pt>
              </c:numCache>
            </c:numRef>
          </c:cat>
          <c:val>
            <c:numRef>
              <c:f>ByLUyear!$CH$14:$CH$17</c:f>
              <c:numCache>
                <c:formatCode>General</c:formatCode>
                <c:ptCount val="4"/>
                <c:pt idx="0">
                  <c:v>1.1021768750778471</c:v>
                </c:pt>
                <c:pt idx="1">
                  <c:v>1.0692624295506188</c:v>
                </c:pt>
                <c:pt idx="2">
                  <c:v>1.0151294714643524</c:v>
                </c:pt>
                <c:pt idx="3">
                  <c:v>1</c:v>
                </c:pt>
              </c:numCache>
            </c:numRef>
          </c:val>
          <c:smooth val="0"/>
          <c:extLst>
            <c:ext xmlns:c16="http://schemas.microsoft.com/office/drawing/2014/chart" uri="{C3380CC4-5D6E-409C-BE32-E72D297353CC}">
              <c16:uniqueId val="{00000003-BF56-4B8D-BD41-BE31D5EDF4A5}"/>
            </c:ext>
          </c:extLst>
        </c:ser>
        <c:dLbls>
          <c:showLegendKey val="0"/>
          <c:showVal val="0"/>
          <c:showCatName val="0"/>
          <c:showSerName val="0"/>
          <c:showPercent val="0"/>
          <c:showBubbleSize val="0"/>
        </c:dLbls>
        <c:smooth val="0"/>
        <c:axId val="722587344"/>
        <c:axId val="722586688"/>
      </c:lineChart>
      <c:catAx>
        <c:axId val="72258734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Land use 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2586688"/>
        <c:crosses val="autoZero"/>
        <c:auto val="1"/>
        <c:lblAlgn val="ctr"/>
        <c:lblOffset val="100"/>
        <c:noMultiLvlLbl val="0"/>
      </c:catAx>
      <c:valAx>
        <c:axId val="722586688"/>
        <c:scaling>
          <c:orientation val="minMax"/>
          <c:min val="0.9"/>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Normalized Stormwater</a:t>
                </a:r>
                <a:r>
                  <a:rPr lang="en-US" baseline="0"/>
                  <a:t> Retention Index</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25873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smoothMarker"/>
        <c:varyColors val="0"/>
        <c:ser>
          <c:idx val="0"/>
          <c:order val="0"/>
          <c:tx>
            <c:v>Event a</c:v>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prcp_events!$E$2:$E$11</c:f>
              <c:numCache>
                <c:formatCode>General</c:formatCode>
                <c:ptCount val="10"/>
                <c:pt idx="0">
                  <c:v>-3</c:v>
                </c:pt>
                <c:pt idx="1">
                  <c:v>-2</c:v>
                </c:pt>
                <c:pt idx="2">
                  <c:v>-1</c:v>
                </c:pt>
                <c:pt idx="3">
                  <c:v>0</c:v>
                </c:pt>
                <c:pt idx="4">
                  <c:v>1</c:v>
                </c:pt>
                <c:pt idx="5">
                  <c:v>2</c:v>
                </c:pt>
                <c:pt idx="6">
                  <c:v>3</c:v>
                </c:pt>
                <c:pt idx="7">
                  <c:v>4</c:v>
                </c:pt>
                <c:pt idx="8">
                  <c:v>5</c:v>
                </c:pt>
                <c:pt idx="9">
                  <c:v>6</c:v>
                </c:pt>
              </c:numCache>
            </c:numRef>
          </c:xVal>
          <c:yVal>
            <c:numRef>
              <c:f>prcp_events!$F$2:$F$11</c:f>
              <c:numCache>
                <c:formatCode>General</c:formatCode>
                <c:ptCount val="10"/>
                <c:pt idx="0">
                  <c:v>12</c:v>
                </c:pt>
                <c:pt idx="1">
                  <c:v>8</c:v>
                </c:pt>
                <c:pt idx="2">
                  <c:v>22</c:v>
                </c:pt>
                <c:pt idx="3">
                  <c:v>103</c:v>
                </c:pt>
                <c:pt idx="4">
                  <c:v>51</c:v>
                </c:pt>
                <c:pt idx="5">
                  <c:v>13</c:v>
                </c:pt>
                <c:pt idx="6">
                  <c:v>11</c:v>
                </c:pt>
                <c:pt idx="7">
                  <c:v>0</c:v>
                </c:pt>
                <c:pt idx="8">
                  <c:v>0</c:v>
                </c:pt>
                <c:pt idx="9">
                  <c:v>0</c:v>
                </c:pt>
              </c:numCache>
            </c:numRef>
          </c:yVal>
          <c:smooth val="1"/>
          <c:extLst>
            <c:ext xmlns:c16="http://schemas.microsoft.com/office/drawing/2014/chart" uri="{C3380CC4-5D6E-409C-BE32-E72D297353CC}">
              <c16:uniqueId val="{00000000-9438-4DD9-93D8-AC7C8690F6EC}"/>
            </c:ext>
          </c:extLst>
        </c:ser>
        <c:ser>
          <c:idx val="1"/>
          <c:order val="1"/>
          <c:tx>
            <c:v>Event b</c:v>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prcp_events!$E$12:$E$21</c:f>
              <c:numCache>
                <c:formatCode>General</c:formatCode>
                <c:ptCount val="10"/>
                <c:pt idx="0">
                  <c:v>-3</c:v>
                </c:pt>
                <c:pt idx="1">
                  <c:v>-2</c:v>
                </c:pt>
                <c:pt idx="2">
                  <c:v>-1</c:v>
                </c:pt>
                <c:pt idx="3">
                  <c:v>0</c:v>
                </c:pt>
                <c:pt idx="4">
                  <c:v>1</c:v>
                </c:pt>
                <c:pt idx="5">
                  <c:v>2</c:v>
                </c:pt>
                <c:pt idx="6">
                  <c:v>3</c:v>
                </c:pt>
                <c:pt idx="7">
                  <c:v>4</c:v>
                </c:pt>
                <c:pt idx="8">
                  <c:v>5</c:v>
                </c:pt>
                <c:pt idx="9">
                  <c:v>6</c:v>
                </c:pt>
              </c:numCache>
            </c:numRef>
          </c:xVal>
          <c:yVal>
            <c:numRef>
              <c:f>prcp_events!$F$12:$F$21</c:f>
              <c:numCache>
                <c:formatCode>General</c:formatCode>
                <c:ptCount val="10"/>
                <c:pt idx="0">
                  <c:v>32</c:v>
                </c:pt>
                <c:pt idx="1">
                  <c:v>0</c:v>
                </c:pt>
                <c:pt idx="2">
                  <c:v>102</c:v>
                </c:pt>
                <c:pt idx="3">
                  <c:v>116</c:v>
                </c:pt>
                <c:pt idx="4">
                  <c:v>13</c:v>
                </c:pt>
                <c:pt idx="5">
                  <c:v>0</c:v>
                </c:pt>
                <c:pt idx="6">
                  <c:v>0</c:v>
                </c:pt>
                <c:pt idx="7">
                  <c:v>0</c:v>
                </c:pt>
                <c:pt idx="8">
                  <c:v>12</c:v>
                </c:pt>
                <c:pt idx="9">
                  <c:v>0</c:v>
                </c:pt>
              </c:numCache>
            </c:numRef>
          </c:yVal>
          <c:smooth val="1"/>
          <c:extLst>
            <c:ext xmlns:c16="http://schemas.microsoft.com/office/drawing/2014/chart" uri="{C3380CC4-5D6E-409C-BE32-E72D297353CC}">
              <c16:uniqueId val="{00000001-9438-4DD9-93D8-AC7C8690F6EC}"/>
            </c:ext>
          </c:extLst>
        </c:ser>
        <c:ser>
          <c:idx val="2"/>
          <c:order val="2"/>
          <c:tx>
            <c:v>Event c</c:v>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prcp_events!$E$22:$E$31</c:f>
              <c:numCache>
                <c:formatCode>General</c:formatCode>
                <c:ptCount val="10"/>
                <c:pt idx="0">
                  <c:v>-3</c:v>
                </c:pt>
                <c:pt idx="1">
                  <c:v>-2</c:v>
                </c:pt>
                <c:pt idx="2">
                  <c:v>-1</c:v>
                </c:pt>
                <c:pt idx="3">
                  <c:v>0</c:v>
                </c:pt>
                <c:pt idx="4">
                  <c:v>1</c:v>
                </c:pt>
                <c:pt idx="5">
                  <c:v>2</c:v>
                </c:pt>
                <c:pt idx="6">
                  <c:v>3</c:v>
                </c:pt>
                <c:pt idx="7">
                  <c:v>4</c:v>
                </c:pt>
                <c:pt idx="8">
                  <c:v>5</c:v>
                </c:pt>
                <c:pt idx="9">
                  <c:v>6</c:v>
                </c:pt>
              </c:numCache>
            </c:numRef>
          </c:xVal>
          <c:yVal>
            <c:numRef>
              <c:f>prcp_events!$F$22:$F$31</c:f>
              <c:numCache>
                <c:formatCode>General</c:formatCode>
                <c:ptCount val="10"/>
                <c:pt idx="0">
                  <c:v>11</c:v>
                </c:pt>
                <c:pt idx="1">
                  <c:v>0</c:v>
                </c:pt>
                <c:pt idx="2">
                  <c:v>0</c:v>
                </c:pt>
                <c:pt idx="3">
                  <c:v>166</c:v>
                </c:pt>
                <c:pt idx="4">
                  <c:v>0</c:v>
                </c:pt>
                <c:pt idx="5">
                  <c:v>0</c:v>
                </c:pt>
                <c:pt idx="6">
                  <c:v>0</c:v>
                </c:pt>
                <c:pt idx="7">
                  <c:v>0</c:v>
                </c:pt>
                <c:pt idx="8">
                  <c:v>0</c:v>
                </c:pt>
                <c:pt idx="9">
                  <c:v>0</c:v>
                </c:pt>
              </c:numCache>
            </c:numRef>
          </c:yVal>
          <c:smooth val="1"/>
          <c:extLst>
            <c:ext xmlns:c16="http://schemas.microsoft.com/office/drawing/2014/chart" uri="{C3380CC4-5D6E-409C-BE32-E72D297353CC}">
              <c16:uniqueId val="{00000002-9438-4DD9-93D8-AC7C8690F6EC}"/>
            </c:ext>
          </c:extLst>
        </c:ser>
        <c:ser>
          <c:idx val="3"/>
          <c:order val="3"/>
          <c:tx>
            <c:v>Event d</c:v>
          </c:tx>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f>prcp_events!$E$32:$E$41</c:f>
              <c:numCache>
                <c:formatCode>General</c:formatCode>
                <c:ptCount val="10"/>
                <c:pt idx="0">
                  <c:v>-3</c:v>
                </c:pt>
                <c:pt idx="1">
                  <c:v>-2</c:v>
                </c:pt>
                <c:pt idx="2">
                  <c:v>-1</c:v>
                </c:pt>
                <c:pt idx="3">
                  <c:v>0</c:v>
                </c:pt>
                <c:pt idx="4">
                  <c:v>1</c:v>
                </c:pt>
                <c:pt idx="5">
                  <c:v>2</c:v>
                </c:pt>
                <c:pt idx="6">
                  <c:v>3</c:v>
                </c:pt>
                <c:pt idx="7">
                  <c:v>4</c:v>
                </c:pt>
                <c:pt idx="8">
                  <c:v>5</c:v>
                </c:pt>
                <c:pt idx="9">
                  <c:v>6</c:v>
                </c:pt>
              </c:numCache>
            </c:numRef>
          </c:xVal>
          <c:yVal>
            <c:numRef>
              <c:f>prcp_events!$F$32:$F$41</c:f>
              <c:numCache>
                <c:formatCode>General</c:formatCode>
                <c:ptCount val="10"/>
                <c:pt idx="0">
                  <c:v>0</c:v>
                </c:pt>
                <c:pt idx="1">
                  <c:v>0</c:v>
                </c:pt>
                <c:pt idx="2">
                  <c:v>75</c:v>
                </c:pt>
                <c:pt idx="3">
                  <c:v>200</c:v>
                </c:pt>
                <c:pt idx="4">
                  <c:v>28</c:v>
                </c:pt>
                <c:pt idx="5">
                  <c:v>0</c:v>
                </c:pt>
                <c:pt idx="6">
                  <c:v>0</c:v>
                </c:pt>
                <c:pt idx="7">
                  <c:v>0</c:v>
                </c:pt>
                <c:pt idx="8">
                  <c:v>0</c:v>
                </c:pt>
                <c:pt idx="9">
                  <c:v>90</c:v>
                </c:pt>
              </c:numCache>
            </c:numRef>
          </c:yVal>
          <c:smooth val="1"/>
          <c:extLst>
            <c:ext xmlns:c16="http://schemas.microsoft.com/office/drawing/2014/chart" uri="{C3380CC4-5D6E-409C-BE32-E72D297353CC}">
              <c16:uniqueId val="{00000003-9438-4DD9-93D8-AC7C8690F6EC}"/>
            </c:ext>
          </c:extLst>
        </c:ser>
        <c:ser>
          <c:idx val="4"/>
          <c:order val="4"/>
          <c:tx>
            <c:v>Event e</c:v>
          </c:tx>
          <c:spPr>
            <a:ln w="19050" cap="rnd">
              <a:solidFill>
                <a:schemeClr val="accent5"/>
              </a:solidFill>
              <a:round/>
            </a:ln>
            <a:effectLst/>
          </c:spPr>
          <c:marker>
            <c:symbol val="circle"/>
            <c:size val="5"/>
            <c:spPr>
              <a:solidFill>
                <a:schemeClr val="accent5"/>
              </a:solidFill>
              <a:ln w="9525">
                <a:solidFill>
                  <a:schemeClr val="accent5"/>
                </a:solidFill>
              </a:ln>
              <a:effectLst/>
            </c:spPr>
          </c:marker>
          <c:xVal>
            <c:numRef>
              <c:f>prcp_events!$E$42:$E$51</c:f>
              <c:numCache>
                <c:formatCode>General</c:formatCode>
                <c:ptCount val="10"/>
                <c:pt idx="0">
                  <c:v>-3</c:v>
                </c:pt>
                <c:pt idx="1">
                  <c:v>-2</c:v>
                </c:pt>
                <c:pt idx="2">
                  <c:v>-1</c:v>
                </c:pt>
                <c:pt idx="3">
                  <c:v>0</c:v>
                </c:pt>
                <c:pt idx="4">
                  <c:v>1</c:v>
                </c:pt>
                <c:pt idx="5">
                  <c:v>2</c:v>
                </c:pt>
                <c:pt idx="6">
                  <c:v>3</c:v>
                </c:pt>
                <c:pt idx="7">
                  <c:v>4</c:v>
                </c:pt>
                <c:pt idx="8">
                  <c:v>5</c:v>
                </c:pt>
                <c:pt idx="9">
                  <c:v>6</c:v>
                </c:pt>
              </c:numCache>
            </c:numRef>
          </c:xVal>
          <c:yVal>
            <c:numRef>
              <c:f>prcp_events!$F$42:$F$51</c:f>
              <c:numCache>
                <c:formatCode>General</c:formatCode>
                <c:ptCount val="10"/>
                <c:pt idx="0">
                  <c:v>0</c:v>
                </c:pt>
                <c:pt idx="1">
                  <c:v>0</c:v>
                </c:pt>
                <c:pt idx="2">
                  <c:v>0</c:v>
                </c:pt>
                <c:pt idx="3">
                  <c:v>123</c:v>
                </c:pt>
                <c:pt idx="4">
                  <c:v>0</c:v>
                </c:pt>
                <c:pt idx="5">
                  <c:v>0</c:v>
                </c:pt>
                <c:pt idx="6">
                  <c:v>0</c:v>
                </c:pt>
                <c:pt idx="7">
                  <c:v>0</c:v>
                </c:pt>
                <c:pt idx="8">
                  <c:v>0</c:v>
                </c:pt>
                <c:pt idx="9">
                  <c:v>0</c:v>
                </c:pt>
              </c:numCache>
            </c:numRef>
          </c:yVal>
          <c:smooth val="1"/>
          <c:extLst>
            <c:ext xmlns:c16="http://schemas.microsoft.com/office/drawing/2014/chart" uri="{C3380CC4-5D6E-409C-BE32-E72D297353CC}">
              <c16:uniqueId val="{00000004-9438-4DD9-93D8-AC7C8690F6EC}"/>
            </c:ext>
          </c:extLst>
        </c:ser>
        <c:dLbls>
          <c:showLegendKey val="0"/>
          <c:showVal val="0"/>
          <c:showCatName val="0"/>
          <c:showSerName val="0"/>
          <c:showPercent val="0"/>
          <c:showBubbleSize val="0"/>
        </c:dLbls>
        <c:axId val="730291312"/>
        <c:axId val="730284424"/>
      </c:scatterChart>
      <c:valAx>
        <c:axId val="73029131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0284424"/>
        <c:crosses val="autoZero"/>
        <c:crossBetween val="midCat"/>
      </c:valAx>
      <c:valAx>
        <c:axId val="7302844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0291312"/>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856848724298154E-2"/>
          <c:y val="3.3510166857201575E-2"/>
          <c:w val="0.82695265730424128"/>
          <c:h val="0.88196019747123777"/>
        </c:manualLayout>
      </c:layout>
      <c:scatterChart>
        <c:scatterStyle val="smoothMarker"/>
        <c:varyColors val="0"/>
        <c:ser>
          <c:idx val="0"/>
          <c:order val="0"/>
          <c:tx>
            <c:v>Event a</c:v>
          </c:tx>
          <c:spPr>
            <a:ln w="19050" cap="rnd">
              <a:solidFill>
                <a:schemeClr val="tx1"/>
              </a:solidFill>
              <a:prstDash val="sysDash"/>
              <a:round/>
            </a:ln>
            <a:effectLst/>
          </c:spPr>
          <c:marker>
            <c:symbol val="none"/>
          </c:marker>
          <c:xVal>
            <c:numRef>
              <c:f>prcp_events!$E$2:$E$11</c:f>
              <c:numCache>
                <c:formatCode>General</c:formatCode>
                <c:ptCount val="10"/>
                <c:pt idx="0">
                  <c:v>-3</c:v>
                </c:pt>
                <c:pt idx="1">
                  <c:v>-2</c:v>
                </c:pt>
                <c:pt idx="2">
                  <c:v>-1</c:v>
                </c:pt>
                <c:pt idx="3">
                  <c:v>0</c:v>
                </c:pt>
                <c:pt idx="4">
                  <c:v>1</c:v>
                </c:pt>
                <c:pt idx="5">
                  <c:v>2</c:v>
                </c:pt>
                <c:pt idx="6">
                  <c:v>3</c:v>
                </c:pt>
                <c:pt idx="7">
                  <c:v>4</c:v>
                </c:pt>
                <c:pt idx="8">
                  <c:v>5</c:v>
                </c:pt>
                <c:pt idx="9">
                  <c:v>6</c:v>
                </c:pt>
              </c:numCache>
            </c:numRef>
          </c:xVal>
          <c:yVal>
            <c:numRef>
              <c:f>prcp_events!$F$2:$F$11</c:f>
              <c:numCache>
                <c:formatCode>General</c:formatCode>
                <c:ptCount val="10"/>
                <c:pt idx="0">
                  <c:v>12</c:v>
                </c:pt>
                <c:pt idx="1">
                  <c:v>8</c:v>
                </c:pt>
                <c:pt idx="2">
                  <c:v>22</c:v>
                </c:pt>
                <c:pt idx="3">
                  <c:v>103</c:v>
                </c:pt>
                <c:pt idx="4">
                  <c:v>51</c:v>
                </c:pt>
                <c:pt idx="5">
                  <c:v>13</c:v>
                </c:pt>
                <c:pt idx="6">
                  <c:v>11</c:v>
                </c:pt>
                <c:pt idx="7">
                  <c:v>0</c:v>
                </c:pt>
                <c:pt idx="8">
                  <c:v>0</c:v>
                </c:pt>
                <c:pt idx="9">
                  <c:v>0</c:v>
                </c:pt>
              </c:numCache>
            </c:numRef>
          </c:yVal>
          <c:smooth val="1"/>
          <c:extLst>
            <c:ext xmlns:c16="http://schemas.microsoft.com/office/drawing/2014/chart" uri="{C3380CC4-5D6E-409C-BE32-E72D297353CC}">
              <c16:uniqueId val="{00000000-777E-4072-B320-9E1EC3F79CB4}"/>
            </c:ext>
          </c:extLst>
        </c:ser>
        <c:ser>
          <c:idx val="1"/>
          <c:order val="1"/>
          <c:tx>
            <c:v>Event b</c:v>
          </c:tx>
          <c:spPr>
            <a:ln w="19050" cap="rnd">
              <a:solidFill>
                <a:schemeClr val="bg1">
                  <a:lumMod val="50000"/>
                </a:schemeClr>
              </a:solidFill>
              <a:prstDash val="dash"/>
              <a:round/>
            </a:ln>
            <a:effectLst/>
          </c:spPr>
          <c:marker>
            <c:symbol val="none"/>
          </c:marker>
          <c:xVal>
            <c:numRef>
              <c:f>prcp_events!$E$12:$E$21</c:f>
              <c:numCache>
                <c:formatCode>General</c:formatCode>
                <c:ptCount val="10"/>
                <c:pt idx="0">
                  <c:v>-3</c:v>
                </c:pt>
                <c:pt idx="1">
                  <c:v>-2</c:v>
                </c:pt>
                <c:pt idx="2">
                  <c:v>-1</c:v>
                </c:pt>
                <c:pt idx="3">
                  <c:v>0</c:v>
                </c:pt>
                <c:pt idx="4">
                  <c:v>1</c:v>
                </c:pt>
                <c:pt idx="5">
                  <c:v>2</c:v>
                </c:pt>
                <c:pt idx="6">
                  <c:v>3</c:v>
                </c:pt>
                <c:pt idx="7">
                  <c:v>4</c:v>
                </c:pt>
                <c:pt idx="8">
                  <c:v>5</c:v>
                </c:pt>
                <c:pt idx="9">
                  <c:v>6</c:v>
                </c:pt>
              </c:numCache>
            </c:numRef>
          </c:xVal>
          <c:yVal>
            <c:numRef>
              <c:f>prcp_events!$F$12:$F$21</c:f>
              <c:numCache>
                <c:formatCode>General</c:formatCode>
                <c:ptCount val="10"/>
                <c:pt idx="0">
                  <c:v>32</c:v>
                </c:pt>
                <c:pt idx="1">
                  <c:v>0</c:v>
                </c:pt>
                <c:pt idx="2">
                  <c:v>102</c:v>
                </c:pt>
                <c:pt idx="3">
                  <c:v>116</c:v>
                </c:pt>
                <c:pt idx="4">
                  <c:v>13</c:v>
                </c:pt>
                <c:pt idx="5">
                  <c:v>0</c:v>
                </c:pt>
                <c:pt idx="6">
                  <c:v>0</c:v>
                </c:pt>
                <c:pt idx="7">
                  <c:v>0</c:v>
                </c:pt>
                <c:pt idx="8">
                  <c:v>12</c:v>
                </c:pt>
                <c:pt idx="9">
                  <c:v>0</c:v>
                </c:pt>
              </c:numCache>
            </c:numRef>
          </c:yVal>
          <c:smooth val="1"/>
          <c:extLst>
            <c:ext xmlns:c16="http://schemas.microsoft.com/office/drawing/2014/chart" uri="{C3380CC4-5D6E-409C-BE32-E72D297353CC}">
              <c16:uniqueId val="{00000001-777E-4072-B320-9E1EC3F79CB4}"/>
            </c:ext>
          </c:extLst>
        </c:ser>
        <c:ser>
          <c:idx val="2"/>
          <c:order val="2"/>
          <c:tx>
            <c:v>Event c</c:v>
          </c:tx>
          <c:spPr>
            <a:ln w="19050" cap="rnd">
              <a:solidFill>
                <a:schemeClr val="accent3"/>
              </a:solidFill>
              <a:prstDash val="lgDashDotDot"/>
              <a:round/>
            </a:ln>
            <a:effectLst/>
          </c:spPr>
          <c:marker>
            <c:symbol val="none"/>
          </c:marker>
          <c:xVal>
            <c:numRef>
              <c:f>prcp_events!$E$22:$E$31</c:f>
              <c:numCache>
                <c:formatCode>General</c:formatCode>
                <c:ptCount val="10"/>
                <c:pt idx="0">
                  <c:v>-3</c:v>
                </c:pt>
                <c:pt idx="1">
                  <c:v>-2</c:v>
                </c:pt>
                <c:pt idx="2">
                  <c:v>-1</c:v>
                </c:pt>
                <c:pt idx="3">
                  <c:v>0</c:v>
                </c:pt>
                <c:pt idx="4">
                  <c:v>1</c:v>
                </c:pt>
                <c:pt idx="5">
                  <c:v>2</c:v>
                </c:pt>
                <c:pt idx="6">
                  <c:v>3</c:v>
                </c:pt>
                <c:pt idx="7">
                  <c:v>4</c:v>
                </c:pt>
                <c:pt idx="8">
                  <c:v>5</c:v>
                </c:pt>
                <c:pt idx="9">
                  <c:v>6</c:v>
                </c:pt>
              </c:numCache>
            </c:numRef>
          </c:xVal>
          <c:yVal>
            <c:numRef>
              <c:f>prcp_events!$F$22:$F$31</c:f>
              <c:numCache>
                <c:formatCode>General</c:formatCode>
                <c:ptCount val="10"/>
                <c:pt idx="0">
                  <c:v>11</c:v>
                </c:pt>
                <c:pt idx="1">
                  <c:v>0</c:v>
                </c:pt>
                <c:pt idx="2">
                  <c:v>0</c:v>
                </c:pt>
                <c:pt idx="3">
                  <c:v>166</c:v>
                </c:pt>
                <c:pt idx="4">
                  <c:v>0</c:v>
                </c:pt>
                <c:pt idx="5">
                  <c:v>0</c:v>
                </c:pt>
                <c:pt idx="6">
                  <c:v>0</c:v>
                </c:pt>
                <c:pt idx="7">
                  <c:v>0</c:v>
                </c:pt>
                <c:pt idx="8">
                  <c:v>0</c:v>
                </c:pt>
                <c:pt idx="9">
                  <c:v>0</c:v>
                </c:pt>
              </c:numCache>
            </c:numRef>
          </c:yVal>
          <c:smooth val="1"/>
          <c:extLst>
            <c:ext xmlns:c16="http://schemas.microsoft.com/office/drawing/2014/chart" uri="{C3380CC4-5D6E-409C-BE32-E72D297353CC}">
              <c16:uniqueId val="{00000002-777E-4072-B320-9E1EC3F79CB4}"/>
            </c:ext>
          </c:extLst>
        </c:ser>
        <c:ser>
          <c:idx val="3"/>
          <c:order val="3"/>
          <c:tx>
            <c:v>Event d</c:v>
          </c:tx>
          <c:spPr>
            <a:ln w="19050" cap="rnd">
              <a:solidFill>
                <a:schemeClr val="tx1"/>
              </a:solidFill>
              <a:round/>
            </a:ln>
            <a:effectLst/>
          </c:spPr>
          <c:marker>
            <c:symbol val="none"/>
          </c:marker>
          <c:dPt>
            <c:idx val="4"/>
            <c:marker>
              <c:symbol val="none"/>
            </c:marker>
            <c:bubble3D val="0"/>
            <c:extLst>
              <c:ext xmlns:c16="http://schemas.microsoft.com/office/drawing/2014/chart" uri="{C3380CC4-5D6E-409C-BE32-E72D297353CC}">
                <c16:uniqueId val="{00000003-777E-4072-B320-9E1EC3F79CB4}"/>
              </c:ext>
            </c:extLst>
          </c:dPt>
          <c:xVal>
            <c:numRef>
              <c:f>prcp_events!$E$32:$E$41</c:f>
              <c:numCache>
                <c:formatCode>General</c:formatCode>
                <c:ptCount val="10"/>
                <c:pt idx="0">
                  <c:v>-3</c:v>
                </c:pt>
                <c:pt idx="1">
                  <c:v>-2</c:v>
                </c:pt>
                <c:pt idx="2">
                  <c:v>-1</c:v>
                </c:pt>
                <c:pt idx="3">
                  <c:v>0</c:v>
                </c:pt>
                <c:pt idx="4">
                  <c:v>1</c:v>
                </c:pt>
                <c:pt idx="5">
                  <c:v>2</c:v>
                </c:pt>
                <c:pt idx="6">
                  <c:v>3</c:v>
                </c:pt>
                <c:pt idx="7">
                  <c:v>4</c:v>
                </c:pt>
                <c:pt idx="8">
                  <c:v>5</c:v>
                </c:pt>
                <c:pt idx="9">
                  <c:v>6</c:v>
                </c:pt>
              </c:numCache>
            </c:numRef>
          </c:xVal>
          <c:yVal>
            <c:numRef>
              <c:f>prcp_events!$F$32:$F$41</c:f>
              <c:numCache>
                <c:formatCode>General</c:formatCode>
                <c:ptCount val="10"/>
                <c:pt idx="0">
                  <c:v>0</c:v>
                </c:pt>
                <c:pt idx="1">
                  <c:v>0</c:v>
                </c:pt>
                <c:pt idx="2">
                  <c:v>75</c:v>
                </c:pt>
                <c:pt idx="3">
                  <c:v>200</c:v>
                </c:pt>
                <c:pt idx="4">
                  <c:v>28</c:v>
                </c:pt>
                <c:pt idx="5">
                  <c:v>0</c:v>
                </c:pt>
                <c:pt idx="6">
                  <c:v>0</c:v>
                </c:pt>
                <c:pt idx="7">
                  <c:v>0</c:v>
                </c:pt>
                <c:pt idx="8">
                  <c:v>0</c:v>
                </c:pt>
                <c:pt idx="9">
                  <c:v>90</c:v>
                </c:pt>
              </c:numCache>
            </c:numRef>
          </c:yVal>
          <c:smooth val="1"/>
          <c:extLst>
            <c:ext xmlns:c16="http://schemas.microsoft.com/office/drawing/2014/chart" uri="{C3380CC4-5D6E-409C-BE32-E72D297353CC}">
              <c16:uniqueId val="{00000004-777E-4072-B320-9E1EC3F79CB4}"/>
            </c:ext>
          </c:extLst>
        </c:ser>
        <c:ser>
          <c:idx val="4"/>
          <c:order val="4"/>
          <c:tx>
            <c:v>Event e</c:v>
          </c:tx>
          <c:spPr>
            <a:ln w="19050" cap="rnd">
              <a:solidFill>
                <a:schemeClr val="tx1"/>
              </a:solidFill>
              <a:prstDash val="dashDot"/>
              <a:round/>
            </a:ln>
            <a:effectLst/>
          </c:spPr>
          <c:marker>
            <c:symbol val="none"/>
          </c:marker>
          <c:xVal>
            <c:numRef>
              <c:f>prcp_events!$E$42:$E$51</c:f>
              <c:numCache>
                <c:formatCode>General</c:formatCode>
                <c:ptCount val="10"/>
                <c:pt idx="0">
                  <c:v>-3</c:v>
                </c:pt>
                <c:pt idx="1">
                  <c:v>-2</c:v>
                </c:pt>
                <c:pt idx="2">
                  <c:v>-1</c:v>
                </c:pt>
                <c:pt idx="3">
                  <c:v>0</c:v>
                </c:pt>
                <c:pt idx="4">
                  <c:v>1</c:v>
                </c:pt>
                <c:pt idx="5">
                  <c:v>2</c:v>
                </c:pt>
                <c:pt idx="6">
                  <c:v>3</c:v>
                </c:pt>
                <c:pt idx="7">
                  <c:v>4</c:v>
                </c:pt>
                <c:pt idx="8">
                  <c:v>5</c:v>
                </c:pt>
                <c:pt idx="9">
                  <c:v>6</c:v>
                </c:pt>
              </c:numCache>
            </c:numRef>
          </c:xVal>
          <c:yVal>
            <c:numRef>
              <c:f>prcp_events!$F$42:$F$51</c:f>
              <c:numCache>
                <c:formatCode>General</c:formatCode>
                <c:ptCount val="10"/>
                <c:pt idx="0">
                  <c:v>0</c:v>
                </c:pt>
                <c:pt idx="1">
                  <c:v>0</c:v>
                </c:pt>
                <c:pt idx="2">
                  <c:v>0</c:v>
                </c:pt>
                <c:pt idx="3">
                  <c:v>123</c:v>
                </c:pt>
                <c:pt idx="4">
                  <c:v>0</c:v>
                </c:pt>
                <c:pt idx="5">
                  <c:v>0</c:v>
                </c:pt>
                <c:pt idx="6">
                  <c:v>0</c:v>
                </c:pt>
                <c:pt idx="7">
                  <c:v>0</c:v>
                </c:pt>
                <c:pt idx="8">
                  <c:v>0</c:v>
                </c:pt>
                <c:pt idx="9">
                  <c:v>0</c:v>
                </c:pt>
              </c:numCache>
            </c:numRef>
          </c:yVal>
          <c:smooth val="1"/>
          <c:extLst>
            <c:ext xmlns:c16="http://schemas.microsoft.com/office/drawing/2014/chart" uri="{C3380CC4-5D6E-409C-BE32-E72D297353CC}">
              <c16:uniqueId val="{00000005-777E-4072-B320-9E1EC3F79CB4}"/>
            </c:ext>
          </c:extLst>
        </c:ser>
        <c:dLbls>
          <c:showLegendKey val="0"/>
          <c:showVal val="0"/>
          <c:showCatName val="0"/>
          <c:showSerName val="0"/>
          <c:showPercent val="0"/>
          <c:showBubbleSize val="0"/>
        </c:dLbls>
        <c:axId val="730291312"/>
        <c:axId val="730284424"/>
      </c:scatterChart>
      <c:valAx>
        <c:axId val="730291312"/>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a:t>Rain event timeline</a:t>
                </a:r>
              </a:p>
            </c:rich>
          </c:tx>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730284424"/>
        <c:crosses val="autoZero"/>
        <c:crossBetween val="midCat"/>
      </c:valAx>
      <c:valAx>
        <c:axId val="730284424"/>
        <c:scaling>
          <c:orientation val="minMax"/>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a:t>Precipitation (mm/d)</a:t>
                </a:r>
              </a:p>
            </c:rich>
          </c:tx>
          <c:overlay val="0"/>
          <c:spPr>
            <a:noFill/>
            <a:ln>
              <a:noFill/>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730291312"/>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LU2001 Zone 3 nSLO</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v>Event a</c:v>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ByZone!$E$102:$E$110</c:f>
              <c:numCache>
                <c:formatCode>General</c:formatCode>
                <c:ptCount val="9"/>
                <c:pt idx="0">
                  <c:v>-3</c:v>
                </c:pt>
                <c:pt idx="1">
                  <c:v>-2</c:v>
                </c:pt>
                <c:pt idx="2">
                  <c:v>-1</c:v>
                </c:pt>
                <c:pt idx="3">
                  <c:v>0</c:v>
                </c:pt>
                <c:pt idx="4">
                  <c:v>1</c:v>
                </c:pt>
                <c:pt idx="5">
                  <c:v>2</c:v>
                </c:pt>
                <c:pt idx="6">
                  <c:v>3</c:v>
                </c:pt>
                <c:pt idx="7">
                  <c:v>4</c:v>
                </c:pt>
                <c:pt idx="8">
                  <c:v>5</c:v>
                </c:pt>
              </c:numCache>
            </c:numRef>
          </c:xVal>
          <c:yVal>
            <c:numRef>
              <c:f>ByZone!$I$102:$I$110</c:f>
              <c:numCache>
                <c:formatCode>General</c:formatCode>
                <c:ptCount val="9"/>
                <c:pt idx="0">
                  <c:v>0.58773551355477549</c:v>
                </c:pt>
                <c:pt idx="1">
                  <c:v>0.12255789054907497</c:v>
                </c:pt>
                <c:pt idx="2">
                  <c:v>-8.6966466637686479E-2</c:v>
                </c:pt>
                <c:pt idx="3">
                  <c:v>1.1843495127520653</c:v>
                </c:pt>
                <c:pt idx="4">
                  <c:v>1.1678042987392423</c:v>
                </c:pt>
                <c:pt idx="5">
                  <c:v>0.61475523906621354</c:v>
                </c:pt>
                <c:pt idx="6">
                  <c:v>0.12922341784598659</c:v>
                </c:pt>
                <c:pt idx="7">
                  <c:v>-0.58058116862833409</c:v>
                </c:pt>
                <c:pt idx="8">
                  <c:v>-1.2472922331923251</c:v>
                </c:pt>
              </c:numCache>
            </c:numRef>
          </c:yVal>
          <c:smooth val="1"/>
          <c:extLst>
            <c:ext xmlns:c16="http://schemas.microsoft.com/office/drawing/2014/chart" uri="{C3380CC4-5D6E-409C-BE32-E72D297353CC}">
              <c16:uniqueId val="{00000000-15F3-4FA5-B68C-D21194CE8882}"/>
            </c:ext>
          </c:extLst>
        </c:ser>
        <c:ser>
          <c:idx val="1"/>
          <c:order val="1"/>
          <c:tx>
            <c:v>Event b</c:v>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ByZone!$E$112:$E$121</c:f>
              <c:numCache>
                <c:formatCode>General</c:formatCode>
                <c:ptCount val="10"/>
                <c:pt idx="0">
                  <c:v>-3</c:v>
                </c:pt>
                <c:pt idx="1">
                  <c:v>-2</c:v>
                </c:pt>
                <c:pt idx="2">
                  <c:v>-1</c:v>
                </c:pt>
                <c:pt idx="3">
                  <c:v>0</c:v>
                </c:pt>
                <c:pt idx="4">
                  <c:v>1</c:v>
                </c:pt>
                <c:pt idx="5">
                  <c:v>2</c:v>
                </c:pt>
                <c:pt idx="6">
                  <c:v>3</c:v>
                </c:pt>
                <c:pt idx="7">
                  <c:v>4</c:v>
                </c:pt>
                <c:pt idx="8">
                  <c:v>5</c:v>
                </c:pt>
                <c:pt idx="9">
                  <c:v>6</c:v>
                </c:pt>
              </c:numCache>
            </c:numRef>
          </c:xVal>
          <c:yVal>
            <c:numRef>
              <c:f>ByZone!$I$112:$I$121</c:f>
              <c:numCache>
                <c:formatCode>General</c:formatCode>
                <c:ptCount val="10"/>
                <c:pt idx="0">
                  <c:v>-1.6760429244742905</c:v>
                </c:pt>
                <c:pt idx="1">
                  <c:v>-1.5580537960421124</c:v>
                </c:pt>
                <c:pt idx="2">
                  <c:v>-0.76292994653589374</c:v>
                </c:pt>
                <c:pt idx="3">
                  <c:v>5.5099903267585001E-2</c:v>
                </c:pt>
                <c:pt idx="4">
                  <c:v>0.21067088247683102</c:v>
                </c:pt>
                <c:pt idx="5">
                  <c:v>0.38075450823318818</c:v>
                </c:pt>
                <c:pt idx="6">
                  <c:v>0.55544533539486352</c:v>
                </c:pt>
                <c:pt idx="7">
                  <c:v>0.72222756309826375</c:v>
                </c:pt>
                <c:pt idx="8">
                  <c:v>0.96411953138240447</c:v>
                </c:pt>
                <c:pt idx="9">
                  <c:v>1.1087089431991661</c:v>
                </c:pt>
              </c:numCache>
            </c:numRef>
          </c:yVal>
          <c:smooth val="1"/>
          <c:extLst>
            <c:ext xmlns:c16="http://schemas.microsoft.com/office/drawing/2014/chart" uri="{C3380CC4-5D6E-409C-BE32-E72D297353CC}">
              <c16:uniqueId val="{00000001-15F3-4FA5-B68C-D21194CE8882}"/>
            </c:ext>
          </c:extLst>
        </c:ser>
        <c:ser>
          <c:idx val="2"/>
          <c:order val="2"/>
          <c:tx>
            <c:v>Event c</c:v>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ByZone!$E$122:$E$131</c:f>
              <c:numCache>
                <c:formatCode>General</c:formatCode>
                <c:ptCount val="10"/>
                <c:pt idx="0">
                  <c:v>-3</c:v>
                </c:pt>
                <c:pt idx="1">
                  <c:v>-2</c:v>
                </c:pt>
                <c:pt idx="2">
                  <c:v>-1</c:v>
                </c:pt>
                <c:pt idx="3">
                  <c:v>0</c:v>
                </c:pt>
                <c:pt idx="4">
                  <c:v>1</c:v>
                </c:pt>
                <c:pt idx="5">
                  <c:v>2</c:v>
                </c:pt>
                <c:pt idx="6">
                  <c:v>3</c:v>
                </c:pt>
                <c:pt idx="7">
                  <c:v>4</c:v>
                </c:pt>
                <c:pt idx="8">
                  <c:v>5</c:v>
                </c:pt>
                <c:pt idx="9">
                  <c:v>6</c:v>
                </c:pt>
              </c:numCache>
            </c:numRef>
          </c:xVal>
          <c:yVal>
            <c:numRef>
              <c:f>ByZone!$I$122:$I$131</c:f>
              <c:numCache>
                <c:formatCode>General</c:formatCode>
                <c:ptCount val="10"/>
                <c:pt idx="0">
                  <c:v>-1.5170377726226703</c:v>
                </c:pt>
                <c:pt idx="1">
                  <c:v>-1.4456360761698905</c:v>
                </c:pt>
                <c:pt idx="2">
                  <c:v>-1.3659339970062572</c:v>
                </c:pt>
                <c:pt idx="3">
                  <c:v>0.73989847609436221</c:v>
                </c:pt>
                <c:pt idx="4">
                  <c:v>0.45983473665874702</c:v>
                </c:pt>
                <c:pt idx="5">
                  <c:v>0.53282409179148593</c:v>
                </c:pt>
                <c:pt idx="6">
                  <c:v>0.56520237800127093</c:v>
                </c:pt>
                <c:pt idx="7">
                  <c:v>0.62384137783187787</c:v>
                </c:pt>
                <c:pt idx="8">
                  <c:v>0.67441770144722657</c:v>
                </c:pt>
                <c:pt idx="9">
                  <c:v>0.73258908397385392</c:v>
                </c:pt>
              </c:numCache>
            </c:numRef>
          </c:yVal>
          <c:smooth val="1"/>
          <c:extLst>
            <c:ext xmlns:c16="http://schemas.microsoft.com/office/drawing/2014/chart" uri="{C3380CC4-5D6E-409C-BE32-E72D297353CC}">
              <c16:uniqueId val="{00000002-15F3-4FA5-B68C-D21194CE8882}"/>
            </c:ext>
          </c:extLst>
        </c:ser>
        <c:ser>
          <c:idx val="3"/>
          <c:order val="3"/>
          <c:tx>
            <c:v>Event d</c:v>
          </c:tx>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f>ByZone!$E$132:$E$141</c:f>
              <c:numCache>
                <c:formatCode>General</c:formatCode>
                <c:ptCount val="10"/>
                <c:pt idx="0">
                  <c:v>-3</c:v>
                </c:pt>
                <c:pt idx="1">
                  <c:v>-2</c:v>
                </c:pt>
                <c:pt idx="2">
                  <c:v>-1</c:v>
                </c:pt>
                <c:pt idx="3">
                  <c:v>0</c:v>
                </c:pt>
                <c:pt idx="4">
                  <c:v>1</c:v>
                </c:pt>
                <c:pt idx="5">
                  <c:v>2</c:v>
                </c:pt>
                <c:pt idx="6">
                  <c:v>3</c:v>
                </c:pt>
                <c:pt idx="7">
                  <c:v>4</c:v>
                </c:pt>
                <c:pt idx="8">
                  <c:v>5</c:v>
                </c:pt>
                <c:pt idx="9">
                  <c:v>6</c:v>
                </c:pt>
              </c:numCache>
            </c:numRef>
          </c:xVal>
          <c:yVal>
            <c:numRef>
              <c:f>ByZone!$I$132:$I$141</c:f>
              <c:numCache>
                <c:formatCode>General</c:formatCode>
                <c:ptCount val="10"/>
                <c:pt idx="0">
                  <c:v>-1.2918108906812182</c:v>
                </c:pt>
                <c:pt idx="1">
                  <c:v>-1.6579772192108166</c:v>
                </c:pt>
                <c:pt idx="2">
                  <c:v>-1.0987168495232507</c:v>
                </c:pt>
                <c:pt idx="3">
                  <c:v>1.0826487770988793</c:v>
                </c:pt>
                <c:pt idx="4">
                  <c:v>0.77173826026304515</c:v>
                </c:pt>
                <c:pt idx="5">
                  <c:v>0.58323147447437629</c:v>
                </c:pt>
                <c:pt idx="6">
                  <c:v>0.39541503532900263</c:v>
                </c:pt>
                <c:pt idx="7">
                  <c:v>0.19616786527902305</c:v>
                </c:pt>
                <c:pt idx="8">
                  <c:v>-1.616446636344249E-2</c:v>
                </c:pt>
                <c:pt idx="9">
                  <c:v>1.0354680133344545</c:v>
                </c:pt>
              </c:numCache>
            </c:numRef>
          </c:yVal>
          <c:smooth val="1"/>
          <c:extLst>
            <c:ext xmlns:c16="http://schemas.microsoft.com/office/drawing/2014/chart" uri="{C3380CC4-5D6E-409C-BE32-E72D297353CC}">
              <c16:uniqueId val="{00000003-15F3-4FA5-B68C-D21194CE8882}"/>
            </c:ext>
          </c:extLst>
        </c:ser>
        <c:ser>
          <c:idx val="4"/>
          <c:order val="4"/>
          <c:tx>
            <c:v>Evnet e</c:v>
          </c:tx>
          <c:spPr>
            <a:ln w="19050" cap="rnd">
              <a:solidFill>
                <a:schemeClr val="accent5"/>
              </a:solidFill>
              <a:round/>
            </a:ln>
            <a:effectLst/>
          </c:spPr>
          <c:marker>
            <c:symbol val="circle"/>
            <c:size val="5"/>
            <c:spPr>
              <a:solidFill>
                <a:schemeClr val="accent5"/>
              </a:solidFill>
              <a:ln w="9525">
                <a:solidFill>
                  <a:schemeClr val="accent5"/>
                </a:solidFill>
              </a:ln>
              <a:effectLst/>
            </c:spPr>
          </c:marker>
          <c:xVal>
            <c:numRef>
              <c:f>ByZone!$E$142:$E$151</c:f>
              <c:numCache>
                <c:formatCode>General</c:formatCode>
                <c:ptCount val="10"/>
                <c:pt idx="0">
                  <c:v>-3</c:v>
                </c:pt>
                <c:pt idx="1">
                  <c:v>-2</c:v>
                </c:pt>
                <c:pt idx="2">
                  <c:v>-1</c:v>
                </c:pt>
                <c:pt idx="3">
                  <c:v>0</c:v>
                </c:pt>
                <c:pt idx="4">
                  <c:v>1</c:v>
                </c:pt>
                <c:pt idx="5">
                  <c:v>2</c:v>
                </c:pt>
                <c:pt idx="6">
                  <c:v>3</c:v>
                </c:pt>
                <c:pt idx="7">
                  <c:v>4</c:v>
                </c:pt>
                <c:pt idx="8">
                  <c:v>5</c:v>
                </c:pt>
                <c:pt idx="9">
                  <c:v>6</c:v>
                </c:pt>
              </c:numCache>
            </c:numRef>
          </c:xVal>
          <c:yVal>
            <c:numRef>
              <c:f>ByZone!$I$142:$I$151</c:f>
              <c:numCache>
                <c:formatCode>General</c:formatCode>
                <c:ptCount val="10"/>
                <c:pt idx="0">
                  <c:v>-1.443814273249155</c:v>
                </c:pt>
                <c:pt idx="1">
                  <c:v>-1.3135481993951599</c:v>
                </c:pt>
                <c:pt idx="2">
                  <c:v>-1.167582666595097</c:v>
                </c:pt>
                <c:pt idx="3">
                  <c:v>-6.2912116594590686E-2</c:v>
                </c:pt>
                <c:pt idx="4">
                  <c:v>3.3405691505489159E-2</c:v>
                </c:pt>
                <c:pt idx="5">
                  <c:v>0.27433651865196984</c:v>
                </c:pt>
                <c:pt idx="6">
                  <c:v>0.51960513626033833</c:v>
                </c:pt>
                <c:pt idx="7">
                  <c:v>0.78296130950844578</c:v>
                </c:pt>
                <c:pt idx="8">
                  <c:v>1.0527206221058885</c:v>
                </c:pt>
                <c:pt idx="9">
                  <c:v>1.3248279778018965</c:v>
                </c:pt>
              </c:numCache>
            </c:numRef>
          </c:yVal>
          <c:smooth val="1"/>
          <c:extLst>
            <c:ext xmlns:c16="http://schemas.microsoft.com/office/drawing/2014/chart" uri="{C3380CC4-5D6E-409C-BE32-E72D297353CC}">
              <c16:uniqueId val="{00000004-15F3-4FA5-B68C-D21194CE8882}"/>
            </c:ext>
          </c:extLst>
        </c:ser>
        <c:dLbls>
          <c:showLegendKey val="0"/>
          <c:showVal val="0"/>
          <c:showCatName val="0"/>
          <c:showSerName val="0"/>
          <c:showPercent val="0"/>
          <c:showBubbleSize val="0"/>
        </c:dLbls>
        <c:axId val="537581960"/>
        <c:axId val="537582288"/>
      </c:scatterChart>
      <c:valAx>
        <c:axId val="53758196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7582288"/>
        <c:crosses val="autoZero"/>
        <c:crossBetween val="midCat"/>
      </c:valAx>
      <c:valAx>
        <c:axId val="5375822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7581960"/>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LU2001 Zone 1 SM1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v>Event a</c:v>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ByZone!$E$2:$E$11</c:f>
              <c:numCache>
                <c:formatCode>General</c:formatCode>
                <c:ptCount val="10"/>
                <c:pt idx="0">
                  <c:v>-3</c:v>
                </c:pt>
                <c:pt idx="1">
                  <c:v>-2</c:v>
                </c:pt>
                <c:pt idx="2">
                  <c:v>-1</c:v>
                </c:pt>
                <c:pt idx="3">
                  <c:v>0</c:v>
                </c:pt>
                <c:pt idx="4">
                  <c:v>1</c:v>
                </c:pt>
                <c:pt idx="5">
                  <c:v>2</c:v>
                </c:pt>
                <c:pt idx="6">
                  <c:v>3</c:v>
                </c:pt>
                <c:pt idx="7">
                  <c:v>4</c:v>
                </c:pt>
                <c:pt idx="8">
                  <c:v>5</c:v>
                </c:pt>
                <c:pt idx="9">
                  <c:v>6</c:v>
                </c:pt>
              </c:numCache>
            </c:numRef>
          </c:xVal>
          <c:yVal>
            <c:numRef>
              <c:f>ByZone!$H$2:$H$11</c:f>
              <c:numCache>
                <c:formatCode>General</c:formatCode>
                <c:ptCount val="10"/>
                <c:pt idx="0">
                  <c:v>0.53717626100000004</c:v>
                </c:pt>
                <c:pt idx="1">
                  <c:v>0.54462024099999995</c:v>
                </c:pt>
                <c:pt idx="2">
                  <c:v>0.56947670299999997</c:v>
                </c:pt>
                <c:pt idx="3">
                  <c:v>0.690372867</c:v>
                </c:pt>
                <c:pt idx="4">
                  <c:v>0.72255540399999996</c:v>
                </c:pt>
                <c:pt idx="5">
                  <c:v>0.70703799700000003</c:v>
                </c:pt>
                <c:pt idx="6">
                  <c:v>0.69710534899999999</c:v>
                </c:pt>
                <c:pt idx="7">
                  <c:v>0.67892804500000004</c:v>
                </c:pt>
                <c:pt idx="8">
                  <c:v>0.66505925799999999</c:v>
                </c:pt>
                <c:pt idx="9">
                  <c:v>0.65396660799999995</c:v>
                </c:pt>
              </c:numCache>
            </c:numRef>
          </c:yVal>
          <c:smooth val="1"/>
          <c:extLst>
            <c:ext xmlns:c16="http://schemas.microsoft.com/office/drawing/2014/chart" uri="{C3380CC4-5D6E-409C-BE32-E72D297353CC}">
              <c16:uniqueId val="{00000000-EBC5-46C1-89D0-6A0B89EEC2D6}"/>
            </c:ext>
          </c:extLst>
        </c:ser>
        <c:ser>
          <c:idx val="1"/>
          <c:order val="1"/>
          <c:tx>
            <c:v>Event b</c:v>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ByZone!$E$12:$E$21</c:f>
              <c:numCache>
                <c:formatCode>General</c:formatCode>
                <c:ptCount val="10"/>
                <c:pt idx="0">
                  <c:v>-3</c:v>
                </c:pt>
                <c:pt idx="1">
                  <c:v>-2</c:v>
                </c:pt>
                <c:pt idx="2">
                  <c:v>-1</c:v>
                </c:pt>
                <c:pt idx="3">
                  <c:v>0</c:v>
                </c:pt>
                <c:pt idx="4">
                  <c:v>1</c:v>
                </c:pt>
                <c:pt idx="5">
                  <c:v>2</c:v>
                </c:pt>
                <c:pt idx="6">
                  <c:v>3</c:v>
                </c:pt>
                <c:pt idx="7">
                  <c:v>4</c:v>
                </c:pt>
                <c:pt idx="8">
                  <c:v>5</c:v>
                </c:pt>
                <c:pt idx="9">
                  <c:v>6</c:v>
                </c:pt>
              </c:numCache>
            </c:numRef>
          </c:xVal>
          <c:yVal>
            <c:numRef>
              <c:f>ByZone!$H$12:$H$21</c:f>
              <c:numCache>
                <c:formatCode>General</c:formatCode>
                <c:ptCount val="10"/>
                <c:pt idx="0">
                  <c:v>0.64545554199999999</c:v>
                </c:pt>
                <c:pt idx="1">
                  <c:v>0.63546221300000005</c:v>
                </c:pt>
                <c:pt idx="2">
                  <c:v>0.74115456199999996</c:v>
                </c:pt>
                <c:pt idx="3">
                  <c:v>0.81082518299999995</c:v>
                </c:pt>
                <c:pt idx="4">
                  <c:v>0.76046471500000001</c:v>
                </c:pt>
                <c:pt idx="5">
                  <c:v>0.730601956</c:v>
                </c:pt>
                <c:pt idx="6">
                  <c:v>0.71158743300000005</c:v>
                </c:pt>
                <c:pt idx="7">
                  <c:v>0.69731562700000005</c:v>
                </c:pt>
                <c:pt idx="8">
                  <c:v>0.69865317500000002</c:v>
                </c:pt>
                <c:pt idx="9">
                  <c:v>0.68654023399999997</c:v>
                </c:pt>
              </c:numCache>
            </c:numRef>
          </c:yVal>
          <c:smooth val="1"/>
          <c:extLst>
            <c:ext xmlns:c16="http://schemas.microsoft.com/office/drawing/2014/chart" uri="{C3380CC4-5D6E-409C-BE32-E72D297353CC}">
              <c16:uniqueId val="{00000001-EBC5-46C1-89D0-6A0B89EEC2D6}"/>
            </c:ext>
          </c:extLst>
        </c:ser>
        <c:ser>
          <c:idx val="2"/>
          <c:order val="2"/>
          <c:tx>
            <c:v>Event c</c:v>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ByZone!$E$22:$E$31</c:f>
              <c:numCache>
                <c:formatCode>General</c:formatCode>
                <c:ptCount val="10"/>
                <c:pt idx="0">
                  <c:v>-3</c:v>
                </c:pt>
                <c:pt idx="1">
                  <c:v>-2</c:v>
                </c:pt>
                <c:pt idx="2">
                  <c:v>-1</c:v>
                </c:pt>
                <c:pt idx="3">
                  <c:v>0</c:v>
                </c:pt>
                <c:pt idx="4">
                  <c:v>1</c:v>
                </c:pt>
                <c:pt idx="5">
                  <c:v>2</c:v>
                </c:pt>
                <c:pt idx="6">
                  <c:v>3</c:v>
                </c:pt>
                <c:pt idx="7">
                  <c:v>4</c:v>
                </c:pt>
                <c:pt idx="8">
                  <c:v>5</c:v>
                </c:pt>
                <c:pt idx="9">
                  <c:v>6</c:v>
                </c:pt>
              </c:numCache>
            </c:numRef>
          </c:xVal>
          <c:yVal>
            <c:numRef>
              <c:f>ByZone!$H$22:$H$31</c:f>
              <c:numCache>
                <c:formatCode>General</c:formatCode>
                <c:ptCount val="10"/>
                <c:pt idx="0">
                  <c:v>0.62537633800000003</c:v>
                </c:pt>
                <c:pt idx="1">
                  <c:v>0.61880314599999997</c:v>
                </c:pt>
                <c:pt idx="2">
                  <c:v>0.612828127</c:v>
                </c:pt>
                <c:pt idx="3">
                  <c:v>0.79248560400000001</c:v>
                </c:pt>
                <c:pt idx="4">
                  <c:v>0.73691914000000003</c:v>
                </c:pt>
                <c:pt idx="5">
                  <c:v>0.71202539600000003</c:v>
                </c:pt>
                <c:pt idx="6">
                  <c:v>0.69548864099999996</c:v>
                </c:pt>
                <c:pt idx="7">
                  <c:v>0.68261038100000004</c:v>
                </c:pt>
                <c:pt idx="8">
                  <c:v>0.67204992600000002</c:v>
                </c:pt>
                <c:pt idx="9">
                  <c:v>0.66292121800000003</c:v>
                </c:pt>
              </c:numCache>
            </c:numRef>
          </c:yVal>
          <c:smooth val="1"/>
          <c:extLst>
            <c:ext xmlns:c16="http://schemas.microsoft.com/office/drawing/2014/chart" uri="{C3380CC4-5D6E-409C-BE32-E72D297353CC}">
              <c16:uniqueId val="{00000002-EBC5-46C1-89D0-6A0B89EEC2D6}"/>
            </c:ext>
          </c:extLst>
        </c:ser>
        <c:ser>
          <c:idx val="3"/>
          <c:order val="3"/>
          <c:tx>
            <c:v>Event d</c:v>
          </c:tx>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f>ByZone!$E$32:$E$41</c:f>
              <c:numCache>
                <c:formatCode>General</c:formatCode>
                <c:ptCount val="10"/>
                <c:pt idx="0">
                  <c:v>-3</c:v>
                </c:pt>
                <c:pt idx="1">
                  <c:v>-2</c:v>
                </c:pt>
                <c:pt idx="2">
                  <c:v>-1</c:v>
                </c:pt>
                <c:pt idx="3">
                  <c:v>0</c:v>
                </c:pt>
                <c:pt idx="4">
                  <c:v>1</c:v>
                </c:pt>
                <c:pt idx="5">
                  <c:v>2</c:v>
                </c:pt>
                <c:pt idx="6">
                  <c:v>3</c:v>
                </c:pt>
                <c:pt idx="7">
                  <c:v>4</c:v>
                </c:pt>
                <c:pt idx="8">
                  <c:v>5</c:v>
                </c:pt>
                <c:pt idx="9">
                  <c:v>6</c:v>
                </c:pt>
              </c:numCache>
            </c:numRef>
          </c:xVal>
          <c:yVal>
            <c:numRef>
              <c:f>ByZone!$H$32:$H$41</c:f>
              <c:numCache>
                <c:formatCode>General</c:formatCode>
                <c:ptCount val="10"/>
                <c:pt idx="0">
                  <c:v>0.63090664699999999</c:v>
                </c:pt>
                <c:pt idx="1">
                  <c:v>0.62595954499999995</c:v>
                </c:pt>
                <c:pt idx="2">
                  <c:v>0.710033264</c:v>
                </c:pt>
                <c:pt idx="3">
                  <c:v>0.88356177199999997</c:v>
                </c:pt>
                <c:pt idx="4">
                  <c:v>0.79812332100000005</c:v>
                </c:pt>
                <c:pt idx="5">
                  <c:v>0.75889182499999996</c:v>
                </c:pt>
                <c:pt idx="6">
                  <c:v>0.73676164200000005</c:v>
                </c:pt>
                <c:pt idx="7">
                  <c:v>0.72139259700000002</c:v>
                </c:pt>
                <c:pt idx="8">
                  <c:v>0.70910582200000005</c:v>
                </c:pt>
                <c:pt idx="9">
                  <c:v>0.79313871400000002</c:v>
                </c:pt>
              </c:numCache>
            </c:numRef>
          </c:yVal>
          <c:smooth val="1"/>
          <c:extLst>
            <c:ext xmlns:c16="http://schemas.microsoft.com/office/drawing/2014/chart" uri="{C3380CC4-5D6E-409C-BE32-E72D297353CC}">
              <c16:uniqueId val="{00000003-EBC5-46C1-89D0-6A0B89EEC2D6}"/>
            </c:ext>
          </c:extLst>
        </c:ser>
        <c:ser>
          <c:idx val="4"/>
          <c:order val="4"/>
          <c:tx>
            <c:v>Evnet e</c:v>
          </c:tx>
          <c:spPr>
            <a:ln w="19050" cap="rnd">
              <a:solidFill>
                <a:schemeClr val="accent5"/>
              </a:solidFill>
              <a:round/>
            </a:ln>
            <a:effectLst/>
          </c:spPr>
          <c:marker>
            <c:symbol val="circle"/>
            <c:size val="5"/>
            <c:spPr>
              <a:solidFill>
                <a:schemeClr val="accent5"/>
              </a:solidFill>
              <a:ln w="9525">
                <a:solidFill>
                  <a:schemeClr val="accent5"/>
                </a:solidFill>
              </a:ln>
              <a:effectLst/>
            </c:spPr>
          </c:marker>
          <c:xVal>
            <c:numRef>
              <c:f>ByZone!$E$42:$E$51</c:f>
              <c:numCache>
                <c:formatCode>General</c:formatCode>
                <c:ptCount val="10"/>
                <c:pt idx="0">
                  <c:v>-3</c:v>
                </c:pt>
                <c:pt idx="1">
                  <c:v>-2</c:v>
                </c:pt>
                <c:pt idx="2">
                  <c:v>-1</c:v>
                </c:pt>
                <c:pt idx="3">
                  <c:v>0</c:v>
                </c:pt>
                <c:pt idx="4">
                  <c:v>1</c:v>
                </c:pt>
                <c:pt idx="5">
                  <c:v>2</c:v>
                </c:pt>
                <c:pt idx="6">
                  <c:v>3</c:v>
                </c:pt>
                <c:pt idx="7">
                  <c:v>4</c:v>
                </c:pt>
                <c:pt idx="8">
                  <c:v>5</c:v>
                </c:pt>
                <c:pt idx="9">
                  <c:v>6</c:v>
                </c:pt>
              </c:numCache>
            </c:numRef>
          </c:xVal>
          <c:yVal>
            <c:numRef>
              <c:f>ByZone!$H$42:$H$51</c:f>
              <c:numCache>
                <c:formatCode>General</c:formatCode>
                <c:ptCount val="10"/>
                <c:pt idx="0">
                  <c:v>0.65495982900000005</c:v>
                </c:pt>
                <c:pt idx="1">
                  <c:v>0.64955254200000001</c:v>
                </c:pt>
                <c:pt idx="2">
                  <c:v>0.64447712999999995</c:v>
                </c:pt>
                <c:pt idx="3">
                  <c:v>0.77896703199999995</c:v>
                </c:pt>
                <c:pt idx="4">
                  <c:v>0.74805091499999998</c:v>
                </c:pt>
                <c:pt idx="5">
                  <c:v>0.728933516</c:v>
                </c:pt>
                <c:pt idx="6">
                  <c:v>0.71471916899999999</c:v>
                </c:pt>
                <c:pt idx="7">
                  <c:v>0.70315482900000004</c:v>
                </c:pt>
                <c:pt idx="8">
                  <c:v>0.69337252100000002</c:v>
                </c:pt>
                <c:pt idx="9">
                  <c:v>0.68499237499999999</c:v>
                </c:pt>
              </c:numCache>
            </c:numRef>
          </c:yVal>
          <c:smooth val="1"/>
          <c:extLst>
            <c:ext xmlns:c16="http://schemas.microsoft.com/office/drawing/2014/chart" uri="{C3380CC4-5D6E-409C-BE32-E72D297353CC}">
              <c16:uniqueId val="{00000004-EBC5-46C1-89D0-6A0B89EEC2D6}"/>
            </c:ext>
          </c:extLst>
        </c:ser>
        <c:dLbls>
          <c:showLegendKey val="0"/>
          <c:showVal val="0"/>
          <c:showCatName val="0"/>
          <c:showSerName val="0"/>
          <c:showPercent val="0"/>
          <c:showBubbleSize val="0"/>
        </c:dLbls>
        <c:axId val="537581960"/>
        <c:axId val="537582288"/>
      </c:scatterChart>
      <c:valAx>
        <c:axId val="53758196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7582288"/>
        <c:crosses val="autoZero"/>
        <c:crossBetween val="midCat"/>
      </c:valAx>
      <c:valAx>
        <c:axId val="537582288"/>
        <c:scaling>
          <c:orientation val="minMax"/>
          <c:min val="0.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7581960"/>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LU2001 Zone 1 nSM1</a:t>
            </a:r>
          </a:p>
        </c:rich>
      </c:tx>
      <c:layout>
        <c:manualLayout>
          <c:xMode val="edge"/>
          <c:yMode val="edge"/>
          <c:x val="0.43716845878136201"/>
          <c:y val="1.19581464872944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v>Event a</c:v>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ByZone!$E$2:$E$11</c:f>
              <c:numCache>
                <c:formatCode>General</c:formatCode>
                <c:ptCount val="10"/>
                <c:pt idx="0">
                  <c:v>-3</c:v>
                </c:pt>
                <c:pt idx="1">
                  <c:v>-2</c:v>
                </c:pt>
                <c:pt idx="2">
                  <c:v>-1</c:v>
                </c:pt>
                <c:pt idx="3">
                  <c:v>0</c:v>
                </c:pt>
                <c:pt idx="4">
                  <c:v>1</c:v>
                </c:pt>
                <c:pt idx="5">
                  <c:v>2</c:v>
                </c:pt>
                <c:pt idx="6">
                  <c:v>3</c:v>
                </c:pt>
                <c:pt idx="7">
                  <c:v>4</c:v>
                </c:pt>
                <c:pt idx="8">
                  <c:v>5</c:v>
                </c:pt>
                <c:pt idx="9">
                  <c:v>6</c:v>
                </c:pt>
              </c:numCache>
            </c:numRef>
          </c:xVal>
          <c:yVal>
            <c:numRef>
              <c:f>ByZone!$J$2:$J$11</c:f>
              <c:numCache>
                <c:formatCode>General</c:formatCode>
                <c:ptCount val="10"/>
                <c:pt idx="0">
                  <c:v>-1.5716557514658807</c:v>
                </c:pt>
                <c:pt idx="1">
                  <c:v>-1.4647668719218216</c:v>
                </c:pt>
                <c:pt idx="2">
                  <c:v>-1.1078503605113237</c:v>
                </c:pt>
                <c:pt idx="3">
                  <c:v>0.62811017553726578</c:v>
                </c:pt>
                <c:pt idx="4">
                  <c:v>1.0902225563893453</c:v>
                </c:pt>
                <c:pt idx="5">
                  <c:v>0.86740650265745034</c:v>
                </c:pt>
                <c:pt idx="6">
                  <c:v>0.72478258163327269</c:v>
                </c:pt>
                <c:pt idx="7">
                  <c:v>0.46377279148179962</c:v>
                </c:pt>
                <c:pt idx="8">
                  <c:v>0.26462944302234154</c:v>
                </c:pt>
                <c:pt idx="9">
                  <c:v>0.10534893317755072</c:v>
                </c:pt>
              </c:numCache>
            </c:numRef>
          </c:yVal>
          <c:smooth val="1"/>
          <c:extLst>
            <c:ext xmlns:c16="http://schemas.microsoft.com/office/drawing/2014/chart" uri="{C3380CC4-5D6E-409C-BE32-E72D297353CC}">
              <c16:uniqueId val="{00000000-DA5A-42B1-A1DF-7278574C313D}"/>
            </c:ext>
          </c:extLst>
        </c:ser>
        <c:ser>
          <c:idx val="1"/>
          <c:order val="1"/>
          <c:tx>
            <c:v>Event b</c:v>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ByZone!$E$12:$E$21</c:f>
              <c:numCache>
                <c:formatCode>General</c:formatCode>
                <c:ptCount val="10"/>
                <c:pt idx="0">
                  <c:v>-3</c:v>
                </c:pt>
                <c:pt idx="1">
                  <c:v>-2</c:v>
                </c:pt>
                <c:pt idx="2">
                  <c:v>-1</c:v>
                </c:pt>
                <c:pt idx="3">
                  <c:v>0</c:v>
                </c:pt>
                <c:pt idx="4">
                  <c:v>1</c:v>
                </c:pt>
                <c:pt idx="5">
                  <c:v>2</c:v>
                </c:pt>
                <c:pt idx="6">
                  <c:v>3</c:v>
                </c:pt>
                <c:pt idx="7">
                  <c:v>4</c:v>
                </c:pt>
                <c:pt idx="8">
                  <c:v>5</c:v>
                </c:pt>
                <c:pt idx="9">
                  <c:v>6</c:v>
                </c:pt>
              </c:numCache>
            </c:numRef>
          </c:xVal>
          <c:yVal>
            <c:numRef>
              <c:f>ByZone!$J$12:$J$21</c:f>
              <c:numCache>
                <c:formatCode>General</c:formatCode>
                <c:ptCount val="10"/>
                <c:pt idx="0">
                  <c:v>-1.160491217606527</c:v>
                </c:pt>
                <c:pt idx="1">
                  <c:v>-1.3407321505307026</c:v>
                </c:pt>
                <c:pt idx="2">
                  <c:v>0.56554828782048783</c:v>
                </c:pt>
                <c:pt idx="3">
                  <c:v>1.822136330348332</c:v>
                </c:pt>
                <c:pt idx="4">
                  <c:v>0.91382862479614424</c:v>
                </c:pt>
                <c:pt idx="5">
                  <c:v>0.37522016490756671</c:v>
                </c:pt>
                <c:pt idx="6">
                  <c:v>3.2271847622284959E-2</c:v>
                </c:pt>
                <c:pt idx="7">
                  <c:v>-0.22513623210298608</c:v>
                </c:pt>
                <c:pt idx="8">
                  <c:v>-0.20101204892530217</c:v>
                </c:pt>
                <c:pt idx="9">
                  <c:v>-0.41948256923895527</c:v>
                </c:pt>
              </c:numCache>
            </c:numRef>
          </c:yVal>
          <c:smooth val="1"/>
          <c:extLst>
            <c:ext xmlns:c16="http://schemas.microsoft.com/office/drawing/2014/chart" uri="{C3380CC4-5D6E-409C-BE32-E72D297353CC}">
              <c16:uniqueId val="{00000001-DA5A-42B1-A1DF-7278574C313D}"/>
            </c:ext>
          </c:extLst>
        </c:ser>
        <c:ser>
          <c:idx val="2"/>
          <c:order val="2"/>
          <c:tx>
            <c:v>Event c</c:v>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ByZone!$E$22:$E$31</c:f>
              <c:numCache>
                <c:formatCode>General</c:formatCode>
                <c:ptCount val="10"/>
                <c:pt idx="0">
                  <c:v>-3</c:v>
                </c:pt>
                <c:pt idx="1">
                  <c:v>-2</c:v>
                </c:pt>
                <c:pt idx="2">
                  <c:v>-1</c:v>
                </c:pt>
                <c:pt idx="3">
                  <c:v>0</c:v>
                </c:pt>
                <c:pt idx="4">
                  <c:v>1</c:v>
                </c:pt>
                <c:pt idx="5">
                  <c:v>2</c:v>
                </c:pt>
                <c:pt idx="6">
                  <c:v>3</c:v>
                </c:pt>
                <c:pt idx="7">
                  <c:v>4</c:v>
                </c:pt>
                <c:pt idx="8">
                  <c:v>5</c:v>
                </c:pt>
                <c:pt idx="9">
                  <c:v>6</c:v>
                </c:pt>
              </c:numCache>
            </c:numRef>
          </c:xVal>
          <c:yVal>
            <c:numRef>
              <c:f>ByZone!$J$22:$J$31</c:f>
              <c:numCache>
                <c:formatCode>General</c:formatCode>
                <c:ptCount val="10"/>
                <c:pt idx="0">
                  <c:v>-0.98685980288846309</c:v>
                </c:pt>
                <c:pt idx="1">
                  <c:v>-1.1031642851584182</c:v>
                </c:pt>
                <c:pt idx="2">
                  <c:v>-1.2088848378743795</c:v>
                </c:pt>
                <c:pt idx="3">
                  <c:v>1.9699314584411969</c:v>
                </c:pt>
                <c:pt idx="4">
                  <c:v>0.98675177540561276</c:v>
                </c:pt>
                <c:pt idx="5">
                  <c:v>0.54628784134119257</c:v>
                </c:pt>
                <c:pt idx="6">
                  <c:v>0.25369046571302262</c:v>
                </c:pt>
                <c:pt idx="7">
                  <c:v>2.5825622903342178E-2</c:v>
                </c:pt>
                <c:pt idx="8">
                  <c:v>-0.16102853430219058</c:v>
                </c:pt>
                <c:pt idx="9">
                  <c:v>-0.32254970358091933</c:v>
                </c:pt>
              </c:numCache>
            </c:numRef>
          </c:yVal>
          <c:smooth val="1"/>
          <c:extLst>
            <c:ext xmlns:c16="http://schemas.microsoft.com/office/drawing/2014/chart" uri="{C3380CC4-5D6E-409C-BE32-E72D297353CC}">
              <c16:uniqueId val="{00000002-DA5A-42B1-A1DF-7278574C313D}"/>
            </c:ext>
          </c:extLst>
        </c:ser>
        <c:ser>
          <c:idx val="3"/>
          <c:order val="3"/>
          <c:tx>
            <c:v>Event d</c:v>
          </c:tx>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f>ByZone!$E$32:$E$41</c:f>
              <c:numCache>
                <c:formatCode>General</c:formatCode>
                <c:ptCount val="10"/>
                <c:pt idx="0">
                  <c:v>-3</c:v>
                </c:pt>
                <c:pt idx="1">
                  <c:v>-2</c:v>
                </c:pt>
                <c:pt idx="2">
                  <c:v>-1</c:v>
                </c:pt>
                <c:pt idx="3">
                  <c:v>0</c:v>
                </c:pt>
                <c:pt idx="4">
                  <c:v>1</c:v>
                </c:pt>
                <c:pt idx="5">
                  <c:v>2</c:v>
                </c:pt>
                <c:pt idx="6">
                  <c:v>3</c:v>
                </c:pt>
                <c:pt idx="7">
                  <c:v>4</c:v>
                </c:pt>
                <c:pt idx="8">
                  <c:v>5</c:v>
                </c:pt>
                <c:pt idx="9">
                  <c:v>6</c:v>
                </c:pt>
              </c:numCache>
            </c:numRef>
          </c:xVal>
          <c:yVal>
            <c:numRef>
              <c:f>ByZone!$J$32:$J$41</c:f>
              <c:numCache>
                <c:formatCode>General</c:formatCode>
                <c:ptCount val="10"/>
                <c:pt idx="0">
                  <c:v>-1.3646248596233312</c:v>
                </c:pt>
                <c:pt idx="1">
                  <c:v>-1.4283846162836973</c:v>
                </c:pt>
                <c:pt idx="2">
                  <c:v>-0.3448169306018688</c:v>
                </c:pt>
                <c:pt idx="3">
                  <c:v>1.8916713091223727</c:v>
                </c:pt>
                <c:pt idx="4">
                  <c:v>0.79051454194867177</c:v>
                </c:pt>
                <c:pt idx="5">
                  <c:v>0.28488707795417445</c:v>
                </c:pt>
                <c:pt idx="6">
                  <c:v>-3.3345781188624216E-4</c:v>
                </c:pt>
                <c:pt idx="7">
                  <c:v>-0.1984143886886314</c:v>
                </c:pt>
                <c:pt idx="8">
                  <c:v>-0.3567700854461795</c:v>
                </c:pt>
                <c:pt idx="9">
                  <c:v>0.72627140943036983</c:v>
                </c:pt>
              </c:numCache>
            </c:numRef>
          </c:yVal>
          <c:smooth val="1"/>
          <c:extLst>
            <c:ext xmlns:c16="http://schemas.microsoft.com/office/drawing/2014/chart" uri="{C3380CC4-5D6E-409C-BE32-E72D297353CC}">
              <c16:uniqueId val="{00000003-DA5A-42B1-A1DF-7278574C313D}"/>
            </c:ext>
          </c:extLst>
        </c:ser>
        <c:ser>
          <c:idx val="4"/>
          <c:order val="4"/>
          <c:tx>
            <c:v>Evnet e</c:v>
          </c:tx>
          <c:spPr>
            <a:ln w="19050" cap="rnd">
              <a:solidFill>
                <a:schemeClr val="accent5"/>
              </a:solidFill>
              <a:round/>
            </a:ln>
            <a:effectLst/>
          </c:spPr>
          <c:marker>
            <c:symbol val="circle"/>
            <c:size val="5"/>
            <c:spPr>
              <a:solidFill>
                <a:schemeClr val="accent5"/>
              </a:solidFill>
              <a:ln w="9525">
                <a:solidFill>
                  <a:schemeClr val="accent5"/>
                </a:solidFill>
              </a:ln>
              <a:effectLst/>
            </c:spPr>
          </c:marker>
          <c:xVal>
            <c:numRef>
              <c:f>ByZone!$E$42:$E$51</c:f>
              <c:numCache>
                <c:formatCode>General</c:formatCode>
                <c:ptCount val="10"/>
                <c:pt idx="0">
                  <c:v>-3</c:v>
                </c:pt>
                <c:pt idx="1">
                  <c:v>-2</c:v>
                </c:pt>
                <c:pt idx="2">
                  <c:v>-1</c:v>
                </c:pt>
                <c:pt idx="3">
                  <c:v>0</c:v>
                </c:pt>
                <c:pt idx="4">
                  <c:v>1</c:v>
                </c:pt>
                <c:pt idx="5">
                  <c:v>2</c:v>
                </c:pt>
                <c:pt idx="6">
                  <c:v>3</c:v>
                </c:pt>
                <c:pt idx="7">
                  <c:v>4</c:v>
                </c:pt>
                <c:pt idx="8">
                  <c:v>5</c:v>
                </c:pt>
                <c:pt idx="9">
                  <c:v>6</c:v>
                </c:pt>
              </c:numCache>
            </c:numRef>
          </c:xVal>
          <c:yVal>
            <c:numRef>
              <c:f>ByZone!$J$42:$J$51</c:f>
              <c:numCache>
                <c:formatCode>General</c:formatCode>
                <c:ptCount val="10"/>
                <c:pt idx="0">
                  <c:v>-1.023103099933484</c:v>
                </c:pt>
                <c:pt idx="1">
                  <c:v>-1.1456105821682345</c:v>
                </c:pt>
                <c:pt idx="2">
                  <c:v>-1.260599105141778</c:v>
                </c:pt>
                <c:pt idx="3">
                  <c:v>1.7864038151800443</c:v>
                </c:pt>
                <c:pt idx="4">
                  <c:v>1.0859683372509203</c:v>
                </c:pt>
                <c:pt idx="5">
                  <c:v>0.65284458806447654</c:v>
                </c:pt>
                <c:pt idx="6">
                  <c:v>0.33080437407526725</c:v>
                </c:pt>
                <c:pt idx="7">
                  <c:v>6.8802712778835415E-2</c:v>
                </c:pt>
                <c:pt idx="8">
                  <c:v>-0.15282523549260862</c:v>
                </c:pt>
                <c:pt idx="9">
                  <c:v>-0.34268580461342885</c:v>
                </c:pt>
              </c:numCache>
            </c:numRef>
          </c:yVal>
          <c:smooth val="1"/>
          <c:extLst>
            <c:ext xmlns:c16="http://schemas.microsoft.com/office/drawing/2014/chart" uri="{C3380CC4-5D6E-409C-BE32-E72D297353CC}">
              <c16:uniqueId val="{00000004-DA5A-42B1-A1DF-7278574C313D}"/>
            </c:ext>
          </c:extLst>
        </c:ser>
        <c:dLbls>
          <c:showLegendKey val="0"/>
          <c:showVal val="0"/>
          <c:showCatName val="0"/>
          <c:showSerName val="0"/>
          <c:showPercent val="0"/>
          <c:showBubbleSize val="0"/>
        </c:dLbls>
        <c:axId val="537581960"/>
        <c:axId val="537582288"/>
      </c:scatterChart>
      <c:valAx>
        <c:axId val="53758196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7582288"/>
        <c:crosses val="autoZero"/>
        <c:crossBetween val="midCat"/>
      </c:valAx>
      <c:valAx>
        <c:axId val="5375822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7581960"/>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Event a Zone 1 nSLO</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1"/>
          <c:order val="0"/>
          <c:tx>
            <c:v>2016</c:v>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ByLUyear!$E$32:$E$41</c:f>
              <c:numCache>
                <c:formatCode>General</c:formatCode>
                <c:ptCount val="10"/>
                <c:pt idx="0">
                  <c:v>-3</c:v>
                </c:pt>
                <c:pt idx="1">
                  <c:v>-2</c:v>
                </c:pt>
                <c:pt idx="2">
                  <c:v>-1</c:v>
                </c:pt>
                <c:pt idx="3">
                  <c:v>0</c:v>
                </c:pt>
                <c:pt idx="4">
                  <c:v>1</c:v>
                </c:pt>
                <c:pt idx="5">
                  <c:v>2</c:v>
                </c:pt>
                <c:pt idx="6">
                  <c:v>3</c:v>
                </c:pt>
                <c:pt idx="7">
                  <c:v>4</c:v>
                </c:pt>
                <c:pt idx="8">
                  <c:v>5</c:v>
                </c:pt>
                <c:pt idx="9">
                  <c:v>6</c:v>
                </c:pt>
              </c:numCache>
            </c:numRef>
          </c:xVal>
          <c:yVal>
            <c:numRef>
              <c:f>ByLUyear!$I$32:$I$41</c:f>
              <c:numCache>
                <c:formatCode>General</c:formatCode>
                <c:ptCount val="10"/>
                <c:pt idx="0">
                  <c:v>-1.4044431852103383</c:v>
                </c:pt>
                <c:pt idx="1">
                  <c:v>-1.5679534572799709</c:v>
                </c:pt>
                <c:pt idx="2">
                  <c:v>-1.3289737228022265</c:v>
                </c:pt>
                <c:pt idx="3">
                  <c:v>0.79895284341997452</c:v>
                </c:pt>
                <c:pt idx="4">
                  <c:v>0.88005242073495393</c:v>
                </c:pt>
                <c:pt idx="5">
                  <c:v>0.56849259595927593</c:v>
                </c:pt>
                <c:pt idx="6">
                  <c:v>0.60817890459268997</c:v>
                </c:pt>
                <c:pt idx="7">
                  <c:v>0.47449048816107797</c:v>
                </c:pt>
                <c:pt idx="8">
                  <c:v>0.47446934233244176</c:v>
                </c:pt>
                <c:pt idx="9">
                  <c:v>0.49673377009229447</c:v>
                </c:pt>
              </c:numCache>
            </c:numRef>
          </c:yVal>
          <c:smooth val="1"/>
          <c:extLst>
            <c:ext xmlns:c16="http://schemas.microsoft.com/office/drawing/2014/chart" uri="{C3380CC4-5D6E-409C-BE32-E72D297353CC}">
              <c16:uniqueId val="{00000001-CC74-41FF-897E-001BD01B80B8}"/>
            </c:ext>
          </c:extLst>
        </c:ser>
        <c:ser>
          <c:idx val="2"/>
          <c:order val="1"/>
          <c:tx>
            <c:v>2001</c:v>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ByLUyear!$E$2:$E$11</c:f>
              <c:numCache>
                <c:formatCode>General</c:formatCode>
                <c:ptCount val="10"/>
                <c:pt idx="0">
                  <c:v>-3</c:v>
                </c:pt>
                <c:pt idx="1">
                  <c:v>-2</c:v>
                </c:pt>
                <c:pt idx="2">
                  <c:v>-1</c:v>
                </c:pt>
                <c:pt idx="3">
                  <c:v>0</c:v>
                </c:pt>
                <c:pt idx="4">
                  <c:v>1</c:v>
                </c:pt>
                <c:pt idx="5">
                  <c:v>2</c:v>
                </c:pt>
                <c:pt idx="6">
                  <c:v>3</c:v>
                </c:pt>
                <c:pt idx="7">
                  <c:v>4</c:v>
                </c:pt>
                <c:pt idx="8">
                  <c:v>5</c:v>
                </c:pt>
                <c:pt idx="9">
                  <c:v>6</c:v>
                </c:pt>
              </c:numCache>
            </c:numRef>
          </c:xVal>
          <c:yVal>
            <c:numRef>
              <c:f>ByLUyear!$I$2:$I$11</c:f>
              <c:numCache>
                <c:formatCode>General</c:formatCode>
                <c:ptCount val="10"/>
                <c:pt idx="0">
                  <c:v>-1.021266612189015</c:v>
                </c:pt>
                <c:pt idx="1">
                  <c:v>-1.4560166235504752</c:v>
                </c:pt>
                <c:pt idx="2">
                  <c:v>-1.3938008914231967</c:v>
                </c:pt>
                <c:pt idx="3">
                  <c:v>1.1461606477187565</c:v>
                </c:pt>
                <c:pt idx="4">
                  <c:v>1.2493940621209139</c:v>
                </c:pt>
                <c:pt idx="5">
                  <c:v>0.74044963443696277</c:v>
                </c:pt>
                <c:pt idx="6">
                  <c:v>0.61584002926007475</c:v>
                </c:pt>
                <c:pt idx="7">
                  <c:v>0.2501880584422389</c:v>
                </c:pt>
                <c:pt idx="8">
                  <c:v>3.6963693057755202E-2</c:v>
                </c:pt>
                <c:pt idx="9">
                  <c:v>-0.16791199787396011</c:v>
                </c:pt>
              </c:numCache>
            </c:numRef>
          </c:yVal>
          <c:smooth val="1"/>
          <c:extLst>
            <c:ext xmlns:c16="http://schemas.microsoft.com/office/drawing/2014/chart" uri="{C3380CC4-5D6E-409C-BE32-E72D297353CC}">
              <c16:uniqueId val="{00000002-CC74-41FF-897E-001BD01B80B8}"/>
            </c:ext>
          </c:extLst>
        </c:ser>
        <c:ser>
          <c:idx val="3"/>
          <c:order val="2"/>
          <c:tx>
            <c:v>2011</c:v>
          </c:tx>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f>ByLUyear!$E$22:$E$31</c:f>
              <c:numCache>
                <c:formatCode>General</c:formatCode>
                <c:ptCount val="10"/>
                <c:pt idx="0">
                  <c:v>-3</c:v>
                </c:pt>
                <c:pt idx="1">
                  <c:v>-2</c:v>
                </c:pt>
                <c:pt idx="2">
                  <c:v>-1</c:v>
                </c:pt>
                <c:pt idx="3">
                  <c:v>0</c:v>
                </c:pt>
                <c:pt idx="4">
                  <c:v>1</c:v>
                </c:pt>
                <c:pt idx="5">
                  <c:v>2</c:v>
                </c:pt>
                <c:pt idx="6">
                  <c:v>3</c:v>
                </c:pt>
                <c:pt idx="7">
                  <c:v>4</c:v>
                </c:pt>
                <c:pt idx="8">
                  <c:v>5</c:v>
                </c:pt>
                <c:pt idx="9">
                  <c:v>6</c:v>
                </c:pt>
              </c:numCache>
            </c:numRef>
          </c:xVal>
          <c:yVal>
            <c:numRef>
              <c:f>ByLUyear!$I$22:$I$31</c:f>
              <c:numCache>
                <c:formatCode>General</c:formatCode>
                <c:ptCount val="10"/>
                <c:pt idx="0">
                  <c:v>-1.3861818589290071</c:v>
                </c:pt>
                <c:pt idx="1">
                  <c:v>-1.5633208615043426</c:v>
                </c:pt>
                <c:pt idx="2">
                  <c:v>-1.3336190544676714</c:v>
                </c:pt>
                <c:pt idx="3">
                  <c:v>0.83339213934092482</c:v>
                </c:pt>
                <c:pt idx="4">
                  <c:v>0.92240731470433579</c:v>
                </c:pt>
                <c:pt idx="5">
                  <c:v>0.59394437049064175</c:v>
                </c:pt>
                <c:pt idx="6">
                  <c:v>0.61430598334231545</c:v>
                </c:pt>
                <c:pt idx="7">
                  <c:v>0.45749915969214844</c:v>
                </c:pt>
                <c:pt idx="8">
                  <c:v>0.43292587723914672</c:v>
                </c:pt>
                <c:pt idx="9">
                  <c:v>0.4286469300915261</c:v>
                </c:pt>
              </c:numCache>
            </c:numRef>
          </c:yVal>
          <c:smooth val="1"/>
          <c:extLst>
            <c:ext xmlns:c16="http://schemas.microsoft.com/office/drawing/2014/chart" uri="{C3380CC4-5D6E-409C-BE32-E72D297353CC}">
              <c16:uniqueId val="{00000003-CC74-41FF-897E-001BD01B80B8}"/>
            </c:ext>
          </c:extLst>
        </c:ser>
        <c:ser>
          <c:idx val="4"/>
          <c:order val="3"/>
          <c:tx>
            <c:v>2006</c:v>
          </c:tx>
          <c:spPr>
            <a:ln w="19050" cap="rnd">
              <a:solidFill>
                <a:schemeClr val="accent5"/>
              </a:solidFill>
              <a:round/>
            </a:ln>
            <a:effectLst/>
          </c:spPr>
          <c:marker>
            <c:symbol val="circle"/>
            <c:size val="5"/>
            <c:spPr>
              <a:solidFill>
                <a:schemeClr val="accent5"/>
              </a:solidFill>
              <a:ln w="9525">
                <a:solidFill>
                  <a:schemeClr val="accent5"/>
                </a:solidFill>
              </a:ln>
              <a:effectLst/>
            </c:spPr>
          </c:marker>
          <c:xVal>
            <c:numRef>
              <c:f>ByLUyear!$E$12:$E$21</c:f>
              <c:numCache>
                <c:formatCode>General</c:formatCode>
                <c:ptCount val="10"/>
                <c:pt idx="0">
                  <c:v>-3</c:v>
                </c:pt>
                <c:pt idx="1">
                  <c:v>-2</c:v>
                </c:pt>
                <c:pt idx="2">
                  <c:v>-1</c:v>
                </c:pt>
                <c:pt idx="3">
                  <c:v>0</c:v>
                </c:pt>
                <c:pt idx="4">
                  <c:v>1</c:v>
                </c:pt>
                <c:pt idx="5">
                  <c:v>2</c:v>
                </c:pt>
                <c:pt idx="6">
                  <c:v>3</c:v>
                </c:pt>
                <c:pt idx="7">
                  <c:v>4</c:v>
                </c:pt>
                <c:pt idx="8">
                  <c:v>5</c:v>
                </c:pt>
                <c:pt idx="9">
                  <c:v>6</c:v>
                </c:pt>
              </c:numCache>
            </c:numRef>
          </c:xVal>
          <c:yVal>
            <c:numRef>
              <c:f>ByLUyear!$I$12:$I$21</c:f>
              <c:numCache>
                <c:formatCode>General</c:formatCode>
                <c:ptCount val="10"/>
                <c:pt idx="0">
                  <c:v>-1.1701026149128526</c:v>
                </c:pt>
                <c:pt idx="1">
                  <c:v>-1.4976256862911734</c:v>
                </c:pt>
                <c:pt idx="2">
                  <c:v>-1.3448594245724288</c:v>
                </c:pt>
                <c:pt idx="3">
                  <c:v>1.1479055832409204</c:v>
                </c:pt>
                <c:pt idx="4">
                  <c:v>1.1748035088684781</c:v>
                </c:pt>
                <c:pt idx="5">
                  <c:v>0.6705812048551526</c:v>
                </c:pt>
                <c:pt idx="6">
                  <c:v>0.5804635626714385</c:v>
                </c:pt>
                <c:pt idx="7">
                  <c:v>0.27521857532115224</c:v>
                </c:pt>
                <c:pt idx="8">
                  <c:v>0.13534475495709397</c:v>
                </c:pt>
                <c:pt idx="9">
                  <c:v>2.8270535862195911E-2</c:v>
                </c:pt>
              </c:numCache>
            </c:numRef>
          </c:yVal>
          <c:smooth val="1"/>
          <c:extLst>
            <c:ext xmlns:c16="http://schemas.microsoft.com/office/drawing/2014/chart" uri="{C3380CC4-5D6E-409C-BE32-E72D297353CC}">
              <c16:uniqueId val="{00000004-CC74-41FF-897E-001BD01B80B8}"/>
            </c:ext>
          </c:extLst>
        </c:ser>
        <c:dLbls>
          <c:showLegendKey val="0"/>
          <c:showVal val="0"/>
          <c:showCatName val="0"/>
          <c:showSerName val="0"/>
          <c:showPercent val="0"/>
          <c:showBubbleSize val="0"/>
        </c:dLbls>
        <c:axId val="537581960"/>
        <c:axId val="537582288"/>
      </c:scatterChart>
      <c:valAx>
        <c:axId val="53758196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7582288"/>
        <c:crosses val="autoZero"/>
        <c:crossBetween val="midCat"/>
      </c:valAx>
      <c:valAx>
        <c:axId val="5375822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7581960"/>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Event a Zone 3 nSLO</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2.0891541783083566E-2"/>
          <c:y val="0.11088191330343798"/>
          <c:w val="0.85272852990150427"/>
          <c:h val="0.85623318385650227"/>
        </c:manualLayout>
      </c:layout>
      <c:scatterChart>
        <c:scatterStyle val="smoothMarker"/>
        <c:varyColors val="0"/>
        <c:ser>
          <c:idx val="1"/>
          <c:order val="0"/>
          <c:tx>
            <c:v>2016</c:v>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ByLUyear!$E$112:$E$121</c:f>
              <c:numCache>
                <c:formatCode>General</c:formatCode>
                <c:ptCount val="10"/>
                <c:pt idx="0">
                  <c:v>-3</c:v>
                </c:pt>
                <c:pt idx="1">
                  <c:v>-2</c:v>
                </c:pt>
                <c:pt idx="2">
                  <c:v>-1</c:v>
                </c:pt>
                <c:pt idx="3">
                  <c:v>0</c:v>
                </c:pt>
                <c:pt idx="4">
                  <c:v>1</c:v>
                </c:pt>
                <c:pt idx="5">
                  <c:v>2</c:v>
                </c:pt>
                <c:pt idx="6">
                  <c:v>3</c:v>
                </c:pt>
                <c:pt idx="7">
                  <c:v>4</c:v>
                </c:pt>
                <c:pt idx="8">
                  <c:v>5</c:v>
                </c:pt>
                <c:pt idx="9">
                  <c:v>6</c:v>
                </c:pt>
              </c:numCache>
            </c:numRef>
          </c:xVal>
          <c:yVal>
            <c:numRef>
              <c:f>ByLUyear!$I$112:$I$121</c:f>
              <c:numCache>
                <c:formatCode>General</c:formatCode>
                <c:ptCount val="10"/>
                <c:pt idx="0">
                  <c:v>-0.81413053551499914</c:v>
                </c:pt>
                <c:pt idx="1">
                  <c:v>-1.0503484212917167</c:v>
                </c:pt>
                <c:pt idx="2">
                  <c:v>-0.91836182402413169</c:v>
                </c:pt>
                <c:pt idx="3">
                  <c:v>1.2476636871068834</c:v>
                </c:pt>
                <c:pt idx="4">
                  <c:v>1.4309599324393867</c:v>
                </c:pt>
                <c:pt idx="5">
                  <c:v>0.96087806180503599</c:v>
                </c:pt>
                <c:pt idx="6">
                  <c:v>0.66997876563930137</c:v>
                </c:pt>
                <c:pt idx="7">
                  <c:v>5.4266894209951136E-2</c:v>
                </c:pt>
                <c:pt idx="8">
                  <c:v>-0.50626641151208474</c:v>
                </c:pt>
                <c:pt idx="9">
                  <c:v>-1.0746401488576387</c:v>
                </c:pt>
              </c:numCache>
            </c:numRef>
          </c:yVal>
          <c:smooth val="1"/>
          <c:extLst>
            <c:ext xmlns:c16="http://schemas.microsoft.com/office/drawing/2014/chart" uri="{C3380CC4-5D6E-409C-BE32-E72D297353CC}">
              <c16:uniqueId val="{00000000-24E0-4F43-81F7-E200307A753C}"/>
            </c:ext>
          </c:extLst>
        </c:ser>
        <c:ser>
          <c:idx val="2"/>
          <c:order val="1"/>
          <c:tx>
            <c:v>2001</c:v>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ByLUyear!$E$82:$E$91</c:f>
              <c:numCache>
                <c:formatCode>General</c:formatCode>
                <c:ptCount val="10"/>
                <c:pt idx="0">
                  <c:v>-3</c:v>
                </c:pt>
                <c:pt idx="1">
                  <c:v>-2</c:v>
                </c:pt>
                <c:pt idx="2">
                  <c:v>-1</c:v>
                </c:pt>
                <c:pt idx="3">
                  <c:v>0</c:v>
                </c:pt>
                <c:pt idx="4">
                  <c:v>1</c:v>
                </c:pt>
                <c:pt idx="5">
                  <c:v>2</c:v>
                </c:pt>
                <c:pt idx="6">
                  <c:v>3</c:v>
                </c:pt>
                <c:pt idx="7">
                  <c:v>4</c:v>
                </c:pt>
                <c:pt idx="8">
                  <c:v>5</c:v>
                </c:pt>
                <c:pt idx="9">
                  <c:v>6</c:v>
                </c:pt>
              </c:numCache>
            </c:numRef>
          </c:xVal>
          <c:yVal>
            <c:numRef>
              <c:f>ByLUyear!$I$82:$I$91</c:f>
              <c:numCache>
                <c:formatCode>General</c:formatCode>
                <c:ptCount val="10"/>
                <c:pt idx="0">
                  <c:v>0.58773551355477549</c:v>
                </c:pt>
                <c:pt idx="1">
                  <c:v>0.12255789054907497</c:v>
                </c:pt>
                <c:pt idx="2">
                  <c:v>-8.6966466637686479E-2</c:v>
                </c:pt>
                <c:pt idx="3">
                  <c:v>1.1843495127520653</c:v>
                </c:pt>
                <c:pt idx="4">
                  <c:v>1.1678042987392423</c:v>
                </c:pt>
                <c:pt idx="5">
                  <c:v>0.61475523906621354</c:v>
                </c:pt>
                <c:pt idx="6">
                  <c:v>0.12922341784598659</c:v>
                </c:pt>
                <c:pt idx="7">
                  <c:v>-0.58058116862833409</c:v>
                </c:pt>
                <c:pt idx="8">
                  <c:v>-1.2472922331923251</c:v>
                </c:pt>
                <c:pt idx="9">
                  <c:v>-1.8915860040490933</c:v>
                </c:pt>
              </c:numCache>
            </c:numRef>
          </c:yVal>
          <c:smooth val="1"/>
          <c:extLst>
            <c:ext xmlns:c16="http://schemas.microsoft.com/office/drawing/2014/chart" uri="{C3380CC4-5D6E-409C-BE32-E72D297353CC}">
              <c16:uniqueId val="{00000001-24E0-4F43-81F7-E200307A753C}"/>
            </c:ext>
          </c:extLst>
        </c:ser>
        <c:ser>
          <c:idx val="3"/>
          <c:order val="2"/>
          <c:tx>
            <c:v>2011</c:v>
          </c:tx>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f>ByLUyear!$E$102:$E$111</c:f>
              <c:numCache>
                <c:formatCode>General</c:formatCode>
                <c:ptCount val="10"/>
                <c:pt idx="0">
                  <c:v>-3</c:v>
                </c:pt>
                <c:pt idx="1">
                  <c:v>-2</c:v>
                </c:pt>
                <c:pt idx="2">
                  <c:v>-1</c:v>
                </c:pt>
                <c:pt idx="3">
                  <c:v>0</c:v>
                </c:pt>
                <c:pt idx="4">
                  <c:v>1</c:v>
                </c:pt>
                <c:pt idx="5">
                  <c:v>2</c:v>
                </c:pt>
                <c:pt idx="6">
                  <c:v>3</c:v>
                </c:pt>
                <c:pt idx="7">
                  <c:v>4</c:v>
                </c:pt>
                <c:pt idx="8">
                  <c:v>5</c:v>
                </c:pt>
                <c:pt idx="9">
                  <c:v>6</c:v>
                </c:pt>
              </c:numCache>
            </c:numRef>
          </c:xVal>
          <c:yVal>
            <c:numRef>
              <c:f>ByLUyear!$I$102:$I$111</c:f>
              <c:numCache>
                <c:formatCode>General</c:formatCode>
                <c:ptCount val="10"/>
                <c:pt idx="0">
                  <c:v>-0.72265596754992856</c:v>
                </c:pt>
                <c:pt idx="1">
                  <c:v>-0.97451663036289249</c:v>
                </c:pt>
                <c:pt idx="2">
                  <c:v>-0.8781758926645129</c:v>
                </c:pt>
                <c:pt idx="3">
                  <c:v>1.2043414140643978</c:v>
                </c:pt>
                <c:pt idx="4">
                  <c:v>1.4479746632812234</c:v>
                </c:pt>
                <c:pt idx="5">
                  <c:v>0.99365611398842812</c:v>
                </c:pt>
                <c:pt idx="6">
                  <c:v>0.67683790145716605</c:v>
                </c:pt>
                <c:pt idx="7">
                  <c:v>2.7254863117290088E-2</c:v>
                </c:pt>
                <c:pt idx="8">
                  <c:v>-0.58010441846590377</c:v>
                </c:pt>
                <c:pt idx="9">
                  <c:v>-1.1946120468653334</c:v>
                </c:pt>
              </c:numCache>
            </c:numRef>
          </c:yVal>
          <c:smooth val="1"/>
          <c:extLst>
            <c:ext xmlns:c16="http://schemas.microsoft.com/office/drawing/2014/chart" uri="{C3380CC4-5D6E-409C-BE32-E72D297353CC}">
              <c16:uniqueId val="{00000002-24E0-4F43-81F7-E200307A753C}"/>
            </c:ext>
          </c:extLst>
        </c:ser>
        <c:ser>
          <c:idx val="4"/>
          <c:order val="3"/>
          <c:tx>
            <c:v>2006</c:v>
          </c:tx>
          <c:spPr>
            <a:ln w="19050" cap="rnd">
              <a:solidFill>
                <a:schemeClr val="accent5"/>
              </a:solidFill>
              <a:round/>
            </a:ln>
            <a:effectLst/>
          </c:spPr>
          <c:marker>
            <c:symbol val="circle"/>
            <c:size val="5"/>
            <c:spPr>
              <a:solidFill>
                <a:schemeClr val="accent5"/>
              </a:solidFill>
              <a:ln w="9525">
                <a:solidFill>
                  <a:schemeClr val="accent5"/>
                </a:solidFill>
              </a:ln>
              <a:effectLst/>
            </c:spPr>
          </c:marker>
          <c:xVal>
            <c:numRef>
              <c:f>ByLUyear!$E$92:$E$100</c:f>
              <c:numCache>
                <c:formatCode>General</c:formatCode>
                <c:ptCount val="9"/>
                <c:pt idx="0">
                  <c:v>-3</c:v>
                </c:pt>
                <c:pt idx="1">
                  <c:v>-2</c:v>
                </c:pt>
                <c:pt idx="2">
                  <c:v>-1</c:v>
                </c:pt>
                <c:pt idx="3">
                  <c:v>0</c:v>
                </c:pt>
                <c:pt idx="4">
                  <c:v>1</c:v>
                </c:pt>
                <c:pt idx="5">
                  <c:v>2</c:v>
                </c:pt>
                <c:pt idx="6">
                  <c:v>3</c:v>
                </c:pt>
                <c:pt idx="7">
                  <c:v>4</c:v>
                </c:pt>
                <c:pt idx="8">
                  <c:v>5</c:v>
                </c:pt>
              </c:numCache>
            </c:numRef>
          </c:xVal>
          <c:yVal>
            <c:numRef>
              <c:f>ByLUyear!$I$92:$I$100</c:f>
              <c:numCache>
                <c:formatCode>General</c:formatCode>
                <c:ptCount val="9"/>
                <c:pt idx="0">
                  <c:v>0.18447726293409877</c:v>
                </c:pt>
                <c:pt idx="1">
                  <c:v>-0.23024156330490991</c:v>
                </c:pt>
                <c:pt idx="2">
                  <c:v>-0.34647818218977866</c:v>
                </c:pt>
                <c:pt idx="3">
                  <c:v>1.2526118591476667</c:v>
                </c:pt>
                <c:pt idx="4">
                  <c:v>1.3413920557622179</c:v>
                </c:pt>
                <c:pt idx="5">
                  <c:v>0.79801304303294207</c:v>
                </c:pt>
                <c:pt idx="6">
                  <c:v>0.3325464870820265</c:v>
                </c:pt>
                <c:pt idx="7">
                  <c:v>-0.41046722491475085</c:v>
                </c:pt>
                <c:pt idx="8">
                  <c:v>-1.1144945111291589</c:v>
                </c:pt>
              </c:numCache>
            </c:numRef>
          </c:yVal>
          <c:smooth val="1"/>
          <c:extLst>
            <c:ext xmlns:c16="http://schemas.microsoft.com/office/drawing/2014/chart" uri="{C3380CC4-5D6E-409C-BE32-E72D297353CC}">
              <c16:uniqueId val="{00000003-24E0-4F43-81F7-E200307A753C}"/>
            </c:ext>
          </c:extLst>
        </c:ser>
        <c:dLbls>
          <c:showLegendKey val="0"/>
          <c:showVal val="0"/>
          <c:showCatName val="0"/>
          <c:showSerName val="0"/>
          <c:showPercent val="0"/>
          <c:showBubbleSize val="0"/>
        </c:dLbls>
        <c:axId val="537581960"/>
        <c:axId val="537582288"/>
      </c:scatterChart>
      <c:valAx>
        <c:axId val="53758196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7582288"/>
        <c:crosses val="autoZero"/>
        <c:crossBetween val="midCat"/>
      </c:valAx>
      <c:valAx>
        <c:axId val="5375822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7581960"/>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5" Type="http://schemas.openxmlformats.org/officeDocument/2006/relationships/chart" Target="../charts/chart7.xml"/><Relationship Id="rId4"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3" Type="http://schemas.openxmlformats.org/officeDocument/2006/relationships/chart" Target="../charts/chart20.xml"/><Relationship Id="rId18" Type="http://schemas.openxmlformats.org/officeDocument/2006/relationships/chart" Target="../charts/chart25.xml"/><Relationship Id="rId26" Type="http://schemas.openxmlformats.org/officeDocument/2006/relationships/chart" Target="../charts/chart33.xml"/><Relationship Id="rId3" Type="http://schemas.openxmlformats.org/officeDocument/2006/relationships/chart" Target="../charts/chart10.xml"/><Relationship Id="rId21" Type="http://schemas.openxmlformats.org/officeDocument/2006/relationships/chart" Target="../charts/chart28.xml"/><Relationship Id="rId7" Type="http://schemas.openxmlformats.org/officeDocument/2006/relationships/chart" Target="../charts/chart14.xml"/><Relationship Id="rId12" Type="http://schemas.openxmlformats.org/officeDocument/2006/relationships/chart" Target="../charts/chart19.xml"/><Relationship Id="rId17" Type="http://schemas.openxmlformats.org/officeDocument/2006/relationships/chart" Target="../charts/chart24.xml"/><Relationship Id="rId25" Type="http://schemas.openxmlformats.org/officeDocument/2006/relationships/chart" Target="../charts/chart32.xml"/><Relationship Id="rId33" Type="http://schemas.openxmlformats.org/officeDocument/2006/relationships/chart" Target="../charts/chart40.xml"/><Relationship Id="rId2" Type="http://schemas.openxmlformats.org/officeDocument/2006/relationships/chart" Target="../charts/chart9.xml"/><Relationship Id="rId16" Type="http://schemas.openxmlformats.org/officeDocument/2006/relationships/chart" Target="../charts/chart23.xml"/><Relationship Id="rId20" Type="http://schemas.openxmlformats.org/officeDocument/2006/relationships/chart" Target="../charts/chart27.xml"/><Relationship Id="rId29" Type="http://schemas.openxmlformats.org/officeDocument/2006/relationships/chart" Target="../charts/chart36.xml"/><Relationship Id="rId1" Type="http://schemas.openxmlformats.org/officeDocument/2006/relationships/chart" Target="../charts/chart8.xml"/><Relationship Id="rId6" Type="http://schemas.openxmlformats.org/officeDocument/2006/relationships/chart" Target="../charts/chart13.xml"/><Relationship Id="rId11" Type="http://schemas.openxmlformats.org/officeDocument/2006/relationships/chart" Target="../charts/chart18.xml"/><Relationship Id="rId24" Type="http://schemas.openxmlformats.org/officeDocument/2006/relationships/chart" Target="../charts/chart31.xml"/><Relationship Id="rId32" Type="http://schemas.openxmlformats.org/officeDocument/2006/relationships/chart" Target="../charts/chart39.xml"/><Relationship Id="rId5" Type="http://schemas.openxmlformats.org/officeDocument/2006/relationships/chart" Target="../charts/chart12.xml"/><Relationship Id="rId15" Type="http://schemas.openxmlformats.org/officeDocument/2006/relationships/chart" Target="../charts/chart22.xml"/><Relationship Id="rId23" Type="http://schemas.openxmlformats.org/officeDocument/2006/relationships/chart" Target="../charts/chart30.xml"/><Relationship Id="rId28" Type="http://schemas.openxmlformats.org/officeDocument/2006/relationships/chart" Target="../charts/chart35.xml"/><Relationship Id="rId10" Type="http://schemas.openxmlformats.org/officeDocument/2006/relationships/chart" Target="../charts/chart17.xml"/><Relationship Id="rId19" Type="http://schemas.openxmlformats.org/officeDocument/2006/relationships/chart" Target="../charts/chart26.xml"/><Relationship Id="rId31" Type="http://schemas.openxmlformats.org/officeDocument/2006/relationships/chart" Target="../charts/chart38.xml"/><Relationship Id="rId4" Type="http://schemas.openxmlformats.org/officeDocument/2006/relationships/chart" Target="../charts/chart11.xml"/><Relationship Id="rId9" Type="http://schemas.openxmlformats.org/officeDocument/2006/relationships/chart" Target="../charts/chart16.xml"/><Relationship Id="rId14" Type="http://schemas.openxmlformats.org/officeDocument/2006/relationships/chart" Target="../charts/chart21.xml"/><Relationship Id="rId22" Type="http://schemas.openxmlformats.org/officeDocument/2006/relationships/chart" Target="../charts/chart29.xml"/><Relationship Id="rId27" Type="http://schemas.openxmlformats.org/officeDocument/2006/relationships/chart" Target="../charts/chart34.xml"/><Relationship Id="rId30" Type="http://schemas.openxmlformats.org/officeDocument/2006/relationships/chart" Target="../charts/chart37.xml"/><Relationship Id="rId8" Type="http://schemas.openxmlformats.org/officeDocument/2006/relationships/chart" Target="../charts/chart15.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2.xml"/><Relationship Id="rId1" Type="http://schemas.openxmlformats.org/officeDocument/2006/relationships/chart" Target="../charts/chart41.xml"/></Relationships>
</file>

<file path=xl/drawings/drawing1.xml><?xml version="1.0" encoding="utf-8"?>
<xdr:wsDr xmlns:xdr="http://schemas.openxmlformats.org/drawingml/2006/spreadsheetDrawing" xmlns:a="http://schemas.openxmlformats.org/drawingml/2006/main">
  <xdr:twoCellAnchor>
    <xdr:from>
      <xdr:col>0</xdr:col>
      <xdr:colOff>495300</xdr:colOff>
      <xdr:row>2</xdr:row>
      <xdr:rowOff>22860</xdr:rowOff>
    </xdr:from>
    <xdr:to>
      <xdr:col>15</xdr:col>
      <xdr:colOff>472440</xdr:colOff>
      <xdr:row>29</xdr:row>
      <xdr:rowOff>76200</xdr:rowOff>
    </xdr:to>
    <xdr:sp macro="" textlink="">
      <xdr:nvSpPr>
        <xdr:cNvPr id="2" name="TextBox 1">
          <a:extLst>
            <a:ext uri="{FF2B5EF4-FFF2-40B4-BE49-F238E27FC236}">
              <a16:creationId xmlns:a16="http://schemas.microsoft.com/office/drawing/2014/main" id="{F84892F6-49E3-41A8-A613-F0D197DDAAC3}"/>
            </a:ext>
          </a:extLst>
        </xdr:cNvPr>
        <xdr:cNvSpPr txBox="1"/>
      </xdr:nvSpPr>
      <xdr:spPr>
        <a:xfrm>
          <a:off x="495300" y="388620"/>
          <a:ext cx="9121140" cy="4991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 file summarizes results</a:t>
          </a:r>
          <a:r>
            <a:rPr lang="en-US" sz="1100" baseline="0"/>
            <a:t> from applicaiton of the VELMA model in D'Olive subwatershed of Mobile Bay, AL USA.  The VELMA model is a distributed hydrological model that describes water movement, both surface and sub-surface, through a watershed to a single drainage point defined based on elevation and a DEM file.  Input data include land cover, soil, and elevation data for the target watershed and can include nutrient loading data and changes in above and below ground vegetative biomass.  Vegetation for the D'Olive simulations was set based on land cover and unchanged within simulations.  Spatial resolution was 30-m and the watershed boundary was defined based on HUC12 hydrology maps.  </a:t>
          </a:r>
        </a:p>
        <a:p>
          <a:endParaRPr lang="en-US" sz="1100" baseline="0"/>
        </a:p>
        <a:p>
          <a:r>
            <a:rPr lang="en-US" sz="1100" baseline="0"/>
            <a:t>Data are Surface Layer OUtflow (SLO) and soil moisture saturation down to 30 m (SM1). These data were reported daily for every grid cell in the model and are summarized here by simulation and for spatial zones defined as a part of the analysis. The location of these zones is described in the manuscript. </a:t>
          </a:r>
        </a:p>
        <a:p>
          <a:endParaRPr lang="en-US" sz="1100" baseline="0"/>
        </a:p>
        <a:p>
          <a:r>
            <a:rPr lang="en-US" sz="1100" baseline="0"/>
            <a:t>ByEvent - SLO and SM1 daily data summarized for each of five 10-day preciptation events to show changes in pattern with changes in rain fall.  Normalized SLO describes change in SLO over the ten day rain event normalized to the maximum daily SLO for that event. </a:t>
          </a:r>
        </a:p>
        <a:p>
          <a:endParaRPr lang="en-US" sz="1100" baseline="0"/>
        </a:p>
        <a:p>
          <a:r>
            <a:rPr lang="en-US" sz="1100" baseline="0"/>
            <a:t>ByZone -  </a:t>
          </a:r>
          <a:r>
            <a:rPr lang="en-US" sz="1100" baseline="0">
              <a:solidFill>
                <a:schemeClr val="dk1"/>
              </a:solidFill>
              <a:effectLst/>
              <a:latin typeface="+mn-lt"/>
              <a:ea typeface="+mn-ea"/>
              <a:cs typeface="+mn-cs"/>
            </a:rPr>
            <a:t> SLO and SM1 daily data summarized for each of six defined spatial zones to show changes  in pattern through space within the D'olive weatershed.  Normalized data describes change in SLO or SM1 over the ten day rain event normalized to the maximum daily SLO for that event. </a:t>
          </a:r>
        </a:p>
        <a:p>
          <a:endParaRPr lang="en-US"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ByLUyear - -   SLO and SM1 daily data summarized for each of four land use years (2001, 2006, 2011, and 2016) to show changes  in pattern with changes in landuse within the D'Olive weatershed.  Normalized data describes change in SLO or SM1 over the ten day rain event normalized to the maximum daily SLO for that event.  Index of flood impacts is the ratio of Max SLO /1-Max SM1 for a rain event. This index is responsive to changes in impervious surface associated with changes in land use.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prcp_events - Summarizes the five precipitation events used in the VELMA analysis.  These events occurred over the period 2001-2005 and are described in the manuscript and were chosen as representative of large rain fall in this sub watershed.  </a:t>
          </a:r>
          <a:endParaRPr lang="en-US">
            <a:effectLst/>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342900</xdr:colOff>
      <xdr:row>1</xdr:row>
      <xdr:rowOff>140970</xdr:rowOff>
    </xdr:from>
    <xdr:to>
      <xdr:col>21</xdr:col>
      <xdr:colOff>114300</xdr:colOff>
      <xdr:row>25</xdr:row>
      <xdr:rowOff>0</xdr:rowOff>
    </xdr:to>
    <xdr:graphicFrame macro="">
      <xdr:nvGraphicFramePr>
        <xdr:cNvPr id="3" name="Chart 2">
          <a:extLst>
            <a:ext uri="{FF2B5EF4-FFF2-40B4-BE49-F238E27FC236}">
              <a16:creationId xmlns:a16="http://schemas.microsoft.com/office/drawing/2014/main" id="{EDB4F771-B316-4090-B7D9-95EDEE5E28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66</xdr:row>
      <xdr:rowOff>0</xdr:rowOff>
    </xdr:from>
    <xdr:to>
      <xdr:col>21</xdr:col>
      <xdr:colOff>381000</xdr:colOff>
      <xdr:row>89</xdr:row>
      <xdr:rowOff>41910</xdr:rowOff>
    </xdr:to>
    <xdr:graphicFrame macro="">
      <xdr:nvGraphicFramePr>
        <xdr:cNvPr id="4" name="Chart 3">
          <a:extLst>
            <a:ext uri="{FF2B5EF4-FFF2-40B4-BE49-F238E27FC236}">
              <a16:creationId xmlns:a16="http://schemas.microsoft.com/office/drawing/2014/main" id="{51FF2AC7-71D7-41FE-95CC-9E0BE73577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15</xdr:col>
      <xdr:colOff>114300</xdr:colOff>
      <xdr:row>3</xdr:row>
      <xdr:rowOff>91440</xdr:rowOff>
    </xdr:from>
    <xdr:to>
      <xdr:col>26</xdr:col>
      <xdr:colOff>495300</xdr:colOff>
      <xdr:row>26</xdr:row>
      <xdr:rowOff>133350</xdr:rowOff>
    </xdr:to>
    <xdr:graphicFrame macro="">
      <xdr:nvGraphicFramePr>
        <xdr:cNvPr id="2" name="Chart 1">
          <a:extLst>
            <a:ext uri="{FF2B5EF4-FFF2-40B4-BE49-F238E27FC236}">
              <a16:creationId xmlns:a16="http://schemas.microsoft.com/office/drawing/2014/main" id="{0D753634-7B43-4CF5-A809-E8525FA325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22860</xdr:colOff>
      <xdr:row>18</xdr:row>
      <xdr:rowOff>30480</xdr:rowOff>
    </xdr:from>
    <xdr:to>
      <xdr:col>24</xdr:col>
      <xdr:colOff>15240</xdr:colOff>
      <xdr:row>23</xdr:row>
      <xdr:rowOff>99060</xdr:rowOff>
    </xdr:to>
    <xdr:sp macro="" textlink="">
      <xdr:nvSpPr>
        <xdr:cNvPr id="3" name="TextBox 2">
          <a:extLst>
            <a:ext uri="{FF2B5EF4-FFF2-40B4-BE49-F238E27FC236}">
              <a16:creationId xmlns:a16="http://schemas.microsoft.com/office/drawing/2014/main" id="{B45E6EAE-D1DC-4481-BCA0-680C14F9C5E3}"/>
            </a:ext>
          </a:extLst>
        </xdr:cNvPr>
        <xdr:cNvSpPr txBox="1"/>
      </xdr:nvSpPr>
      <xdr:spPr>
        <a:xfrm>
          <a:off x="13174980" y="3322320"/>
          <a:ext cx="2430780" cy="9829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Plot by Zone</a:t>
          </a:r>
          <a:r>
            <a:rPr lang="en-US" sz="1100" baseline="0"/>
            <a:t> for all Zones</a:t>
          </a:r>
        </a:p>
        <a:p>
          <a:r>
            <a:rPr lang="en-US" sz="1100" baseline="0"/>
            <a:t>Differences across events</a:t>
          </a:r>
          <a:endParaRPr lang="en-US" sz="1100"/>
        </a:p>
      </xdr:txBody>
    </xdr:sp>
    <xdr:clientData/>
  </xdr:twoCellAnchor>
  <xdr:twoCellAnchor>
    <xdr:from>
      <xdr:col>11</xdr:col>
      <xdr:colOff>434340</xdr:colOff>
      <xdr:row>61</xdr:row>
      <xdr:rowOff>91440</xdr:rowOff>
    </xdr:from>
    <xdr:to>
      <xdr:col>23</xdr:col>
      <xdr:colOff>205740</xdr:colOff>
      <xdr:row>84</xdr:row>
      <xdr:rowOff>133350</xdr:rowOff>
    </xdr:to>
    <xdr:graphicFrame macro="">
      <xdr:nvGraphicFramePr>
        <xdr:cNvPr id="4" name="Chart 3">
          <a:extLst>
            <a:ext uri="{FF2B5EF4-FFF2-40B4-BE49-F238E27FC236}">
              <a16:creationId xmlns:a16="http://schemas.microsoft.com/office/drawing/2014/main" id="{B76CEA6A-4BD0-499D-8A65-440046BBBB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102</xdr:row>
      <xdr:rowOff>0</xdr:rowOff>
    </xdr:from>
    <xdr:to>
      <xdr:col>22</xdr:col>
      <xdr:colOff>381000</xdr:colOff>
      <xdr:row>125</xdr:row>
      <xdr:rowOff>41910</xdr:rowOff>
    </xdr:to>
    <xdr:graphicFrame macro="">
      <xdr:nvGraphicFramePr>
        <xdr:cNvPr id="5" name="Chart 4">
          <a:extLst>
            <a:ext uri="{FF2B5EF4-FFF2-40B4-BE49-F238E27FC236}">
              <a16:creationId xmlns:a16="http://schemas.microsoft.com/office/drawing/2014/main" id="{5CC51295-B6C0-4EEC-BAF5-67E455EC0F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0</xdr:colOff>
      <xdr:row>28</xdr:row>
      <xdr:rowOff>0</xdr:rowOff>
    </xdr:from>
    <xdr:to>
      <xdr:col>26</xdr:col>
      <xdr:colOff>381000</xdr:colOff>
      <xdr:row>51</xdr:row>
      <xdr:rowOff>41910</xdr:rowOff>
    </xdr:to>
    <xdr:graphicFrame macro="">
      <xdr:nvGraphicFramePr>
        <xdr:cNvPr id="6" name="Chart 5">
          <a:extLst>
            <a:ext uri="{FF2B5EF4-FFF2-40B4-BE49-F238E27FC236}">
              <a16:creationId xmlns:a16="http://schemas.microsoft.com/office/drawing/2014/main" id="{6E0B7187-179F-4C84-8522-3341E1D76F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27</xdr:col>
      <xdr:colOff>403860</xdr:colOff>
      <xdr:row>3</xdr:row>
      <xdr:rowOff>38100</xdr:rowOff>
    </xdr:from>
    <xdr:to>
      <xdr:col>39</xdr:col>
      <xdr:colOff>175260</xdr:colOff>
      <xdr:row>26</xdr:row>
      <xdr:rowOff>80010</xdr:rowOff>
    </xdr:to>
    <xdr:graphicFrame macro="">
      <xdr:nvGraphicFramePr>
        <xdr:cNvPr id="7" name="Chart 6">
          <a:extLst>
            <a:ext uri="{FF2B5EF4-FFF2-40B4-BE49-F238E27FC236}">
              <a16:creationId xmlns:a16="http://schemas.microsoft.com/office/drawing/2014/main" id="{686C3A99-0ED1-42BC-AEB7-90A5DA389A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12</xdr:col>
      <xdr:colOff>205740</xdr:colOff>
      <xdr:row>2</xdr:row>
      <xdr:rowOff>60960</xdr:rowOff>
    </xdr:from>
    <xdr:to>
      <xdr:col>23</xdr:col>
      <xdr:colOff>586740</xdr:colOff>
      <xdr:row>25</xdr:row>
      <xdr:rowOff>102870</xdr:rowOff>
    </xdr:to>
    <xdr:graphicFrame macro="">
      <xdr:nvGraphicFramePr>
        <xdr:cNvPr id="2" name="Chart 1">
          <a:extLst>
            <a:ext uri="{FF2B5EF4-FFF2-40B4-BE49-F238E27FC236}">
              <a16:creationId xmlns:a16="http://schemas.microsoft.com/office/drawing/2014/main" id="{4B26051C-F81D-4597-972C-2D5D47300D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114300</xdr:colOff>
      <xdr:row>82</xdr:row>
      <xdr:rowOff>60960</xdr:rowOff>
    </xdr:from>
    <xdr:to>
      <xdr:col>22</xdr:col>
      <xdr:colOff>495300</xdr:colOff>
      <xdr:row>105</xdr:row>
      <xdr:rowOff>102870</xdr:rowOff>
    </xdr:to>
    <xdr:graphicFrame macro="">
      <xdr:nvGraphicFramePr>
        <xdr:cNvPr id="3" name="Chart 2">
          <a:extLst>
            <a:ext uri="{FF2B5EF4-FFF2-40B4-BE49-F238E27FC236}">
              <a16:creationId xmlns:a16="http://schemas.microsoft.com/office/drawing/2014/main" id="{29400DBE-1EAE-4094-BDC3-E469D82EAA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15240</xdr:colOff>
      <xdr:row>201</xdr:row>
      <xdr:rowOff>121920</xdr:rowOff>
    </xdr:from>
    <xdr:to>
      <xdr:col>24</xdr:col>
      <xdr:colOff>22860</xdr:colOff>
      <xdr:row>224</xdr:row>
      <xdr:rowOff>163830</xdr:rowOff>
    </xdr:to>
    <xdr:graphicFrame macro="">
      <xdr:nvGraphicFramePr>
        <xdr:cNvPr id="4" name="Chart 3">
          <a:extLst>
            <a:ext uri="{FF2B5EF4-FFF2-40B4-BE49-F238E27FC236}">
              <a16:creationId xmlns:a16="http://schemas.microsoft.com/office/drawing/2014/main" id="{BFCBA42A-BE6C-43E9-9E8C-42B1789BCA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22860</xdr:colOff>
      <xdr:row>242</xdr:row>
      <xdr:rowOff>60960</xdr:rowOff>
    </xdr:from>
    <xdr:to>
      <xdr:col>24</xdr:col>
      <xdr:colOff>30480</xdr:colOff>
      <xdr:row>265</xdr:row>
      <xdr:rowOff>102870</xdr:rowOff>
    </xdr:to>
    <xdr:graphicFrame macro="">
      <xdr:nvGraphicFramePr>
        <xdr:cNvPr id="6" name="Chart 5">
          <a:extLst>
            <a:ext uri="{FF2B5EF4-FFF2-40B4-BE49-F238E27FC236}">
              <a16:creationId xmlns:a16="http://schemas.microsoft.com/office/drawing/2014/main" id="{A2D0E708-90C6-46B6-9B57-3576236AC0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556260</xdr:colOff>
      <xdr:row>722</xdr:row>
      <xdr:rowOff>83820</xdr:rowOff>
    </xdr:from>
    <xdr:to>
      <xdr:col>25</xdr:col>
      <xdr:colOff>563880</xdr:colOff>
      <xdr:row>745</xdr:row>
      <xdr:rowOff>125730</xdr:rowOff>
    </xdr:to>
    <xdr:graphicFrame macro="">
      <xdr:nvGraphicFramePr>
        <xdr:cNvPr id="7" name="Chart 6">
          <a:extLst>
            <a:ext uri="{FF2B5EF4-FFF2-40B4-BE49-F238E27FC236}">
              <a16:creationId xmlns:a16="http://schemas.microsoft.com/office/drawing/2014/main" id="{794AB5F6-518C-4BFB-BA91-8513AE2603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487680</xdr:colOff>
      <xdr:row>441</xdr:row>
      <xdr:rowOff>38100</xdr:rowOff>
    </xdr:from>
    <xdr:to>
      <xdr:col>24</xdr:col>
      <xdr:colOff>495300</xdr:colOff>
      <xdr:row>464</xdr:row>
      <xdr:rowOff>80010</xdr:rowOff>
    </xdr:to>
    <xdr:graphicFrame macro="">
      <xdr:nvGraphicFramePr>
        <xdr:cNvPr id="8" name="Chart 7">
          <a:extLst>
            <a:ext uri="{FF2B5EF4-FFF2-40B4-BE49-F238E27FC236}">
              <a16:creationId xmlns:a16="http://schemas.microsoft.com/office/drawing/2014/main" id="{A6279DF7-5F43-40E1-AF5A-BF405D9D01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381000</xdr:colOff>
      <xdr:row>923</xdr:row>
      <xdr:rowOff>83820</xdr:rowOff>
    </xdr:from>
    <xdr:to>
      <xdr:col>23</xdr:col>
      <xdr:colOff>152400</xdr:colOff>
      <xdr:row>946</xdr:row>
      <xdr:rowOff>125730</xdr:rowOff>
    </xdr:to>
    <xdr:graphicFrame macro="">
      <xdr:nvGraphicFramePr>
        <xdr:cNvPr id="9" name="Chart 8">
          <a:extLst>
            <a:ext uri="{FF2B5EF4-FFF2-40B4-BE49-F238E27FC236}">
              <a16:creationId xmlns:a16="http://schemas.microsoft.com/office/drawing/2014/main" id="{D691CEAC-563A-4559-A080-56EF82F968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11</xdr:col>
      <xdr:colOff>213360</xdr:colOff>
      <xdr:row>26</xdr:row>
      <xdr:rowOff>137160</xdr:rowOff>
    </xdr:from>
    <xdr:to>
      <xdr:col>16</xdr:col>
      <xdr:colOff>30480</xdr:colOff>
      <xdr:row>35</xdr:row>
      <xdr:rowOff>167640</xdr:rowOff>
    </xdr:to>
    <xdr:sp macro="" textlink="">
      <xdr:nvSpPr>
        <xdr:cNvPr id="10" name="TextBox 9">
          <a:extLst>
            <a:ext uri="{FF2B5EF4-FFF2-40B4-BE49-F238E27FC236}">
              <a16:creationId xmlns:a16="http://schemas.microsoft.com/office/drawing/2014/main" id="{49FF0F76-2176-4762-8191-5469E3DA77E1}"/>
            </a:ext>
          </a:extLst>
        </xdr:cNvPr>
        <xdr:cNvSpPr txBox="1"/>
      </xdr:nvSpPr>
      <xdr:spPr>
        <a:xfrm>
          <a:off x="8221980" y="4892040"/>
          <a:ext cx="2865120" cy="1676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Event a had more multiple days of rain and resulted in drop 'post day 0'</a:t>
          </a:r>
          <a:r>
            <a:rPr lang="en-US" sz="1100" baseline="0"/>
            <a:t> which also resulted in Luyear differences not observed in other events.  </a:t>
          </a:r>
        </a:p>
        <a:p>
          <a:endParaRPr lang="en-US" sz="1100" baseline="0"/>
        </a:p>
        <a:p>
          <a:endParaRPr lang="en-US" sz="1100" baseline="0"/>
        </a:p>
        <a:p>
          <a:r>
            <a:rPr lang="en-US" sz="1100" baseline="0"/>
            <a:t>NOTE - when was dam built?   Differece between Zone 1 and other zones may be driven by dam or lake effects. </a:t>
          </a:r>
          <a:endParaRPr lang="en-US" sz="1100"/>
        </a:p>
      </xdr:txBody>
    </xdr:sp>
    <xdr:clientData/>
  </xdr:twoCellAnchor>
  <xdr:twoCellAnchor>
    <xdr:from>
      <xdr:col>11</xdr:col>
      <xdr:colOff>0</xdr:colOff>
      <xdr:row>42</xdr:row>
      <xdr:rowOff>0</xdr:rowOff>
    </xdr:from>
    <xdr:to>
      <xdr:col>22</xdr:col>
      <xdr:colOff>381000</xdr:colOff>
      <xdr:row>65</xdr:row>
      <xdr:rowOff>41910</xdr:rowOff>
    </xdr:to>
    <xdr:graphicFrame macro="">
      <xdr:nvGraphicFramePr>
        <xdr:cNvPr id="11" name="Chart 10">
          <a:extLst>
            <a:ext uri="{FF2B5EF4-FFF2-40B4-BE49-F238E27FC236}">
              <a16:creationId xmlns:a16="http://schemas.microsoft.com/office/drawing/2014/main" id="{35905ACF-91A5-4666-B0E1-167B9A9071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12</xdr:col>
      <xdr:colOff>510540</xdr:colOff>
      <xdr:row>801</xdr:row>
      <xdr:rowOff>83820</xdr:rowOff>
    </xdr:from>
    <xdr:to>
      <xdr:col>24</xdr:col>
      <xdr:colOff>518160</xdr:colOff>
      <xdr:row>824</xdr:row>
      <xdr:rowOff>125730</xdr:rowOff>
    </xdr:to>
    <xdr:graphicFrame macro="">
      <xdr:nvGraphicFramePr>
        <xdr:cNvPr id="12" name="Chart 11">
          <a:extLst>
            <a:ext uri="{FF2B5EF4-FFF2-40B4-BE49-F238E27FC236}">
              <a16:creationId xmlns:a16="http://schemas.microsoft.com/office/drawing/2014/main" id="{F9ECEF9C-AC3E-43E5-AC39-4FEE50E6E1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35</xdr:col>
      <xdr:colOff>30480</xdr:colOff>
      <xdr:row>801</xdr:row>
      <xdr:rowOff>106680</xdr:rowOff>
    </xdr:from>
    <xdr:to>
      <xdr:col>46</xdr:col>
      <xdr:colOff>411480</xdr:colOff>
      <xdr:row>824</xdr:row>
      <xdr:rowOff>148590</xdr:rowOff>
    </xdr:to>
    <xdr:graphicFrame macro="">
      <xdr:nvGraphicFramePr>
        <xdr:cNvPr id="13" name="Chart 12">
          <a:extLst>
            <a:ext uri="{FF2B5EF4-FFF2-40B4-BE49-F238E27FC236}">
              <a16:creationId xmlns:a16="http://schemas.microsoft.com/office/drawing/2014/main" id="{6A27DEA1-0D6C-4073-996A-29052676B9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23</xdr:col>
      <xdr:colOff>0</xdr:colOff>
      <xdr:row>82</xdr:row>
      <xdr:rowOff>0</xdr:rowOff>
    </xdr:from>
    <xdr:to>
      <xdr:col>34</xdr:col>
      <xdr:colOff>381000</xdr:colOff>
      <xdr:row>105</xdr:row>
      <xdr:rowOff>41910</xdr:rowOff>
    </xdr:to>
    <xdr:graphicFrame macro="">
      <xdr:nvGraphicFramePr>
        <xdr:cNvPr id="14" name="Chart 13">
          <a:extLst>
            <a:ext uri="{FF2B5EF4-FFF2-40B4-BE49-F238E27FC236}">
              <a16:creationId xmlns:a16="http://schemas.microsoft.com/office/drawing/2014/main" id="{55824BED-239A-4898-951F-14E003AE98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26</xdr:row>
      <xdr:rowOff>0</xdr:rowOff>
    </xdr:from>
    <xdr:to>
      <xdr:col>21</xdr:col>
      <xdr:colOff>320040</xdr:colOff>
      <xdr:row>38</xdr:row>
      <xdr:rowOff>152400</xdr:rowOff>
    </xdr:to>
    <xdr:sp macro="" textlink="">
      <xdr:nvSpPr>
        <xdr:cNvPr id="15" name="TextBox 14">
          <a:extLst>
            <a:ext uri="{FF2B5EF4-FFF2-40B4-BE49-F238E27FC236}">
              <a16:creationId xmlns:a16="http://schemas.microsoft.com/office/drawing/2014/main" id="{B62BBC7E-8D86-4F93-8596-B5533A9F9076}"/>
            </a:ext>
          </a:extLst>
        </xdr:cNvPr>
        <xdr:cNvSpPr txBox="1"/>
      </xdr:nvSpPr>
      <xdr:spPr>
        <a:xfrm>
          <a:off x="11666220" y="4754880"/>
          <a:ext cx="2758440" cy="23469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SM1 does</a:t>
          </a:r>
          <a:r>
            <a:rPr lang="en-US" sz="1100" baseline="0"/>
            <a:t> not vary by LU yr within zone and event BUT does vary by event w/i LU yr and zone.   Look for patterns in nSLO/SM1 across event and LU yr. </a:t>
          </a:r>
        </a:p>
        <a:p>
          <a:endParaRPr lang="en-US" sz="1100" baseline="0"/>
        </a:p>
        <a:p>
          <a:endParaRPr lang="en-US" sz="1100" baseline="0"/>
        </a:p>
        <a:p>
          <a:r>
            <a:rPr lang="en-US" sz="1100" baseline="0"/>
            <a:t>Plot SLO/SM1 for events a and d across LU yrs to examine effects of high and low precip.  FLOOD INDICATOR</a:t>
          </a:r>
        </a:p>
        <a:p>
          <a:endParaRPr lang="en-US" sz="1100" baseline="0"/>
        </a:p>
        <a:p>
          <a:r>
            <a:rPr lang="en-US" sz="1100" baseline="0"/>
            <a:t>Day 0 nSLO/SM1  FLOOD INDICATOR</a:t>
          </a:r>
          <a:endParaRPr lang="en-US" sz="1100"/>
        </a:p>
      </xdr:txBody>
    </xdr:sp>
    <xdr:clientData/>
  </xdr:twoCellAnchor>
  <xdr:twoCellAnchor>
    <xdr:from>
      <xdr:col>23</xdr:col>
      <xdr:colOff>0</xdr:colOff>
      <xdr:row>1</xdr:row>
      <xdr:rowOff>0</xdr:rowOff>
    </xdr:from>
    <xdr:to>
      <xdr:col>34</xdr:col>
      <xdr:colOff>381000</xdr:colOff>
      <xdr:row>24</xdr:row>
      <xdr:rowOff>41910</xdr:rowOff>
    </xdr:to>
    <xdr:graphicFrame macro="">
      <xdr:nvGraphicFramePr>
        <xdr:cNvPr id="16" name="Chart 15">
          <a:extLst>
            <a:ext uri="{FF2B5EF4-FFF2-40B4-BE49-F238E27FC236}">
              <a16:creationId xmlns:a16="http://schemas.microsoft.com/office/drawing/2014/main" id="{7EC7B8FA-8496-4002-9E0D-BFA3BB5E87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35</xdr:col>
      <xdr:colOff>0</xdr:colOff>
      <xdr:row>82</xdr:row>
      <xdr:rowOff>0</xdr:rowOff>
    </xdr:from>
    <xdr:to>
      <xdr:col>46</xdr:col>
      <xdr:colOff>381000</xdr:colOff>
      <xdr:row>105</xdr:row>
      <xdr:rowOff>41910</xdr:rowOff>
    </xdr:to>
    <xdr:graphicFrame macro="">
      <xdr:nvGraphicFramePr>
        <xdr:cNvPr id="18" name="Chart 17">
          <a:extLst>
            <a:ext uri="{FF2B5EF4-FFF2-40B4-BE49-F238E27FC236}">
              <a16:creationId xmlns:a16="http://schemas.microsoft.com/office/drawing/2014/main" id="{78349CA0-5249-4E68-AA90-2B97EB3FA1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22</xdr:col>
      <xdr:colOff>388620</xdr:colOff>
      <xdr:row>201</xdr:row>
      <xdr:rowOff>167640</xdr:rowOff>
    </xdr:from>
    <xdr:to>
      <xdr:col>34</xdr:col>
      <xdr:colOff>160020</xdr:colOff>
      <xdr:row>225</xdr:row>
      <xdr:rowOff>26670</xdr:rowOff>
    </xdr:to>
    <xdr:graphicFrame macro="">
      <xdr:nvGraphicFramePr>
        <xdr:cNvPr id="19" name="Chart 18">
          <a:extLst>
            <a:ext uri="{FF2B5EF4-FFF2-40B4-BE49-F238E27FC236}">
              <a16:creationId xmlns:a16="http://schemas.microsoft.com/office/drawing/2014/main" id="{51B59BE9-D622-4A1F-A1C5-41B3D6EC68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35</xdr:col>
      <xdr:colOff>182880</xdr:colOff>
      <xdr:row>1</xdr:row>
      <xdr:rowOff>106680</xdr:rowOff>
    </xdr:from>
    <xdr:to>
      <xdr:col>46</xdr:col>
      <xdr:colOff>563880</xdr:colOff>
      <xdr:row>24</xdr:row>
      <xdr:rowOff>148590</xdr:rowOff>
    </xdr:to>
    <xdr:graphicFrame macro="">
      <xdr:nvGraphicFramePr>
        <xdr:cNvPr id="20" name="Chart 19">
          <a:extLst>
            <a:ext uri="{FF2B5EF4-FFF2-40B4-BE49-F238E27FC236}">
              <a16:creationId xmlns:a16="http://schemas.microsoft.com/office/drawing/2014/main" id="{1F1B572D-8F91-47E3-8966-C55167FB2A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12</xdr:col>
      <xdr:colOff>0</xdr:colOff>
      <xdr:row>881</xdr:row>
      <xdr:rowOff>0</xdr:rowOff>
    </xdr:from>
    <xdr:to>
      <xdr:col>23</xdr:col>
      <xdr:colOff>381000</xdr:colOff>
      <xdr:row>904</xdr:row>
      <xdr:rowOff>41910</xdr:rowOff>
    </xdr:to>
    <xdr:graphicFrame macro="">
      <xdr:nvGraphicFramePr>
        <xdr:cNvPr id="21" name="Chart 20">
          <a:extLst>
            <a:ext uri="{FF2B5EF4-FFF2-40B4-BE49-F238E27FC236}">
              <a16:creationId xmlns:a16="http://schemas.microsoft.com/office/drawing/2014/main" id="{D5346F56-CB6E-48B7-A491-943BE59806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48</xdr:col>
      <xdr:colOff>457200</xdr:colOff>
      <xdr:row>6</xdr:row>
      <xdr:rowOff>152400</xdr:rowOff>
    </xdr:from>
    <xdr:to>
      <xdr:col>60</xdr:col>
      <xdr:colOff>209550</xdr:colOff>
      <xdr:row>28</xdr:row>
      <xdr:rowOff>144780</xdr:rowOff>
    </xdr:to>
    <xdr:graphicFrame macro="">
      <xdr:nvGraphicFramePr>
        <xdr:cNvPr id="22" name="Chart 21">
          <a:extLst>
            <a:ext uri="{FF2B5EF4-FFF2-40B4-BE49-F238E27FC236}">
              <a16:creationId xmlns:a16="http://schemas.microsoft.com/office/drawing/2014/main" id="{6734E048-E1B8-40F5-9005-C7FA84E55A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60</xdr:col>
      <xdr:colOff>453390</xdr:colOff>
      <xdr:row>6</xdr:row>
      <xdr:rowOff>167640</xdr:rowOff>
    </xdr:from>
    <xdr:to>
      <xdr:col>68</xdr:col>
      <xdr:colOff>148590</xdr:colOff>
      <xdr:row>21</xdr:row>
      <xdr:rowOff>167640</xdr:rowOff>
    </xdr:to>
    <xdr:graphicFrame macro="">
      <xdr:nvGraphicFramePr>
        <xdr:cNvPr id="17" name="Chart 16">
          <a:extLst>
            <a:ext uri="{FF2B5EF4-FFF2-40B4-BE49-F238E27FC236}">
              <a16:creationId xmlns:a16="http://schemas.microsoft.com/office/drawing/2014/main" id="{833C74F1-D3A8-42F4-9F15-E8177D14D51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60</xdr:col>
      <xdr:colOff>411480</xdr:colOff>
      <xdr:row>22</xdr:row>
      <xdr:rowOff>76200</xdr:rowOff>
    </xdr:from>
    <xdr:to>
      <xdr:col>68</xdr:col>
      <xdr:colOff>106680</xdr:colOff>
      <xdr:row>37</xdr:row>
      <xdr:rowOff>76200</xdr:rowOff>
    </xdr:to>
    <xdr:graphicFrame macro="">
      <xdr:nvGraphicFramePr>
        <xdr:cNvPr id="23" name="Chart 22">
          <a:extLst>
            <a:ext uri="{FF2B5EF4-FFF2-40B4-BE49-F238E27FC236}">
              <a16:creationId xmlns:a16="http://schemas.microsoft.com/office/drawing/2014/main" id="{5E404F06-E3F3-409A-998F-C3EE83062F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69</xdr:col>
      <xdr:colOff>0</xdr:colOff>
      <xdr:row>7</xdr:row>
      <xdr:rowOff>0</xdr:rowOff>
    </xdr:from>
    <xdr:to>
      <xdr:col>76</xdr:col>
      <xdr:colOff>304800</xdr:colOff>
      <xdr:row>22</xdr:row>
      <xdr:rowOff>0</xdr:rowOff>
    </xdr:to>
    <xdr:graphicFrame macro="">
      <xdr:nvGraphicFramePr>
        <xdr:cNvPr id="24" name="Chart 23">
          <a:extLst>
            <a:ext uri="{FF2B5EF4-FFF2-40B4-BE49-F238E27FC236}">
              <a16:creationId xmlns:a16="http://schemas.microsoft.com/office/drawing/2014/main" id="{7F5F585F-5017-4812-BB95-4C0D558C60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69</xdr:col>
      <xdr:colOff>0</xdr:colOff>
      <xdr:row>23</xdr:row>
      <xdr:rowOff>0</xdr:rowOff>
    </xdr:from>
    <xdr:to>
      <xdr:col>76</xdr:col>
      <xdr:colOff>304800</xdr:colOff>
      <xdr:row>38</xdr:row>
      <xdr:rowOff>0</xdr:rowOff>
    </xdr:to>
    <xdr:graphicFrame macro="">
      <xdr:nvGraphicFramePr>
        <xdr:cNvPr id="25" name="Chart 24">
          <a:extLst>
            <a:ext uri="{FF2B5EF4-FFF2-40B4-BE49-F238E27FC236}">
              <a16:creationId xmlns:a16="http://schemas.microsoft.com/office/drawing/2014/main" id="{DBE25577-607A-4F46-BF8C-A7E5BE66B0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76</xdr:col>
      <xdr:colOff>472440</xdr:colOff>
      <xdr:row>18</xdr:row>
      <xdr:rowOff>0</xdr:rowOff>
    </xdr:from>
    <xdr:to>
      <xdr:col>84</xdr:col>
      <xdr:colOff>167640</xdr:colOff>
      <xdr:row>33</xdr:row>
      <xdr:rowOff>0</xdr:rowOff>
    </xdr:to>
    <xdr:graphicFrame macro="">
      <xdr:nvGraphicFramePr>
        <xdr:cNvPr id="26" name="Chart 25">
          <a:extLst>
            <a:ext uri="{FF2B5EF4-FFF2-40B4-BE49-F238E27FC236}">
              <a16:creationId xmlns:a16="http://schemas.microsoft.com/office/drawing/2014/main" id="{D2C0032F-416D-4E29-902F-2735FA112C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94</xdr:col>
      <xdr:colOff>11430</xdr:colOff>
      <xdr:row>2</xdr:row>
      <xdr:rowOff>7620</xdr:rowOff>
    </xdr:from>
    <xdr:to>
      <xdr:col>101</xdr:col>
      <xdr:colOff>316230</xdr:colOff>
      <xdr:row>17</xdr:row>
      <xdr:rowOff>7620</xdr:rowOff>
    </xdr:to>
    <xdr:graphicFrame macro="">
      <xdr:nvGraphicFramePr>
        <xdr:cNvPr id="28" name="Chart 27">
          <a:extLst>
            <a:ext uri="{FF2B5EF4-FFF2-40B4-BE49-F238E27FC236}">
              <a16:creationId xmlns:a16="http://schemas.microsoft.com/office/drawing/2014/main" id="{94B44EA2-C0DC-4210-9631-E3A79C38559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94</xdr:col>
      <xdr:colOff>45720</xdr:colOff>
      <xdr:row>18</xdr:row>
      <xdr:rowOff>114300</xdr:rowOff>
    </xdr:from>
    <xdr:to>
      <xdr:col>101</xdr:col>
      <xdr:colOff>350520</xdr:colOff>
      <xdr:row>33</xdr:row>
      <xdr:rowOff>114300</xdr:rowOff>
    </xdr:to>
    <xdr:graphicFrame macro="">
      <xdr:nvGraphicFramePr>
        <xdr:cNvPr id="29" name="Chart 28">
          <a:extLst>
            <a:ext uri="{FF2B5EF4-FFF2-40B4-BE49-F238E27FC236}">
              <a16:creationId xmlns:a16="http://schemas.microsoft.com/office/drawing/2014/main" id="{C4A24CBA-DFFA-4AE4-9159-3867F8EDC3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94</xdr:col>
      <xdr:colOff>0</xdr:colOff>
      <xdr:row>35</xdr:row>
      <xdr:rowOff>0</xdr:rowOff>
    </xdr:from>
    <xdr:to>
      <xdr:col>101</xdr:col>
      <xdr:colOff>304800</xdr:colOff>
      <xdr:row>50</xdr:row>
      <xdr:rowOff>0</xdr:rowOff>
    </xdr:to>
    <xdr:graphicFrame macro="">
      <xdr:nvGraphicFramePr>
        <xdr:cNvPr id="30" name="Chart 29">
          <a:extLst>
            <a:ext uri="{FF2B5EF4-FFF2-40B4-BE49-F238E27FC236}">
              <a16:creationId xmlns:a16="http://schemas.microsoft.com/office/drawing/2014/main" id="{213FDDA7-0796-42D2-80CD-578B86095E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23</xdr:col>
      <xdr:colOff>0</xdr:colOff>
      <xdr:row>802</xdr:row>
      <xdr:rowOff>0</xdr:rowOff>
    </xdr:from>
    <xdr:to>
      <xdr:col>34</xdr:col>
      <xdr:colOff>381000</xdr:colOff>
      <xdr:row>825</xdr:row>
      <xdr:rowOff>41910</xdr:rowOff>
    </xdr:to>
    <xdr:graphicFrame macro="">
      <xdr:nvGraphicFramePr>
        <xdr:cNvPr id="31" name="Chart 30">
          <a:extLst>
            <a:ext uri="{FF2B5EF4-FFF2-40B4-BE49-F238E27FC236}">
              <a16:creationId xmlns:a16="http://schemas.microsoft.com/office/drawing/2014/main" id="{3E0E3E46-A005-411E-B7B7-DB2E4D6EF7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23</xdr:col>
      <xdr:colOff>541020</xdr:colOff>
      <xdr:row>923</xdr:row>
      <xdr:rowOff>99060</xdr:rowOff>
    </xdr:from>
    <xdr:to>
      <xdr:col>35</xdr:col>
      <xdr:colOff>312420</xdr:colOff>
      <xdr:row>946</xdr:row>
      <xdr:rowOff>140970</xdr:rowOff>
    </xdr:to>
    <xdr:graphicFrame macro="">
      <xdr:nvGraphicFramePr>
        <xdr:cNvPr id="32" name="Chart 31">
          <a:extLst>
            <a:ext uri="{FF2B5EF4-FFF2-40B4-BE49-F238E27FC236}">
              <a16:creationId xmlns:a16="http://schemas.microsoft.com/office/drawing/2014/main" id="{F3F85DCE-D720-4998-BB3A-478D2DBCA1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25</xdr:col>
      <xdr:colOff>0</xdr:colOff>
      <xdr:row>881</xdr:row>
      <xdr:rowOff>0</xdr:rowOff>
    </xdr:from>
    <xdr:to>
      <xdr:col>36</xdr:col>
      <xdr:colOff>381000</xdr:colOff>
      <xdr:row>904</xdr:row>
      <xdr:rowOff>41910</xdr:rowOff>
    </xdr:to>
    <xdr:graphicFrame macro="">
      <xdr:nvGraphicFramePr>
        <xdr:cNvPr id="33" name="Chart 32">
          <a:extLst>
            <a:ext uri="{FF2B5EF4-FFF2-40B4-BE49-F238E27FC236}">
              <a16:creationId xmlns:a16="http://schemas.microsoft.com/office/drawing/2014/main" id="{2A50C1BD-FB6D-4E4A-86C6-14F70A282E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38</xdr:col>
      <xdr:colOff>0</xdr:colOff>
      <xdr:row>881</xdr:row>
      <xdr:rowOff>0</xdr:rowOff>
    </xdr:from>
    <xdr:to>
      <xdr:col>49</xdr:col>
      <xdr:colOff>381000</xdr:colOff>
      <xdr:row>904</xdr:row>
      <xdr:rowOff>41910</xdr:rowOff>
    </xdr:to>
    <xdr:graphicFrame macro="">
      <xdr:nvGraphicFramePr>
        <xdr:cNvPr id="34" name="Chart 33">
          <a:extLst>
            <a:ext uri="{FF2B5EF4-FFF2-40B4-BE49-F238E27FC236}">
              <a16:creationId xmlns:a16="http://schemas.microsoft.com/office/drawing/2014/main" id="{AFA1DB00-033C-48A0-B75E-DF382B398D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40</xdr:col>
      <xdr:colOff>320040</xdr:colOff>
      <xdr:row>13</xdr:row>
      <xdr:rowOff>167640</xdr:rowOff>
    </xdr:from>
    <xdr:to>
      <xdr:col>48</xdr:col>
      <xdr:colOff>15240</xdr:colOff>
      <xdr:row>28</xdr:row>
      <xdr:rowOff>167640</xdr:rowOff>
    </xdr:to>
    <xdr:graphicFrame macro="">
      <xdr:nvGraphicFramePr>
        <xdr:cNvPr id="35" name="Chart 34">
          <a:extLst>
            <a:ext uri="{FF2B5EF4-FFF2-40B4-BE49-F238E27FC236}">
              <a16:creationId xmlns:a16="http://schemas.microsoft.com/office/drawing/2014/main" id="{43C6902A-027E-47E1-AAFE-44C2A13ABD0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70</xdr:col>
      <xdr:colOff>53340</xdr:colOff>
      <xdr:row>51</xdr:row>
      <xdr:rowOff>6</xdr:rowOff>
    </xdr:from>
    <xdr:to>
      <xdr:col>84</xdr:col>
      <xdr:colOff>45720</xdr:colOff>
      <xdr:row>78</xdr:row>
      <xdr:rowOff>167640</xdr:rowOff>
    </xdr:to>
    <xdr:graphicFrame macro="">
      <xdr:nvGraphicFramePr>
        <xdr:cNvPr id="37" name="Chart 36">
          <a:extLst>
            <a:ext uri="{FF2B5EF4-FFF2-40B4-BE49-F238E27FC236}">
              <a16:creationId xmlns:a16="http://schemas.microsoft.com/office/drawing/2014/main" id="{CE369AFF-2F06-48D2-922B-84507FEA523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77</xdr:col>
      <xdr:colOff>0</xdr:colOff>
      <xdr:row>34</xdr:row>
      <xdr:rowOff>0</xdr:rowOff>
    </xdr:from>
    <xdr:to>
      <xdr:col>84</xdr:col>
      <xdr:colOff>304800</xdr:colOff>
      <xdr:row>49</xdr:row>
      <xdr:rowOff>0</xdr:rowOff>
    </xdr:to>
    <xdr:graphicFrame macro="">
      <xdr:nvGraphicFramePr>
        <xdr:cNvPr id="36" name="Chart 35">
          <a:extLst>
            <a:ext uri="{FF2B5EF4-FFF2-40B4-BE49-F238E27FC236}">
              <a16:creationId xmlns:a16="http://schemas.microsoft.com/office/drawing/2014/main" id="{CB372F02-5D88-4F86-B3E1-3FA32D26AA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86</xdr:col>
      <xdr:colOff>0</xdr:colOff>
      <xdr:row>51</xdr:row>
      <xdr:rowOff>0</xdr:rowOff>
    </xdr:from>
    <xdr:to>
      <xdr:col>99</xdr:col>
      <xdr:colOff>601980</xdr:colOff>
      <xdr:row>78</xdr:row>
      <xdr:rowOff>167634</xdr:rowOff>
    </xdr:to>
    <xdr:graphicFrame macro="">
      <xdr:nvGraphicFramePr>
        <xdr:cNvPr id="38" name="Chart 37">
          <a:extLst>
            <a:ext uri="{FF2B5EF4-FFF2-40B4-BE49-F238E27FC236}">
              <a16:creationId xmlns:a16="http://schemas.microsoft.com/office/drawing/2014/main" id="{A8900177-B433-4385-B835-7592D3D734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247650</xdr:colOff>
      <xdr:row>52</xdr:row>
      <xdr:rowOff>129540</xdr:rowOff>
    </xdr:from>
    <xdr:to>
      <xdr:col>11</xdr:col>
      <xdr:colOff>182880</xdr:colOff>
      <xdr:row>74</xdr:row>
      <xdr:rowOff>121920</xdr:rowOff>
    </xdr:to>
    <xdr:graphicFrame macro="">
      <xdr:nvGraphicFramePr>
        <xdr:cNvPr id="3" name="Chart 2">
          <a:extLst>
            <a:ext uri="{FF2B5EF4-FFF2-40B4-BE49-F238E27FC236}">
              <a16:creationId xmlns:a16="http://schemas.microsoft.com/office/drawing/2014/main" id="{9763F910-C8ED-4EAF-84E8-A90F3017432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22860</xdr:colOff>
      <xdr:row>12</xdr:row>
      <xdr:rowOff>121920</xdr:rowOff>
    </xdr:from>
    <xdr:to>
      <xdr:col>24</xdr:col>
      <xdr:colOff>7620</xdr:colOff>
      <xdr:row>38</xdr:row>
      <xdr:rowOff>38100</xdr:rowOff>
    </xdr:to>
    <xdr:graphicFrame macro="">
      <xdr:nvGraphicFramePr>
        <xdr:cNvPr id="5" name="Chart 4">
          <a:extLst>
            <a:ext uri="{FF2B5EF4-FFF2-40B4-BE49-F238E27FC236}">
              <a16:creationId xmlns:a16="http://schemas.microsoft.com/office/drawing/2014/main" id="{0E967079-5F01-40A6-ADCA-E8EB1CD268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1.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7E8297-0AC0-4EE8-A31A-F8D49B9DE114}">
  <dimension ref="A1"/>
  <sheetViews>
    <sheetView topLeftCell="A7" workbookViewId="0">
      <selection activeCell="D32" sqref="D32"/>
    </sheetView>
  </sheetViews>
  <sheetFormatPr defaultRowHeight="14.4" x14ac:dyDescent="0.3"/>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201"/>
  <sheetViews>
    <sheetView workbookViewId="0">
      <selection activeCell="I2" sqref="I2"/>
    </sheetView>
  </sheetViews>
  <sheetFormatPr defaultRowHeight="14.4" x14ac:dyDescent="0.3"/>
  <cols>
    <col min="7" max="7" width="14.33203125" customWidth="1"/>
    <col min="8" max="8" width="13.44140625" customWidth="1"/>
    <col min="9" max="9" width="12.88671875" customWidth="1"/>
  </cols>
  <sheetData>
    <row r="1" spans="1:9" x14ac:dyDescent="0.3">
      <c r="A1" t="s">
        <v>0</v>
      </c>
      <c r="B1" t="s">
        <v>1</v>
      </c>
      <c r="C1" t="s">
        <v>2</v>
      </c>
      <c r="D1" t="s">
        <v>3</v>
      </c>
      <c r="E1" t="s">
        <v>4</v>
      </c>
      <c r="F1" t="s">
        <v>5</v>
      </c>
      <c r="G1" t="s">
        <v>6</v>
      </c>
      <c r="H1" t="s">
        <v>7</v>
      </c>
      <c r="I1" t="s">
        <v>13</v>
      </c>
    </row>
    <row r="2" spans="1:9" x14ac:dyDescent="0.3">
      <c r="A2">
        <v>2001</v>
      </c>
      <c r="B2" t="s">
        <v>8</v>
      </c>
      <c r="C2">
        <v>2001</v>
      </c>
      <c r="D2">
        <v>159</v>
      </c>
      <c r="E2">
        <v>-3</v>
      </c>
      <c r="F2">
        <v>1</v>
      </c>
      <c r="G2">
        <v>897.17158310000002</v>
      </c>
      <c r="H2">
        <v>0.53717626100000004</v>
      </c>
      <c r="I2">
        <f>(G2-AVERAGE(G$2:G$11))/_xlfn.STDEV.S(G$2:G$11)</f>
        <v>-1.021266612189015</v>
      </c>
    </row>
    <row r="3" spans="1:9" x14ac:dyDescent="0.3">
      <c r="A3">
        <v>2001</v>
      </c>
      <c r="B3" t="s">
        <v>8</v>
      </c>
      <c r="C3">
        <v>2001</v>
      </c>
      <c r="D3">
        <v>160</v>
      </c>
      <c r="E3">
        <v>-2</v>
      </c>
      <c r="F3">
        <v>1</v>
      </c>
      <c r="G3">
        <v>893.54819699999996</v>
      </c>
      <c r="H3">
        <v>0.54462024099999995</v>
      </c>
      <c r="I3">
        <f t="shared" ref="I3:I11" si="0">(G3-AVERAGE(G$2:G$11))/_xlfn.STDEV.S(G$2:G$11)</f>
        <v>-1.4560166235504752</v>
      </c>
    </row>
    <row r="4" spans="1:9" x14ac:dyDescent="0.3">
      <c r="A4">
        <v>2001</v>
      </c>
      <c r="B4" t="s">
        <v>8</v>
      </c>
      <c r="C4">
        <v>2001</v>
      </c>
      <c r="D4">
        <v>161</v>
      </c>
      <c r="E4">
        <v>-1</v>
      </c>
      <c r="F4">
        <v>1</v>
      </c>
      <c r="G4">
        <v>894.06672860000003</v>
      </c>
      <c r="H4">
        <v>0.56947670299999997</v>
      </c>
      <c r="I4">
        <f t="shared" si="0"/>
        <v>-1.3938008914231967</v>
      </c>
    </row>
    <row r="5" spans="1:9" x14ac:dyDescent="0.3">
      <c r="A5">
        <v>2001</v>
      </c>
      <c r="B5" t="s">
        <v>8</v>
      </c>
      <c r="C5">
        <v>2001</v>
      </c>
      <c r="D5">
        <v>162</v>
      </c>
      <c r="E5">
        <v>0</v>
      </c>
      <c r="F5">
        <v>1</v>
      </c>
      <c r="G5">
        <v>915.23581679999995</v>
      </c>
      <c r="H5">
        <v>0.690372867</v>
      </c>
      <c r="I5">
        <f t="shared" si="0"/>
        <v>1.1461606477187565</v>
      </c>
    </row>
    <row r="6" spans="1:9" x14ac:dyDescent="0.3">
      <c r="A6">
        <v>2001</v>
      </c>
      <c r="B6" t="s">
        <v>8</v>
      </c>
      <c r="C6">
        <v>2001</v>
      </c>
      <c r="D6">
        <v>163</v>
      </c>
      <c r="E6">
        <v>1</v>
      </c>
      <c r="F6">
        <v>1</v>
      </c>
      <c r="G6">
        <v>916.09620670000004</v>
      </c>
      <c r="H6">
        <v>0.72255540399999996</v>
      </c>
      <c r="I6">
        <f t="shared" si="0"/>
        <v>1.2493940621209139</v>
      </c>
    </row>
    <row r="7" spans="1:9" x14ac:dyDescent="0.3">
      <c r="A7">
        <v>2001</v>
      </c>
      <c r="B7" t="s">
        <v>8</v>
      </c>
      <c r="C7">
        <v>2001</v>
      </c>
      <c r="D7">
        <v>164</v>
      </c>
      <c r="E7">
        <v>2</v>
      </c>
      <c r="F7">
        <v>1</v>
      </c>
      <c r="G7">
        <v>911.85445370000002</v>
      </c>
      <c r="H7">
        <v>0.70703799700000003</v>
      </c>
      <c r="I7">
        <f t="shared" si="0"/>
        <v>0.74044963443696277</v>
      </c>
    </row>
    <row r="8" spans="1:9" x14ac:dyDescent="0.3">
      <c r="A8">
        <v>2001</v>
      </c>
      <c r="B8" t="s">
        <v>8</v>
      </c>
      <c r="C8">
        <v>2001</v>
      </c>
      <c r="D8">
        <v>165</v>
      </c>
      <c r="E8">
        <v>3</v>
      </c>
      <c r="F8">
        <v>1</v>
      </c>
      <c r="G8">
        <v>910.8159058</v>
      </c>
      <c r="H8">
        <v>0.69710534899999999</v>
      </c>
      <c r="I8">
        <f t="shared" si="0"/>
        <v>0.61584002926007475</v>
      </c>
    </row>
    <row r="9" spans="1:9" x14ac:dyDescent="0.3">
      <c r="A9">
        <v>2001</v>
      </c>
      <c r="B9" t="s">
        <v>8</v>
      </c>
      <c r="C9">
        <v>2001</v>
      </c>
      <c r="D9">
        <v>166</v>
      </c>
      <c r="E9">
        <v>4</v>
      </c>
      <c r="F9">
        <v>1</v>
      </c>
      <c r="G9">
        <v>907.76841130000003</v>
      </c>
      <c r="H9">
        <v>0.67892804500000004</v>
      </c>
      <c r="I9">
        <f t="shared" si="0"/>
        <v>0.2501880584422389</v>
      </c>
    </row>
    <row r="10" spans="1:9" x14ac:dyDescent="0.3">
      <c r="A10">
        <v>2001</v>
      </c>
      <c r="B10" t="s">
        <v>8</v>
      </c>
      <c r="C10">
        <v>2001</v>
      </c>
      <c r="D10">
        <v>167</v>
      </c>
      <c r="E10">
        <v>5</v>
      </c>
      <c r="F10">
        <v>1</v>
      </c>
      <c r="G10">
        <v>905.99131139999997</v>
      </c>
      <c r="H10">
        <v>0.66505925799999999</v>
      </c>
      <c r="I10">
        <f t="shared" si="0"/>
        <v>3.6963693057755202E-2</v>
      </c>
    </row>
    <row r="11" spans="1:9" x14ac:dyDescent="0.3">
      <c r="A11">
        <v>2001</v>
      </c>
      <c r="B11" t="s">
        <v>8</v>
      </c>
      <c r="C11">
        <v>2001</v>
      </c>
      <c r="D11">
        <v>168</v>
      </c>
      <c r="E11">
        <v>6</v>
      </c>
      <c r="F11">
        <v>1</v>
      </c>
      <c r="G11">
        <v>904.28379280000001</v>
      </c>
      <c r="H11">
        <v>0.65396660799999995</v>
      </c>
      <c r="I11">
        <f t="shared" si="0"/>
        <v>-0.16791199787396011</v>
      </c>
    </row>
    <row r="12" spans="1:9" x14ac:dyDescent="0.3">
      <c r="A12">
        <v>2001</v>
      </c>
      <c r="B12" t="s">
        <v>8</v>
      </c>
      <c r="C12">
        <v>2001</v>
      </c>
      <c r="D12">
        <v>159</v>
      </c>
      <c r="E12">
        <v>-3</v>
      </c>
      <c r="F12">
        <v>2</v>
      </c>
      <c r="G12">
        <v>507.84068489999999</v>
      </c>
      <c r="H12">
        <v>0.611863673</v>
      </c>
      <c r="I12">
        <f>(G12-AVERAGE(G$13:G$22))/_xlfn.STDEV.S(G$13:G$22)</f>
        <v>-6.6872538429502665E-2</v>
      </c>
    </row>
    <row r="13" spans="1:9" x14ac:dyDescent="0.3">
      <c r="A13">
        <v>2001</v>
      </c>
      <c r="B13" t="s">
        <v>8</v>
      </c>
      <c r="C13">
        <v>2001</v>
      </c>
      <c r="D13">
        <v>160</v>
      </c>
      <c r="E13">
        <v>-2</v>
      </c>
      <c r="F13">
        <v>2</v>
      </c>
      <c r="G13">
        <v>506.69221190000002</v>
      </c>
      <c r="H13">
        <v>0.61954749099999995</v>
      </c>
      <c r="I13">
        <f t="shared" ref="I13:I21" si="1">(G13-AVERAGE(G$13:G$22))/_xlfn.STDEV.S(G$13:G$22)</f>
        <v>-9.7715257486311866E-2</v>
      </c>
    </row>
    <row r="14" spans="1:9" x14ac:dyDescent="0.3">
      <c r="A14">
        <v>2001</v>
      </c>
      <c r="B14" t="s">
        <v>8</v>
      </c>
      <c r="C14">
        <v>2001</v>
      </c>
      <c r="D14">
        <v>161</v>
      </c>
      <c r="E14">
        <v>-1</v>
      </c>
      <c r="F14">
        <v>2</v>
      </c>
      <c r="G14">
        <v>508.46268359999999</v>
      </c>
      <c r="H14">
        <v>0.644413401</v>
      </c>
      <c r="I14">
        <f t="shared" si="1"/>
        <v>-5.0168505197723361E-2</v>
      </c>
    </row>
    <row r="15" spans="1:9" x14ac:dyDescent="0.3">
      <c r="A15">
        <v>2001</v>
      </c>
      <c r="B15" t="s">
        <v>8</v>
      </c>
      <c r="C15">
        <v>2001</v>
      </c>
      <c r="D15">
        <v>162</v>
      </c>
      <c r="E15">
        <v>0</v>
      </c>
      <c r="F15">
        <v>2</v>
      </c>
      <c r="G15">
        <v>525.84738949999996</v>
      </c>
      <c r="H15">
        <v>0.76277494300000004</v>
      </c>
      <c r="I15">
        <f t="shared" si="1"/>
        <v>0.41670498678595208</v>
      </c>
    </row>
    <row r="16" spans="1:9" x14ac:dyDescent="0.3">
      <c r="A16">
        <v>2001</v>
      </c>
      <c r="B16" t="s">
        <v>8</v>
      </c>
      <c r="C16">
        <v>2001</v>
      </c>
      <c r="D16">
        <v>163</v>
      </c>
      <c r="E16">
        <v>1</v>
      </c>
      <c r="F16">
        <v>2</v>
      </c>
      <c r="G16">
        <v>528.1626162</v>
      </c>
      <c r="H16">
        <v>0.785062017</v>
      </c>
      <c r="I16">
        <f t="shared" si="1"/>
        <v>0.47888136068496995</v>
      </c>
    </row>
    <row r="17" spans="1:9" x14ac:dyDescent="0.3">
      <c r="A17">
        <v>2001</v>
      </c>
      <c r="B17" t="s">
        <v>8</v>
      </c>
      <c r="C17">
        <v>2001</v>
      </c>
      <c r="D17">
        <v>164</v>
      </c>
      <c r="E17">
        <v>2</v>
      </c>
      <c r="F17">
        <v>2</v>
      </c>
      <c r="G17">
        <v>526.40516890000004</v>
      </c>
      <c r="H17">
        <v>0.76378476299999998</v>
      </c>
      <c r="I17">
        <f t="shared" si="1"/>
        <v>0.43168438406379694</v>
      </c>
    </row>
    <row r="18" spans="1:9" x14ac:dyDescent="0.3">
      <c r="A18">
        <v>2001</v>
      </c>
      <c r="B18" t="s">
        <v>8</v>
      </c>
      <c r="C18">
        <v>2001</v>
      </c>
      <c r="D18">
        <v>165</v>
      </c>
      <c r="E18">
        <v>3</v>
      </c>
      <c r="F18">
        <v>2</v>
      </c>
      <c r="G18">
        <v>526.8849755</v>
      </c>
      <c r="H18">
        <v>0.75121905099999997</v>
      </c>
      <c r="I18">
        <f t="shared" si="1"/>
        <v>0.44456978943719455</v>
      </c>
    </row>
    <row r="19" spans="1:9" x14ac:dyDescent="0.3">
      <c r="A19">
        <v>2001</v>
      </c>
      <c r="B19" t="s">
        <v>8</v>
      </c>
      <c r="C19">
        <v>2001</v>
      </c>
      <c r="D19">
        <v>166</v>
      </c>
      <c r="E19">
        <v>4</v>
      </c>
      <c r="F19">
        <v>2</v>
      </c>
      <c r="G19">
        <v>525.36963739999999</v>
      </c>
      <c r="H19">
        <v>0.73195224599999997</v>
      </c>
      <c r="I19">
        <f t="shared" si="1"/>
        <v>0.40387475586271726</v>
      </c>
    </row>
    <row r="20" spans="1:9" x14ac:dyDescent="0.3">
      <c r="A20">
        <v>2001</v>
      </c>
      <c r="B20" t="s">
        <v>8</v>
      </c>
      <c r="C20">
        <v>2001</v>
      </c>
      <c r="D20">
        <v>167</v>
      </c>
      <c r="E20">
        <v>5</v>
      </c>
      <c r="F20">
        <v>2</v>
      </c>
      <c r="G20">
        <v>524.69621640000003</v>
      </c>
      <c r="H20">
        <v>0.71796905</v>
      </c>
      <c r="I20">
        <f t="shared" si="1"/>
        <v>0.38578975542304222</v>
      </c>
    </row>
    <row r="21" spans="1:9" x14ac:dyDescent="0.3">
      <c r="A21">
        <v>2001</v>
      </c>
      <c r="B21" t="s">
        <v>8</v>
      </c>
      <c r="C21">
        <v>2001</v>
      </c>
      <c r="D21">
        <v>168</v>
      </c>
      <c r="E21">
        <v>6</v>
      </c>
      <c r="F21">
        <v>2</v>
      </c>
      <c r="G21">
        <v>524.12936319999994</v>
      </c>
      <c r="H21">
        <v>0.70710753500000001</v>
      </c>
      <c r="I21">
        <f t="shared" si="1"/>
        <v>0.37056667748036848</v>
      </c>
    </row>
    <row r="22" spans="1:9" x14ac:dyDescent="0.3">
      <c r="A22">
        <v>2001</v>
      </c>
      <c r="B22" t="s">
        <v>8</v>
      </c>
      <c r="C22">
        <v>2001</v>
      </c>
      <c r="D22">
        <v>159</v>
      </c>
      <c r="E22">
        <v>-3</v>
      </c>
      <c r="F22">
        <v>3</v>
      </c>
      <c r="G22">
        <v>406.6575378</v>
      </c>
      <c r="H22">
        <v>0.253216043</v>
      </c>
      <c r="I22">
        <f>(G22-AVERAGE(G$22:G$31))/_xlfn.STDEV.S(G$22:G$31)</f>
        <v>0.58773551355477549</v>
      </c>
    </row>
    <row r="23" spans="1:9" x14ac:dyDescent="0.3">
      <c r="A23">
        <v>2001</v>
      </c>
      <c r="B23" t="s">
        <v>8</v>
      </c>
      <c r="C23">
        <v>2001</v>
      </c>
      <c r="D23">
        <v>160</v>
      </c>
      <c r="E23">
        <v>-2</v>
      </c>
      <c r="F23">
        <v>3</v>
      </c>
      <c r="G23">
        <v>402.06671999999998</v>
      </c>
      <c r="H23">
        <v>0.25960198699999998</v>
      </c>
      <c r="I23">
        <f t="shared" ref="I23:I31" si="2">(G23-AVERAGE(G$22:G$31))/_xlfn.STDEV.S(G$22:G$31)</f>
        <v>0.12255789054907497</v>
      </c>
    </row>
    <row r="24" spans="1:9" x14ac:dyDescent="0.3">
      <c r="A24">
        <v>2001</v>
      </c>
      <c r="B24" t="s">
        <v>8</v>
      </c>
      <c r="C24">
        <v>2001</v>
      </c>
      <c r="D24">
        <v>161</v>
      </c>
      <c r="E24">
        <v>-1</v>
      </c>
      <c r="F24">
        <v>3</v>
      </c>
      <c r="G24">
        <v>399.99893320000001</v>
      </c>
      <c r="H24">
        <v>0.28320135400000002</v>
      </c>
      <c r="I24">
        <f t="shared" si="2"/>
        <v>-8.6966466637686479E-2</v>
      </c>
    </row>
    <row r="25" spans="1:9" x14ac:dyDescent="0.3">
      <c r="A25">
        <v>2001</v>
      </c>
      <c r="B25" t="s">
        <v>8</v>
      </c>
      <c r="C25">
        <v>2001</v>
      </c>
      <c r="D25">
        <v>162</v>
      </c>
      <c r="E25">
        <v>0</v>
      </c>
      <c r="F25">
        <v>3</v>
      </c>
      <c r="G25">
        <v>412.54549550000002</v>
      </c>
      <c r="H25">
        <v>0.40687104299999999</v>
      </c>
      <c r="I25">
        <f t="shared" si="2"/>
        <v>1.1843495127520653</v>
      </c>
    </row>
    <row r="26" spans="1:9" x14ac:dyDescent="0.3">
      <c r="A26">
        <v>2001</v>
      </c>
      <c r="B26" t="s">
        <v>8</v>
      </c>
      <c r="C26">
        <v>2001</v>
      </c>
      <c r="D26">
        <v>163</v>
      </c>
      <c r="E26">
        <v>1</v>
      </c>
      <c r="F26">
        <v>3</v>
      </c>
      <c r="G26">
        <v>412.38221149999998</v>
      </c>
      <c r="H26">
        <v>0.45800454200000001</v>
      </c>
      <c r="I26">
        <f t="shared" si="2"/>
        <v>1.1678042987392423</v>
      </c>
    </row>
    <row r="27" spans="1:9" x14ac:dyDescent="0.3">
      <c r="A27">
        <v>2001</v>
      </c>
      <c r="B27" t="s">
        <v>8</v>
      </c>
      <c r="C27">
        <v>2001</v>
      </c>
      <c r="D27">
        <v>164</v>
      </c>
      <c r="E27">
        <v>2</v>
      </c>
      <c r="F27">
        <v>3</v>
      </c>
      <c r="G27">
        <v>406.92419430000001</v>
      </c>
      <c r="H27">
        <v>0.45819728199999998</v>
      </c>
      <c r="I27">
        <f t="shared" si="2"/>
        <v>0.61475523906621354</v>
      </c>
    </row>
    <row r="28" spans="1:9" x14ac:dyDescent="0.3">
      <c r="A28">
        <v>2001</v>
      </c>
      <c r="B28" t="s">
        <v>8</v>
      </c>
      <c r="C28">
        <v>2001</v>
      </c>
      <c r="D28">
        <v>165</v>
      </c>
      <c r="E28">
        <v>3</v>
      </c>
      <c r="F28">
        <v>3</v>
      </c>
      <c r="G28">
        <v>402.1325018</v>
      </c>
      <c r="H28">
        <v>0.456096271</v>
      </c>
      <c r="I28">
        <f t="shared" si="2"/>
        <v>0.12922341784598659</v>
      </c>
    </row>
    <row r="29" spans="1:9" x14ac:dyDescent="0.3">
      <c r="A29">
        <v>2001</v>
      </c>
      <c r="B29" t="s">
        <v>8</v>
      </c>
      <c r="C29">
        <v>2001</v>
      </c>
      <c r="D29">
        <v>166</v>
      </c>
      <c r="E29">
        <v>4</v>
      </c>
      <c r="F29">
        <v>3</v>
      </c>
      <c r="G29">
        <v>395.12747109999998</v>
      </c>
      <c r="H29">
        <v>0.44071917999999999</v>
      </c>
      <c r="I29">
        <f t="shared" si="2"/>
        <v>-0.58058116862833409</v>
      </c>
    </row>
    <row r="30" spans="1:9" x14ac:dyDescent="0.3">
      <c r="A30">
        <v>2001</v>
      </c>
      <c r="B30" t="s">
        <v>8</v>
      </c>
      <c r="C30">
        <v>2001</v>
      </c>
      <c r="D30">
        <v>167</v>
      </c>
      <c r="E30">
        <v>5</v>
      </c>
      <c r="F30">
        <v>3</v>
      </c>
      <c r="G30">
        <v>388.54772850000001</v>
      </c>
      <c r="H30">
        <v>0.42648668299999998</v>
      </c>
      <c r="I30">
        <f t="shared" si="2"/>
        <v>-1.2472922331923251</v>
      </c>
    </row>
    <row r="31" spans="1:9" x14ac:dyDescent="0.3">
      <c r="A31">
        <v>2001</v>
      </c>
      <c r="B31" t="s">
        <v>8</v>
      </c>
      <c r="C31">
        <v>2001</v>
      </c>
      <c r="D31">
        <v>168</v>
      </c>
      <c r="E31">
        <v>6</v>
      </c>
      <c r="F31">
        <v>3</v>
      </c>
      <c r="G31">
        <v>382.18922120000002</v>
      </c>
      <c r="H31">
        <v>0.41409845699999998</v>
      </c>
      <c r="I31">
        <f t="shared" si="2"/>
        <v>-1.8915860040490933</v>
      </c>
    </row>
    <row r="32" spans="1:9" x14ac:dyDescent="0.3">
      <c r="A32">
        <v>2001</v>
      </c>
      <c r="B32" t="s">
        <v>8</v>
      </c>
      <c r="C32">
        <v>2001</v>
      </c>
      <c r="D32">
        <v>159</v>
      </c>
      <c r="E32">
        <v>-3</v>
      </c>
      <c r="F32">
        <v>4</v>
      </c>
      <c r="G32">
        <v>124.9436151</v>
      </c>
      <c r="H32">
        <v>0.169269589</v>
      </c>
      <c r="I32">
        <f>(G32-AVERAGE(G$32:G$41))/_xlfn.STDEV.S(G$32:G$41)</f>
        <v>-1.3954006230475706</v>
      </c>
    </row>
    <row r="33" spans="1:9" x14ac:dyDescent="0.3">
      <c r="A33">
        <v>2001</v>
      </c>
      <c r="B33" t="s">
        <v>8</v>
      </c>
      <c r="C33">
        <v>2001</v>
      </c>
      <c r="D33">
        <v>160</v>
      </c>
      <c r="E33">
        <v>-2</v>
      </c>
      <c r="F33">
        <v>4</v>
      </c>
      <c r="G33">
        <v>123.61493059999999</v>
      </c>
      <c r="H33">
        <v>0.17640973200000001</v>
      </c>
      <c r="I33">
        <f t="shared" ref="I33:I41" si="3">(G33-AVERAGE(G$32:G$41))/_xlfn.STDEV.S(G$32:G$41)</f>
        <v>-1.518457193695939</v>
      </c>
    </row>
    <row r="34" spans="1:9" x14ac:dyDescent="0.3">
      <c r="A34">
        <v>2001</v>
      </c>
      <c r="B34" t="s">
        <v>8</v>
      </c>
      <c r="C34">
        <v>2001</v>
      </c>
      <c r="D34">
        <v>161</v>
      </c>
      <c r="E34">
        <v>-1</v>
      </c>
      <c r="F34">
        <v>4</v>
      </c>
      <c r="G34">
        <v>125.6556326</v>
      </c>
      <c r="H34">
        <v>0.202391505</v>
      </c>
      <c r="I34">
        <f t="shared" si="3"/>
        <v>-1.3294568780941038</v>
      </c>
    </row>
    <row r="35" spans="1:9" x14ac:dyDescent="0.3">
      <c r="A35">
        <v>2001</v>
      </c>
      <c r="B35" t="s">
        <v>8</v>
      </c>
      <c r="C35">
        <v>2001</v>
      </c>
      <c r="D35">
        <v>162</v>
      </c>
      <c r="E35">
        <v>0</v>
      </c>
      <c r="F35">
        <v>4</v>
      </c>
      <c r="G35">
        <v>143.43649669999999</v>
      </c>
      <c r="H35">
        <v>0.33659781500000002</v>
      </c>
      <c r="I35">
        <f t="shared" si="3"/>
        <v>0.31732394858873353</v>
      </c>
    </row>
    <row r="36" spans="1:9" x14ac:dyDescent="0.3">
      <c r="A36">
        <v>2001</v>
      </c>
      <c r="B36" t="s">
        <v>8</v>
      </c>
      <c r="C36">
        <v>2001</v>
      </c>
      <c r="D36">
        <v>163</v>
      </c>
      <c r="E36">
        <v>1</v>
      </c>
      <c r="F36">
        <v>4</v>
      </c>
      <c r="G36">
        <v>144.8150756</v>
      </c>
      <c r="H36">
        <v>0.39140896200000003</v>
      </c>
      <c r="I36">
        <f t="shared" si="3"/>
        <v>0.44500150620470624</v>
      </c>
    </row>
    <row r="37" spans="1:9" x14ac:dyDescent="0.3">
      <c r="A37">
        <v>2001</v>
      </c>
      <c r="B37" t="s">
        <v>8</v>
      </c>
      <c r="C37">
        <v>2001</v>
      </c>
      <c r="D37">
        <v>164</v>
      </c>
      <c r="E37">
        <v>2</v>
      </c>
      <c r="F37">
        <v>4</v>
      </c>
      <c r="G37">
        <v>143.9620558</v>
      </c>
      <c r="H37">
        <v>0.39141176700000002</v>
      </c>
      <c r="I37">
        <f t="shared" si="3"/>
        <v>0.36599878487909715</v>
      </c>
    </row>
    <row r="38" spans="1:9" x14ac:dyDescent="0.3">
      <c r="A38">
        <v>2001</v>
      </c>
      <c r="B38" t="s">
        <v>8</v>
      </c>
      <c r="C38">
        <v>2001</v>
      </c>
      <c r="D38">
        <v>165</v>
      </c>
      <c r="E38">
        <v>3</v>
      </c>
      <c r="F38">
        <v>4</v>
      </c>
      <c r="G38">
        <v>146.3255058</v>
      </c>
      <c r="H38">
        <v>0.38969264599999998</v>
      </c>
      <c r="I38">
        <f t="shared" si="3"/>
        <v>0.58489051718942708</v>
      </c>
    </row>
    <row r="39" spans="1:9" x14ac:dyDescent="0.3">
      <c r="A39">
        <v>2001</v>
      </c>
      <c r="B39" t="s">
        <v>8</v>
      </c>
      <c r="C39">
        <v>2001</v>
      </c>
      <c r="D39">
        <v>166</v>
      </c>
      <c r="E39">
        <v>4</v>
      </c>
      <c r="F39">
        <v>4</v>
      </c>
      <c r="G39">
        <v>147.13178310000001</v>
      </c>
      <c r="H39">
        <v>0.37329462600000002</v>
      </c>
      <c r="I39">
        <f t="shared" si="3"/>
        <v>0.6595641658468967</v>
      </c>
    </row>
    <row r="40" spans="1:9" x14ac:dyDescent="0.3">
      <c r="A40">
        <v>2001</v>
      </c>
      <c r="B40" t="s">
        <v>8</v>
      </c>
      <c r="C40">
        <v>2001</v>
      </c>
      <c r="D40">
        <v>167</v>
      </c>
      <c r="E40">
        <v>5</v>
      </c>
      <c r="F40">
        <v>4</v>
      </c>
      <c r="G40">
        <v>149.0171186</v>
      </c>
      <c r="H40">
        <v>0.357899201</v>
      </c>
      <c r="I40">
        <f t="shared" si="3"/>
        <v>0.83417515976729328</v>
      </c>
    </row>
    <row r="41" spans="1:9" x14ac:dyDescent="0.3">
      <c r="A41">
        <v>2001</v>
      </c>
      <c r="B41" t="s">
        <v>8</v>
      </c>
      <c r="C41">
        <v>2001</v>
      </c>
      <c r="D41">
        <v>168</v>
      </c>
      <c r="E41">
        <v>6</v>
      </c>
      <c r="F41">
        <v>4</v>
      </c>
      <c r="G41">
        <v>151.2001851</v>
      </c>
      <c r="H41">
        <v>0.34443943700000001</v>
      </c>
      <c r="I41">
        <f t="shared" si="3"/>
        <v>1.0363606123614451</v>
      </c>
    </row>
    <row r="42" spans="1:9" x14ac:dyDescent="0.3">
      <c r="A42">
        <v>2001</v>
      </c>
      <c r="B42" t="s">
        <v>8</v>
      </c>
      <c r="C42">
        <v>2001</v>
      </c>
      <c r="D42">
        <v>159</v>
      </c>
      <c r="E42">
        <v>-3</v>
      </c>
      <c r="F42">
        <v>5</v>
      </c>
      <c r="G42">
        <v>150.45821749999999</v>
      </c>
      <c r="H42">
        <v>0.12858757300000001</v>
      </c>
      <c r="I42">
        <f>(G42-AVERAGE(G$42:G$51))/_xlfn.STDEV.S(G$42:G$51)</f>
        <v>-0.6886907532567309</v>
      </c>
    </row>
    <row r="43" spans="1:9" x14ac:dyDescent="0.3">
      <c r="A43">
        <v>2001</v>
      </c>
      <c r="B43" t="s">
        <v>8</v>
      </c>
      <c r="C43">
        <v>2001</v>
      </c>
      <c r="D43">
        <v>160</v>
      </c>
      <c r="E43">
        <v>-2</v>
      </c>
      <c r="F43">
        <v>5</v>
      </c>
      <c r="G43">
        <v>147.95745679999999</v>
      </c>
      <c r="H43">
        <v>0.135954356</v>
      </c>
      <c r="I43">
        <f t="shared" ref="I43:I51" si="4">(G43-AVERAGE(G$42:G$51))/_xlfn.STDEV.S(G$42:G$51)</f>
        <v>-1.1634300250899072</v>
      </c>
    </row>
    <row r="44" spans="1:9" x14ac:dyDescent="0.3">
      <c r="A44">
        <v>2001</v>
      </c>
      <c r="B44" t="s">
        <v>8</v>
      </c>
      <c r="C44">
        <v>2001</v>
      </c>
      <c r="D44">
        <v>161</v>
      </c>
      <c r="E44">
        <v>-1</v>
      </c>
      <c r="F44">
        <v>5</v>
      </c>
      <c r="G44">
        <v>148.2128409</v>
      </c>
      <c r="H44">
        <v>0.16357057999999999</v>
      </c>
      <c r="I44">
        <f t="shared" si="4"/>
        <v>-1.1149484324002197</v>
      </c>
    </row>
    <row r="45" spans="1:9" x14ac:dyDescent="0.3">
      <c r="A45">
        <v>2001</v>
      </c>
      <c r="B45" t="s">
        <v>8</v>
      </c>
      <c r="C45">
        <v>2001</v>
      </c>
      <c r="D45">
        <v>162</v>
      </c>
      <c r="E45">
        <v>0</v>
      </c>
      <c r="F45">
        <v>5</v>
      </c>
      <c r="G45">
        <v>162.13737019999999</v>
      </c>
      <c r="H45">
        <v>0.30775993699999998</v>
      </c>
      <c r="I45">
        <f t="shared" si="4"/>
        <v>1.5284555928236736</v>
      </c>
    </row>
    <row r="46" spans="1:9" x14ac:dyDescent="0.3">
      <c r="A46">
        <v>2001</v>
      </c>
      <c r="B46" t="s">
        <v>8</v>
      </c>
      <c r="C46">
        <v>2001</v>
      </c>
      <c r="D46">
        <v>163</v>
      </c>
      <c r="E46">
        <v>1</v>
      </c>
      <c r="F46">
        <v>5</v>
      </c>
      <c r="G46">
        <v>161.26234679999999</v>
      </c>
      <c r="H46">
        <v>0.36714554399999999</v>
      </c>
      <c r="I46">
        <f t="shared" si="4"/>
        <v>1.3623429488777767</v>
      </c>
    </row>
    <row r="47" spans="1:9" x14ac:dyDescent="0.3">
      <c r="A47">
        <v>2001</v>
      </c>
      <c r="B47" t="s">
        <v>8</v>
      </c>
      <c r="C47">
        <v>2001</v>
      </c>
      <c r="D47">
        <v>164</v>
      </c>
      <c r="E47">
        <v>2</v>
      </c>
      <c r="F47">
        <v>5</v>
      </c>
      <c r="G47">
        <v>157.9490188</v>
      </c>
      <c r="H47">
        <v>0.36765393400000002</v>
      </c>
      <c r="I47">
        <f t="shared" si="4"/>
        <v>0.73334757076564216</v>
      </c>
    </row>
    <row r="48" spans="1:9" x14ac:dyDescent="0.3">
      <c r="A48">
        <v>2001</v>
      </c>
      <c r="B48" t="s">
        <v>8</v>
      </c>
      <c r="C48">
        <v>2001</v>
      </c>
      <c r="D48">
        <v>165</v>
      </c>
      <c r="E48">
        <v>3</v>
      </c>
      <c r="F48">
        <v>5</v>
      </c>
      <c r="G48">
        <v>157.02886100000001</v>
      </c>
      <c r="H48">
        <v>0.365200478</v>
      </c>
      <c r="I48">
        <f t="shared" si="4"/>
        <v>0.55866670508200578</v>
      </c>
    </row>
    <row r="49" spans="1:9" x14ac:dyDescent="0.3">
      <c r="A49">
        <v>2001</v>
      </c>
      <c r="B49" t="s">
        <v>8</v>
      </c>
      <c r="C49">
        <v>2001</v>
      </c>
      <c r="D49">
        <v>166</v>
      </c>
      <c r="E49">
        <v>4</v>
      </c>
      <c r="F49">
        <v>5</v>
      </c>
      <c r="G49">
        <v>154.2555629</v>
      </c>
      <c r="H49">
        <v>0.347208091</v>
      </c>
      <c r="I49">
        <f t="shared" si="4"/>
        <v>3.2189493339861333E-2</v>
      </c>
    </row>
    <row r="50" spans="1:9" x14ac:dyDescent="0.3">
      <c r="A50">
        <v>2001</v>
      </c>
      <c r="B50" t="s">
        <v>8</v>
      </c>
      <c r="C50">
        <v>2001</v>
      </c>
      <c r="D50">
        <v>167</v>
      </c>
      <c r="E50">
        <v>5</v>
      </c>
      <c r="F50">
        <v>5</v>
      </c>
      <c r="G50">
        <v>152.01904680000001</v>
      </c>
      <c r="H50">
        <v>0.33013783099999999</v>
      </c>
      <c r="I50">
        <f t="shared" si="4"/>
        <v>-0.39238612669334283</v>
      </c>
    </row>
    <row r="51" spans="1:9" x14ac:dyDescent="0.3">
      <c r="A51">
        <v>2001</v>
      </c>
      <c r="B51" t="s">
        <v>8</v>
      </c>
      <c r="C51">
        <v>2001</v>
      </c>
      <c r="D51">
        <v>168</v>
      </c>
      <c r="E51">
        <v>6</v>
      </c>
      <c r="F51">
        <v>5</v>
      </c>
      <c r="G51">
        <v>149.57927720000001</v>
      </c>
      <c r="H51">
        <v>0.31509344299999997</v>
      </c>
      <c r="I51">
        <f t="shared" si="4"/>
        <v>-0.85554697344878083</v>
      </c>
    </row>
    <row r="52" spans="1:9" x14ac:dyDescent="0.3">
      <c r="A52">
        <v>2001</v>
      </c>
      <c r="B52" t="s">
        <v>8</v>
      </c>
      <c r="C52">
        <v>2001</v>
      </c>
      <c r="D52">
        <v>159</v>
      </c>
      <c r="E52">
        <v>-3</v>
      </c>
      <c r="F52">
        <v>6</v>
      </c>
      <c r="G52">
        <v>26.631855399999999</v>
      </c>
      <c r="I52">
        <f>(G52-AVERAGE(G$52:G$61))/_xlfn.STDEV.S(G$52:G$61)</f>
        <v>-0.98326978073572635</v>
      </c>
    </row>
    <row r="53" spans="1:9" x14ac:dyDescent="0.3">
      <c r="A53">
        <v>2001</v>
      </c>
      <c r="B53" t="s">
        <v>8</v>
      </c>
      <c r="C53">
        <v>2001</v>
      </c>
      <c r="D53">
        <v>160</v>
      </c>
      <c r="E53">
        <v>-2</v>
      </c>
      <c r="F53">
        <v>6</v>
      </c>
      <c r="G53">
        <v>24.787770399999999</v>
      </c>
      <c r="I53">
        <f t="shared" ref="I53:I61" si="5">(G53-AVERAGE(G$52:G$61))/_xlfn.STDEV.S(G$52:G$61)</f>
        <v>-1.5300439050645886</v>
      </c>
    </row>
    <row r="54" spans="1:9" x14ac:dyDescent="0.3">
      <c r="A54">
        <v>2001</v>
      </c>
      <c r="B54" t="s">
        <v>8</v>
      </c>
      <c r="C54">
        <v>2001</v>
      </c>
      <c r="D54">
        <v>161</v>
      </c>
      <c r="E54">
        <v>-1</v>
      </c>
      <c r="F54">
        <v>6</v>
      </c>
      <c r="G54">
        <v>24.68242433</v>
      </c>
      <c r="I54">
        <f t="shared" si="5"/>
        <v>-1.5612791817333631</v>
      </c>
    </row>
    <row r="55" spans="1:9" x14ac:dyDescent="0.3">
      <c r="A55">
        <v>2001</v>
      </c>
      <c r="B55" t="s">
        <v>8</v>
      </c>
      <c r="C55">
        <v>2001</v>
      </c>
      <c r="D55">
        <v>162</v>
      </c>
      <c r="E55">
        <v>0</v>
      </c>
      <c r="F55">
        <v>6</v>
      </c>
      <c r="G55">
        <v>32.998770970000002</v>
      </c>
      <c r="I55">
        <f t="shared" si="5"/>
        <v>0.90453077371949231</v>
      </c>
    </row>
    <row r="56" spans="1:9" x14ac:dyDescent="0.3">
      <c r="A56">
        <v>2001</v>
      </c>
      <c r="B56" t="s">
        <v>8</v>
      </c>
      <c r="C56">
        <v>2001</v>
      </c>
      <c r="D56">
        <v>163</v>
      </c>
      <c r="E56">
        <v>1</v>
      </c>
      <c r="F56">
        <v>6</v>
      </c>
      <c r="G56">
        <v>33.682021939999998</v>
      </c>
      <c r="I56">
        <f t="shared" si="5"/>
        <v>1.1071157688897766</v>
      </c>
    </row>
    <row r="57" spans="1:9" x14ac:dyDescent="0.3">
      <c r="A57">
        <v>2001</v>
      </c>
      <c r="B57" t="s">
        <v>8</v>
      </c>
      <c r="C57">
        <v>2001</v>
      </c>
      <c r="D57">
        <v>164</v>
      </c>
      <c r="E57">
        <v>2</v>
      </c>
      <c r="F57">
        <v>6</v>
      </c>
      <c r="G57">
        <v>32.422483530000001</v>
      </c>
      <c r="I57">
        <f t="shared" si="5"/>
        <v>0.73366063467073772</v>
      </c>
    </row>
    <row r="58" spans="1:9" x14ac:dyDescent="0.3">
      <c r="A58">
        <v>2001</v>
      </c>
      <c r="B58" t="s">
        <v>8</v>
      </c>
      <c r="C58">
        <v>2001</v>
      </c>
      <c r="D58">
        <v>165</v>
      </c>
      <c r="E58">
        <v>3</v>
      </c>
      <c r="F58">
        <v>6</v>
      </c>
      <c r="G58">
        <v>32.277637060000004</v>
      </c>
      <c r="I58">
        <f t="shared" si="5"/>
        <v>0.69071342681623238</v>
      </c>
    </row>
    <row r="59" spans="1:9" x14ac:dyDescent="0.3">
      <c r="A59">
        <v>2001</v>
      </c>
      <c r="B59" t="s">
        <v>8</v>
      </c>
      <c r="C59">
        <v>2001</v>
      </c>
      <c r="D59">
        <v>166</v>
      </c>
      <c r="E59">
        <v>4</v>
      </c>
      <c r="F59">
        <v>6</v>
      </c>
      <c r="G59">
        <v>31.241171640000001</v>
      </c>
      <c r="I59">
        <f t="shared" si="5"/>
        <v>0.3833997875763665</v>
      </c>
    </row>
    <row r="60" spans="1:9" x14ac:dyDescent="0.3">
      <c r="A60">
        <v>2001</v>
      </c>
      <c r="B60" t="s">
        <v>8</v>
      </c>
      <c r="C60">
        <v>2001</v>
      </c>
      <c r="D60">
        <v>167</v>
      </c>
      <c r="E60">
        <v>5</v>
      </c>
      <c r="F60">
        <v>6</v>
      </c>
      <c r="G60">
        <v>30.677953070000001</v>
      </c>
      <c r="I60">
        <f t="shared" si="5"/>
        <v>0.21640458918935934</v>
      </c>
    </row>
    <row r="61" spans="1:9" x14ac:dyDescent="0.3">
      <c r="A61">
        <v>2001</v>
      </c>
      <c r="B61" t="s">
        <v>8</v>
      </c>
      <c r="C61">
        <v>2001</v>
      </c>
      <c r="D61">
        <v>168</v>
      </c>
      <c r="E61">
        <v>6</v>
      </c>
      <c r="F61">
        <v>6</v>
      </c>
      <c r="G61">
        <v>30.078844289999999</v>
      </c>
      <c r="I61">
        <f t="shared" si="5"/>
        <v>3.8767886671723754E-2</v>
      </c>
    </row>
    <row r="62" spans="1:9" x14ac:dyDescent="0.3">
      <c r="A62">
        <v>2006</v>
      </c>
      <c r="B62" t="s">
        <v>8</v>
      </c>
      <c r="C62">
        <v>2001</v>
      </c>
      <c r="D62">
        <v>159</v>
      </c>
      <c r="E62">
        <v>-3</v>
      </c>
      <c r="F62">
        <v>1</v>
      </c>
      <c r="G62">
        <v>1058.063492</v>
      </c>
      <c r="H62">
        <v>0.53699371699999998</v>
      </c>
      <c r="I62">
        <f>(G62-AVERAGE(G$62:G$71))/_xlfn.STDEV.S(G$62:G$71)</f>
        <v>-1.1701026149128526</v>
      </c>
    </row>
    <row r="63" spans="1:9" x14ac:dyDescent="0.3">
      <c r="A63">
        <v>2006</v>
      </c>
      <c r="B63" t="s">
        <v>8</v>
      </c>
      <c r="C63">
        <v>2001</v>
      </c>
      <c r="D63">
        <v>160</v>
      </c>
      <c r="E63">
        <v>-2</v>
      </c>
      <c r="F63">
        <v>1</v>
      </c>
      <c r="G63">
        <v>1054.8501819999999</v>
      </c>
      <c r="H63">
        <v>0.54442632199999996</v>
      </c>
      <c r="I63">
        <f t="shared" ref="I63:I71" si="6">(G63-AVERAGE(G$62:G$71))/_xlfn.STDEV.S(G$62:G$71)</f>
        <v>-1.4976256862911734</v>
      </c>
    </row>
    <row r="64" spans="1:9" x14ac:dyDescent="0.3">
      <c r="A64">
        <v>2006</v>
      </c>
      <c r="B64" t="s">
        <v>8</v>
      </c>
      <c r="C64">
        <v>2001</v>
      </c>
      <c r="D64">
        <v>161</v>
      </c>
      <c r="E64">
        <v>-1</v>
      </c>
      <c r="F64">
        <v>1</v>
      </c>
      <c r="G64">
        <v>1056.3489629999999</v>
      </c>
      <c r="H64">
        <v>0.56925012900000005</v>
      </c>
      <c r="I64">
        <f t="shared" si="6"/>
        <v>-1.3448594245724288</v>
      </c>
    </row>
    <row r="65" spans="1:9" x14ac:dyDescent="0.3">
      <c r="A65">
        <v>2006</v>
      </c>
      <c r="B65" t="s">
        <v>8</v>
      </c>
      <c r="C65">
        <v>2001</v>
      </c>
      <c r="D65">
        <v>162</v>
      </c>
      <c r="E65">
        <v>0</v>
      </c>
      <c r="F65">
        <v>1</v>
      </c>
      <c r="G65">
        <v>1080.805337</v>
      </c>
      <c r="H65">
        <v>0.689918696</v>
      </c>
      <c r="I65">
        <f t="shared" si="6"/>
        <v>1.1479055832409204</v>
      </c>
    </row>
    <row r="66" spans="1:9" x14ac:dyDescent="0.3">
      <c r="A66">
        <v>2006</v>
      </c>
      <c r="B66" t="s">
        <v>8</v>
      </c>
      <c r="C66">
        <v>2001</v>
      </c>
      <c r="D66">
        <v>163</v>
      </c>
      <c r="E66">
        <v>1</v>
      </c>
      <c r="F66">
        <v>1</v>
      </c>
      <c r="G66">
        <v>1081.0692309999999</v>
      </c>
      <c r="H66">
        <v>0.72182357900000005</v>
      </c>
      <c r="I66">
        <f t="shared" si="6"/>
        <v>1.1748035088684781</v>
      </c>
    </row>
    <row r="67" spans="1:9" x14ac:dyDescent="0.3">
      <c r="A67">
        <v>2006</v>
      </c>
      <c r="B67" t="s">
        <v>8</v>
      </c>
      <c r="C67">
        <v>2001</v>
      </c>
      <c r="D67">
        <v>164</v>
      </c>
      <c r="E67">
        <v>2</v>
      </c>
      <c r="F67">
        <v>1</v>
      </c>
      <c r="G67">
        <v>1076.122335</v>
      </c>
      <c r="H67">
        <v>0.70635932999999995</v>
      </c>
      <c r="I67">
        <f t="shared" si="6"/>
        <v>0.6705812048551526</v>
      </c>
    </row>
    <row r="68" spans="1:9" x14ac:dyDescent="0.3">
      <c r="A68">
        <v>2006</v>
      </c>
      <c r="B68" t="s">
        <v>8</v>
      </c>
      <c r="C68">
        <v>2001</v>
      </c>
      <c r="D68">
        <v>165</v>
      </c>
      <c r="E68">
        <v>3</v>
      </c>
      <c r="F68">
        <v>1</v>
      </c>
      <c r="G68">
        <v>1075.238196</v>
      </c>
      <c r="H68">
        <v>0.696511141</v>
      </c>
      <c r="I68">
        <f t="shared" si="6"/>
        <v>0.5804635626714385</v>
      </c>
    </row>
    <row r="69" spans="1:9" x14ac:dyDescent="0.3">
      <c r="A69">
        <v>2006</v>
      </c>
      <c r="B69" t="s">
        <v>8</v>
      </c>
      <c r="C69">
        <v>2001</v>
      </c>
      <c r="D69">
        <v>166</v>
      </c>
      <c r="E69">
        <v>4</v>
      </c>
      <c r="F69">
        <v>1</v>
      </c>
      <c r="G69">
        <v>1072.243455</v>
      </c>
      <c r="H69">
        <v>0.678422894</v>
      </c>
      <c r="I69">
        <f t="shared" si="6"/>
        <v>0.27521857532115224</v>
      </c>
    </row>
    <row r="70" spans="1:9" x14ac:dyDescent="0.3">
      <c r="A70">
        <v>2006</v>
      </c>
      <c r="B70" t="s">
        <v>8</v>
      </c>
      <c r="C70">
        <v>2001</v>
      </c>
      <c r="D70">
        <v>167</v>
      </c>
      <c r="E70">
        <v>5</v>
      </c>
      <c r="F70">
        <v>1</v>
      </c>
      <c r="G70">
        <v>1070.871161</v>
      </c>
      <c r="H70">
        <v>0.66462120899999999</v>
      </c>
      <c r="I70">
        <f t="shared" si="6"/>
        <v>0.13534475495709397</v>
      </c>
    </row>
    <row r="71" spans="1:9" x14ac:dyDescent="0.3">
      <c r="A71">
        <v>2006</v>
      </c>
      <c r="B71" t="s">
        <v>8</v>
      </c>
      <c r="C71">
        <v>2001</v>
      </c>
      <c r="D71">
        <v>168</v>
      </c>
      <c r="E71">
        <v>6</v>
      </c>
      <c r="F71">
        <v>1</v>
      </c>
      <c r="G71">
        <v>1069.8206620000001</v>
      </c>
      <c r="H71">
        <v>0.65360426699999996</v>
      </c>
      <c r="I71">
        <f t="shared" si="6"/>
        <v>2.8270535862195911E-2</v>
      </c>
    </row>
    <row r="72" spans="1:9" x14ac:dyDescent="0.3">
      <c r="A72">
        <v>2006</v>
      </c>
      <c r="B72" t="s">
        <v>8</v>
      </c>
      <c r="C72">
        <v>2001</v>
      </c>
      <c r="D72">
        <v>159</v>
      </c>
      <c r="E72">
        <v>-3</v>
      </c>
      <c r="F72">
        <v>2</v>
      </c>
      <c r="G72">
        <v>579.2263921</v>
      </c>
      <c r="H72">
        <v>0.61164358200000002</v>
      </c>
      <c r="I72">
        <f>(G72-AVERAGE(G$72:G$81))/_xlfn.STDEV.S(G$72:G$81)</f>
        <v>-1.4176738824302439</v>
      </c>
    </row>
    <row r="73" spans="1:9" x14ac:dyDescent="0.3">
      <c r="A73">
        <v>2006</v>
      </c>
      <c r="B73" t="s">
        <v>8</v>
      </c>
      <c r="C73">
        <v>2001</v>
      </c>
      <c r="D73">
        <v>160</v>
      </c>
      <c r="E73">
        <v>-2</v>
      </c>
      <c r="F73">
        <v>2</v>
      </c>
      <c r="G73">
        <v>578.17705869999998</v>
      </c>
      <c r="H73">
        <v>0.61931441399999998</v>
      </c>
      <c r="I73">
        <f t="shared" ref="I73:I81" si="7">(G73-AVERAGE(G$72:G$81))/_xlfn.STDEV.S(G$72:G$81)</f>
        <v>-1.5371217404698638</v>
      </c>
    </row>
    <row r="74" spans="1:9" x14ac:dyDescent="0.3">
      <c r="A74">
        <v>2006</v>
      </c>
      <c r="B74" t="s">
        <v>8</v>
      </c>
      <c r="C74">
        <v>2001</v>
      </c>
      <c r="D74">
        <v>161</v>
      </c>
      <c r="E74">
        <v>-1</v>
      </c>
      <c r="F74">
        <v>2</v>
      </c>
      <c r="G74">
        <v>580.01898359999996</v>
      </c>
      <c r="H74">
        <v>0.64411744100000001</v>
      </c>
      <c r="I74">
        <f t="shared" si="7"/>
        <v>-1.3274515022263906</v>
      </c>
    </row>
    <row r="75" spans="1:9" x14ac:dyDescent="0.3">
      <c r="A75">
        <v>2006</v>
      </c>
      <c r="B75" t="s">
        <v>8</v>
      </c>
      <c r="C75">
        <v>2001</v>
      </c>
      <c r="D75">
        <v>162</v>
      </c>
      <c r="E75">
        <v>0</v>
      </c>
      <c r="F75">
        <v>2</v>
      </c>
      <c r="G75">
        <v>597.57178329999999</v>
      </c>
      <c r="H75">
        <v>0.76212366399999998</v>
      </c>
      <c r="I75">
        <f t="shared" si="7"/>
        <v>0.67062110916998641</v>
      </c>
    </row>
    <row r="76" spans="1:9" x14ac:dyDescent="0.3">
      <c r="A76">
        <v>2006</v>
      </c>
      <c r="B76" t="s">
        <v>8</v>
      </c>
      <c r="C76">
        <v>2001</v>
      </c>
      <c r="D76">
        <v>163</v>
      </c>
      <c r="E76">
        <v>1</v>
      </c>
      <c r="F76">
        <v>2</v>
      </c>
      <c r="G76">
        <v>599.76140810000004</v>
      </c>
      <c r="H76">
        <v>0.78434423799999997</v>
      </c>
      <c r="I76">
        <f t="shared" si="7"/>
        <v>0.91987076830637793</v>
      </c>
    </row>
    <row r="77" spans="1:9" x14ac:dyDescent="0.3">
      <c r="A77">
        <v>2006</v>
      </c>
      <c r="B77" t="s">
        <v>8</v>
      </c>
      <c r="C77">
        <v>2001</v>
      </c>
      <c r="D77">
        <v>164</v>
      </c>
      <c r="E77">
        <v>2</v>
      </c>
      <c r="F77">
        <v>2</v>
      </c>
      <c r="G77">
        <v>597.78174279999996</v>
      </c>
      <c r="H77">
        <v>0.76329893500000001</v>
      </c>
      <c r="I77">
        <f t="shared" si="7"/>
        <v>0.69452124667639303</v>
      </c>
    </row>
    <row r="78" spans="1:9" x14ac:dyDescent="0.3">
      <c r="A78">
        <v>2006</v>
      </c>
      <c r="B78" t="s">
        <v>8</v>
      </c>
      <c r="C78">
        <v>2001</v>
      </c>
      <c r="D78">
        <v>165</v>
      </c>
      <c r="E78">
        <v>3</v>
      </c>
      <c r="F78">
        <v>2</v>
      </c>
      <c r="G78">
        <v>598.0673051</v>
      </c>
      <c r="H78">
        <v>0.75079871200000003</v>
      </c>
      <c r="I78">
        <f t="shared" si="7"/>
        <v>0.72702741208756849</v>
      </c>
    </row>
    <row r="79" spans="1:9" x14ac:dyDescent="0.3">
      <c r="A79">
        <v>2006</v>
      </c>
      <c r="B79" t="s">
        <v>8</v>
      </c>
      <c r="C79">
        <v>2001</v>
      </c>
      <c r="D79">
        <v>166</v>
      </c>
      <c r="E79">
        <v>4</v>
      </c>
      <c r="F79">
        <v>2</v>
      </c>
      <c r="G79">
        <v>596.30681589999995</v>
      </c>
      <c r="H79">
        <v>0.73166202400000002</v>
      </c>
      <c r="I79">
        <f t="shared" si="7"/>
        <v>0.52662717319125074</v>
      </c>
    </row>
    <row r="80" spans="1:9" x14ac:dyDescent="0.3">
      <c r="A80">
        <v>2006</v>
      </c>
      <c r="B80" t="s">
        <v>8</v>
      </c>
      <c r="C80">
        <v>2001</v>
      </c>
      <c r="D80">
        <v>167</v>
      </c>
      <c r="E80">
        <v>5</v>
      </c>
      <c r="F80">
        <v>2</v>
      </c>
      <c r="G80">
        <v>595.37313759999995</v>
      </c>
      <c r="H80">
        <v>0.71771310600000005</v>
      </c>
      <c r="I80">
        <f t="shared" si="7"/>
        <v>0.42034458175456269</v>
      </c>
    </row>
    <row r="81" spans="1:9" x14ac:dyDescent="0.3">
      <c r="A81">
        <v>2006</v>
      </c>
      <c r="B81" t="s">
        <v>8</v>
      </c>
      <c r="C81">
        <v>2001</v>
      </c>
      <c r="D81">
        <v>168</v>
      </c>
      <c r="E81">
        <v>6</v>
      </c>
      <c r="F81">
        <v>2</v>
      </c>
      <c r="G81">
        <v>594.52004150000005</v>
      </c>
      <c r="H81">
        <v>0.70687363800000003</v>
      </c>
      <c r="I81">
        <f t="shared" si="7"/>
        <v>0.32323483394043673</v>
      </c>
    </row>
    <row r="82" spans="1:9" x14ac:dyDescent="0.3">
      <c r="A82">
        <v>2006</v>
      </c>
      <c r="B82" t="s">
        <v>8</v>
      </c>
      <c r="C82">
        <v>2001</v>
      </c>
      <c r="D82">
        <v>159</v>
      </c>
      <c r="E82">
        <v>-3</v>
      </c>
      <c r="F82">
        <v>3</v>
      </c>
      <c r="G82">
        <v>479.69236110000003</v>
      </c>
      <c r="H82">
        <v>0.254141224</v>
      </c>
      <c r="I82">
        <f>(G82-AVERAGE(G$82:G$91))/_xlfn.STDEV.S(G$82:G$91)</f>
        <v>0.18447726293409877</v>
      </c>
    </row>
    <row r="83" spans="1:9" x14ac:dyDescent="0.3">
      <c r="A83">
        <v>2006</v>
      </c>
      <c r="B83" t="s">
        <v>8</v>
      </c>
      <c r="C83">
        <v>2001</v>
      </c>
      <c r="D83">
        <v>160</v>
      </c>
      <c r="E83">
        <v>-2</v>
      </c>
      <c r="F83">
        <v>3</v>
      </c>
      <c r="G83">
        <v>476.12162590000003</v>
      </c>
      <c r="H83">
        <v>0.26054380999999999</v>
      </c>
      <c r="I83">
        <f t="shared" ref="I83:I91" si="8">(G83-AVERAGE(G$82:G$91))/_xlfn.STDEV.S(G$82:G$91)</f>
        <v>-0.23024156330490991</v>
      </c>
    </row>
    <row r="84" spans="1:9" x14ac:dyDescent="0.3">
      <c r="A84">
        <v>2006</v>
      </c>
      <c r="B84" t="s">
        <v>8</v>
      </c>
      <c r="C84">
        <v>2001</v>
      </c>
      <c r="D84">
        <v>161</v>
      </c>
      <c r="E84">
        <v>-1</v>
      </c>
      <c r="F84">
        <v>3</v>
      </c>
      <c r="G84">
        <v>475.1208269</v>
      </c>
      <c r="H84">
        <v>0.28417817899999998</v>
      </c>
      <c r="I84">
        <f t="shared" si="8"/>
        <v>-0.34647818218977866</v>
      </c>
    </row>
    <row r="85" spans="1:9" x14ac:dyDescent="0.3">
      <c r="A85">
        <v>2006</v>
      </c>
      <c r="B85" t="s">
        <v>8</v>
      </c>
      <c r="C85">
        <v>2001</v>
      </c>
      <c r="D85">
        <v>162</v>
      </c>
      <c r="E85">
        <v>0</v>
      </c>
      <c r="F85">
        <v>3</v>
      </c>
      <c r="G85">
        <v>488.88901570000002</v>
      </c>
      <c r="H85">
        <v>0.407704556</v>
      </c>
      <c r="I85">
        <f t="shared" si="8"/>
        <v>1.2526118591476667</v>
      </c>
    </row>
    <row r="86" spans="1:9" x14ac:dyDescent="0.3">
      <c r="A86">
        <v>2006</v>
      </c>
      <c r="B86" t="s">
        <v>8</v>
      </c>
      <c r="C86">
        <v>2001</v>
      </c>
      <c r="D86">
        <v>163</v>
      </c>
      <c r="E86">
        <v>1</v>
      </c>
      <c r="F86">
        <v>3</v>
      </c>
      <c r="G86">
        <v>489.6534145</v>
      </c>
      <c r="H86">
        <v>0.45866244099999998</v>
      </c>
      <c r="I86">
        <f t="shared" si="8"/>
        <v>1.3413920557622179</v>
      </c>
    </row>
    <row r="87" spans="1:9" x14ac:dyDescent="0.3">
      <c r="A87">
        <v>2006</v>
      </c>
      <c r="B87" t="s">
        <v>8</v>
      </c>
      <c r="C87">
        <v>2001</v>
      </c>
      <c r="D87">
        <v>164</v>
      </c>
      <c r="E87">
        <v>2</v>
      </c>
      <c r="F87">
        <v>3</v>
      </c>
      <c r="G87">
        <v>484.9749132</v>
      </c>
      <c r="H87">
        <v>0.45889556999999997</v>
      </c>
      <c r="I87">
        <f t="shared" si="8"/>
        <v>0.79801304303294207</v>
      </c>
    </row>
    <row r="88" spans="1:9" x14ac:dyDescent="0.3">
      <c r="A88">
        <v>2006</v>
      </c>
      <c r="B88" t="s">
        <v>8</v>
      </c>
      <c r="C88">
        <v>2001</v>
      </c>
      <c r="D88">
        <v>165</v>
      </c>
      <c r="E88">
        <v>3</v>
      </c>
      <c r="F88">
        <v>3</v>
      </c>
      <c r="G88">
        <v>480.96723930000002</v>
      </c>
      <c r="H88">
        <v>0.456840252</v>
      </c>
      <c r="I88">
        <f t="shared" si="8"/>
        <v>0.3325464870820265</v>
      </c>
    </row>
    <row r="89" spans="1:9" x14ac:dyDescent="0.3">
      <c r="A89">
        <v>2006</v>
      </c>
      <c r="B89" t="s">
        <v>8</v>
      </c>
      <c r="C89">
        <v>2001</v>
      </c>
      <c r="D89">
        <v>166</v>
      </c>
      <c r="E89">
        <v>4</v>
      </c>
      <c r="F89">
        <v>3</v>
      </c>
      <c r="G89">
        <v>474.56988030000002</v>
      </c>
      <c r="H89">
        <v>0.44151490100000002</v>
      </c>
      <c r="I89">
        <f t="shared" si="8"/>
        <v>-0.41046722491475085</v>
      </c>
    </row>
    <row r="90" spans="1:9" x14ac:dyDescent="0.3">
      <c r="A90">
        <v>2006</v>
      </c>
      <c r="B90" t="s">
        <v>8</v>
      </c>
      <c r="C90">
        <v>2001</v>
      </c>
      <c r="D90">
        <v>167</v>
      </c>
      <c r="E90">
        <v>5</v>
      </c>
      <c r="F90">
        <v>3</v>
      </c>
      <c r="G90">
        <v>468.508195</v>
      </c>
      <c r="H90">
        <v>0.42733036000000002</v>
      </c>
      <c r="I90">
        <f t="shared" si="8"/>
        <v>-1.1144945111291589</v>
      </c>
    </row>
    <row r="91" spans="1:9" x14ac:dyDescent="0.3">
      <c r="A91">
        <v>2006</v>
      </c>
      <c r="B91" t="s">
        <v>8</v>
      </c>
      <c r="C91">
        <v>2001</v>
      </c>
      <c r="D91">
        <v>168</v>
      </c>
      <c r="E91">
        <v>6</v>
      </c>
      <c r="F91">
        <v>3</v>
      </c>
      <c r="G91">
        <v>462.54261960000002</v>
      </c>
      <c r="H91">
        <v>0.41497771999999999</v>
      </c>
      <c r="I91">
        <f t="shared" si="8"/>
        <v>-1.8073592264203668</v>
      </c>
    </row>
    <row r="92" spans="1:9" x14ac:dyDescent="0.3">
      <c r="A92">
        <v>2006</v>
      </c>
      <c r="B92" t="s">
        <v>8</v>
      </c>
      <c r="C92">
        <v>2001</v>
      </c>
      <c r="D92">
        <v>159</v>
      </c>
      <c r="E92">
        <v>-3</v>
      </c>
      <c r="F92">
        <v>4</v>
      </c>
      <c r="G92">
        <v>161.66828749999999</v>
      </c>
      <c r="H92">
        <v>0.15977339099999999</v>
      </c>
      <c r="I92">
        <f>(G92-AVERAGE(G$92:G$101))/_xlfn.STDEV.S(G$92:G$101)</f>
        <v>-1.3526163782450762</v>
      </c>
    </row>
    <row r="93" spans="1:9" x14ac:dyDescent="0.3">
      <c r="A93">
        <v>2006</v>
      </c>
      <c r="B93" t="s">
        <v>8</v>
      </c>
      <c r="C93">
        <v>2001</v>
      </c>
      <c r="D93">
        <v>160</v>
      </c>
      <c r="E93">
        <v>-2</v>
      </c>
      <c r="F93">
        <v>4</v>
      </c>
      <c r="G93">
        <v>159.6922998</v>
      </c>
      <c r="H93">
        <v>0.16697651599999999</v>
      </c>
      <c r="I93">
        <f t="shared" ref="I93:I101" si="9">(G93-AVERAGE(G$92:G$101))/_xlfn.STDEV.S(G$92:G$101)</f>
        <v>-1.5484806460959635</v>
      </c>
    </row>
    <row r="94" spans="1:9" x14ac:dyDescent="0.3">
      <c r="A94">
        <v>2006</v>
      </c>
      <c r="B94" t="s">
        <v>8</v>
      </c>
      <c r="C94">
        <v>2001</v>
      </c>
      <c r="D94">
        <v>161</v>
      </c>
      <c r="E94">
        <v>-1</v>
      </c>
      <c r="F94">
        <v>4</v>
      </c>
      <c r="G94">
        <v>161.37594949999999</v>
      </c>
      <c r="H94">
        <v>0.19297504300000001</v>
      </c>
      <c r="I94">
        <f t="shared" si="9"/>
        <v>-1.3815935668859738</v>
      </c>
    </row>
    <row r="95" spans="1:9" x14ac:dyDescent="0.3">
      <c r="A95">
        <v>2006</v>
      </c>
      <c r="B95" t="s">
        <v>8</v>
      </c>
      <c r="C95">
        <v>2001</v>
      </c>
      <c r="D95">
        <v>162</v>
      </c>
      <c r="E95">
        <v>0</v>
      </c>
      <c r="F95">
        <v>4</v>
      </c>
      <c r="G95">
        <v>180.07594159999999</v>
      </c>
      <c r="H95">
        <v>0.32700488999999999</v>
      </c>
      <c r="I95">
        <f t="shared" si="9"/>
        <v>0.47199097793882089</v>
      </c>
    </row>
    <row r="96" spans="1:9" x14ac:dyDescent="0.3">
      <c r="A96">
        <v>2006</v>
      </c>
      <c r="B96" t="s">
        <v>8</v>
      </c>
      <c r="C96">
        <v>2001</v>
      </c>
      <c r="D96">
        <v>163</v>
      </c>
      <c r="E96">
        <v>1</v>
      </c>
      <c r="F96">
        <v>4</v>
      </c>
      <c r="G96">
        <v>180.76974970000001</v>
      </c>
      <c r="H96">
        <v>0.38160739199999999</v>
      </c>
      <c r="I96">
        <f t="shared" si="9"/>
        <v>0.54076277015975338</v>
      </c>
    </row>
    <row r="97" spans="1:9" x14ac:dyDescent="0.3">
      <c r="A97">
        <v>2006</v>
      </c>
      <c r="B97" t="s">
        <v>8</v>
      </c>
      <c r="C97">
        <v>2001</v>
      </c>
      <c r="D97">
        <v>164</v>
      </c>
      <c r="E97">
        <v>2</v>
      </c>
      <c r="F97">
        <v>4</v>
      </c>
      <c r="G97">
        <v>179.02442110000001</v>
      </c>
      <c r="H97">
        <v>0.38140784700000002</v>
      </c>
      <c r="I97">
        <f t="shared" si="9"/>
        <v>0.36776194206845791</v>
      </c>
    </row>
    <row r="98" spans="1:9" x14ac:dyDescent="0.3">
      <c r="A98">
        <v>2006</v>
      </c>
      <c r="B98" t="s">
        <v>8</v>
      </c>
      <c r="C98">
        <v>2001</v>
      </c>
      <c r="D98">
        <v>165</v>
      </c>
      <c r="E98">
        <v>3</v>
      </c>
      <c r="F98">
        <v>4</v>
      </c>
      <c r="G98">
        <v>180.9998587</v>
      </c>
      <c r="H98">
        <v>0.37940817900000001</v>
      </c>
      <c r="I98">
        <f t="shared" si="9"/>
        <v>0.56357168279159808</v>
      </c>
    </row>
    <row r="99" spans="1:9" x14ac:dyDescent="0.3">
      <c r="A99">
        <v>2006</v>
      </c>
      <c r="B99" t="s">
        <v>8</v>
      </c>
      <c r="C99">
        <v>2001</v>
      </c>
      <c r="D99">
        <v>166</v>
      </c>
      <c r="E99">
        <v>4</v>
      </c>
      <c r="F99">
        <v>4</v>
      </c>
      <c r="G99">
        <v>181.32769250000001</v>
      </c>
      <c r="H99">
        <v>0.362727354</v>
      </c>
      <c r="I99">
        <f t="shared" si="9"/>
        <v>0.59606729357590404</v>
      </c>
    </row>
    <row r="100" spans="1:9" x14ac:dyDescent="0.3">
      <c r="A100">
        <v>2006</v>
      </c>
      <c r="B100" t="s">
        <v>8</v>
      </c>
      <c r="C100">
        <v>2001</v>
      </c>
      <c r="D100">
        <v>167</v>
      </c>
      <c r="E100">
        <v>5</v>
      </c>
      <c r="F100">
        <v>4</v>
      </c>
      <c r="G100">
        <v>183.0396878</v>
      </c>
      <c r="H100">
        <v>0.34707196400000001</v>
      </c>
      <c r="I100">
        <f t="shared" si="9"/>
        <v>0.76576405130301872</v>
      </c>
    </row>
    <row r="101" spans="1:9" x14ac:dyDescent="0.3">
      <c r="A101">
        <v>2006</v>
      </c>
      <c r="B101" t="s">
        <v>8</v>
      </c>
      <c r="C101">
        <v>2001</v>
      </c>
      <c r="D101">
        <v>168</v>
      </c>
      <c r="E101">
        <v>6</v>
      </c>
      <c r="F101">
        <v>4</v>
      </c>
      <c r="G101">
        <v>185.1684521</v>
      </c>
      <c r="H101">
        <v>0.33338162799999999</v>
      </c>
      <c r="I101">
        <f t="shared" si="9"/>
        <v>0.97677187338946614</v>
      </c>
    </row>
    <row r="102" spans="1:9" x14ac:dyDescent="0.3">
      <c r="A102">
        <v>2006</v>
      </c>
      <c r="B102" t="s">
        <v>8</v>
      </c>
      <c r="C102">
        <v>2001</v>
      </c>
      <c r="D102">
        <v>159</v>
      </c>
      <c r="E102">
        <v>-3</v>
      </c>
      <c r="F102">
        <v>5</v>
      </c>
      <c r="G102">
        <v>282.74395550000003</v>
      </c>
      <c r="H102">
        <v>0.127370926</v>
      </c>
      <c r="I102">
        <f>(G102-AVERAGE(G$102:G$111))/_xlfn.STDEV.S(G$102:G$111)</f>
        <v>-1.1633118118341916</v>
      </c>
    </row>
    <row r="103" spans="1:9" x14ac:dyDescent="0.3">
      <c r="A103">
        <v>2006</v>
      </c>
      <c r="B103" t="s">
        <v>8</v>
      </c>
      <c r="C103">
        <v>2001</v>
      </c>
      <c r="D103">
        <v>160</v>
      </c>
      <c r="E103">
        <v>-2</v>
      </c>
      <c r="F103">
        <v>5</v>
      </c>
      <c r="G103">
        <v>281.49092899999999</v>
      </c>
      <c r="H103">
        <v>0.134671808</v>
      </c>
      <c r="I103">
        <f t="shared" ref="I103:I111" si="10">(G103-AVERAGE(G$102:G$111))/_xlfn.STDEV.S(G$102:G$111)</f>
        <v>-1.364492080112659</v>
      </c>
    </row>
    <row r="104" spans="1:9" x14ac:dyDescent="0.3">
      <c r="A104">
        <v>2006</v>
      </c>
      <c r="B104" t="s">
        <v>8</v>
      </c>
      <c r="C104">
        <v>2001</v>
      </c>
      <c r="D104">
        <v>161</v>
      </c>
      <c r="E104">
        <v>-1</v>
      </c>
      <c r="F104">
        <v>5</v>
      </c>
      <c r="G104">
        <v>282.86221130000001</v>
      </c>
      <c r="H104">
        <v>0.16235756500000001</v>
      </c>
      <c r="I104">
        <f t="shared" si="10"/>
        <v>-1.1443251953743792</v>
      </c>
    </row>
    <row r="105" spans="1:9" x14ac:dyDescent="0.3">
      <c r="A105">
        <v>2006</v>
      </c>
      <c r="B105" t="s">
        <v>8</v>
      </c>
      <c r="C105">
        <v>2001</v>
      </c>
      <c r="D105">
        <v>162</v>
      </c>
      <c r="E105">
        <v>0</v>
      </c>
      <c r="F105">
        <v>5</v>
      </c>
      <c r="G105">
        <v>297.83003280000003</v>
      </c>
      <c r="H105">
        <v>0.30704700200000001</v>
      </c>
      <c r="I105">
        <f t="shared" si="10"/>
        <v>1.2588405356888788</v>
      </c>
    </row>
    <row r="106" spans="1:9" x14ac:dyDescent="0.3">
      <c r="A106">
        <v>2006</v>
      </c>
      <c r="B106" t="s">
        <v>8</v>
      </c>
      <c r="C106">
        <v>2001</v>
      </c>
      <c r="D106">
        <v>163</v>
      </c>
      <c r="E106">
        <v>1</v>
      </c>
      <c r="F106">
        <v>5</v>
      </c>
      <c r="G106">
        <v>297.6372164</v>
      </c>
      <c r="H106">
        <v>0.36700273100000003</v>
      </c>
      <c r="I106">
        <f t="shared" si="10"/>
        <v>1.2278828064784491</v>
      </c>
    </row>
    <row r="107" spans="1:9" x14ac:dyDescent="0.3">
      <c r="A107">
        <v>2006</v>
      </c>
      <c r="B107" t="s">
        <v>8</v>
      </c>
      <c r="C107">
        <v>2001</v>
      </c>
      <c r="D107">
        <v>164</v>
      </c>
      <c r="E107">
        <v>2</v>
      </c>
      <c r="F107">
        <v>5</v>
      </c>
      <c r="G107">
        <v>294.81118620000001</v>
      </c>
      <c r="H107">
        <v>0.36779341399999999</v>
      </c>
      <c r="I107">
        <f t="shared" si="10"/>
        <v>0.77414817772236599</v>
      </c>
    </row>
    <row r="108" spans="1:9" x14ac:dyDescent="0.3">
      <c r="A108">
        <v>2006</v>
      </c>
      <c r="B108" t="s">
        <v>8</v>
      </c>
      <c r="C108">
        <v>2001</v>
      </c>
      <c r="D108">
        <v>165</v>
      </c>
      <c r="E108">
        <v>3</v>
      </c>
      <c r="F108">
        <v>5</v>
      </c>
      <c r="G108">
        <v>294.2712745</v>
      </c>
      <c r="H108">
        <v>0.365366513</v>
      </c>
      <c r="I108">
        <f t="shared" si="10"/>
        <v>0.68746239681295862</v>
      </c>
    </row>
    <row r="109" spans="1:9" x14ac:dyDescent="0.3">
      <c r="A109">
        <v>2006</v>
      </c>
      <c r="B109" t="s">
        <v>8</v>
      </c>
      <c r="C109">
        <v>2001</v>
      </c>
      <c r="D109">
        <v>166</v>
      </c>
      <c r="E109">
        <v>4</v>
      </c>
      <c r="F109">
        <v>5</v>
      </c>
      <c r="G109">
        <v>291.70622259999999</v>
      </c>
      <c r="H109">
        <v>0.34709705600000001</v>
      </c>
      <c r="I109">
        <f t="shared" si="10"/>
        <v>0.27562926368274809</v>
      </c>
    </row>
    <row r="110" spans="1:9" x14ac:dyDescent="0.3">
      <c r="A110">
        <v>2006</v>
      </c>
      <c r="B110" t="s">
        <v>8</v>
      </c>
      <c r="C110">
        <v>2001</v>
      </c>
      <c r="D110">
        <v>167</v>
      </c>
      <c r="E110">
        <v>5</v>
      </c>
      <c r="F110">
        <v>5</v>
      </c>
      <c r="G110">
        <v>289.53880170000002</v>
      </c>
      <c r="H110">
        <v>0.32982486799999999</v>
      </c>
      <c r="I110">
        <f t="shared" si="10"/>
        <v>-7.2362034294061822E-2</v>
      </c>
    </row>
    <row r="111" spans="1:9" x14ac:dyDescent="0.3">
      <c r="A111">
        <v>2006</v>
      </c>
      <c r="B111" t="s">
        <v>8</v>
      </c>
      <c r="C111">
        <v>2001</v>
      </c>
      <c r="D111">
        <v>168</v>
      </c>
      <c r="E111">
        <v>6</v>
      </c>
      <c r="F111">
        <v>5</v>
      </c>
      <c r="G111">
        <v>287.00316709999998</v>
      </c>
      <c r="H111">
        <v>0.31449771300000001</v>
      </c>
      <c r="I111">
        <f t="shared" si="10"/>
        <v>-0.47947205877012705</v>
      </c>
    </row>
    <row r="112" spans="1:9" x14ac:dyDescent="0.3">
      <c r="A112">
        <v>2006</v>
      </c>
      <c r="B112" t="s">
        <v>8</v>
      </c>
      <c r="C112">
        <v>2001</v>
      </c>
      <c r="D112">
        <v>159</v>
      </c>
      <c r="E112">
        <v>-3</v>
      </c>
      <c r="F112">
        <v>6</v>
      </c>
      <c r="G112">
        <v>131.2101279</v>
      </c>
      <c r="I112">
        <f>(G112-AVERAGE(G$112:G$121))/_xlfn.STDEV.S(G$112:G$121)</f>
        <v>1.0962860297781398</v>
      </c>
    </row>
    <row r="113" spans="1:9" x14ac:dyDescent="0.3">
      <c r="A113">
        <v>2006</v>
      </c>
      <c r="B113" t="s">
        <v>8</v>
      </c>
      <c r="C113">
        <v>2001</v>
      </c>
      <c r="D113">
        <v>160</v>
      </c>
      <c r="E113">
        <v>-2</v>
      </c>
      <c r="F113">
        <v>6</v>
      </c>
      <c r="G113">
        <v>127.18074559999999</v>
      </c>
      <c r="I113">
        <f t="shared" ref="I113:I121" si="11">(G113-AVERAGE(G$112:G$121))/_xlfn.STDEV.S(G$112:G$121)</f>
        <v>0.33346751707516953</v>
      </c>
    </row>
    <row r="114" spans="1:9" x14ac:dyDescent="0.3">
      <c r="A114">
        <v>2006</v>
      </c>
      <c r="B114" t="s">
        <v>8</v>
      </c>
      <c r="C114">
        <v>2001</v>
      </c>
      <c r="D114">
        <v>161</v>
      </c>
      <c r="E114">
        <v>-1</v>
      </c>
      <c r="F114">
        <v>6</v>
      </c>
      <c r="G114">
        <v>124.91219649999999</v>
      </c>
      <c r="I114">
        <f t="shared" si="11"/>
        <v>-9.6000605236197925E-2</v>
      </c>
    </row>
    <row r="115" spans="1:9" x14ac:dyDescent="0.3">
      <c r="A115">
        <v>2006</v>
      </c>
      <c r="B115" t="s">
        <v>8</v>
      </c>
      <c r="C115">
        <v>2001</v>
      </c>
      <c r="D115">
        <v>162</v>
      </c>
      <c r="E115">
        <v>0</v>
      </c>
      <c r="F115">
        <v>6</v>
      </c>
      <c r="G115">
        <v>131.85808410000001</v>
      </c>
      <c r="I115">
        <f t="shared" si="11"/>
        <v>1.2189532149644835</v>
      </c>
    </row>
    <row r="116" spans="1:9" x14ac:dyDescent="0.3">
      <c r="A116">
        <v>2006</v>
      </c>
      <c r="B116" t="s">
        <v>8</v>
      </c>
      <c r="C116">
        <v>2001</v>
      </c>
      <c r="D116">
        <v>163</v>
      </c>
      <c r="E116">
        <v>1</v>
      </c>
      <c r="F116">
        <v>6</v>
      </c>
      <c r="G116">
        <v>130.60123139999999</v>
      </c>
      <c r="I116">
        <f t="shared" si="11"/>
        <v>0.98101339294741419</v>
      </c>
    </row>
    <row r="117" spans="1:9" x14ac:dyDescent="0.3">
      <c r="A117">
        <v>2006</v>
      </c>
      <c r="B117" t="s">
        <v>8</v>
      </c>
      <c r="C117">
        <v>2001</v>
      </c>
      <c r="D117">
        <v>164</v>
      </c>
      <c r="E117">
        <v>2</v>
      </c>
      <c r="F117">
        <v>6</v>
      </c>
      <c r="G117">
        <v>127.0593868</v>
      </c>
      <c r="I117">
        <f t="shared" si="11"/>
        <v>0.3104925962493611</v>
      </c>
    </row>
    <row r="118" spans="1:9" x14ac:dyDescent="0.3">
      <c r="A118">
        <v>2006</v>
      </c>
      <c r="B118" t="s">
        <v>8</v>
      </c>
      <c r="C118">
        <v>2001</v>
      </c>
      <c r="D118">
        <v>165</v>
      </c>
      <c r="E118">
        <v>3</v>
      </c>
      <c r="F118">
        <v>6</v>
      </c>
      <c r="G118">
        <v>124.7168617</v>
      </c>
      <c r="I118">
        <f t="shared" si="11"/>
        <v>-0.13298021911277899</v>
      </c>
    </row>
    <row r="119" spans="1:9" x14ac:dyDescent="0.3">
      <c r="A119">
        <v>2006</v>
      </c>
      <c r="B119" t="s">
        <v>8</v>
      </c>
      <c r="C119">
        <v>2001</v>
      </c>
      <c r="D119">
        <v>166</v>
      </c>
      <c r="E119">
        <v>4</v>
      </c>
      <c r="F119">
        <v>6</v>
      </c>
      <c r="G119">
        <v>121.5753394</v>
      </c>
      <c r="I119">
        <f t="shared" si="11"/>
        <v>-0.72771439673330474</v>
      </c>
    </row>
    <row r="120" spans="1:9" x14ac:dyDescent="0.3">
      <c r="A120">
        <v>2006</v>
      </c>
      <c r="B120" t="s">
        <v>8</v>
      </c>
      <c r="C120">
        <v>2001</v>
      </c>
      <c r="D120">
        <v>167</v>
      </c>
      <c r="E120">
        <v>5</v>
      </c>
      <c r="F120">
        <v>6</v>
      </c>
      <c r="G120">
        <v>118.9126581</v>
      </c>
      <c r="I120">
        <f t="shared" si="11"/>
        <v>-1.2317972654817007</v>
      </c>
    </row>
    <row r="121" spans="1:9" x14ac:dyDescent="0.3">
      <c r="A121">
        <v>2006</v>
      </c>
      <c r="B121" t="s">
        <v>8</v>
      </c>
      <c r="C121">
        <v>2001</v>
      </c>
      <c r="D121">
        <v>168</v>
      </c>
      <c r="E121">
        <v>6</v>
      </c>
      <c r="F121">
        <v>6</v>
      </c>
      <c r="G121">
        <v>116.1663056</v>
      </c>
      <c r="I121">
        <f t="shared" si="11"/>
        <v>-1.7517202644505698</v>
      </c>
    </row>
    <row r="122" spans="1:9" x14ac:dyDescent="0.3">
      <c r="A122">
        <v>2011</v>
      </c>
      <c r="B122" t="s">
        <v>8</v>
      </c>
      <c r="C122">
        <v>2001</v>
      </c>
      <c r="D122">
        <v>159</v>
      </c>
      <c r="E122">
        <v>-3</v>
      </c>
      <c r="F122">
        <v>1</v>
      </c>
      <c r="G122">
        <v>1293.627896</v>
      </c>
      <c r="H122">
        <v>0.53683053800000002</v>
      </c>
    </row>
    <row r="123" spans="1:9" x14ac:dyDescent="0.3">
      <c r="A123">
        <v>2011</v>
      </c>
      <c r="B123" t="s">
        <v>8</v>
      </c>
      <c r="C123">
        <v>2001</v>
      </c>
      <c r="D123">
        <v>160</v>
      </c>
      <c r="E123">
        <v>-2</v>
      </c>
      <c r="F123">
        <v>1</v>
      </c>
      <c r="G123">
        <v>1291.395147</v>
      </c>
      <c r="H123">
        <v>0.544262633</v>
      </c>
    </row>
    <row r="124" spans="1:9" x14ac:dyDescent="0.3">
      <c r="A124">
        <v>2011</v>
      </c>
      <c r="B124" t="s">
        <v>8</v>
      </c>
      <c r="C124">
        <v>2001</v>
      </c>
      <c r="D124">
        <v>161</v>
      </c>
      <c r="E124">
        <v>-1</v>
      </c>
      <c r="F124">
        <v>1</v>
      </c>
      <c r="G124">
        <v>1294.290424</v>
      </c>
      <c r="H124">
        <v>0.56907491700000001</v>
      </c>
    </row>
    <row r="125" spans="1:9" x14ac:dyDescent="0.3">
      <c r="A125">
        <v>2011</v>
      </c>
      <c r="B125" t="s">
        <v>8</v>
      </c>
      <c r="C125">
        <v>2001</v>
      </c>
      <c r="D125">
        <v>162</v>
      </c>
      <c r="E125">
        <v>0</v>
      </c>
      <c r="F125">
        <v>1</v>
      </c>
      <c r="G125">
        <v>1321.6045220000001</v>
      </c>
      <c r="H125">
        <v>0.68955895099999998</v>
      </c>
    </row>
    <row r="126" spans="1:9" x14ac:dyDescent="0.3">
      <c r="A126">
        <v>2011</v>
      </c>
      <c r="B126" t="s">
        <v>8</v>
      </c>
      <c r="C126">
        <v>2001</v>
      </c>
      <c r="D126">
        <v>163</v>
      </c>
      <c r="E126">
        <v>1</v>
      </c>
      <c r="F126">
        <v>1</v>
      </c>
      <c r="G126">
        <v>1322.726514</v>
      </c>
      <c r="H126">
        <v>0.72108627700000005</v>
      </c>
    </row>
    <row r="127" spans="1:9" x14ac:dyDescent="0.3">
      <c r="A127">
        <v>2011</v>
      </c>
      <c r="B127" t="s">
        <v>8</v>
      </c>
      <c r="C127">
        <v>2001</v>
      </c>
      <c r="D127">
        <v>164</v>
      </c>
      <c r="E127">
        <v>2</v>
      </c>
      <c r="F127">
        <v>1</v>
      </c>
      <c r="G127">
        <v>1318.5864019999999</v>
      </c>
      <c r="H127">
        <v>0.70585867800000002</v>
      </c>
    </row>
    <row r="128" spans="1:9" x14ac:dyDescent="0.3">
      <c r="A128">
        <v>2011</v>
      </c>
      <c r="B128" t="s">
        <v>8</v>
      </c>
      <c r="C128">
        <v>2001</v>
      </c>
      <c r="D128">
        <v>165</v>
      </c>
      <c r="E128">
        <v>3</v>
      </c>
      <c r="F128">
        <v>1</v>
      </c>
      <c r="G128">
        <v>1318.8430499999999</v>
      </c>
      <c r="H128">
        <v>0.69606853000000002</v>
      </c>
    </row>
    <row r="129" spans="1:8" x14ac:dyDescent="0.3">
      <c r="A129">
        <v>2011</v>
      </c>
      <c r="B129" t="s">
        <v>8</v>
      </c>
      <c r="C129">
        <v>2001</v>
      </c>
      <c r="D129">
        <v>166</v>
      </c>
      <c r="E129">
        <v>4</v>
      </c>
      <c r="F129">
        <v>1</v>
      </c>
      <c r="G129">
        <v>1316.8665779999999</v>
      </c>
      <c r="H129">
        <v>0.67801383000000004</v>
      </c>
    </row>
    <row r="130" spans="1:8" x14ac:dyDescent="0.3">
      <c r="A130">
        <v>2011</v>
      </c>
      <c r="B130" t="s">
        <v>8</v>
      </c>
      <c r="C130">
        <v>2001</v>
      </c>
      <c r="D130">
        <v>167</v>
      </c>
      <c r="E130">
        <v>5</v>
      </c>
      <c r="F130">
        <v>1</v>
      </c>
      <c r="G130">
        <v>1316.556844</v>
      </c>
      <c r="H130">
        <v>0.66423370800000003</v>
      </c>
    </row>
    <row r="131" spans="1:8" x14ac:dyDescent="0.3">
      <c r="A131">
        <v>2011</v>
      </c>
      <c r="B131" t="s">
        <v>8</v>
      </c>
      <c r="C131">
        <v>2001</v>
      </c>
      <c r="D131">
        <v>168</v>
      </c>
      <c r="E131">
        <v>6</v>
      </c>
      <c r="F131">
        <v>1</v>
      </c>
      <c r="G131">
        <v>1316.5029099999999</v>
      </c>
      <c r="H131">
        <v>0.65325500199999997</v>
      </c>
    </row>
    <row r="132" spans="1:8" x14ac:dyDescent="0.3">
      <c r="A132">
        <v>2011</v>
      </c>
      <c r="B132" t="s">
        <v>8</v>
      </c>
      <c r="C132">
        <v>2001</v>
      </c>
      <c r="D132">
        <v>159</v>
      </c>
      <c r="E132">
        <v>-3</v>
      </c>
      <c r="F132">
        <v>2</v>
      </c>
      <c r="G132">
        <v>714.40932380000004</v>
      </c>
      <c r="H132">
        <v>0.61153311600000004</v>
      </c>
    </row>
    <row r="133" spans="1:8" x14ac:dyDescent="0.3">
      <c r="A133">
        <v>2011</v>
      </c>
      <c r="B133" t="s">
        <v>8</v>
      </c>
      <c r="C133">
        <v>2001</v>
      </c>
      <c r="D133">
        <v>160</v>
      </c>
      <c r="E133">
        <v>-2</v>
      </c>
      <c r="F133">
        <v>2</v>
      </c>
      <c r="G133">
        <v>713.25211769999999</v>
      </c>
      <c r="H133">
        <v>0.61920238500000002</v>
      </c>
    </row>
    <row r="134" spans="1:8" x14ac:dyDescent="0.3">
      <c r="A134">
        <v>2011</v>
      </c>
      <c r="B134" t="s">
        <v>8</v>
      </c>
      <c r="C134">
        <v>2001</v>
      </c>
      <c r="D134">
        <v>161</v>
      </c>
      <c r="E134">
        <v>-1</v>
      </c>
      <c r="F134">
        <v>2</v>
      </c>
      <c r="G134">
        <v>715.59001690000002</v>
      </c>
      <c r="H134">
        <v>0.64399069799999997</v>
      </c>
    </row>
    <row r="135" spans="1:8" x14ac:dyDescent="0.3">
      <c r="A135">
        <v>2011</v>
      </c>
      <c r="B135" t="s">
        <v>8</v>
      </c>
      <c r="C135">
        <v>2001</v>
      </c>
      <c r="D135">
        <v>162</v>
      </c>
      <c r="E135">
        <v>0</v>
      </c>
      <c r="F135">
        <v>2</v>
      </c>
      <c r="G135">
        <v>736.4181734</v>
      </c>
      <c r="H135">
        <v>0.76189863800000002</v>
      </c>
    </row>
    <row r="136" spans="1:8" x14ac:dyDescent="0.3">
      <c r="A136">
        <v>2011</v>
      </c>
      <c r="B136" t="s">
        <v>8</v>
      </c>
      <c r="C136">
        <v>2001</v>
      </c>
      <c r="D136">
        <v>163</v>
      </c>
      <c r="E136">
        <v>1</v>
      </c>
      <c r="F136">
        <v>2</v>
      </c>
      <c r="G136">
        <v>737.21101410000006</v>
      </c>
      <c r="H136">
        <v>0.784063552</v>
      </c>
    </row>
    <row r="137" spans="1:8" x14ac:dyDescent="0.3">
      <c r="A137">
        <v>2011</v>
      </c>
      <c r="B137" t="s">
        <v>8</v>
      </c>
      <c r="C137">
        <v>2001</v>
      </c>
      <c r="D137">
        <v>164</v>
      </c>
      <c r="E137">
        <v>2</v>
      </c>
      <c r="F137">
        <v>2</v>
      </c>
      <c r="G137">
        <v>734.00033099999996</v>
      </c>
      <c r="H137">
        <v>0.76302852700000001</v>
      </c>
    </row>
    <row r="138" spans="1:8" x14ac:dyDescent="0.3">
      <c r="A138">
        <v>2011</v>
      </c>
      <c r="B138" t="s">
        <v>8</v>
      </c>
      <c r="C138">
        <v>2001</v>
      </c>
      <c r="D138">
        <v>165</v>
      </c>
      <c r="E138">
        <v>3</v>
      </c>
      <c r="F138">
        <v>2</v>
      </c>
      <c r="G138">
        <v>734.16772760000003</v>
      </c>
      <c r="H138">
        <v>0.75056449000000003</v>
      </c>
    </row>
    <row r="139" spans="1:8" x14ac:dyDescent="0.3">
      <c r="A139">
        <v>2011</v>
      </c>
      <c r="B139" t="s">
        <v>8</v>
      </c>
      <c r="C139">
        <v>2001</v>
      </c>
      <c r="D139">
        <v>166</v>
      </c>
      <c r="E139">
        <v>4</v>
      </c>
      <c r="F139">
        <v>2</v>
      </c>
      <c r="G139">
        <v>732.03700409999999</v>
      </c>
      <c r="H139">
        <v>0.73145663400000005</v>
      </c>
    </row>
    <row r="140" spans="1:8" x14ac:dyDescent="0.3">
      <c r="A140">
        <v>2011</v>
      </c>
      <c r="B140" t="s">
        <v>8</v>
      </c>
      <c r="C140">
        <v>2001</v>
      </c>
      <c r="D140">
        <v>167</v>
      </c>
      <c r="E140">
        <v>5</v>
      </c>
      <c r="F140">
        <v>2</v>
      </c>
      <c r="G140">
        <v>730.96793530000002</v>
      </c>
      <c r="H140">
        <v>0.71752879700000005</v>
      </c>
    </row>
    <row r="141" spans="1:8" x14ac:dyDescent="0.3">
      <c r="A141">
        <v>2011</v>
      </c>
      <c r="B141" t="s">
        <v>8</v>
      </c>
      <c r="C141">
        <v>2001</v>
      </c>
      <c r="D141">
        <v>168</v>
      </c>
      <c r="E141">
        <v>6</v>
      </c>
      <c r="F141">
        <v>2</v>
      </c>
      <c r="G141">
        <v>729.76796230000002</v>
      </c>
      <c r="H141">
        <v>0.70670460700000004</v>
      </c>
    </row>
    <row r="142" spans="1:8" x14ac:dyDescent="0.3">
      <c r="A142">
        <v>2011</v>
      </c>
      <c r="B142" t="s">
        <v>8</v>
      </c>
      <c r="C142">
        <v>2001</v>
      </c>
      <c r="D142">
        <v>159</v>
      </c>
      <c r="E142">
        <v>-3</v>
      </c>
      <c r="F142">
        <v>3</v>
      </c>
      <c r="G142">
        <v>610.42792350000002</v>
      </c>
      <c r="H142">
        <v>0.25374886000000002</v>
      </c>
    </row>
    <row r="143" spans="1:8" x14ac:dyDescent="0.3">
      <c r="A143">
        <v>2011</v>
      </c>
      <c r="B143" t="s">
        <v>8</v>
      </c>
      <c r="C143">
        <v>2001</v>
      </c>
      <c r="D143">
        <v>160</v>
      </c>
      <c r="E143">
        <v>-2</v>
      </c>
      <c r="F143">
        <v>3</v>
      </c>
      <c r="G143">
        <v>608.24702449999995</v>
      </c>
      <c r="H143">
        <v>0.260138545</v>
      </c>
    </row>
    <row r="144" spans="1:8" x14ac:dyDescent="0.3">
      <c r="A144">
        <v>2011</v>
      </c>
      <c r="B144" t="s">
        <v>8</v>
      </c>
      <c r="C144">
        <v>2001</v>
      </c>
      <c r="D144">
        <v>161</v>
      </c>
      <c r="E144">
        <v>-1</v>
      </c>
      <c r="F144">
        <v>3</v>
      </c>
      <c r="G144">
        <v>609.08125329999996</v>
      </c>
      <c r="H144">
        <v>0.28367244899999999</v>
      </c>
    </row>
    <row r="145" spans="1:8" x14ac:dyDescent="0.3">
      <c r="A145">
        <v>2011</v>
      </c>
      <c r="B145" t="s">
        <v>8</v>
      </c>
      <c r="C145">
        <v>2001</v>
      </c>
      <c r="D145">
        <v>162</v>
      </c>
      <c r="E145">
        <v>0</v>
      </c>
      <c r="F145">
        <v>3</v>
      </c>
      <c r="G145">
        <v>627.11408089999998</v>
      </c>
      <c r="H145">
        <v>0.40696240700000003</v>
      </c>
    </row>
    <row r="146" spans="1:8" x14ac:dyDescent="0.3">
      <c r="A146">
        <v>2011</v>
      </c>
      <c r="B146" t="s">
        <v>8</v>
      </c>
      <c r="C146">
        <v>2001</v>
      </c>
      <c r="D146">
        <v>163</v>
      </c>
      <c r="E146">
        <v>1</v>
      </c>
      <c r="F146">
        <v>3</v>
      </c>
      <c r="G146">
        <v>629.22373749999997</v>
      </c>
      <c r="H146">
        <v>0.45798620600000001</v>
      </c>
    </row>
    <row r="147" spans="1:8" x14ac:dyDescent="0.3">
      <c r="A147">
        <v>2011</v>
      </c>
      <c r="B147" t="s">
        <v>8</v>
      </c>
      <c r="C147">
        <v>2001</v>
      </c>
      <c r="D147">
        <v>164</v>
      </c>
      <c r="E147">
        <v>2</v>
      </c>
      <c r="F147">
        <v>3</v>
      </c>
      <c r="G147">
        <v>625.28972550000003</v>
      </c>
      <c r="H147">
        <v>0.458170297</v>
      </c>
    </row>
    <row r="148" spans="1:8" x14ac:dyDescent="0.3">
      <c r="A148">
        <v>2011</v>
      </c>
      <c r="B148" t="s">
        <v>8</v>
      </c>
      <c r="C148">
        <v>2001</v>
      </c>
      <c r="D148">
        <v>165</v>
      </c>
      <c r="E148">
        <v>3</v>
      </c>
      <c r="F148">
        <v>3</v>
      </c>
      <c r="G148">
        <v>622.54634940000005</v>
      </c>
      <c r="H148">
        <v>0.456072425</v>
      </c>
    </row>
    <row r="149" spans="1:8" x14ac:dyDescent="0.3">
      <c r="A149">
        <v>2011</v>
      </c>
      <c r="B149" t="s">
        <v>8</v>
      </c>
      <c r="C149">
        <v>2001</v>
      </c>
      <c r="D149">
        <v>166</v>
      </c>
      <c r="E149">
        <v>4</v>
      </c>
      <c r="F149">
        <v>3</v>
      </c>
      <c r="G149">
        <v>616.92151309999997</v>
      </c>
      <c r="H149">
        <v>0.44072825100000002</v>
      </c>
    </row>
    <row r="150" spans="1:8" x14ac:dyDescent="0.3">
      <c r="A150">
        <v>2011</v>
      </c>
      <c r="B150" t="s">
        <v>8</v>
      </c>
      <c r="C150">
        <v>2001</v>
      </c>
      <c r="D150">
        <v>167</v>
      </c>
      <c r="E150">
        <v>5</v>
      </c>
      <c r="F150">
        <v>3</v>
      </c>
      <c r="G150">
        <v>611.66229859999999</v>
      </c>
      <c r="H150">
        <v>0.42649800300000001</v>
      </c>
    </row>
    <row r="151" spans="1:8" x14ac:dyDescent="0.3">
      <c r="A151">
        <v>2011</v>
      </c>
      <c r="B151" t="s">
        <v>8</v>
      </c>
      <c r="C151">
        <v>2001</v>
      </c>
      <c r="D151">
        <v>168</v>
      </c>
      <c r="E151">
        <v>6</v>
      </c>
      <c r="F151">
        <v>3</v>
      </c>
      <c r="G151">
        <v>606.34118550000005</v>
      </c>
      <c r="H151">
        <v>0.414123507</v>
      </c>
    </row>
    <row r="152" spans="1:8" x14ac:dyDescent="0.3">
      <c r="A152">
        <v>2011</v>
      </c>
      <c r="B152" t="s">
        <v>8</v>
      </c>
      <c r="C152">
        <v>2001</v>
      </c>
      <c r="D152">
        <v>159</v>
      </c>
      <c r="E152">
        <v>-3</v>
      </c>
      <c r="F152">
        <v>4</v>
      </c>
      <c r="G152">
        <v>223.43473789999999</v>
      </c>
      <c r="H152">
        <v>0.16259390900000001</v>
      </c>
    </row>
    <row r="153" spans="1:8" x14ac:dyDescent="0.3">
      <c r="A153">
        <v>2011</v>
      </c>
      <c r="B153" t="s">
        <v>8</v>
      </c>
      <c r="C153">
        <v>2001</v>
      </c>
      <c r="D153">
        <v>160</v>
      </c>
      <c r="E153">
        <v>-2</v>
      </c>
      <c r="F153">
        <v>4</v>
      </c>
      <c r="G153">
        <v>220.40159059999999</v>
      </c>
      <c r="H153">
        <v>0.16978884</v>
      </c>
    </row>
    <row r="154" spans="1:8" x14ac:dyDescent="0.3">
      <c r="A154">
        <v>2011</v>
      </c>
      <c r="B154" t="s">
        <v>8</v>
      </c>
      <c r="C154">
        <v>2001</v>
      </c>
      <c r="D154">
        <v>161</v>
      </c>
      <c r="E154">
        <v>-1</v>
      </c>
      <c r="F154">
        <v>4</v>
      </c>
      <c r="G154">
        <v>221.52714180000001</v>
      </c>
      <c r="H154">
        <v>0.19578369900000001</v>
      </c>
    </row>
    <row r="155" spans="1:8" x14ac:dyDescent="0.3">
      <c r="A155">
        <v>2011</v>
      </c>
      <c r="B155" t="s">
        <v>8</v>
      </c>
      <c r="C155">
        <v>2001</v>
      </c>
      <c r="D155">
        <v>162</v>
      </c>
      <c r="E155">
        <v>0</v>
      </c>
      <c r="F155">
        <v>4</v>
      </c>
      <c r="G155">
        <v>241.94231869999999</v>
      </c>
      <c r="H155">
        <v>0.32974191899999999</v>
      </c>
    </row>
    <row r="156" spans="1:8" x14ac:dyDescent="0.3">
      <c r="A156">
        <v>2011</v>
      </c>
      <c r="B156" t="s">
        <v>8</v>
      </c>
      <c r="C156">
        <v>2001</v>
      </c>
      <c r="D156">
        <v>163</v>
      </c>
      <c r="E156">
        <v>1</v>
      </c>
      <c r="F156">
        <v>4</v>
      </c>
      <c r="G156">
        <v>242.72009610000001</v>
      </c>
      <c r="H156">
        <v>0.38432815599999998</v>
      </c>
    </row>
    <row r="157" spans="1:8" x14ac:dyDescent="0.3">
      <c r="A157">
        <v>2011</v>
      </c>
      <c r="B157" t="s">
        <v>8</v>
      </c>
      <c r="C157">
        <v>2001</v>
      </c>
      <c r="D157">
        <v>164</v>
      </c>
      <c r="E157">
        <v>2</v>
      </c>
      <c r="F157">
        <v>4</v>
      </c>
      <c r="G157">
        <v>240.68874120000001</v>
      </c>
      <c r="H157">
        <v>0.38416252200000001</v>
      </c>
    </row>
    <row r="158" spans="1:8" x14ac:dyDescent="0.3">
      <c r="A158">
        <v>2011</v>
      </c>
      <c r="B158" t="s">
        <v>8</v>
      </c>
      <c r="C158">
        <v>2001</v>
      </c>
      <c r="D158">
        <v>165</v>
      </c>
      <c r="E158">
        <v>3</v>
      </c>
      <c r="F158">
        <v>4</v>
      </c>
      <c r="G158">
        <v>242.62570669999999</v>
      </c>
      <c r="H158">
        <v>0.38220426499999999</v>
      </c>
    </row>
    <row r="159" spans="1:8" x14ac:dyDescent="0.3">
      <c r="A159">
        <v>2011</v>
      </c>
      <c r="B159" t="s">
        <v>8</v>
      </c>
      <c r="C159">
        <v>2001</v>
      </c>
      <c r="D159">
        <v>166</v>
      </c>
      <c r="E159">
        <v>4</v>
      </c>
      <c r="F159">
        <v>4</v>
      </c>
      <c r="G159">
        <v>242.75203619999999</v>
      </c>
      <c r="H159">
        <v>0.36555901200000002</v>
      </c>
    </row>
    <row r="160" spans="1:8" x14ac:dyDescent="0.3">
      <c r="A160">
        <v>2011</v>
      </c>
      <c r="B160" t="s">
        <v>8</v>
      </c>
      <c r="C160">
        <v>2001</v>
      </c>
      <c r="D160">
        <v>167</v>
      </c>
      <c r="E160">
        <v>5</v>
      </c>
      <c r="F160">
        <v>4</v>
      </c>
      <c r="G160">
        <v>244.31932169999999</v>
      </c>
      <c r="H160">
        <v>0.34995427800000001</v>
      </c>
    </row>
    <row r="161" spans="1:8" x14ac:dyDescent="0.3">
      <c r="A161">
        <v>2011</v>
      </c>
      <c r="B161" t="s">
        <v>8</v>
      </c>
      <c r="C161">
        <v>2001</v>
      </c>
      <c r="D161">
        <v>168</v>
      </c>
      <c r="E161">
        <v>6</v>
      </c>
      <c r="F161">
        <v>4</v>
      </c>
      <c r="G161">
        <v>246.37526679999999</v>
      </c>
      <c r="H161">
        <v>0.33631930999999998</v>
      </c>
    </row>
    <row r="162" spans="1:8" x14ac:dyDescent="0.3">
      <c r="A162">
        <v>2011</v>
      </c>
      <c r="B162" t="s">
        <v>8</v>
      </c>
      <c r="C162">
        <v>2001</v>
      </c>
      <c r="D162">
        <v>159</v>
      </c>
      <c r="E162">
        <v>-3</v>
      </c>
      <c r="F162">
        <v>5</v>
      </c>
      <c r="G162">
        <v>361.48412050000002</v>
      </c>
      <c r="H162">
        <v>0.12502809400000001</v>
      </c>
    </row>
    <row r="163" spans="1:8" x14ac:dyDescent="0.3">
      <c r="A163">
        <v>2011</v>
      </c>
      <c r="B163" t="s">
        <v>8</v>
      </c>
      <c r="C163">
        <v>2001</v>
      </c>
      <c r="D163">
        <v>160</v>
      </c>
      <c r="E163">
        <v>-2</v>
      </c>
      <c r="F163">
        <v>5</v>
      </c>
      <c r="G163">
        <v>360.52966720000001</v>
      </c>
      <c r="H163">
        <v>0.132349407</v>
      </c>
    </row>
    <row r="164" spans="1:8" x14ac:dyDescent="0.3">
      <c r="A164">
        <v>2011</v>
      </c>
      <c r="B164" t="s">
        <v>8</v>
      </c>
      <c r="C164">
        <v>2001</v>
      </c>
      <c r="D164">
        <v>161</v>
      </c>
      <c r="E164">
        <v>-1</v>
      </c>
      <c r="F164">
        <v>5</v>
      </c>
      <c r="G164">
        <v>362.3324245</v>
      </c>
      <c r="H164">
        <v>0.160041876</v>
      </c>
    </row>
    <row r="165" spans="1:8" x14ac:dyDescent="0.3">
      <c r="A165">
        <v>2011</v>
      </c>
      <c r="B165" t="s">
        <v>8</v>
      </c>
      <c r="C165">
        <v>2001</v>
      </c>
      <c r="D165">
        <v>162</v>
      </c>
      <c r="E165">
        <v>0</v>
      </c>
      <c r="F165">
        <v>5</v>
      </c>
      <c r="G165">
        <v>377.98069809999998</v>
      </c>
      <c r="H165">
        <v>0.30468590099999998</v>
      </c>
    </row>
    <row r="166" spans="1:8" x14ac:dyDescent="0.3">
      <c r="A166">
        <v>2011</v>
      </c>
      <c r="B166" t="s">
        <v>8</v>
      </c>
      <c r="C166">
        <v>2001</v>
      </c>
      <c r="D166">
        <v>163</v>
      </c>
      <c r="E166">
        <v>1</v>
      </c>
      <c r="F166">
        <v>5</v>
      </c>
      <c r="G166">
        <v>378.53786860000002</v>
      </c>
      <c r="H166">
        <v>0.364558832</v>
      </c>
    </row>
    <row r="167" spans="1:8" x14ac:dyDescent="0.3">
      <c r="A167">
        <v>2011</v>
      </c>
      <c r="B167" t="s">
        <v>8</v>
      </c>
      <c r="C167">
        <v>2001</v>
      </c>
      <c r="D167">
        <v>164</v>
      </c>
      <c r="E167">
        <v>2</v>
      </c>
      <c r="F167">
        <v>5</v>
      </c>
      <c r="G167">
        <v>376.43455890000001</v>
      </c>
      <c r="H167">
        <v>0.36524727899999998</v>
      </c>
    </row>
    <row r="168" spans="1:8" x14ac:dyDescent="0.3">
      <c r="A168">
        <v>2011</v>
      </c>
      <c r="B168" t="s">
        <v>8</v>
      </c>
      <c r="C168">
        <v>2001</v>
      </c>
      <c r="D168">
        <v>165</v>
      </c>
      <c r="E168">
        <v>3</v>
      </c>
      <c r="F168">
        <v>5</v>
      </c>
      <c r="G168">
        <v>376.68480349999999</v>
      </c>
      <c r="H168">
        <v>0.36271642100000001</v>
      </c>
    </row>
    <row r="169" spans="1:8" x14ac:dyDescent="0.3">
      <c r="A169">
        <v>2011</v>
      </c>
      <c r="B169" t="s">
        <v>8</v>
      </c>
      <c r="C169">
        <v>2001</v>
      </c>
      <c r="D169">
        <v>166</v>
      </c>
      <c r="E169">
        <v>4</v>
      </c>
      <c r="F169">
        <v>5</v>
      </c>
      <c r="G169">
        <v>374.98225200000002</v>
      </c>
      <c r="H169">
        <v>0.344346235</v>
      </c>
    </row>
    <row r="170" spans="1:8" x14ac:dyDescent="0.3">
      <c r="A170">
        <v>2011</v>
      </c>
      <c r="B170" t="s">
        <v>8</v>
      </c>
      <c r="C170">
        <v>2001</v>
      </c>
      <c r="D170">
        <v>167</v>
      </c>
      <c r="E170">
        <v>5</v>
      </c>
      <c r="F170">
        <v>5</v>
      </c>
      <c r="G170">
        <v>373.82379379999998</v>
      </c>
      <c r="H170">
        <v>0.32698189999999999</v>
      </c>
    </row>
    <row r="171" spans="1:8" x14ac:dyDescent="0.3">
      <c r="A171">
        <v>2011</v>
      </c>
      <c r="B171" t="s">
        <v>8</v>
      </c>
      <c r="C171">
        <v>2001</v>
      </c>
      <c r="D171">
        <v>168</v>
      </c>
      <c r="E171">
        <v>6</v>
      </c>
      <c r="F171">
        <v>5</v>
      </c>
      <c r="G171">
        <v>372.44106099999999</v>
      </c>
      <c r="H171">
        <v>0.311577718</v>
      </c>
    </row>
    <row r="172" spans="1:8" x14ac:dyDescent="0.3">
      <c r="A172">
        <v>2011</v>
      </c>
      <c r="B172" t="s">
        <v>8</v>
      </c>
      <c r="C172">
        <v>2001</v>
      </c>
      <c r="D172">
        <v>159</v>
      </c>
      <c r="E172">
        <v>-3</v>
      </c>
      <c r="F172">
        <v>6</v>
      </c>
      <c r="G172">
        <v>224.7267482</v>
      </c>
    </row>
    <row r="173" spans="1:8" x14ac:dyDescent="0.3">
      <c r="A173">
        <v>2011</v>
      </c>
      <c r="B173" t="s">
        <v>8</v>
      </c>
      <c r="C173">
        <v>2001</v>
      </c>
      <c r="D173">
        <v>160</v>
      </c>
      <c r="E173">
        <v>-2</v>
      </c>
      <c r="F173">
        <v>6</v>
      </c>
      <c r="G173">
        <v>219.6155603</v>
      </c>
    </row>
    <row r="174" spans="1:8" x14ac:dyDescent="0.3">
      <c r="A174">
        <v>2011</v>
      </c>
      <c r="B174" t="s">
        <v>8</v>
      </c>
      <c r="C174">
        <v>2001</v>
      </c>
      <c r="D174">
        <v>161</v>
      </c>
      <c r="E174">
        <v>-1</v>
      </c>
      <c r="F174">
        <v>6</v>
      </c>
      <c r="G174">
        <v>216.2829471</v>
      </c>
    </row>
    <row r="175" spans="1:8" x14ac:dyDescent="0.3">
      <c r="A175">
        <v>2011</v>
      </c>
      <c r="B175" t="s">
        <v>8</v>
      </c>
      <c r="C175">
        <v>2001</v>
      </c>
      <c r="D175">
        <v>162</v>
      </c>
      <c r="E175">
        <v>0</v>
      </c>
      <c r="F175">
        <v>6</v>
      </c>
      <c r="G175">
        <v>222.47381799999999</v>
      </c>
    </row>
    <row r="176" spans="1:8" x14ac:dyDescent="0.3">
      <c r="A176">
        <v>2011</v>
      </c>
      <c r="B176" t="s">
        <v>8</v>
      </c>
      <c r="C176">
        <v>2001</v>
      </c>
      <c r="D176">
        <v>163</v>
      </c>
      <c r="E176">
        <v>1</v>
      </c>
      <c r="F176">
        <v>6</v>
      </c>
      <c r="G176">
        <v>219.7799248</v>
      </c>
    </row>
    <row r="177" spans="1:9" x14ac:dyDescent="0.3">
      <c r="A177">
        <v>2011</v>
      </c>
      <c r="B177" t="s">
        <v>8</v>
      </c>
      <c r="C177">
        <v>2001</v>
      </c>
      <c r="D177">
        <v>164</v>
      </c>
      <c r="E177">
        <v>2</v>
      </c>
      <c r="F177">
        <v>6</v>
      </c>
      <c r="G177">
        <v>214.45016749999999</v>
      </c>
    </row>
    <row r="178" spans="1:9" x14ac:dyDescent="0.3">
      <c r="A178">
        <v>2011</v>
      </c>
      <c r="B178" t="s">
        <v>8</v>
      </c>
      <c r="C178">
        <v>2001</v>
      </c>
      <c r="D178">
        <v>165</v>
      </c>
      <c r="E178">
        <v>3</v>
      </c>
      <c r="F178">
        <v>6</v>
      </c>
      <c r="G178">
        <v>210.56767869999999</v>
      </c>
    </row>
    <row r="179" spans="1:9" x14ac:dyDescent="0.3">
      <c r="A179">
        <v>2011</v>
      </c>
      <c r="B179" t="s">
        <v>8</v>
      </c>
      <c r="C179">
        <v>2001</v>
      </c>
      <c r="D179">
        <v>166</v>
      </c>
      <c r="E179">
        <v>4</v>
      </c>
      <c r="F179">
        <v>6</v>
      </c>
      <c r="G179">
        <v>205.80879959999999</v>
      </c>
    </row>
    <row r="180" spans="1:9" x14ac:dyDescent="0.3">
      <c r="A180">
        <v>2011</v>
      </c>
      <c r="B180" t="s">
        <v>8</v>
      </c>
      <c r="C180">
        <v>2001</v>
      </c>
      <c r="D180">
        <v>167</v>
      </c>
      <c r="E180">
        <v>5</v>
      </c>
      <c r="F180">
        <v>6</v>
      </c>
      <c r="G180">
        <v>201.6168169</v>
      </c>
    </row>
    <row r="181" spans="1:9" x14ac:dyDescent="0.3">
      <c r="A181">
        <v>2011</v>
      </c>
      <c r="B181" t="s">
        <v>8</v>
      </c>
      <c r="C181">
        <v>2001</v>
      </c>
      <c r="D181">
        <v>168</v>
      </c>
      <c r="E181">
        <v>6</v>
      </c>
      <c r="F181">
        <v>6</v>
      </c>
      <c r="G181">
        <v>197.35654600000001</v>
      </c>
    </row>
    <row r="182" spans="1:9" x14ac:dyDescent="0.3">
      <c r="A182">
        <v>2016</v>
      </c>
      <c r="B182" t="s">
        <v>8</v>
      </c>
      <c r="C182">
        <v>2001</v>
      </c>
      <c r="D182">
        <v>159</v>
      </c>
      <c r="E182">
        <v>-3</v>
      </c>
      <c r="F182">
        <v>1</v>
      </c>
      <c r="G182">
        <v>1320.336706</v>
      </c>
      <c r="H182">
        <v>0.53659867999999999</v>
      </c>
      <c r="I182">
        <f t="shared" ref="I182:I191" si="12">(G182-AVERAGE(G$2:G$41))/_xlfn.STDEV.S(G$2:G$41)</f>
        <v>2.965485445654906</v>
      </c>
    </row>
    <row r="183" spans="1:9" x14ac:dyDescent="0.3">
      <c r="A183">
        <v>2016</v>
      </c>
      <c r="B183" t="s">
        <v>8</v>
      </c>
      <c r="C183">
        <v>2001</v>
      </c>
      <c r="D183">
        <v>160</v>
      </c>
      <c r="E183">
        <v>-2</v>
      </c>
      <c r="F183">
        <v>1</v>
      </c>
      <c r="G183">
        <v>1318.1870690000001</v>
      </c>
      <c r="H183">
        <v>0.54402039499999999</v>
      </c>
      <c r="I183">
        <f t="shared" si="12"/>
        <v>2.9577919637759433</v>
      </c>
    </row>
    <row r="184" spans="1:9" x14ac:dyDescent="0.3">
      <c r="A184">
        <v>2016</v>
      </c>
      <c r="B184" t="s">
        <v>8</v>
      </c>
      <c r="C184">
        <v>2001</v>
      </c>
      <c r="D184">
        <v>161</v>
      </c>
      <c r="E184">
        <v>-1</v>
      </c>
      <c r="F184">
        <v>1</v>
      </c>
      <c r="G184">
        <v>1321.328888</v>
      </c>
      <c r="H184">
        <v>0.56880097900000004</v>
      </c>
      <c r="I184">
        <f t="shared" si="12"/>
        <v>2.9690364332112389</v>
      </c>
    </row>
    <row r="185" spans="1:9" x14ac:dyDescent="0.3">
      <c r="A185">
        <v>2016</v>
      </c>
      <c r="B185" t="s">
        <v>8</v>
      </c>
      <c r="C185">
        <v>2001</v>
      </c>
      <c r="D185">
        <v>162</v>
      </c>
      <c r="E185">
        <v>0</v>
      </c>
      <c r="F185">
        <v>1</v>
      </c>
      <c r="G185">
        <v>1349.3043150000001</v>
      </c>
      <c r="H185">
        <v>0.68901444000000001</v>
      </c>
      <c r="I185">
        <f t="shared" si="12"/>
        <v>3.0691595892048995</v>
      </c>
    </row>
    <row r="186" spans="1:9" x14ac:dyDescent="0.3">
      <c r="A186">
        <v>2016</v>
      </c>
      <c r="B186" t="s">
        <v>8</v>
      </c>
      <c r="C186">
        <v>2001</v>
      </c>
      <c r="D186">
        <v>163</v>
      </c>
      <c r="E186">
        <v>1</v>
      </c>
      <c r="F186">
        <v>1</v>
      </c>
      <c r="G186">
        <v>1350.3705150000001</v>
      </c>
      <c r="H186">
        <v>0.72020566500000005</v>
      </c>
      <c r="I186">
        <f t="shared" si="12"/>
        <v>3.0729754848092967</v>
      </c>
    </row>
    <row r="187" spans="1:9" x14ac:dyDescent="0.3">
      <c r="A187">
        <v>2016</v>
      </c>
      <c r="B187" t="s">
        <v>8</v>
      </c>
      <c r="C187">
        <v>2001</v>
      </c>
      <c r="D187">
        <v>164</v>
      </c>
      <c r="E187">
        <v>2</v>
      </c>
      <c r="F187">
        <v>1</v>
      </c>
      <c r="G187">
        <v>1346.2745</v>
      </c>
      <c r="H187">
        <v>0.70513799600000004</v>
      </c>
      <c r="I187">
        <f t="shared" si="12"/>
        <v>3.0583159784933653</v>
      </c>
    </row>
    <row r="188" spans="1:9" x14ac:dyDescent="0.3">
      <c r="A188">
        <v>2016</v>
      </c>
      <c r="B188" t="s">
        <v>8</v>
      </c>
      <c r="C188">
        <v>2001</v>
      </c>
      <c r="D188">
        <v>165</v>
      </c>
      <c r="E188">
        <v>3</v>
      </c>
      <c r="F188">
        <v>1</v>
      </c>
      <c r="G188">
        <v>1346.7962480000001</v>
      </c>
      <c r="H188">
        <v>0.69549945400000002</v>
      </c>
      <c r="I188">
        <f t="shared" si="12"/>
        <v>3.0601832978516503</v>
      </c>
    </row>
    <row r="189" spans="1:9" x14ac:dyDescent="0.3">
      <c r="A189">
        <v>2016</v>
      </c>
      <c r="B189" t="s">
        <v>8</v>
      </c>
      <c r="C189">
        <v>2001</v>
      </c>
      <c r="D189">
        <v>166</v>
      </c>
      <c r="E189">
        <v>4</v>
      </c>
      <c r="F189">
        <v>1</v>
      </c>
      <c r="G189">
        <v>1345.038673</v>
      </c>
      <c r="H189">
        <v>0.67757388200000002</v>
      </c>
      <c r="I189">
        <f t="shared" si="12"/>
        <v>3.0538929932963144</v>
      </c>
    </row>
    <row r="190" spans="1:9" x14ac:dyDescent="0.3">
      <c r="A190">
        <v>2016</v>
      </c>
      <c r="B190" t="s">
        <v>8</v>
      </c>
      <c r="C190">
        <v>2001</v>
      </c>
      <c r="D190">
        <v>167</v>
      </c>
      <c r="E190">
        <v>5</v>
      </c>
      <c r="F190">
        <v>1</v>
      </c>
      <c r="G190">
        <v>1345.038395</v>
      </c>
      <c r="H190">
        <v>0.663888849</v>
      </c>
      <c r="I190">
        <f t="shared" si="12"/>
        <v>3.0538919983432309</v>
      </c>
    </row>
    <row r="191" spans="1:9" x14ac:dyDescent="0.3">
      <c r="A191">
        <v>2016</v>
      </c>
      <c r="B191" t="s">
        <v>8</v>
      </c>
      <c r="C191">
        <v>2001</v>
      </c>
      <c r="D191">
        <v>168</v>
      </c>
      <c r="E191">
        <v>6</v>
      </c>
      <c r="F191">
        <v>1</v>
      </c>
      <c r="G191">
        <v>1345.331101</v>
      </c>
      <c r="H191">
        <v>0.65298849199999998</v>
      </c>
      <c r="I191">
        <f t="shared" si="12"/>
        <v>3.054939583729444</v>
      </c>
    </row>
    <row r="192" spans="1:9" x14ac:dyDescent="0.3">
      <c r="A192">
        <v>2016</v>
      </c>
      <c r="B192" t="s">
        <v>8</v>
      </c>
      <c r="C192">
        <v>2001</v>
      </c>
      <c r="D192">
        <v>159</v>
      </c>
      <c r="E192">
        <v>-3</v>
      </c>
      <c r="F192">
        <v>2</v>
      </c>
      <c r="G192">
        <v>719.37042759999997</v>
      </c>
      <c r="H192">
        <v>0.61145071399999995</v>
      </c>
    </row>
    <row r="193" spans="1:8" x14ac:dyDescent="0.3">
      <c r="A193">
        <v>2016</v>
      </c>
      <c r="B193" t="s">
        <v>8</v>
      </c>
      <c r="C193">
        <v>2001</v>
      </c>
      <c r="D193">
        <v>160</v>
      </c>
      <c r="E193">
        <v>-2</v>
      </c>
      <c r="F193">
        <v>2</v>
      </c>
      <c r="G193">
        <v>718.10498919999998</v>
      </c>
      <c r="H193">
        <v>0.61911453400000005</v>
      </c>
    </row>
    <row r="194" spans="1:8" x14ac:dyDescent="0.3">
      <c r="A194">
        <v>2016</v>
      </c>
      <c r="B194" t="s">
        <v>8</v>
      </c>
      <c r="C194">
        <v>2001</v>
      </c>
      <c r="D194">
        <v>161</v>
      </c>
      <c r="E194">
        <v>-1</v>
      </c>
      <c r="F194">
        <v>2</v>
      </c>
      <c r="G194">
        <v>720.38860039999997</v>
      </c>
      <c r="H194">
        <v>0.64388567399999996</v>
      </c>
    </row>
    <row r="195" spans="1:8" x14ac:dyDescent="0.3">
      <c r="A195">
        <v>2016</v>
      </c>
      <c r="B195" t="s">
        <v>8</v>
      </c>
      <c r="C195">
        <v>2001</v>
      </c>
      <c r="D195">
        <v>162</v>
      </c>
      <c r="E195">
        <v>0</v>
      </c>
      <c r="F195">
        <v>2</v>
      </c>
      <c r="G195">
        <v>741.31033119999995</v>
      </c>
      <c r="H195">
        <v>0.76169167699999996</v>
      </c>
    </row>
    <row r="196" spans="1:8" x14ac:dyDescent="0.3">
      <c r="A196">
        <v>2016</v>
      </c>
      <c r="B196" t="s">
        <v>8</v>
      </c>
      <c r="C196">
        <v>2001</v>
      </c>
      <c r="D196">
        <v>163</v>
      </c>
      <c r="E196">
        <v>1</v>
      </c>
      <c r="F196">
        <v>2</v>
      </c>
      <c r="G196">
        <v>741.90547070000002</v>
      </c>
      <c r="H196">
        <v>0.783866803</v>
      </c>
    </row>
    <row r="197" spans="1:8" x14ac:dyDescent="0.3">
      <c r="A197">
        <v>2016</v>
      </c>
      <c r="B197" t="s">
        <v>8</v>
      </c>
      <c r="C197">
        <v>2001</v>
      </c>
      <c r="D197">
        <v>164</v>
      </c>
      <c r="E197">
        <v>2</v>
      </c>
      <c r="F197">
        <v>2</v>
      </c>
      <c r="G197">
        <v>738.43949169999996</v>
      </c>
      <c r="H197">
        <v>0.76285211799999997</v>
      </c>
    </row>
    <row r="198" spans="1:8" x14ac:dyDescent="0.3">
      <c r="A198">
        <v>2016</v>
      </c>
      <c r="B198" t="s">
        <v>8</v>
      </c>
      <c r="C198">
        <v>2001</v>
      </c>
      <c r="D198">
        <v>165</v>
      </c>
      <c r="E198">
        <v>3</v>
      </c>
      <c r="F198">
        <v>2</v>
      </c>
      <c r="G198">
        <v>738.4758405</v>
      </c>
      <c r="H198">
        <v>0.750437201</v>
      </c>
    </row>
    <row r="199" spans="1:8" x14ac:dyDescent="0.3">
      <c r="A199">
        <v>2016</v>
      </c>
      <c r="B199" t="s">
        <v>8</v>
      </c>
      <c r="C199">
        <v>2001</v>
      </c>
      <c r="D199">
        <v>166</v>
      </c>
      <c r="E199">
        <v>4</v>
      </c>
      <c r="F199">
        <v>2</v>
      </c>
      <c r="G199">
        <v>736.18055949999996</v>
      </c>
      <c r="H199">
        <v>0.73138440900000001</v>
      </c>
    </row>
    <row r="200" spans="1:8" x14ac:dyDescent="0.3">
      <c r="A200">
        <v>2016</v>
      </c>
      <c r="B200" t="s">
        <v>8</v>
      </c>
      <c r="C200">
        <v>2001</v>
      </c>
      <c r="D200">
        <v>167</v>
      </c>
      <c r="E200">
        <v>5</v>
      </c>
      <c r="F200">
        <v>2</v>
      </c>
      <c r="G200">
        <v>734.93967869999994</v>
      </c>
      <c r="H200">
        <v>0.71748415399999999</v>
      </c>
    </row>
    <row r="201" spans="1:8" x14ac:dyDescent="0.3">
      <c r="A201">
        <v>2016</v>
      </c>
      <c r="B201" t="s">
        <v>8</v>
      </c>
      <c r="C201">
        <v>2001</v>
      </c>
      <c r="D201">
        <v>168</v>
      </c>
      <c r="E201">
        <v>6</v>
      </c>
      <c r="F201">
        <v>2</v>
      </c>
      <c r="G201">
        <v>733.58859600000005</v>
      </c>
      <c r="H201">
        <v>0.706655013</v>
      </c>
    </row>
    <row r="202" spans="1:8" x14ac:dyDescent="0.3">
      <c r="A202">
        <v>2016</v>
      </c>
      <c r="B202" t="s">
        <v>8</v>
      </c>
      <c r="C202">
        <v>2001</v>
      </c>
      <c r="D202">
        <v>159</v>
      </c>
      <c r="E202">
        <v>-3</v>
      </c>
      <c r="F202">
        <v>3</v>
      </c>
      <c r="G202">
        <v>612.24900939999998</v>
      </c>
      <c r="H202">
        <v>0.253766453</v>
      </c>
    </row>
    <row r="203" spans="1:8" x14ac:dyDescent="0.3">
      <c r="A203">
        <v>2016</v>
      </c>
      <c r="B203" t="s">
        <v>8</v>
      </c>
      <c r="C203">
        <v>2001</v>
      </c>
      <c r="D203">
        <v>160</v>
      </c>
      <c r="E203">
        <v>-2</v>
      </c>
      <c r="F203">
        <v>3</v>
      </c>
      <c r="G203">
        <v>610.05942630000004</v>
      </c>
      <c r="H203">
        <v>0.26015337599999999</v>
      </c>
    </row>
    <row r="204" spans="1:8" x14ac:dyDescent="0.3">
      <c r="A204">
        <v>2016</v>
      </c>
      <c r="B204" t="s">
        <v>8</v>
      </c>
      <c r="C204">
        <v>2001</v>
      </c>
      <c r="D204">
        <v>161</v>
      </c>
      <c r="E204">
        <v>-1</v>
      </c>
      <c r="F204">
        <v>3</v>
      </c>
      <c r="G204">
        <v>611.28285449999998</v>
      </c>
      <c r="H204">
        <v>0.28368795099999999</v>
      </c>
    </row>
    <row r="205" spans="1:8" x14ac:dyDescent="0.3">
      <c r="A205">
        <v>2016</v>
      </c>
      <c r="B205" t="s">
        <v>8</v>
      </c>
      <c r="C205">
        <v>2001</v>
      </c>
      <c r="D205">
        <v>162</v>
      </c>
      <c r="E205">
        <v>0</v>
      </c>
      <c r="F205">
        <v>3</v>
      </c>
      <c r="G205">
        <v>631.36047410000003</v>
      </c>
      <c r="H205">
        <v>0.40701466600000002</v>
      </c>
    </row>
    <row r="206" spans="1:8" x14ac:dyDescent="0.3">
      <c r="A206">
        <v>2016</v>
      </c>
      <c r="B206" t="s">
        <v>8</v>
      </c>
      <c r="C206">
        <v>2001</v>
      </c>
      <c r="D206">
        <v>163</v>
      </c>
      <c r="E206">
        <v>1</v>
      </c>
      <c r="F206">
        <v>3</v>
      </c>
      <c r="G206">
        <v>633.05950870000004</v>
      </c>
      <c r="H206">
        <v>0.45800743399999999</v>
      </c>
    </row>
    <row r="207" spans="1:8" x14ac:dyDescent="0.3">
      <c r="A207">
        <v>2016</v>
      </c>
      <c r="B207" t="s">
        <v>8</v>
      </c>
      <c r="C207">
        <v>2001</v>
      </c>
      <c r="D207">
        <v>164</v>
      </c>
      <c r="E207">
        <v>2</v>
      </c>
      <c r="F207">
        <v>3</v>
      </c>
      <c r="G207">
        <v>628.70216159999995</v>
      </c>
      <c r="H207">
        <v>0.45820475599999999</v>
      </c>
    </row>
    <row r="208" spans="1:8" x14ac:dyDescent="0.3">
      <c r="A208">
        <v>2016</v>
      </c>
      <c r="B208" t="s">
        <v>8</v>
      </c>
      <c r="C208">
        <v>2001</v>
      </c>
      <c r="D208">
        <v>165</v>
      </c>
      <c r="E208">
        <v>3</v>
      </c>
      <c r="F208">
        <v>3</v>
      </c>
      <c r="G208">
        <v>626.00571809999997</v>
      </c>
      <c r="H208">
        <v>0.45611487000000001</v>
      </c>
    </row>
    <row r="209" spans="1:8" x14ac:dyDescent="0.3">
      <c r="A209">
        <v>2016</v>
      </c>
      <c r="B209" t="s">
        <v>8</v>
      </c>
      <c r="C209">
        <v>2001</v>
      </c>
      <c r="D209">
        <v>166</v>
      </c>
      <c r="E209">
        <v>4</v>
      </c>
      <c r="F209">
        <v>3</v>
      </c>
      <c r="G209">
        <v>620.29847749999999</v>
      </c>
      <c r="H209">
        <v>0.44077714099999998</v>
      </c>
    </row>
    <row r="210" spans="1:8" x14ac:dyDescent="0.3">
      <c r="A210">
        <v>2016</v>
      </c>
      <c r="B210" t="s">
        <v>8</v>
      </c>
      <c r="C210">
        <v>2001</v>
      </c>
      <c r="D210">
        <v>167</v>
      </c>
      <c r="E210">
        <v>5</v>
      </c>
      <c r="F210">
        <v>3</v>
      </c>
      <c r="G210">
        <v>615.10270560000004</v>
      </c>
      <c r="H210">
        <v>0.42655148199999998</v>
      </c>
    </row>
    <row r="211" spans="1:8" x14ac:dyDescent="0.3">
      <c r="A211">
        <v>2016</v>
      </c>
      <c r="B211" t="s">
        <v>8</v>
      </c>
      <c r="C211">
        <v>2001</v>
      </c>
      <c r="D211">
        <v>168</v>
      </c>
      <c r="E211">
        <v>6</v>
      </c>
      <c r="F211">
        <v>3</v>
      </c>
      <c r="G211">
        <v>609.83425810000006</v>
      </c>
      <c r="H211">
        <v>0.41417980100000001</v>
      </c>
    </row>
    <row r="212" spans="1:8" x14ac:dyDescent="0.3">
      <c r="A212">
        <v>2016</v>
      </c>
      <c r="B212" t="s">
        <v>8</v>
      </c>
      <c r="C212">
        <v>2001</v>
      </c>
      <c r="D212">
        <v>159</v>
      </c>
      <c r="E212">
        <v>-3</v>
      </c>
      <c r="F212">
        <v>4</v>
      </c>
      <c r="G212">
        <v>223.5118794</v>
      </c>
      <c r="H212">
        <v>0.156289498</v>
      </c>
    </row>
    <row r="213" spans="1:8" x14ac:dyDescent="0.3">
      <c r="A213">
        <v>2016</v>
      </c>
      <c r="B213" t="s">
        <v>8</v>
      </c>
      <c r="C213">
        <v>2001</v>
      </c>
      <c r="D213">
        <v>160</v>
      </c>
      <c r="E213">
        <v>-2</v>
      </c>
      <c r="F213">
        <v>4</v>
      </c>
      <c r="G213">
        <v>220.45863600000001</v>
      </c>
      <c r="H213">
        <v>0.16352989400000001</v>
      </c>
    </row>
    <row r="214" spans="1:8" x14ac:dyDescent="0.3">
      <c r="A214">
        <v>2016</v>
      </c>
      <c r="B214" t="s">
        <v>8</v>
      </c>
      <c r="C214">
        <v>2001</v>
      </c>
      <c r="D214">
        <v>161</v>
      </c>
      <c r="E214">
        <v>-1</v>
      </c>
      <c r="F214">
        <v>4</v>
      </c>
      <c r="G214">
        <v>221.67871969999999</v>
      </c>
      <c r="H214">
        <v>0.189538926</v>
      </c>
    </row>
    <row r="215" spans="1:8" x14ac:dyDescent="0.3">
      <c r="A215">
        <v>2016</v>
      </c>
      <c r="B215" t="s">
        <v>8</v>
      </c>
      <c r="C215">
        <v>2001</v>
      </c>
      <c r="D215">
        <v>162</v>
      </c>
      <c r="E215">
        <v>0</v>
      </c>
      <c r="F215">
        <v>4</v>
      </c>
      <c r="G215">
        <v>242.631519</v>
      </c>
      <c r="H215">
        <v>0.32339494099999999</v>
      </c>
    </row>
    <row r="216" spans="1:8" x14ac:dyDescent="0.3">
      <c r="A216">
        <v>2016</v>
      </c>
      <c r="B216" t="s">
        <v>8</v>
      </c>
      <c r="C216">
        <v>2001</v>
      </c>
      <c r="D216">
        <v>163</v>
      </c>
      <c r="E216">
        <v>1</v>
      </c>
      <c r="F216">
        <v>4</v>
      </c>
      <c r="G216">
        <v>243.15340549999999</v>
      </c>
      <c r="H216">
        <v>0.37780209199999998</v>
      </c>
    </row>
    <row r="217" spans="1:8" x14ac:dyDescent="0.3">
      <c r="A217">
        <v>2016</v>
      </c>
      <c r="B217" t="s">
        <v>8</v>
      </c>
      <c r="C217">
        <v>2001</v>
      </c>
      <c r="D217">
        <v>164</v>
      </c>
      <c r="E217">
        <v>2</v>
      </c>
      <c r="F217">
        <v>4</v>
      </c>
      <c r="G217">
        <v>240.9347382</v>
      </c>
      <c r="H217">
        <v>0.37742653900000001</v>
      </c>
    </row>
    <row r="218" spans="1:8" x14ac:dyDescent="0.3">
      <c r="A218">
        <v>2016</v>
      </c>
      <c r="B218" t="s">
        <v>8</v>
      </c>
      <c r="C218">
        <v>2001</v>
      </c>
      <c r="D218">
        <v>165</v>
      </c>
      <c r="E218">
        <v>3</v>
      </c>
      <c r="F218">
        <v>4</v>
      </c>
      <c r="G218">
        <v>242.88912149999999</v>
      </c>
      <c r="H218">
        <v>0.37524878499999997</v>
      </c>
    </row>
    <row r="219" spans="1:8" x14ac:dyDescent="0.3">
      <c r="A219">
        <v>2016</v>
      </c>
      <c r="B219" t="s">
        <v>8</v>
      </c>
      <c r="C219">
        <v>2001</v>
      </c>
      <c r="D219">
        <v>166</v>
      </c>
      <c r="E219">
        <v>4</v>
      </c>
      <c r="F219">
        <v>4</v>
      </c>
      <c r="G219">
        <v>243.01192570000001</v>
      </c>
      <c r="H219">
        <v>0.35838867800000002</v>
      </c>
    </row>
    <row r="220" spans="1:8" x14ac:dyDescent="0.3">
      <c r="A220">
        <v>2016</v>
      </c>
      <c r="B220" t="s">
        <v>8</v>
      </c>
      <c r="C220">
        <v>2001</v>
      </c>
      <c r="D220">
        <v>167</v>
      </c>
      <c r="E220">
        <v>5</v>
      </c>
      <c r="F220">
        <v>4</v>
      </c>
      <c r="G220">
        <v>244.61357100000001</v>
      </c>
      <c r="H220">
        <v>0.34258121600000002</v>
      </c>
    </row>
    <row r="221" spans="1:8" x14ac:dyDescent="0.3">
      <c r="A221">
        <v>2016</v>
      </c>
      <c r="B221" t="s">
        <v>8</v>
      </c>
      <c r="C221">
        <v>2001</v>
      </c>
      <c r="D221">
        <v>168</v>
      </c>
      <c r="E221">
        <v>6</v>
      </c>
      <c r="F221">
        <v>4</v>
      </c>
      <c r="G221">
        <v>246.68388419999999</v>
      </c>
      <c r="H221">
        <v>0.32877536200000002</v>
      </c>
    </row>
    <row r="222" spans="1:8" x14ac:dyDescent="0.3">
      <c r="A222">
        <v>2016</v>
      </c>
      <c r="B222" t="s">
        <v>8</v>
      </c>
      <c r="C222">
        <v>2001</v>
      </c>
      <c r="D222">
        <v>159</v>
      </c>
      <c r="E222">
        <v>-3</v>
      </c>
      <c r="F222">
        <v>5</v>
      </c>
      <c r="G222">
        <v>387.76779260000001</v>
      </c>
      <c r="H222">
        <v>0.12707869999999999</v>
      </c>
    </row>
    <row r="223" spans="1:8" x14ac:dyDescent="0.3">
      <c r="A223">
        <v>2016</v>
      </c>
      <c r="B223" t="s">
        <v>8</v>
      </c>
      <c r="C223">
        <v>2001</v>
      </c>
      <c r="D223">
        <v>160</v>
      </c>
      <c r="E223">
        <v>-2</v>
      </c>
      <c r="F223">
        <v>5</v>
      </c>
      <c r="G223">
        <v>386.80878560000002</v>
      </c>
      <c r="H223">
        <v>0.134382117</v>
      </c>
    </row>
    <row r="224" spans="1:8" x14ac:dyDescent="0.3">
      <c r="A224">
        <v>2016</v>
      </c>
      <c r="B224" t="s">
        <v>8</v>
      </c>
      <c r="C224">
        <v>2001</v>
      </c>
      <c r="D224">
        <v>161</v>
      </c>
      <c r="E224">
        <v>-1</v>
      </c>
      <c r="F224">
        <v>5</v>
      </c>
      <c r="G224">
        <v>388.65309239999999</v>
      </c>
      <c r="H224">
        <v>0.16206852999999999</v>
      </c>
    </row>
    <row r="225" spans="1:8" x14ac:dyDescent="0.3">
      <c r="A225">
        <v>2016</v>
      </c>
      <c r="B225" t="s">
        <v>8</v>
      </c>
      <c r="C225">
        <v>2001</v>
      </c>
      <c r="D225">
        <v>162</v>
      </c>
      <c r="E225">
        <v>0</v>
      </c>
      <c r="F225">
        <v>5</v>
      </c>
      <c r="G225">
        <v>404.5273153</v>
      </c>
      <c r="H225">
        <v>0.30675029199999998</v>
      </c>
    </row>
    <row r="226" spans="1:8" x14ac:dyDescent="0.3">
      <c r="A226">
        <v>2016</v>
      </c>
      <c r="B226" t="s">
        <v>8</v>
      </c>
      <c r="C226">
        <v>2001</v>
      </c>
      <c r="D226">
        <v>163</v>
      </c>
      <c r="E226">
        <v>1</v>
      </c>
      <c r="F226">
        <v>5</v>
      </c>
      <c r="G226">
        <v>405.18298609999999</v>
      </c>
      <c r="H226">
        <v>0.36669326299999999</v>
      </c>
    </row>
    <row r="227" spans="1:8" x14ac:dyDescent="0.3">
      <c r="A227">
        <v>2016</v>
      </c>
      <c r="B227" t="s">
        <v>8</v>
      </c>
      <c r="C227">
        <v>2001</v>
      </c>
      <c r="D227">
        <v>164</v>
      </c>
      <c r="E227">
        <v>2</v>
      </c>
      <c r="F227">
        <v>5</v>
      </c>
      <c r="G227">
        <v>403.26772890000001</v>
      </c>
      <c r="H227">
        <v>0.36746780899999998</v>
      </c>
    </row>
    <row r="228" spans="1:8" x14ac:dyDescent="0.3">
      <c r="A228">
        <v>2016</v>
      </c>
      <c r="B228" t="s">
        <v>8</v>
      </c>
      <c r="C228">
        <v>2001</v>
      </c>
      <c r="D228">
        <v>165</v>
      </c>
      <c r="E228">
        <v>3</v>
      </c>
      <c r="F228">
        <v>5</v>
      </c>
      <c r="G228">
        <v>403.7556763</v>
      </c>
      <c r="H228">
        <v>0.365026395</v>
      </c>
    </row>
    <row r="229" spans="1:8" x14ac:dyDescent="0.3">
      <c r="A229">
        <v>2016</v>
      </c>
      <c r="B229" t="s">
        <v>8</v>
      </c>
      <c r="C229">
        <v>2001</v>
      </c>
      <c r="D229">
        <v>166</v>
      </c>
      <c r="E229">
        <v>4</v>
      </c>
      <c r="F229">
        <v>5</v>
      </c>
      <c r="G229">
        <v>402.34858329999997</v>
      </c>
      <c r="H229">
        <v>0.34674249699999998</v>
      </c>
    </row>
    <row r="230" spans="1:8" x14ac:dyDescent="0.3">
      <c r="A230">
        <v>2016</v>
      </c>
      <c r="B230" t="s">
        <v>8</v>
      </c>
      <c r="C230">
        <v>2001</v>
      </c>
      <c r="D230">
        <v>167</v>
      </c>
      <c r="E230">
        <v>5</v>
      </c>
      <c r="F230">
        <v>5</v>
      </c>
      <c r="G230">
        <v>401.53034100000002</v>
      </c>
      <c r="H230">
        <v>0.32945747199999997</v>
      </c>
    </row>
    <row r="231" spans="1:8" x14ac:dyDescent="0.3">
      <c r="A231">
        <v>2016</v>
      </c>
      <c r="B231" t="s">
        <v>8</v>
      </c>
      <c r="C231">
        <v>2001</v>
      </c>
      <c r="D231">
        <v>168</v>
      </c>
      <c r="E231">
        <v>6</v>
      </c>
      <c r="F231">
        <v>5</v>
      </c>
      <c r="G231">
        <v>400.49248180000001</v>
      </c>
      <c r="H231">
        <v>0.31411949</v>
      </c>
    </row>
    <row r="232" spans="1:8" x14ac:dyDescent="0.3">
      <c r="A232">
        <v>2016</v>
      </c>
      <c r="B232" t="s">
        <v>8</v>
      </c>
      <c r="C232">
        <v>2001</v>
      </c>
      <c r="D232">
        <v>159</v>
      </c>
      <c r="E232">
        <v>-3</v>
      </c>
      <c r="F232">
        <v>6</v>
      </c>
      <c r="G232">
        <v>257.8312042</v>
      </c>
    </row>
    <row r="233" spans="1:8" x14ac:dyDescent="0.3">
      <c r="A233">
        <v>2016</v>
      </c>
      <c r="B233" t="s">
        <v>8</v>
      </c>
      <c r="C233">
        <v>2001</v>
      </c>
      <c r="D233">
        <v>160</v>
      </c>
      <c r="E233">
        <v>-2</v>
      </c>
      <c r="F233">
        <v>6</v>
      </c>
      <c r="G233">
        <v>252.3654975</v>
      </c>
    </row>
    <row r="234" spans="1:8" x14ac:dyDescent="0.3">
      <c r="A234">
        <v>2016</v>
      </c>
      <c r="B234" t="s">
        <v>8</v>
      </c>
      <c r="C234">
        <v>2001</v>
      </c>
      <c r="D234">
        <v>161</v>
      </c>
      <c r="E234">
        <v>-1</v>
      </c>
      <c r="F234">
        <v>6</v>
      </c>
      <c r="G234">
        <v>248.60201079999999</v>
      </c>
    </row>
    <row r="235" spans="1:8" x14ac:dyDescent="0.3">
      <c r="A235">
        <v>2016</v>
      </c>
      <c r="B235" t="s">
        <v>8</v>
      </c>
      <c r="C235">
        <v>2001</v>
      </c>
      <c r="D235">
        <v>162</v>
      </c>
      <c r="E235">
        <v>0</v>
      </c>
      <c r="F235">
        <v>6</v>
      </c>
      <c r="G235">
        <v>254.42500459999999</v>
      </c>
    </row>
    <row r="236" spans="1:8" x14ac:dyDescent="0.3">
      <c r="A236">
        <v>2016</v>
      </c>
      <c r="B236" t="s">
        <v>8</v>
      </c>
      <c r="C236">
        <v>2001</v>
      </c>
      <c r="D236">
        <v>163</v>
      </c>
      <c r="E236">
        <v>1</v>
      </c>
      <c r="F236">
        <v>6</v>
      </c>
      <c r="G236">
        <v>251.10540610000001</v>
      </c>
    </row>
    <row r="237" spans="1:8" x14ac:dyDescent="0.3">
      <c r="A237">
        <v>2016</v>
      </c>
      <c r="B237" t="s">
        <v>8</v>
      </c>
      <c r="C237">
        <v>2001</v>
      </c>
      <c r="D237">
        <v>164</v>
      </c>
      <c r="E237">
        <v>2</v>
      </c>
      <c r="F237">
        <v>6</v>
      </c>
      <c r="G237">
        <v>245.1787467</v>
      </c>
    </row>
    <row r="238" spans="1:8" x14ac:dyDescent="0.3">
      <c r="A238">
        <v>2016</v>
      </c>
      <c r="B238" t="s">
        <v>8</v>
      </c>
      <c r="C238">
        <v>2001</v>
      </c>
      <c r="D238">
        <v>165</v>
      </c>
      <c r="E238">
        <v>3</v>
      </c>
      <c r="F238">
        <v>6</v>
      </c>
      <c r="G238">
        <v>240.69755230000001</v>
      </c>
    </row>
    <row r="239" spans="1:8" x14ac:dyDescent="0.3">
      <c r="A239">
        <v>2016</v>
      </c>
      <c r="B239" t="s">
        <v>8</v>
      </c>
      <c r="C239">
        <v>2001</v>
      </c>
      <c r="D239">
        <v>166</v>
      </c>
      <c r="E239">
        <v>4</v>
      </c>
      <c r="F239">
        <v>6</v>
      </c>
      <c r="G239">
        <v>235.29800119999999</v>
      </c>
    </row>
    <row r="240" spans="1:8" x14ac:dyDescent="0.3">
      <c r="A240">
        <v>2016</v>
      </c>
      <c r="B240" t="s">
        <v>8</v>
      </c>
      <c r="C240">
        <v>2001</v>
      </c>
      <c r="D240">
        <v>167</v>
      </c>
      <c r="E240">
        <v>5</v>
      </c>
      <c r="F240">
        <v>6</v>
      </c>
      <c r="G240">
        <v>230.44522480000001</v>
      </c>
    </row>
    <row r="241" spans="1:8" x14ac:dyDescent="0.3">
      <c r="A241">
        <v>2016</v>
      </c>
      <c r="B241" t="s">
        <v>8</v>
      </c>
      <c r="C241">
        <v>2001</v>
      </c>
      <c r="D241">
        <v>168</v>
      </c>
      <c r="E241">
        <v>6</v>
      </c>
      <c r="F241">
        <v>6</v>
      </c>
      <c r="G241">
        <v>225.4909337</v>
      </c>
    </row>
    <row r="242" spans="1:8" x14ac:dyDescent="0.3">
      <c r="A242">
        <v>2001</v>
      </c>
      <c r="B242" t="s">
        <v>9</v>
      </c>
      <c r="C242">
        <v>2002</v>
      </c>
      <c r="D242">
        <v>266</v>
      </c>
      <c r="E242">
        <v>-3</v>
      </c>
      <c r="F242">
        <v>1</v>
      </c>
      <c r="G242">
        <v>526.75093149999998</v>
      </c>
      <c r="H242">
        <v>0.64545554199999999</v>
      </c>
    </row>
    <row r="243" spans="1:8" x14ac:dyDescent="0.3">
      <c r="A243">
        <v>2001</v>
      </c>
      <c r="B243" t="s">
        <v>9</v>
      </c>
      <c r="C243">
        <v>2002</v>
      </c>
      <c r="D243">
        <v>267</v>
      </c>
      <c r="E243">
        <v>-2</v>
      </c>
      <c r="F243">
        <v>1</v>
      </c>
      <c r="G243">
        <v>523.46385520000001</v>
      </c>
      <c r="H243">
        <v>0.63546221300000005</v>
      </c>
    </row>
    <row r="244" spans="1:8" x14ac:dyDescent="0.3">
      <c r="A244">
        <v>2001</v>
      </c>
      <c r="B244" t="s">
        <v>9</v>
      </c>
      <c r="C244">
        <v>2002</v>
      </c>
      <c r="D244">
        <v>268</v>
      </c>
      <c r="E244">
        <v>-1</v>
      </c>
      <c r="F244">
        <v>1</v>
      </c>
      <c r="G244">
        <v>552.52395579999995</v>
      </c>
      <c r="H244">
        <v>0.74115456199999996</v>
      </c>
    </row>
    <row r="245" spans="1:8" x14ac:dyDescent="0.3">
      <c r="A245">
        <v>2001</v>
      </c>
      <c r="B245" t="s">
        <v>9</v>
      </c>
      <c r="C245">
        <v>2002</v>
      </c>
      <c r="D245">
        <v>269</v>
      </c>
      <c r="E245">
        <v>0</v>
      </c>
      <c r="F245">
        <v>1</v>
      </c>
      <c r="G245">
        <v>579.15504720000001</v>
      </c>
      <c r="H245">
        <v>0.81082518299999995</v>
      </c>
    </row>
    <row r="246" spans="1:8" x14ac:dyDescent="0.3">
      <c r="A246">
        <v>2001</v>
      </c>
      <c r="B246" t="s">
        <v>9</v>
      </c>
      <c r="C246">
        <v>2002</v>
      </c>
      <c r="D246">
        <v>270</v>
      </c>
      <c r="E246">
        <v>1</v>
      </c>
      <c r="F246">
        <v>1</v>
      </c>
      <c r="G246">
        <v>576.34567830000003</v>
      </c>
      <c r="H246">
        <v>0.76046471500000001</v>
      </c>
    </row>
    <row r="247" spans="1:8" x14ac:dyDescent="0.3">
      <c r="A247">
        <v>2001</v>
      </c>
      <c r="B247" t="s">
        <v>9</v>
      </c>
      <c r="C247">
        <v>2002</v>
      </c>
      <c r="D247">
        <v>271</v>
      </c>
      <c r="E247">
        <v>2</v>
      </c>
      <c r="F247">
        <v>1</v>
      </c>
      <c r="G247">
        <v>579.71641850000003</v>
      </c>
      <c r="H247">
        <v>0.730601956</v>
      </c>
    </row>
    <row r="248" spans="1:8" x14ac:dyDescent="0.3">
      <c r="A248">
        <v>2001</v>
      </c>
      <c r="B248" t="s">
        <v>9</v>
      </c>
      <c r="C248">
        <v>2002</v>
      </c>
      <c r="D248">
        <v>272</v>
      </c>
      <c r="E248">
        <v>3</v>
      </c>
      <c r="F248">
        <v>1</v>
      </c>
      <c r="G248">
        <v>584.69422020000002</v>
      </c>
      <c r="H248">
        <v>0.71158743300000005</v>
      </c>
    </row>
    <row r="249" spans="1:8" x14ac:dyDescent="0.3">
      <c r="A249">
        <v>2001</v>
      </c>
      <c r="B249" t="s">
        <v>9</v>
      </c>
      <c r="C249">
        <v>2002</v>
      </c>
      <c r="D249">
        <v>273</v>
      </c>
      <c r="E249">
        <v>4</v>
      </c>
      <c r="F249">
        <v>1</v>
      </c>
      <c r="G249">
        <v>590.09035749999998</v>
      </c>
      <c r="H249">
        <v>0.69731562700000005</v>
      </c>
    </row>
    <row r="250" spans="1:8" x14ac:dyDescent="0.3">
      <c r="A250">
        <v>2001</v>
      </c>
      <c r="B250" t="s">
        <v>9</v>
      </c>
      <c r="C250">
        <v>2002</v>
      </c>
      <c r="D250">
        <v>274</v>
      </c>
      <c r="E250">
        <v>5</v>
      </c>
      <c r="F250">
        <v>1</v>
      </c>
      <c r="G250">
        <v>599.33058740000001</v>
      </c>
      <c r="H250">
        <v>0.69865317500000002</v>
      </c>
    </row>
    <row r="251" spans="1:8" x14ac:dyDescent="0.3">
      <c r="A251">
        <v>2001</v>
      </c>
      <c r="B251" t="s">
        <v>9</v>
      </c>
      <c r="C251">
        <v>2002</v>
      </c>
      <c r="D251">
        <v>275</v>
      </c>
      <c r="E251">
        <v>6</v>
      </c>
      <c r="F251">
        <v>1</v>
      </c>
      <c r="G251">
        <v>603.83240009999997</v>
      </c>
      <c r="H251">
        <v>0.68654023399999997</v>
      </c>
    </row>
    <row r="252" spans="1:8" x14ac:dyDescent="0.3">
      <c r="A252">
        <v>2001</v>
      </c>
      <c r="B252" t="s">
        <v>9</v>
      </c>
      <c r="C252">
        <v>2002</v>
      </c>
      <c r="D252">
        <v>266</v>
      </c>
      <c r="E252">
        <v>-3</v>
      </c>
      <c r="F252">
        <v>2</v>
      </c>
      <c r="G252">
        <v>245.7801379</v>
      </c>
      <c r="H252">
        <v>0.71977714699999995</v>
      </c>
    </row>
    <row r="253" spans="1:8" x14ac:dyDescent="0.3">
      <c r="A253">
        <v>2001</v>
      </c>
      <c r="B253" t="s">
        <v>9</v>
      </c>
      <c r="C253">
        <v>2002</v>
      </c>
      <c r="D253">
        <v>267</v>
      </c>
      <c r="E253">
        <v>-2</v>
      </c>
      <c r="F253">
        <v>2</v>
      </c>
      <c r="G253">
        <v>245.54770400000001</v>
      </c>
      <c r="H253">
        <v>0.70859303900000004</v>
      </c>
    </row>
    <row r="254" spans="1:8" x14ac:dyDescent="0.3">
      <c r="A254">
        <v>2001</v>
      </c>
      <c r="B254" t="s">
        <v>9</v>
      </c>
      <c r="C254">
        <v>2002</v>
      </c>
      <c r="D254">
        <v>268</v>
      </c>
      <c r="E254">
        <v>-1</v>
      </c>
      <c r="F254">
        <v>2</v>
      </c>
      <c r="G254">
        <v>270.30613540000002</v>
      </c>
      <c r="H254">
        <v>0.80866262499999997</v>
      </c>
    </row>
    <row r="255" spans="1:8" x14ac:dyDescent="0.3">
      <c r="A255">
        <v>2001</v>
      </c>
      <c r="B255" t="s">
        <v>9</v>
      </c>
      <c r="C255">
        <v>2002</v>
      </c>
      <c r="D255">
        <v>269</v>
      </c>
      <c r="E255">
        <v>0</v>
      </c>
      <c r="F255">
        <v>2</v>
      </c>
      <c r="G255">
        <v>293.9383492</v>
      </c>
      <c r="H255">
        <v>0.85972818100000004</v>
      </c>
    </row>
    <row r="256" spans="1:8" x14ac:dyDescent="0.3">
      <c r="A256">
        <v>2001</v>
      </c>
      <c r="B256" t="s">
        <v>9</v>
      </c>
      <c r="C256">
        <v>2002</v>
      </c>
      <c r="D256">
        <v>270</v>
      </c>
      <c r="E256">
        <v>1</v>
      </c>
      <c r="F256">
        <v>2</v>
      </c>
      <c r="G256">
        <v>295.3459095</v>
      </c>
      <c r="H256">
        <v>0.80403913900000001</v>
      </c>
    </row>
    <row r="257" spans="1:8" x14ac:dyDescent="0.3">
      <c r="A257">
        <v>2001</v>
      </c>
      <c r="B257" t="s">
        <v>9</v>
      </c>
      <c r="C257">
        <v>2002</v>
      </c>
      <c r="D257">
        <v>271</v>
      </c>
      <c r="E257">
        <v>2</v>
      </c>
      <c r="F257">
        <v>2</v>
      </c>
      <c r="G257">
        <v>301.46979829999998</v>
      </c>
      <c r="H257">
        <v>0.77496869199999996</v>
      </c>
    </row>
    <row r="258" spans="1:8" x14ac:dyDescent="0.3">
      <c r="A258">
        <v>2001</v>
      </c>
      <c r="B258" t="s">
        <v>9</v>
      </c>
      <c r="C258">
        <v>2002</v>
      </c>
      <c r="D258">
        <v>272</v>
      </c>
      <c r="E258">
        <v>3</v>
      </c>
      <c r="F258">
        <v>2</v>
      </c>
      <c r="G258">
        <v>308.85976909999999</v>
      </c>
      <c r="H258">
        <v>0.75760759899999996</v>
      </c>
    </row>
    <row r="259" spans="1:8" x14ac:dyDescent="0.3">
      <c r="A259">
        <v>2001</v>
      </c>
      <c r="B259" t="s">
        <v>9</v>
      </c>
      <c r="C259">
        <v>2002</v>
      </c>
      <c r="D259">
        <v>273</v>
      </c>
      <c r="E259">
        <v>4</v>
      </c>
      <c r="F259">
        <v>2</v>
      </c>
      <c r="G259">
        <v>316.23242779999998</v>
      </c>
      <c r="H259">
        <v>0.74504856399999997</v>
      </c>
    </row>
    <row r="260" spans="1:8" x14ac:dyDescent="0.3">
      <c r="A260">
        <v>2001</v>
      </c>
      <c r="B260" t="s">
        <v>9</v>
      </c>
      <c r="C260">
        <v>2002</v>
      </c>
      <c r="D260">
        <v>274</v>
      </c>
      <c r="E260">
        <v>5</v>
      </c>
      <c r="F260">
        <v>2</v>
      </c>
      <c r="G260">
        <v>326.36050340000003</v>
      </c>
      <c r="H260">
        <v>0.74772304499999998</v>
      </c>
    </row>
    <row r="261" spans="1:8" x14ac:dyDescent="0.3">
      <c r="A261">
        <v>2001</v>
      </c>
      <c r="B261" t="s">
        <v>9</v>
      </c>
      <c r="C261">
        <v>2002</v>
      </c>
      <c r="D261">
        <v>275</v>
      </c>
      <c r="E261">
        <v>6</v>
      </c>
      <c r="F261">
        <v>2</v>
      </c>
      <c r="G261">
        <v>332.99525490000002</v>
      </c>
      <c r="H261">
        <v>0.73704432200000003</v>
      </c>
    </row>
    <row r="262" spans="1:8" x14ac:dyDescent="0.3">
      <c r="A262">
        <v>2001</v>
      </c>
      <c r="B262" t="s">
        <v>9</v>
      </c>
      <c r="C262">
        <v>2002</v>
      </c>
      <c r="D262">
        <v>266</v>
      </c>
      <c r="E262">
        <v>-3</v>
      </c>
      <c r="F262">
        <v>3</v>
      </c>
      <c r="G262">
        <v>429.46611689999997</v>
      </c>
      <c r="H262">
        <v>0.33444113399999997</v>
      </c>
    </row>
    <row r="263" spans="1:8" x14ac:dyDescent="0.3">
      <c r="A263">
        <v>2001</v>
      </c>
      <c r="B263" t="s">
        <v>9</v>
      </c>
      <c r="C263">
        <v>2002</v>
      </c>
      <c r="D263">
        <v>267</v>
      </c>
      <c r="E263">
        <v>-2</v>
      </c>
      <c r="F263">
        <v>3</v>
      </c>
      <c r="G263">
        <v>433.17278040000002</v>
      </c>
      <c r="H263">
        <v>0.326432993</v>
      </c>
    </row>
    <row r="264" spans="1:8" x14ac:dyDescent="0.3">
      <c r="A264">
        <v>2001</v>
      </c>
      <c r="B264" t="s">
        <v>9</v>
      </c>
      <c r="C264">
        <v>2002</v>
      </c>
      <c r="D264">
        <v>268</v>
      </c>
      <c r="E264">
        <v>-1</v>
      </c>
      <c r="F264">
        <v>3</v>
      </c>
      <c r="G264">
        <v>458.1518322</v>
      </c>
      <c r="H264">
        <v>0.446610589</v>
      </c>
    </row>
    <row r="265" spans="1:8" x14ac:dyDescent="0.3">
      <c r="A265">
        <v>2001</v>
      </c>
      <c r="B265" t="s">
        <v>9</v>
      </c>
      <c r="C265">
        <v>2002</v>
      </c>
      <c r="D265">
        <v>269</v>
      </c>
      <c r="E265">
        <v>0</v>
      </c>
      <c r="F265">
        <v>3</v>
      </c>
      <c r="G265">
        <v>483.85048280000001</v>
      </c>
      <c r="H265">
        <v>0.571887586</v>
      </c>
    </row>
    <row r="266" spans="1:8" x14ac:dyDescent="0.3">
      <c r="A266">
        <v>2001</v>
      </c>
      <c r="B266" t="s">
        <v>9</v>
      </c>
      <c r="C266">
        <v>2002</v>
      </c>
      <c r="D266">
        <v>270</v>
      </c>
      <c r="E266">
        <v>1</v>
      </c>
      <c r="F266">
        <v>3</v>
      </c>
      <c r="G266">
        <v>488.73779130000003</v>
      </c>
      <c r="H266">
        <v>0.56322499699999995</v>
      </c>
    </row>
    <row r="267" spans="1:8" x14ac:dyDescent="0.3">
      <c r="A267">
        <v>2001</v>
      </c>
      <c r="B267" t="s">
        <v>9</v>
      </c>
      <c r="C267">
        <v>2002</v>
      </c>
      <c r="D267">
        <v>271</v>
      </c>
      <c r="E267">
        <v>2</v>
      </c>
      <c r="F267">
        <v>3</v>
      </c>
      <c r="G267">
        <v>494.0810189</v>
      </c>
      <c r="H267">
        <v>0.54511318099999995</v>
      </c>
    </row>
    <row r="268" spans="1:8" x14ac:dyDescent="0.3">
      <c r="A268">
        <v>2001</v>
      </c>
      <c r="B268" t="s">
        <v>9</v>
      </c>
      <c r="C268">
        <v>2002</v>
      </c>
      <c r="D268">
        <v>272</v>
      </c>
      <c r="E268">
        <v>3</v>
      </c>
      <c r="F268">
        <v>3</v>
      </c>
      <c r="G268">
        <v>499.56898310000003</v>
      </c>
      <c r="H268">
        <v>0.52909451699999999</v>
      </c>
    </row>
    <row r="269" spans="1:8" x14ac:dyDescent="0.3">
      <c r="A269">
        <v>2001</v>
      </c>
      <c r="B269" t="s">
        <v>9</v>
      </c>
      <c r="C269">
        <v>2002</v>
      </c>
      <c r="D269">
        <v>273</v>
      </c>
      <c r="E269">
        <v>4</v>
      </c>
      <c r="F269">
        <v>3</v>
      </c>
      <c r="G269">
        <v>504.8084963</v>
      </c>
      <c r="H269">
        <v>0.51404731199999998</v>
      </c>
    </row>
    <row r="270" spans="1:8" x14ac:dyDescent="0.3">
      <c r="A270">
        <v>2001</v>
      </c>
      <c r="B270" t="s">
        <v>9</v>
      </c>
      <c r="C270">
        <v>2002</v>
      </c>
      <c r="D270">
        <v>274</v>
      </c>
      <c r="E270">
        <v>5</v>
      </c>
      <c r="F270">
        <v>3</v>
      </c>
      <c r="G270">
        <v>512.4076043</v>
      </c>
      <c r="H270">
        <v>0.51416645599999999</v>
      </c>
    </row>
    <row r="271" spans="1:8" x14ac:dyDescent="0.3">
      <c r="A271">
        <v>2001</v>
      </c>
      <c r="B271" t="s">
        <v>9</v>
      </c>
      <c r="C271">
        <v>2002</v>
      </c>
      <c r="D271">
        <v>275</v>
      </c>
      <c r="E271">
        <v>6</v>
      </c>
      <c r="F271">
        <v>3</v>
      </c>
      <c r="G271">
        <v>516.94992360000003</v>
      </c>
      <c r="H271">
        <v>0.49913668999999999</v>
      </c>
    </row>
    <row r="272" spans="1:8" x14ac:dyDescent="0.3">
      <c r="A272">
        <v>2001</v>
      </c>
      <c r="B272" t="s">
        <v>9</v>
      </c>
      <c r="C272">
        <v>2002</v>
      </c>
      <c r="D272">
        <v>266</v>
      </c>
      <c r="E272">
        <v>-3</v>
      </c>
      <c r="F272">
        <v>4</v>
      </c>
      <c r="G272">
        <v>277.22545330000003</v>
      </c>
      <c r="H272">
        <v>0.25312937299999999</v>
      </c>
    </row>
    <row r="273" spans="1:8" x14ac:dyDescent="0.3">
      <c r="A273">
        <v>2001</v>
      </c>
      <c r="B273" t="s">
        <v>9</v>
      </c>
      <c r="C273">
        <v>2002</v>
      </c>
      <c r="D273">
        <v>267</v>
      </c>
      <c r="E273">
        <v>-2</v>
      </c>
      <c r="F273">
        <v>4</v>
      </c>
      <c r="G273">
        <v>271.82451479999997</v>
      </c>
      <c r="H273">
        <v>0.24443696000000001</v>
      </c>
    </row>
    <row r="274" spans="1:8" x14ac:dyDescent="0.3">
      <c r="A274">
        <v>2001</v>
      </c>
      <c r="B274" t="s">
        <v>9</v>
      </c>
      <c r="C274">
        <v>2002</v>
      </c>
      <c r="D274">
        <v>268</v>
      </c>
      <c r="E274">
        <v>-1</v>
      </c>
      <c r="F274">
        <v>4</v>
      </c>
      <c r="G274">
        <v>291.80006309999999</v>
      </c>
      <c r="H274">
        <v>0.37292219900000001</v>
      </c>
    </row>
    <row r="275" spans="1:8" x14ac:dyDescent="0.3">
      <c r="A275">
        <v>2001</v>
      </c>
      <c r="B275" t="s">
        <v>9</v>
      </c>
      <c r="C275">
        <v>2002</v>
      </c>
      <c r="D275">
        <v>269</v>
      </c>
      <c r="E275">
        <v>0</v>
      </c>
      <c r="F275">
        <v>4</v>
      </c>
      <c r="G275">
        <v>310.45278139999999</v>
      </c>
      <c r="H275">
        <v>0.50806758699999999</v>
      </c>
    </row>
    <row r="276" spans="1:8" x14ac:dyDescent="0.3">
      <c r="A276">
        <v>2001</v>
      </c>
      <c r="B276" t="s">
        <v>9</v>
      </c>
      <c r="C276">
        <v>2002</v>
      </c>
      <c r="D276">
        <v>270</v>
      </c>
      <c r="E276">
        <v>1</v>
      </c>
      <c r="F276">
        <v>4</v>
      </c>
      <c r="G276">
        <v>307.19716670000003</v>
      </c>
      <c r="H276">
        <v>0.50310253900000002</v>
      </c>
    </row>
    <row r="277" spans="1:8" x14ac:dyDescent="0.3">
      <c r="A277">
        <v>2001</v>
      </c>
      <c r="B277" t="s">
        <v>9</v>
      </c>
      <c r="C277">
        <v>2002</v>
      </c>
      <c r="D277">
        <v>271</v>
      </c>
      <c r="E277">
        <v>2</v>
      </c>
      <c r="F277">
        <v>4</v>
      </c>
      <c r="G277">
        <v>311.37199659999999</v>
      </c>
      <c r="H277">
        <v>0.48538798599999999</v>
      </c>
    </row>
    <row r="278" spans="1:8" x14ac:dyDescent="0.3">
      <c r="A278">
        <v>2001</v>
      </c>
      <c r="B278" t="s">
        <v>9</v>
      </c>
      <c r="C278">
        <v>2002</v>
      </c>
      <c r="D278">
        <v>272</v>
      </c>
      <c r="E278">
        <v>3</v>
      </c>
      <c r="F278">
        <v>4</v>
      </c>
      <c r="G278">
        <v>316.37189189999998</v>
      </c>
      <c r="H278">
        <v>0.46882029400000003</v>
      </c>
    </row>
    <row r="279" spans="1:8" x14ac:dyDescent="0.3">
      <c r="A279">
        <v>2001</v>
      </c>
      <c r="B279" t="s">
        <v>9</v>
      </c>
      <c r="C279">
        <v>2002</v>
      </c>
      <c r="D279">
        <v>273</v>
      </c>
      <c r="E279">
        <v>4</v>
      </c>
      <c r="F279">
        <v>4</v>
      </c>
      <c r="G279">
        <v>321.58615420000001</v>
      </c>
      <c r="H279">
        <v>0.452790462</v>
      </c>
    </row>
    <row r="280" spans="1:8" x14ac:dyDescent="0.3">
      <c r="A280">
        <v>2001</v>
      </c>
      <c r="B280" t="s">
        <v>9</v>
      </c>
      <c r="C280">
        <v>2002</v>
      </c>
      <c r="D280">
        <v>274</v>
      </c>
      <c r="E280">
        <v>5</v>
      </c>
      <c r="F280">
        <v>4</v>
      </c>
      <c r="G280">
        <v>329.98698999999999</v>
      </c>
      <c r="H280">
        <v>0.452577758</v>
      </c>
    </row>
    <row r="281" spans="1:8" x14ac:dyDescent="0.3">
      <c r="A281">
        <v>2001</v>
      </c>
      <c r="B281" t="s">
        <v>9</v>
      </c>
      <c r="C281">
        <v>2002</v>
      </c>
      <c r="D281">
        <v>275</v>
      </c>
      <c r="E281">
        <v>6</v>
      </c>
      <c r="F281">
        <v>4</v>
      </c>
      <c r="G281">
        <v>335.07495560000001</v>
      </c>
      <c r="H281">
        <v>0.43612875400000001</v>
      </c>
    </row>
    <row r="282" spans="1:8" x14ac:dyDescent="0.3">
      <c r="A282">
        <v>2001</v>
      </c>
      <c r="B282" t="s">
        <v>9</v>
      </c>
      <c r="C282">
        <v>2002</v>
      </c>
      <c r="D282">
        <v>266</v>
      </c>
      <c r="E282">
        <v>-3</v>
      </c>
      <c r="F282">
        <v>5</v>
      </c>
      <c r="G282">
        <v>130.38470509999999</v>
      </c>
      <c r="H282">
        <v>0.214954961</v>
      </c>
    </row>
    <row r="283" spans="1:8" x14ac:dyDescent="0.3">
      <c r="A283">
        <v>2001</v>
      </c>
      <c r="B283" t="s">
        <v>9</v>
      </c>
      <c r="C283">
        <v>2002</v>
      </c>
      <c r="D283">
        <v>267</v>
      </c>
      <c r="E283">
        <v>-2</v>
      </c>
      <c r="F283">
        <v>5</v>
      </c>
      <c r="G283">
        <v>127.9830903</v>
      </c>
      <c r="H283">
        <v>0.20566114099999999</v>
      </c>
    </row>
    <row r="284" spans="1:8" x14ac:dyDescent="0.3">
      <c r="A284">
        <v>2001</v>
      </c>
      <c r="B284" t="s">
        <v>9</v>
      </c>
      <c r="C284">
        <v>2002</v>
      </c>
      <c r="D284">
        <v>268</v>
      </c>
      <c r="E284">
        <v>-1</v>
      </c>
      <c r="F284">
        <v>5</v>
      </c>
      <c r="G284">
        <v>147.70430999999999</v>
      </c>
      <c r="H284">
        <v>0.34304062899999999</v>
      </c>
    </row>
    <row r="285" spans="1:8" x14ac:dyDescent="0.3">
      <c r="A285">
        <v>2001</v>
      </c>
      <c r="B285" t="s">
        <v>9</v>
      </c>
      <c r="C285">
        <v>2002</v>
      </c>
      <c r="D285">
        <v>269</v>
      </c>
      <c r="E285">
        <v>0</v>
      </c>
      <c r="F285">
        <v>5</v>
      </c>
      <c r="G285">
        <v>164.58507259999999</v>
      </c>
      <c r="H285">
        <v>0.49211732400000002</v>
      </c>
    </row>
    <row r="286" spans="1:8" x14ac:dyDescent="0.3">
      <c r="A286">
        <v>2001</v>
      </c>
      <c r="B286" t="s">
        <v>9</v>
      </c>
      <c r="C286">
        <v>2002</v>
      </c>
      <c r="D286">
        <v>270</v>
      </c>
      <c r="E286">
        <v>1</v>
      </c>
      <c r="F286">
        <v>5</v>
      </c>
      <c r="G286">
        <v>162.90394839999999</v>
      </c>
      <c r="H286">
        <v>0.49002279700000001</v>
      </c>
    </row>
    <row r="287" spans="1:8" x14ac:dyDescent="0.3">
      <c r="A287">
        <v>2001</v>
      </c>
      <c r="B287" t="s">
        <v>9</v>
      </c>
      <c r="C287">
        <v>2002</v>
      </c>
      <c r="D287">
        <v>271</v>
      </c>
      <c r="E287">
        <v>2</v>
      </c>
      <c r="F287">
        <v>5</v>
      </c>
      <c r="G287">
        <v>167.68315100000001</v>
      </c>
      <c r="H287">
        <v>0.47307124</v>
      </c>
    </row>
    <row r="288" spans="1:8" x14ac:dyDescent="0.3">
      <c r="A288">
        <v>2001</v>
      </c>
      <c r="B288" t="s">
        <v>9</v>
      </c>
      <c r="C288">
        <v>2002</v>
      </c>
      <c r="D288">
        <v>272</v>
      </c>
      <c r="E288">
        <v>3</v>
      </c>
      <c r="F288">
        <v>5</v>
      </c>
      <c r="G288">
        <v>173.3646694</v>
      </c>
      <c r="H288">
        <v>0.45532528999999999</v>
      </c>
    </row>
    <row r="289" spans="1:8" x14ac:dyDescent="0.3">
      <c r="A289">
        <v>2001</v>
      </c>
      <c r="B289" t="s">
        <v>9</v>
      </c>
      <c r="C289">
        <v>2002</v>
      </c>
      <c r="D289">
        <v>273</v>
      </c>
      <c r="E289">
        <v>4</v>
      </c>
      <c r="F289">
        <v>5</v>
      </c>
      <c r="G289">
        <v>179.32931959999999</v>
      </c>
      <c r="H289">
        <v>0.43767890100000001</v>
      </c>
    </row>
    <row r="290" spans="1:8" x14ac:dyDescent="0.3">
      <c r="A290">
        <v>2001</v>
      </c>
      <c r="B290" t="s">
        <v>9</v>
      </c>
      <c r="C290">
        <v>2002</v>
      </c>
      <c r="D290">
        <v>274</v>
      </c>
      <c r="E290">
        <v>5</v>
      </c>
      <c r="F290">
        <v>5</v>
      </c>
      <c r="G290">
        <v>187.42511880000001</v>
      </c>
      <c r="H290">
        <v>0.43671076399999997</v>
      </c>
    </row>
    <row r="291" spans="1:8" x14ac:dyDescent="0.3">
      <c r="A291">
        <v>2001</v>
      </c>
      <c r="B291" t="s">
        <v>9</v>
      </c>
      <c r="C291">
        <v>2002</v>
      </c>
      <c r="D291">
        <v>275</v>
      </c>
      <c r="E291">
        <v>6</v>
      </c>
      <c r="F291">
        <v>5</v>
      </c>
      <c r="G291">
        <v>191.9410407</v>
      </c>
      <c r="H291">
        <v>0.41808063200000001</v>
      </c>
    </row>
    <row r="292" spans="1:8" x14ac:dyDescent="0.3">
      <c r="A292">
        <v>2001</v>
      </c>
      <c r="B292" t="s">
        <v>9</v>
      </c>
      <c r="C292">
        <v>2002</v>
      </c>
      <c r="D292">
        <v>266</v>
      </c>
      <c r="E292">
        <v>-3</v>
      </c>
      <c r="F292">
        <v>6</v>
      </c>
      <c r="G292">
        <v>74.116486929999994</v>
      </c>
    </row>
    <row r="293" spans="1:8" x14ac:dyDescent="0.3">
      <c r="A293">
        <v>2001</v>
      </c>
      <c r="B293" t="s">
        <v>9</v>
      </c>
      <c r="C293">
        <v>2002</v>
      </c>
      <c r="D293">
        <v>267</v>
      </c>
      <c r="E293">
        <v>-2</v>
      </c>
      <c r="F293">
        <v>6</v>
      </c>
      <c r="G293">
        <v>72.607629430000003</v>
      </c>
    </row>
    <row r="294" spans="1:8" x14ac:dyDescent="0.3">
      <c r="A294">
        <v>2001</v>
      </c>
      <c r="B294" t="s">
        <v>9</v>
      </c>
      <c r="C294">
        <v>2002</v>
      </c>
      <c r="D294">
        <v>268</v>
      </c>
      <c r="E294">
        <v>-1</v>
      </c>
      <c r="F294">
        <v>6</v>
      </c>
      <c r="G294">
        <v>83.263497380000004</v>
      </c>
    </row>
    <row r="295" spans="1:8" x14ac:dyDescent="0.3">
      <c r="A295">
        <v>2001</v>
      </c>
      <c r="B295" t="s">
        <v>9</v>
      </c>
      <c r="C295">
        <v>2002</v>
      </c>
      <c r="D295">
        <v>269</v>
      </c>
      <c r="E295">
        <v>0</v>
      </c>
      <c r="F295">
        <v>6</v>
      </c>
      <c r="G295">
        <v>93.08019625</v>
      </c>
    </row>
    <row r="296" spans="1:8" x14ac:dyDescent="0.3">
      <c r="A296">
        <v>2001</v>
      </c>
      <c r="B296" t="s">
        <v>9</v>
      </c>
      <c r="C296">
        <v>2002</v>
      </c>
      <c r="D296">
        <v>270</v>
      </c>
      <c r="E296">
        <v>1</v>
      </c>
      <c r="F296">
        <v>6</v>
      </c>
      <c r="G296">
        <v>92.3408582</v>
      </c>
    </row>
    <row r="297" spans="1:8" x14ac:dyDescent="0.3">
      <c r="A297">
        <v>2001</v>
      </c>
      <c r="B297" t="s">
        <v>9</v>
      </c>
      <c r="C297">
        <v>2002</v>
      </c>
      <c r="D297">
        <v>271</v>
      </c>
      <c r="E297">
        <v>2</v>
      </c>
      <c r="F297">
        <v>6</v>
      </c>
      <c r="G297">
        <v>93.905965649999999</v>
      </c>
    </row>
    <row r="298" spans="1:8" x14ac:dyDescent="0.3">
      <c r="A298">
        <v>2001</v>
      </c>
      <c r="B298" t="s">
        <v>9</v>
      </c>
      <c r="C298">
        <v>2002</v>
      </c>
      <c r="D298">
        <v>272</v>
      </c>
      <c r="E298">
        <v>3</v>
      </c>
      <c r="F298">
        <v>6</v>
      </c>
      <c r="G298">
        <v>95.932529799999998</v>
      </c>
    </row>
    <row r="299" spans="1:8" x14ac:dyDescent="0.3">
      <c r="A299">
        <v>2001</v>
      </c>
      <c r="B299" t="s">
        <v>9</v>
      </c>
      <c r="C299">
        <v>2002</v>
      </c>
      <c r="D299">
        <v>273</v>
      </c>
      <c r="E299">
        <v>4</v>
      </c>
      <c r="F299">
        <v>6</v>
      </c>
      <c r="G299">
        <v>97.949779750000005</v>
      </c>
    </row>
    <row r="300" spans="1:8" x14ac:dyDescent="0.3">
      <c r="A300">
        <v>2001</v>
      </c>
      <c r="B300" t="s">
        <v>9</v>
      </c>
      <c r="C300">
        <v>2002</v>
      </c>
      <c r="D300">
        <v>274</v>
      </c>
      <c r="E300">
        <v>5</v>
      </c>
      <c r="F300">
        <v>6</v>
      </c>
      <c r="G300">
        <v>101.1929744</v>
      </c>
    </row>
    <row r="301" spans="1:8" x14ac:dyDescent="0.3">
      <c r="A301">
        <v>2001</v>
      </c>
      <c r="B301" t="s">
        <v>9</v>
      </c>
      <c r="C301">
        <v>2002</v>
      </c>
      <c r="D301">
        <v>275</v>
      </c>
      <c r="E301">
        <v>6</v>
      </c>
      <c r="F301">
        <v>6</v>
      </c>
      <c r="G301">
        <v>102.6074078</v>
      </c>
    </row>
    <row r="302" spans="1:8" x14ac:dyDescent="0.3">
      <c r="A302">
        <v>2006</v>
      </c>
      <c r="B302" t="s">
        <v>9</v>
      </c>
      <c r="C302">
        <v>2002</v>
      </c>
      <c r="D302">
        <v>266</v>
      </c>
      <c r="E302">
        <v>-3</v>
      </c>
      <c r="F302">
        <v>1</v>
      </c>
      <c r="G302">
        <v>606.70639530000005</v>
      </c>
      <c r="H302">
        <v>0.64513400700000001</v>
      </c>
    </row>
    <row r="303" spans="1:8" x14ac:dyDescent="0.3">
      <c r="A303">
        <v>2006</v>
      </c>
      <c r="B303" t="s">
        <v>9</v>
      </c>
      <c r="C303">
        <v>2002</v>
      </c>
      <c r="D303">
        <v>267</v>
      </c>
      <c r="E303">
        <v>-2</v>
      </c>
      <c r="F303">
        <v>1</v>
      </c>
      <c r="G303">
        <v>602.46348669999998</v>
      </c>
      <c r="H303">
        <v>0.63513206200000005</v>
      </c>
    </row>
    <row r="304" spans="1:8" x14ac:dyDescent="0.3">
      <c r="A304">
        <v>2006</v>
      </c>
      <c r="B304" t="s">
        <v>9</v>
      </c>
      <c r="C304">
        <v>2002</v>
      </c>
      <c r="D304">
        <v>268</v>
      </c>
      <c r="E304">
        <v>-1</v>
      </c>
      <c r="F304">
        <v>1</v>
      </c>
      <c r="G304">
        <v>634.73205770000004</v>
      </c>
      <c r="H304">
        <v>0.74061434000000004</v>
      </c>
    </row>
    <row r="305" spans="1:8" x14ac:dyDescent="0.3">
      <c r="A305">
        <v>2006</v>
      </c>
      <c r="B305" t="s">
        <v>9</v>
      </c>
      <c r="C305">
        <v>2002</v>
      </c>
      <c r="D305">
        <v>269</v>
      </c>
      <c r="E305">
        <v>0</v>
      </c>
      <c r="F305">
        <v>1</v>
      </c>
      <c r="G305">
        <v>662.45409849999999</v>
      </c>
      <c r="H305">
        <v>0.81005318000000004</v>
      </c>
    </row>
    <row r="306" spans="1:8" x14ac:dyDescent="0.3">
      <c r="A306">
        <v>2006</v>
      </c>
      <c r="B306" t="s">
        <v>9</v>
      </c>
      <c r="C306">
        <v>2002</v>
      </c>
      <c r="D306">
        <v>270</v>
      </c>
      <c r="E306">
        <v>1</v>
      </c>
      <c r="F306">
        <v>1</v>
      </c>
      <c r="G306">
        <v>656.57660980000003</v>
      </c>
      <c r="H306">
        <v>0.75997821700000001</v>
      </c>
    </row>
    <row r="307" spans="1:8" x14ac:dyDescent="0.3">
      <c r="A307">
        <v>2006</v>
      </c>
      <c r="B307" t="s">
        <v>9</v>
      </c>
      <c r="C307">
        <v>2002</v>
      </c>
      <c r="D307">
        <v>271</v>
      </c>
      <c r="E307">
        <v>2</v>
      </c>
      <c r="F307">
        <v>1</v>
      </c>
      <c r="G307">
        <v>658.86406450000004</v>
      </c>
      <c r="H307">
        <v>0.73026820400000003</v>
      </c>
    </row>
    <row r="308" spans="1:8" x14ac:dyDescent="0.3">
      <c r="A308">
        <v>2006</v>
      </c>
      <c r="B308" t="s">
        <v>9</v>
      </c>
      <c r="C308">
        <v>2002</v>
      </c>
      <c r="D308">
        <v>272</v>
      </c>
      <c r="E308">
        <v>3</v>
      </c>
      <c r="F308">
        <v>1</v>
      </c>
      <c r="G308">
        <v>663.35038510000004</v>
      </c>
      <c r="H308">
        <v>0.71133188000000003</v>
      </c>
    </row>
    <row r="309" spans="1:8" x14ac:dyDescent="0.3">
      <c r="A309">
        <v>2006</v>
      </c>
      <c r="B309" t="s">
        <v>9</v>
      </c>
      <c r="C309">
        <v>2002</v>
      </c>
      <c r="D309">
        <v>273</v>
      </c>
      <c r="E309">
        <v>4</v>
      </c>
      <c r="F309">
        <v>1</v>
      </c>
      <c r="G309">
        <v>668.61664450000001</v>
      </c>
      <c r="H309">
        <v>0.69710592100000002</v>
      </c>
    </row>
    <row r="310" spans="1:8" x14ac:dyDescent="0.3">
      <c r="A310">
        <v>2006</v>
      </c>
      <c r="B310" t="s">
        <v>9</v>
      </c>
      <c r="C310">
        <v>2002</v>
      </c>
      <c r="D310">
        <v>274</v>
      </c>
      <c r="E310">
        <v>5</v>
      </c>
      <c r="F310">
        <v>1</v>
      </c>
      <c r="G310">
        <v>678.23860850000005</v>
      </c>
      <c r="H310">
        <v>0.69845962800000005</v>
      </c>
    </row>
    <row r="311" spans="1:8" x14ac:dyDescent="0.3">
      <c r="A311">
        <v>2006</v>
      </c>
      <c r="B311" t="s">
        <v>9</v>
      </c>
      <c r="C311">
        <v>2002</v>
      </c>
      <c r="D311">
        <v>275</v>
      </c>
      <c r="E311">
        <v>6</v>
      </c>
      <c r="F311">
        <v>1</v>
      </c>
      <c r="G311">
        <v>682.43430320000004</v>
      </c>
      <c r="H311">
        <v>0.68636677499999998</v>
      </c>
    </row>
    <row r="312" spans="1:8" x14ac:dyDescent="0.3">
      <c r="A312">
        <v>2006</v>
      </c>
      <c r="B312" t="s">
        <v>9</v>
      </c>
      <c r="C312">
        <v>2002</v>
      </c>
      <c r="D312">
        <v>266</v>
      </c>
      <c r="E312">
        <v>-3</v>
      </c>
      <c r="F312">
        <v>2</v>
      </c>
      <c r="G312">
        <v>294.72813239999999</v>
      </c>
      <c r="H312">
        <v>0.71944171099999998</v>
      </c>
    </row>
    <row r="313" spans="1:8" x14ac:dyDescent="0.3">
      <c r="A313">
        <v>2006</v>
      </c>
      <c r="B313" t="s">
        <v>9</v>
      </c>
      <c r="C313">
        <v>2002</v>
      </c>
      <c r="D313">
        <v>267</v>
      </c>
      <c r="E313">
        <v>-2</v>
      </c>
      <c r="F313">
        <v>2</v>
      </c>
      <c r="G313">
        <v>294.94037309999999</v>
      </c>
      <c r="H313">
        <v>0.70829226599999995</v>
      </c>
    </row>
    <row r="314" spans="1:8" x14ac:dyDescent="0.3">
      <c r="A314">
        <v>2006</v>
      </c>
      <c r="B314" t="s">
        <v>9</v>
      </c>
      <c r="C314">
        <v>2002</v>
      </c>
      <c r="D314">
        <v>268</v>
      </c>
      <c r="E314">
        <v>-1</v>
      </c>
      <c r="F314">
        <v>2</v>
      </c>
      <c r="G314">
        <v>320.4316455</v>
      </c>
      <c r="H314">
        <v>0.808052455</v>
      </c>
    </row>
    <row r="315" spans="1:8" x14ac:dyDescent="0.3">
      <c r="A315">
        <v>2006</v>
      </c>
      <c r="B315" t="s">
        <v>9</v>
      </c>
      <c r="C315">
        <v>2002</v>
      </c>
      <c r="D315">
        <v>269</v>
      </c>
      <c r="E315">
        <v>0</v>
      </c>
      <c r="F315">
        <v>2</v>
      </c>
      <c r="G315">
        <v>344.70065670000002</v>
      </c>
      <c r="H315">
        <v>0.85898127899999999</v>
      </c>
    </row>
    <row r="316" spans="1:8" x14ac:dyDescent="0.3">
      <c r="A316">
        <v>2006</v>
      </c>
      <c r="B316" t="s">
        <v>9</v>
      </c>
      <c r="C316">
        <v>2002</v>
      </c>
      <c r="D316">
        <v>270</v>
      </c>
      <c r="E316">
        <v>1</v>
      </c>
      <c r="F316">
        <v>2</v>
      </c>
      <c r="G316">
        <v>346.44576439999997</v>
      </c>
      <c r="H316">
        <v>0.803491026</v>
      </c>
    </row>
    <row r="317" spans="1:8" x14ac:dyDescent="0.3">
      <c r="A317">
        <v>2006</v>
      </c>
      <c r="B317" t="s">
        <v>9</v>
      </c>
      <c r="C317">
        <v>2002</v>
      </c>
      <c r="D317">
        <v>271</v>
      </c>
      <c r="E317">
        <v>2</v>
      </c>
      <c r="F317">
        <v>2</v>
      </c>
      <c r="G317">
        <v>352.93736410000002</v>
      </c>
      <c r="H317">
        <v>0.77456668900000003</v>
      </c>
    </row>
    <row r="318" spans="1:8" x14ac:dyDescent="0.3">
      <c r="A318">
        <v>2006</v>
      </c>
      <c r="B318" t="s">
        <v>9</v>
      </c>
      <c r="C318">
        <v>2002</v>
      </c>
      <c r="D318">
        <v>272</v>
      </c>
      <c r="E318">
        <v>3</v>
      </c>
      <c r="F318">
        <v>2</v>
      </c>
      <c r="G318">
        <v>360.66230839999997</v>
      </c>
      <c r="H318">
        <v>0.75729253399999996</v>
      </c>
    </row>
    <row r="319" spans="1:8" x14ac:dyDescent="0.3">
      <c r="A319">
        <v>2006</v>
      </c>
      <c r="B319" t="s">
        <v>9</v>
      </c>
      <c r="C319">
        <v>2002</v>
      </c>
      <c r="D319">
        <v>273</v>
      </c>
      <c r="E319">
        <v>4</v>
      </c>
      <c r="F319">
        <v>2</v>
      </c>
      <c r="G319">
        <v>368.36551150000003</v>
      </c>
      <c r="H319">
        <v>0.74478454999999999</v>
      </c>
    </row>
    <row r="320" spans="1:8" x14ac:dyDescent="0.3">
      <c r="A320">
        <v>2006</v>
      </c>
      <c r="B320" t="s">
        <v>9</v>
      </c>
      <c r="C320">
        <v>2002</v>
      </c>
      <c r="D320">
        <v>274</v>
      </c>
      <c r="E320">
        <v>5</v>
      </c>
      <c r="F320">
        <v>2</v>
      </c>
      <c r="G320">
        <v>378.86933269999997</v>
      </c>
      <c r="H320">
        <v>0.74747017999999998</v>
      </c>
    </row>
    <row r="321" spans="1:8" x14ac:dyDescent="0.3">
      <c r="A321">
        <v>2006</v>
      </c>
      <c r="B321" t="s">
        <v>9</v>
      </c>
      <c r="C321">
        <v>2002</v>
      </c>
      <c r="D321">
        <v>275</v>
      </c>
      <c r="E321">
        <v>6</v>
      </c>
      <c r="F321">
        <v>2</v>
      </c>
      <c r="G321">
        <v>385.86666480000002</v>
      </c>
      <c r="H321">
        <v>0.73681875799999996</v>
      </c>
    </row>
    <row r="322" spans="1:8" x14ac:dyDescent="0.3">
      <c r="A322">
        <v>2006</v>
      </c>
      <c r="B322" t="s">
        <v>9</v>
      </c>
      <c r="C322">
        <v>2002</v>
      </c>
      <c r="D322">
        <v>266</v>
      </c>
      <c r="E322">
        <v>-3</v>
      </c>
      <c r="F322">
        <v>3</v>
      </c>
      <c r="G322">
        <v>486.76213250000001</v>
      </c>
      <c r="H322">
        <v>0.33524192000000003</v>
      </c>
    </row>
    <row r="323" spans="1:8" x14ac:dyDescent="0.3">
      <c r="A323">
        <v>2006</v>
      </c>
      <c r="B323" t="s">
        <v>9</v>
      </c>
      <c r="C323">
        <v>2002</v>
      </c>
      <c r="D323">
        <v>267</v>
      </c>
      <c r="E323">
        <v>-2</v>
      </c>
      <c r="F323">
        <v>3</v>
      </c>
      <c r="G323">
        <v>490.93136629999998</v>
      </c>
      <c r="H323">
        <v>0.32719252399999998</v>
      </c>
    </row>
    <row r="324" spans="1:8" x14ac:dyDescent="0.3">
      <c r="A324">
        <v>2006</v>
      </c>
      <c r="B324" t="s">
        <v>9</v>
      </c>
      <c r="C324">
        <v>2002</v>
      </c>
      <c r="D324">
        <v>268</v>
      </c>
      <c r="E324">
        <v>-1</v>
      </c>
      <c r="F324">
        <v>3</v>
      </c>
      <c r="G324">
        <v>516.57581619999996</v>
      </c>
      <c r="H324">
        <v>0.44739020099999999</v>
      </c>
    </row>
    <row r="325" spans="1:8" x14ac:dyDescent="0.3">
      <c r="A325">
        <v>2006</v>
      </c>
      <c r="B325" t="s">
        <v>9</v>
      </c>
      <c r="C325">
        <v>2002</v>
      </c>
      <c r="D325">
        <v>269</v>
      </c>
      <c r="E325">
        <v>0</v>
      </c>
      <c r="F325">
        <v>3</v>
      </c>
      <c r="G325">
        <v>542.91522889999999</v>
      </c>
      <c r="H325">
        <v>0.57266043600000005</v>
      </c>
    </row>
    <row r="326" spans="1:8" x14ac:dyDescent="0.3">
      <c r="A326">
        <v>2006</v>
      </c>
      <c r="B326" t="s">
        <v>9</v>
      </c>
      <c r="C326">
        <v>2002</v>
      </c>
      <c r="D326">
        <v>270</v>
      </c>
      <c r="E326">
        <v>1</v>
      </c>
      <c r="F326">
        <v>3</v>
      </c>
      <c r="G326">
        <v>548.23468990000003</v>
      </c>
      <c r="H326">
        <v>0.56399603300000001</v>
      </c>
    </row>
    <row r="327" spans="1:8" x14ac:dyDescent="0.3">
      <c r="A327">
        <v>2006</v>
      </c>
      <c r="B327" t="s">
        <v>9</v>
      </c>
      <c r="C327">
        <v>2002</v>
      </c>
      <c r="D327">
        <v>271</v>
      </c>
      <c r="E327">
        <v>2</v>
      </c>
      <c r="F327">
        <v>3</v>
      </c>
      <c r="G327">
        <v>554.0507652</v>
      </c>
      <c r="H327">
        <v>0.54589045999999997</v>
      </c>
    </row>
    <row r="328" spans="1:8" x14ac:dyDescent="0.3">
      <c r="A328">
        <v>2006</v>
      </c>
      <c r="B328" t="s">
        <v>9</v>
      </c>
      <c r="C328">
        <v>2002</v>
      </c>
      <c r="D328">
        <v>272</v>
      </c>
      <c r="E328">
        <v>3</v>
      </c>
      <c r="F328">
        <v>3</v>
      </c>
      <c r="G328">
        <v>560.09437009999999</v>
      </c>
      <c r="H328">
        <v>0.52988392799999995</v>
      </c>
    </row>
    <row r="329" spans="1:8" x14ac:dyDescent="0.3">
      <c r="A329">
        <v>2006</v>
      </c>
      <c r="B329" t="s">
        <v>9</v>
      </c>
      <c r="C329">
        <v>2002</v>
      </c>
      <c r="D329">
        <v>273</v>
      </c>
      <c r="E329">
        <v>4</v>
      </c>
      <c r="F329">
        <v>3</v>
      </c>
      <c r="G329">
        <v>565.94685219999997</v>
      </c>
      <c r="H329">
        <v>0.51485324499999996</v>
      </c>
    </row>
    <row r="330" spans="1:8" x14ac:dyDescent="0.3">
      <c r="A330">
        <v>2006</v>
      </c>
      <c r="B330" t="s">
        <v>9</v>
      </c>
      <c r="C330">
        <v>2002</v>
      </c>
      <c r="D330">
        <v>274</v>
      </c>
      <c r="E330">
        <v>5</v>
      </c>
      <c r="F330">
        <v>3</v>
      </c>
      <c r="G330">
        <v>574.23624380000001</v>
      </c>
      <c r="H330">
        <v>0.51500901700000001</v>
      </c>
    </row>
    <row r="331" spans="1:8" x14ac:dyDescent="0.3">
      <c r="A331">
        <v>2006</v>
      </c>
      <c r="B331" t="s">
        <v>9</v>
      </c>
      <c r="C331">
        <v>2002</v>
      </c>
      <c r="D331">
        <v>275</v>
      </c>
      <c r="E331">
        <v>6</v>
      </c>
      <c r="F331">
        <v>3</v>
      </c>
      <c r="G331">
        <v>579.50342620000004</v>
      </c>
      <c r="H331">
        <v>0.49999576499999998</v>
      </c>
    </row>
    <row r="332" spans="1:8" x14ac:dyDescent="0.3">
      <c r="A332">
        <v>2006</v>
      </c>
      <c r="B332" t="s">
        <v>9</v>
      </c>
      <c r="C332">
        <v>2002</v>
      </c>
      <c r="D332">
        <v>266</v>
      </c>
      <c r="E332">
        <v>-3</v>
      </c>
      <c r="F332">
        <v>4</v>
      </c>
      <c r="G332">
        <v>346.82942739999999</v>
      </c>
      <c r="H332">
        <v>0.244960127</v>
      </c>
    </row>
    <row r="333" spans="1:8" x14ac:dyDescent="0.3">
      <c r="A333">
        <v>2006</v>
      </c>
      <c r="B333" t="s">
        <v>9</v>
      </c>
      <c r="C333">
        <v>2002</v>
      </c>
      <c r="D333">
        <v>267</v>
      </c>
      <c r="E333">
        <v>-2</v>
      </c>
      <c r="F333">
        <v>4</v>
      </c>
      <c r="G333">
        <v>340.52920999999998</v>
      </c>
      <c r="H333">
        <v>0.23620548</v>
      </c>
    </row>
    <row r="334" spans="1:8" x14ac:dyDescent="0.3">
      <c r="A334">
        <v>2006</v>
      </c>
      <c r="B334" t="s">
        <v>9</v>
      </c>
      <c r="C334">
        <v>2002</v>
      </c>
      <c r="D334">
        <v>268</v>
      </c>
      <c r="E334">
        <v>-1</v>
      </c>
      <c r="F334">
        <v>4</v>
      </c>
      <c r="G334">
        <v>361.57092799999998</v>
      </c>
      <c r="H334">
        <v>0.36451171799999998</v>
      </c>
    </row>
    <row r="335" spans="1:8" x14ac:dyDescent="0.3">
      <c r="A335">
        <v>2006</v>
      </c>
      <c r="B335" t="s">
        <v>9</v>
      </c>
      <c r="C335">
        <v>2002</v>
      </c>
      <c r="D335">
        <v>269</v>
      </c>
      <c r="E335">
        <v>0</v>
      </c>
      <c r="F335">
        <v>4</v>
      </c>
      <c r="G335">
        <v>380.87839609999997</v>
      </c>
      <c r="H335">
        <v>0.49953196100000002</v>
      </c>
    </row>
    <row r="336" spans="1:8" x14ac:dyDescent="0.3">
      <c r="A336">
        <v>2006</v>
      </c>
      <c r="B336" t="s">
        <v>9</v>
      </c>
      <c r="C336">
        <v>2002</v>
      </c>
      <c r="D336">
        <v>270</v>
      </c>
      <c r="E336">
        <v>1</v>
      </c>
      <c r="F336">
        <v>4</v>
      </c>
      <c r="G336">
        <v>376.2608209</v>
      </c>
      <c r="H336">
        <v>0.49465820199999999</v>
      </c>
    </row>
    <row r="337" spans="1:8" x14ac:dyDescent="0.3">
      <c r="A337">
        <v>2006</v>
      </c>
      <c r="B337" t="s">
        <v>9</v>
      </c>
      <c r="C337">
        <v>2002</v>
      </c>
      <c r="D337">
        <v>271</v>
      </c>
      <c r="E337">
        <v>2</v>
      </c>
      <c r="F337">
        <v>4</v>
      </c>
      <c r="G337">
        <v>379.44364000000002</v>
      </c>
      <c r="H337">
        <v>0.47684318999999997</v>
      </c>
    </row>
    <row r="338" spans="1:8" x14ac:dyDescent="0.3">
      <c r="A338">
        <v>2006</v>
      </c>
      <c r="B338" t="s">
        <v>9</v>
      </c>
      <c r="C338">
        <v>2002</v>
      </c>
      <c r="D338">
        <v>272</v>
      </c>
      <c r="E338">
        <v>3</v>
      </c>
      <c r="F338">
        <v>4</v>
      </c>
      <c r="G338">
        <v>383.62952259999997</v>
      </c>
      <c r="H338">
        <v>0.46008419299999997</v>
      </c>
    </row>
    <row r="339" spans="1:8" x14ac:dyDescent="0.3">
      <c r="A339">
        <v>2006</v>
      </c>
      <c r="B339" t="s">
        <v>9</v>
      </c>
      <c r="C339">
        <v>2002</v>
      </c>
      <c r="D339">
        <v>273</v>
      </c>
      <c r="E339">
        <v>4</v>
      </c>
      <c r="F339">
        <v>4</v>
      </c>
      <c r="G339">
        <v>388.24638169999997</v>
      </c>
      <c r="H339">
        <v>0.44382312400000001</v>
      </c>
    </row>
    <row r="340" spans="1:8" x14ac:dyDescent="0.3">
      <c r="A340">
        <v>2006</v>
      </c>
      <c r="B340" t="s">
        <v>9</v>
      </c>
      <c r="C340">
        <v>2002</v>
      </c>
      <c r="D340">
        <v>274</v>
      </c>
      <c r="E340">
        <v>5</v>
      </c>
      <c r="F340">
        <v>4</v>
      </c>
      <c r="G340">
        <v>396.32223490000001</v>
      </c>
      <c r="H340">
        <v>0.44333772199999999</v>
      </c>
    </row>
    <row r="341" spans="1:8" x14ac:dyDescent="0.3">
      <c r="A341">
        <v>2006</v>
      </c>
      <c r="B341" t="s">
        <v>9</v>
      </c>
      <c r="C341">
        <v>2002</v>
      </c>
      <c r="D341">
        <v>275</v>
      </c>
      <c r="E341">
        <v>6</v>
      </c>
      <c r="F341">
        <v>4</v>
      </c>
      <c r="G341">
        <v>400.50588320000003</v>
      </c>
      <c r="H341">
        <v>0.42660778999999999</v>
      </c>
    </row>
    <row r="342" spans="1:8" x14ac:dyDescent="0.3">
      <c r="A342">
        <v>2006</v>
      </c>
      <c r="B342" t="s">
        <v>9</v>
      </c>
      <c r="C342">
        <v>2002</v>
      </c>
      <c r="D342">
        <v>266</v>
      </c>
      <c r="E342">
        <v>-3</v>
      </c>
      <c r="F342">
        <v>5</v>
      </c>
      <c r="G342">
        <v>195.23125160000001</v>
      </c>
      <c r="H342">
        <v>0.21010321400000001</v>
      </c>
    </row>
    <row r="343" spans="1:8" x14ac:dyDescent="0.3">
      <c r="A343">
        <v>2006</v>
      </c>
      <c r="B343" t="s">
        <v>9</v>
      </c>
      <c r="C343">
        <v>2002</v>
      </c>
      <c r="D343">
        <v>267</v>
      </c>
      <c r="E343">
        <v>-2</v>
      </c>
      <c r="F343">
        <v>5</v>
      </c>
      <c r="G343">
        <v>194.94995349999999</v>
      </c>
      <c r="H343">
        <v>0.200897723</v>
      </c>
    </row>
    <row r="344" spans="1:8" x14ac:dyDescent="0.3">
      <c r="A344">
        <v>2006</v>
      </c>
      <c r="B344" t="s">
        <v>9</v>
      </c>
      <c r="C344">
        <v>2002</v>
      </c>
      <c r="D344">
        <v>268</v>
      </c>
      <c r="E344">
        <v>-1</v>
      </c>
      <c r="F344">
        <v>5</v>
      </c>
      <c r="G344">
        <v>216.9546872</v>
      </c>
      <c r="H344">
        <v>0.33972074600000002</v>
      </c>
    </row>
    <row r="345" spans="1:8" x14ac:dyDescent="0.3">
      <c r="A345">
        <v>2006</v>
      </c>
      <c r="B345" t="s">
        <v>9</v>
      </c>
      <c r="C345">
        <v>2002</v>
      </c>
      <c r="D345">
        <v>269</v>
      </c>
      <c r="E345">
        <v>0</v>
      </c>
      <c r="F345">
        <v>5</v>
      </c>
      <c r="G345">
        <v>235.8372148</v>
      </c>
      <c r="H345">
        <v>0.48991023900000003</v>
      </c>
    </row>
    <row r="346" spans="1:8" x14ac:dyDescent="0.3">
      <c r="A346">
        <v>2006</v>
      </c>
      <c r="B346" t="s">
        <v>9</v>
      </c>
      <c r="C346">
        <v>2002</v>
      </c>
      <c r="D346">
        <v>270</v>
      </c>
      <c r="E346">
        <v>1</v>
      </c>
      <c r="F346">
        <v>5</v>
      </c>
      <c r="G346">
        <v>236.01062350000001</v>
      </c>
      <c r="H346">
        <v>0.48750064900000001</v>
      </c>
    </row>
    <row r="347" spans="1:8" x14ac:dyDescent="0.3">
      <c r="A347">
        <v>2006</v>
      </c>
      <c r="B347" t="s">
        <v>9</v>
      </c>
      <c r="C347">
        <v>2002</v>
      </c>
      <c r="D347">
        <v>271</v>
      </c>
      <c r="E347">
        <v>2</v>
      </c>
      <c r="F347">
        <v>5</v>
      </c>
      <c r="G347">
        <v>242.8208946</v>
      </c>
      <c r="H347">
        <v>0.46956065000000002</v>
      </c>
    </row>
    <row r="348" spans="1:8" x14ac:dyDescent="0.3">
      <c r="A348">
        <v>2006</v>
      </c>
      <c r="B348" t="s">
        <v>9</v>
      </c>
      <c r="C348">
        <v>2002</v>
      </c>
      <c r="D348">
        <v>272</v>
      </c>
      <c r="E348">
        <v>3</v>
      </c>
      <c r="F348">
        <v>5</v>
      </c>
      <c r="G348">
        <v>250.63524530000001</v>
      </c>
      <c r="H348">
        <v>0.45190152</v>
      </c>
    </row>
    <row r="349" spans="1:8" x14ac:dyDescent="0.3">
      <c r="A349">
        <v>2006</v>
      </c>
      <c r="B349" t="s">
        <v>9</v>
      </c>
      <c r="C349">
        <v>2002</v>
      </c>
      <c r="D349">
        <v>273</v>
      </c>
      <c r="E349">
        <v>4</v>
      </c>
      <c r="F349">
        <v>5</v>
      </c>
      <c r="G349">
        <v>258.74312579999997</v>
      </c>
      <c r="H349">
        <v>0.4345774</v>
      </c>
    </row>
    <row r="350" spans="1:8" x14ac:dyDescent="0.3">
      <c r="A350">
        <v>2006</v>
      </c>
      <c r="B350" t="s">
        <v>9</v>
      </c>
      <c r="C350">
        <v>2002</v>
      </c>
      <c r="D350">
        <v>274</v>
      </c>
      <c r="E350">
        <v>5</v>
      </c>
      <c r="F350">
        <v>5</v>
      </c>
      <c r="G350">
        <v>269.06372570000002</v>
      </c>
      <c r="H350">
        <v>0.43374753599999999</v>
      </c>
    </row>
    <row r="351" spans="1:8" x14ac:dyDescent="0.3">
      <c r="A351">
        <v>2006</v>
      </c>
      <c r="B351" t="s">
        <v>9</v>
      </c>
      <c r="C351">
        <v>2002</v>
      </c>
      <c r="D351">
        <v>275</v>
      </c>
      <c r="E351">
        <v>6</v>
      </c>
      <c r="F351">
        <v>5</v>
      </c>
      <c r="G351">
        <v>275.8400456</v>
      </c>
      <c r="H351">
        <v>0.41575089999999998</v>
      </c>
    </row>
    <row r="352" spans="1:8" x14ac:dyDescent="0.3">
      <c r="A352">
        <v>2006</v>
      </c>
      <c r="B352" t="s">
        <v>9</v>
      </c>
      <c r="C352">
        <v>2002</v>
      </c>
      <c r="D352">
        <v>266</v>
      </c>
      <c r="E352">
        <v>-3</v>
      </c>
      <c r="F352">
        <v>6</v>
      </c>
      <c r="G352">
        <v>186.24822069999999</v>
      </c>
    </row>
    <row r="353" spans="1:8" x14ac:dyDescent="0.3">
      <c r="A353">
        <v>2006</v>
      </c>
      <c r="B353" t="s">
        <v>9</v>
      </c>
      <c r="C353">
        <v>2002</v>
      </c>
      <c r="D353">
        <v>267</v>
      </c>
      <c r="E353">
        <v>-2</v>
      </c>
      <c r="F353">
        <v>6</v>
      </c>
      <c r="G353">
        <v>185.15758640000001</v>
      </c>
    </row>
    <row r="354" spans="1:8" x14ac:dyDescent="0.3">
      <c r="A354">
        <v>2006</v>
      </c>
      <c r="B354" t="s">
        <v>9</v>
      </c>
      <c r="C354">
        <v>2002</v>
      </c>
      <c r="D354">
        <v>268</v>
      </c>
      <c r="E354">
        <v>-1</v>
      </c>
      <c r="F354">
        <v>6</v>
      </c>
      <c r="G354">
        <v>196.4881968</v>
      </c>
    </row>
    <row r="355" spans="1:8" x14ac:dyDescent="0.3">
      <c r="A355">
        <v>2006</v>
      </c>
      <c r="B355" t="s">
        <v>9</v>
      </c>
      <c r="C355">
        <v>2002</v>
      </c>
      <c r="D355">
        <v>269</v>
      </c>
      <c r="E355">
        <v>0</v>
      </c>
      <c r="F355">
        <v>6</v>
      </c>
      <c r="G355">
        <v>206.98046429999999</v>
      </c>
    </row>
    <row r="356" spans="1:8" x14ac:dyDescent="0.3">
      <c r="A356">
        <v>2006</v>
      </c>
      <c r="B356" t="s">
        <v>9</v>
      </c>
      <c r="C356">
        <v>2002</v>
      </c>
      <c r="D356">
        <v>270</v>
      </c>
      <c r="E356">
        <v>1</v>
      </c>
      <c r="F356">
        <v>6</v>
      </c>
      <c r="G356">
        <v>206.1146516</v>
      </c>
    </row>
    <row r="357" spans="1:8" x14ac:dyDescent="0.3">
      <c r="A357">
        <v>2006</v>
      </c>
      <c r="B357" t="s">
        <v>9</v>
      </c>
      <c r="C357">
        <v>2002</v>
      </c>
      <c r="D357">
        <v>271</v>
      </c>
      <c r="E357">
        <v>2</v>
      </c>
      <c r="F357">
        <v>6</v>
      </c>
      <c r="G357">
        <v>207.67954470000001</v>
      </c>
    </row>
    <row r="358" spans="1:8" x14ac:dyDescent="0.3">
      <c r="A358">
        <v>2006</v>
      </c>
      <c r="B358" t="s">
        <v>9</v>
      </c>
      <c r="C358">
        <v>2002</v>
      </c>
      <c r="D358">
        <v>272</v>
      </c>
      <c r="E358">
        <v>3</v>
      </c>
      <c r="F358">
        <v>6</v>
      </c>
      <c r="G358">
        <v>209.47983389999999</v>
      </c>
    </row>
    <row r="359" spans="1:8" x14ac:dyDescent="0.3">
      <c r="A359">
        <v>2006</v>
      </c>
      <c r="B359" t="s">
        <v>9</v>
      </c>
      <c r="C359">
        <v>2002</v>
      </c>
      <c r="D359">
        <v>273</v>
      </c>
      <c r="E359">
        <v>4</v>
      </c>
      <c r="F359">
        <v>6</v>
      </c>
      <c r="G359">
        <v>211.18056709999999</v>
      </c>
    </row>
    <row r="360" spans="1:8" x14ac:dyDescent="0.3">
      <c r="A360">
        <v>2006</v>
      </c>
      <c r="B360" t="s">
        <v>9</v>
      </c>
      <c r="C360">
        <v>2002</v>
      </c>
      <c r="D360">
        <v>274</v>
      </c>
      <c r="E360">
        <v>5</v>
      </c>
      <c r="F360">
        <v>6</v>
      </c>
      <c r="G360">
        <v>213.9766343</v>
      </c>
    </row>
    <row r="361" spans="1:8" x14ac:dyDescent="0.3">
      <c r="A361">
        <v>2006</v>
      </c>
      <c r="B361" t="s">
        <v>9</v>
      </c>
      <c r="C361">
        <v>2002</v>
      </c>
      <c r="D361">
        <v>275</v>
      </c>
      <c r="E361">
        <v>6</v>
      </c>
      <c r="F361">
        <v>6</v>
      </c>
      <c r="G361">
        <v>214.71740299999999</v>
      </c>
    </row>
    <row r="362" spans="1:8" x14ac:dyDescent="0.3">
      <c r="A362">
        <v>2011</v>
      </c>
      <c r="B362" t="s">
        <v>9</v>
      </c>
      <c r="C362">
        <v>2002</v>
      </c>
      <c r="D362">
        <v>266</v>
      </c>
      <c r="E362">
        <v>-3</v>
      </c>
      <c r="F362">
        <v>1</v>
      </c>
      <c r="G362">
        <v>771.84037439999997</v>
      </c>
      <c r="H362">
        <v>0.64478169500000004</v>
      </c>
    </row>
    <row r="363" spans="1:8" x14ac:dyDescent="0.3">
      <c r="A363">
        <v>2011</v>
      </c>
      <c r="B363" t="s">
        <v>9</v>
      </c>
      <c r="C363">
        <v>2002</v>
      </c>
      <c r="D363">
        <v>267</v>
      </c>
      <c r="E363">
        <v>-2</v>
      </c>
      <c r="F363">
        <v>1</v>
      </c>
      <c r="G363">
        <v>766.92751329999999</v>
      </c>
      <c r="H363">
        <v>0.63478849699999995</v>
      </c>
    </row>
    <row r="364" spans="1:8" x14ac:dyDescent="0.3">
      <c r="A364">
        <v>2011</v>
      </c>
      <c r="B364" t="s">
        <v>9</v>
      </c>
      <c r="C364">
        <v>2002</v>
      </c>
      <c r="D364">
        <v>268</v>
      </c>
      <c r="E364">
        <v>-1</v>
      </c>
      <c r="F364">
        <v>1</v>
      </c>
      <c r="G364">
        <v>800.89870399999995</v>
      </c>
      <c r="H364">
        <v>0.74000519399999998</v>
      </c>
    </row>
    <row r="365" spans="1:8" x14ac:dyDescent="0.3">
      <c r="A365">
        <v>2011</v>
      </c>
      <c r="B365" t="s">
        <v>9</v>
      </c>
      <c r="C365">
        <v>2002</v>
      </c>
      <c r="D365">
        <v>269</v>
      </c>
      <c r="E365">
        <v>0</v>
      </c>
      <c r="F365">
        <v>1</v>
      </c>
      <c r="G365">
        <v>830.23019509999995</v>
      </c>
      <c r="H365">
        <v>0.80921090699999998</v>
      </c>
    </row>
    <row r="366" spans="1:8" x14ac:dyDescent="0.3">
      <c r="A366">
        <v>2011</v>
      </c>
      <c r="B366" t="s">
        <v>9</v>
      </c>
      <c r="C366">
        <v>2002</v>
      </c>
      <c r="D366">
        <v>270</v>
      </c>
      <c r="E366">
        <v>1</v>
      </c>
      <c r="F366">
        <v>1</v>
      </c>
      <c r="G366">
        <v>823.71669970000005</v>
      </c>
      <c r="H366">
        <v>0.75943431100000003</v>
      </c>
    </row>
    <row r="367" spans="1:8" x14ac:dyDescent="0.3">
      <c r="A367">
        <v>2011</v>
      </c>
      <c r="B367" t="s">
        <v>9</v>
      </c>
      <c r="C367">
        <v>2002</v>
      </c>
      <c r="D367">
        <v>271</v>
      </c>
      <c r="E367">
        <v>2</v>
      </c>
      <c r="F367">
        <v>1</v>
      </c>
      <c r="G367">
        <v>826.32431810000003</v>
      </c>
      <c r="H367">
        <v>0.72989081899999997</v>
      </c>
    </row>
    <row r="368" spans="1:8" x14ac:dyDescent="0.3">
      <c r="A368">
        <v>2011</v>
      </c>
      <c r="B368" t="s">
        <v>9</v>
      </c>
      <c r="C368">
        <v>2002</v>
      </c>
      <c r="D368">
        <v>272</v>
      </c>
      <c r="E368">
        <v>3</v>
      </c>
      <c r="F368">
        <v>1</v>
      </c>
      <c r="G368">
        <v>831.23877200000004</v>
      </c>
      <c r="H368">
        <v>0.71106736699999995</v>
      </c>
    </row>
    <row r="369" spans="1:8" x14ac:dyDescent="0.3">
      <c r="A369">
        <v>2011</v>
      </c>
      <c r="B369" t="s">
        <v>9</v>
      </c>
      <c r="C369">
        <v>2002</v>
      </c>
      <c r="D369">
        <v>273</v>
      </c>
      <c r="E369">
        <v>4</v>
      </c>
      <c r="F369">
        <v>1</v>
      </c>
      <c r="G369">
        <v>836.69637699999998</v>
      </c>
      <c r="H369">
        <v>0.696877627</v>
      </c>
    </row>
    <row r="370" spans="1:8" x14ac:dyDescent="0.3">
      <c r="A370">
        <v>2011</v>
      </c>
      <c r="B370" t="s">
        <v>9</v>
      </c>
      <c r="C370">
        <v>2002</v>
      </c>
      <c r="D370">
        <v>274</v>
      </c>
      <c r="E370">
        <v>5</v>
      </c>
      <c r="F370">
        <v>1</v>
      </c>
      <c r="G370">
        <v>846.6539454</v>
      </c>
      <c r="H370">
        <v>0.698219056</v>
      </c>
    </row>
    <row r="371" spans="1:8" x14ac:dyDescent="0.3">
      <c r="A371">
        <v>2011</v>
      </c>
      <c r="B371" t="s">
        <v>9</v>
      </c>
      <c r="C371">
        <v>2002</v>
      </c>
      <c r="D371">
        <v>275</v>
      </c>
      <c r="E371">
        <v>6</v>
      </c>
      <c r="F371">
        <v>1</v>
      </c>
      <c r="G371">
        <v>850.64317700000004</v>
      </c>
      <c r="H371">
        <v>0.68616559600000004</v>
      </c>
    </row>
    <row r="372" spans="1:8" x14ac:dyDescent="0.3">
      <c r="A372">
        <v>2011</v>
      </c>
      <c r="B372" t="s">
        <v>9</v>
      </c>
      <c r="C372">
        <v>2002</v>
      </c>
      <c r="D372">
        <v>266</v>
      </c>
      <c r="E372">
        <v>-3</v>
      </c>
      <c r="F372">
        <v>2</v>
      </c>
      <c r="G372">
        <v>389.00537859999997</v>
      </c>
      <c r="H372">
        <v>0.719299354</v>
      </c>
    </row>
    <row r="373" spans="1:8" x14ac:dyDescent="0.3">
      <c r="A373">
        <v>2011</v>
      </c>
      <c r="B373" t="s">
        <v>9</v>
      </c>
      <c r="C373">
        <v>2002</v>
      </c>
      <c r="D373">
        <v>267</v>
      </c>
      <c r="E373">
        <v>-2</v>
      </c>
      <c r="F373">
        <v>2</v>
      </c>
      <c r="G373">
        <v>388.19743</v>
      </c>
      <c r="H373">
        <v>0.70816179899999998</v>
      </c>
    </row>
    <row r="374" spans="1:8" x14ac:dyDescent="0.3">
      <c r="A374">
        <v>2011</v>
      </c>
      <c r="B374" t="s">
        <v>9</v>
      </c>
      <c r="C374">
        <v>2002</v>
      </c>
      <c r="D374">
        <v>268</v>
      </c>
      <c r="E374">
        <v>-1</v>
      </c>
      <c r="F374">
        <v>2</v>
      </c>
      <c r="G374">
        <v>417.54369400000002</v>
      </c>
      <c r="H374">
        <v>0.80782373299999999</v>
      </c>
    </row>
    <row r="375" spans="1:8" x14ac:dyDescent="0.3">
      <c r="A375">
        <v>2011</v>
      </c>
      <c r="B375" t="s">
        <v>9</v>
      </c>
      <c r="C375">
        <v>2002</v>
      </c>
      <c r="D375">
        <v>269</v>
      </c>
      <c r="E375">
        <v>0</v>
      </c>
      <c r="F375">
        <v>2</v>
      </c>
      <c r="G375">
        <v>443.38616130000003</v>
      </c>
      <c r="H375">
        <v>0.85871297300000005</v>
      </c>
    </row>
    <row r="376" spans="1:8" x14ac:dyDescent="0.3">
      <c r="A376">
        <v>2011</v>
      </c>
      <c r="B376" t="s">
        <v>9</v>
      </c>
      <c r="C376">
        <v>2002</v>
      </c>
      <c r="D376">
        <v>270</v>
      </c>
      <c r="E376">
        <v>1</v>
      </c>
      <c r="F376">
        <v>2</v>
      </c>
      <c r="G376">
        <v>442.28840930000001</v>
      </c>
      <c r="H376">
        <v>0.803286422</v>
      </c>
    </row>
    <row r="377" spans="1:8" x14ac:dyDescent="0.3">
      <c r="A377">
        <v>2011</v>
      </c>
      <c r="B377" t="s">
        <v>9</v>
      </c>
      <c r="C377">
        <v>2002</v>
      </c>
      <c r="D377">
        <v>271</v>
      </c>
      <c r="E377">
        <v>2</v>
      </c>
      <c r="F377">
        <v>2</v>
      </c>
      <c r="G377">
        <v>448.13042999999999</v>
      </c>
      <c r="H377">
        <v>0.77443246099999996</v>
      </c>
    </row>
    <row r="378" spans="1:8" x14ac:dyDescent="0.3">
      <c r="A378">
        <v>2011</v>
      </c>
      <c r="B378" t="s">
        <v>9</v>
      </c>
      <c r="C378">
        <v>2002</v>
      </c>
      <c r="D378">
        <v>272</v>
      </c>
      <c r="E378">
        <v>3</v>
      </c>
      <c r="F378">
        <v>2</v>
      </c>
      <c r="G378">
        <v>455.75326319999999</v>
      </c>
      <c r="H378">
        <v>0.75719754800000005</v>
      </c>
    </row>
    <row r="379" spans="1:8" x14ac:dyDescent="0.3">
      <c r="A379">
        <v>2011</v>
      </c>
      <c r="B379" t="s">
        <v>9</v>
      </c>
      <c r="C379">
        <v>2002</v>
      </c>
      <c r="D379">
        <v>273</v>
      </c>
      <c r="E379">
        <v>4</v>
      </c>
      <c r="F379">
        <v>2</v>
      </c>
      <c r="G379">
        <v>463.55313599999999</v>
      </c>
      <c r="H379">
        <v>0.74468403900000002</v>
      </c>
    </row>
    <row r="380" spans="1:8" x14ac:dyDescent="0.3">
      <c r="A380">
        <v>2011</v>
      </c>
      <c r="B380" t="s">
        <v>9</v>
      </c>
      <c r="C380">
        <v>2002</v>
      </c>
      <c r="D380">
        <v>274</v>
      </c>
      <c r="E380">
        <v>5</v>
      </c>
      <c r="F380">
        <v>2</v>
      </c>
      <c r="G380">
        <v>474.57138350000002</v>
      </c>
      <c r="H380">
        <v>0.747375805</v>
      </c>
    </row>
    <row r="381" spans="1:8" x14ac:dyDescent="0.3">
      <c r="A381">
        <v>2011</v>
      </c>
      <c r="B381" t="s">
        <v>9</v>
      </c>
      <c r="C381">
        <v>2002</v>
      </c>
      <c r="D381">
        <v>275</v>
      </c>
      <c r="E381">
        <v>6</v>
      </c>
      <c r="F381">
        <v>2</v>
      </c>
      <c r="G381">
        <v>481.33925429999999</v>
      </c>
      <c r="H381">
        <v>0.73673851199999996</v>
      </c>
    </row>
    <row r="382" spans="1:8" x14ac:dyDescent="0.3">
      <c r="A382">
        <v>2011</v>
      </c>
      <c r="B382" t="s">
        <v>9</v>
      </c>
      <c r="C382">
        <v>2002</v>
      </c>
      <c r="D382">
        <v>266</v>
      </c>
      <c r="E382">
        <v>-3</v>
      </c>
      <c r="F382">
        <v>3</v>
      </c>
      <c r="G382">
        <v>603.87270269999999</v>
      </c>
      <c r="H382">
        <v>0.335173893</v>
      </c>
    </row>
    <row r="383" spans="1:8" x14ac:dyDescent="0.3">
      <c r="A383">
        <v>2011</v>
      </c>
      <c r="B383" t="s">
        <v>9</v>
      </c>
      <c r="C383">
        <v>2002</v>
      </c>
      <c r="D383">
        <v>267</v>
      </c>
      <c r="E383">
        <v>-2</v>
      </c>
      <c r="F383">
        <v>3</v>
      </c>
      <c r="G383">
        <v>608.84990389999996</v>
      </c>
      <c r="H383">
        <v>0.32715450499999998</v>
      </c>
    </row>
    <row r="384" spans="1:8" x14ac:dyDescent="0.3">
      <c r="A384">
        <v>2011</v>
      </c>
      <c r="B384" t="s">
        <v>9</v>
      </c>
      <c r="C384">
        <v>2002</v>
      </c>
      <c r="D384">
        <v>268</v>
      </c>
      <c r="E384">
        <v>-1</v>
      </c>
      <c r="F384">
        <v>3</v>
      </c>
      <c r="G384">
        <v>639.62454969999999</v>
      </c>
      <c r="H384">
        <v>0.44709639600000001</v>
      </c>
    </row>
    <row r="385" spans="1:8" x14ac:dyDescent="0.3">
      <c r="A385">
        <v>2011</v>
      </c>
      <c r="B385" t="s">
        <v>9</v>
      </c>
      <c r="C385">
        <v>2002</v>
      </c>
      <c r="D385">
        <v>269</v>
      </c>
      <c r="E385">
        <v>0</v>
      </c>
      <c r="F385">
        <v>3</v>
      </c>
      <c r="G385">
        <v>670.88433259999999</v>
      </c>
      <c r="H385">
        <v>0.57191981599999997</v>
      </c>
    </row>
    <row r="386" spans="1:8" x14ac:dyDescent="0.3">
      <c r="A386">
        <v>2011</v>
      </c>
      <c r="B386" t="s">
        <v>9</v>
      </c>
      <c r="C386">
        <v>2002</v>
      </c>
      <c r="D386">
        <v>270</v>
      </c>
      <c r="E386">
        <v>1</v>
      </c>
      <c r="F386">
        <v>3</v>
      </c>
      <c r="G386">
        <v>677.45022119999999</v>
      </c>
      <c r="H386">
        <v>0.563240403</v>
      </c>
    </row>
    <row r="387" spans="1:8" x14ac:dyDescent="0.3">
      <c r="A387">
        <v>2011</v>
      </c>
      <c r="B387" t="s">
        <v>9</v>
      </c>
      <c r="C387">
        <v>2002</v>
      </c>
      <c r="D387">
        <v>271</v>
      </c>
      <c r="E387">
        <v>2</v>
      </c>
      <c r="F387">
        <v>3</v>
      </c>
      <c r="G387">
        <v>685.58730709999998</v>
      </c>
      <c r="H387">
        <v>0.54532713499999996</v>
      </c>
    </row>
    <row r="388" spans="1:8" x14ac:dyDescent="0.3">
      <c r="A388">
        <v>2011</v>
      </c>
      <c r="B388" t="s">
        <v>9</v>
      </c>
      <c r="C388">
        <v>2002</v>
      </c>
      <c r="D388">
        <v>272</v>
      </c>
      <c r="E388">
        <v>3</v>
      </c>
      <c r="F388">
        <v>3</v>
      </c>
      <c r="G388">
        <v>694.11622</v>
      </c>
      <c r="H388">
        <v>0.52928118199999996</v>
      </c>
    </row>
    <row r="389" spans="1:8" x14ac:dyDescent="0.3">
      <c r="A389">
        <v>2011</v>
      </c>
      <c r="B389" t="s">
        <v>9</v>
      </c>
      <c r="C389">
        <v>2002</v>
      </c>
      <c r="D389">
        <v>273</v>
      </c>
      <c r="E389">
        <v>4</v>
      </c>
      <c r="F389">
        <v>3</v>
      </c>
      <c r="G389">
        <v>702.44661719999999</v>
      </c>
      <c r="H389">
        <v>0.51420325</v>
      </c>
    </row>
    <row r="390" spans="1:8" x14ac:dyDescent="0.3">
      <c r="A390">
        <v>2011</v>
      </c>
      <c r="B390" t="s">
        <v>9</v>
      </c>
      <c r="C390">
        <v>2002</v>
      </c>
      <c r="D390">
        <v>274</v>
      </c>
      <c r="E390">
        <v>5</v>
      </c>
      <c r="F390">
        <v>3</v>
      </c>
      <c r="G390">
        <v>713.67395439999996</v>
      </c>
      <c r="H390">
        <v>0.51418734099999996</v>
      </c>
    </row>
    <row r="391" spans="1:8" x14ac:dyDescent="0.3">
      <c r="A391">
        <v>2011</v>
      </c>
      <c r="B391" t="s">
        <v>9</v>
      </c>
      <c r="C391">
        <v>2002</v>
      </c>
      <c r="D391">
        <v>275</v>
      </c>
      <c r="E391">
        <v>6</v>
      </c>
      <c r="F391">
        <v>3</v>
      </c>
      <c r="G391">
        <v>721.22985789999996</v>
      </c>
      <c r="H391">
        <v>0.498848809</v>
      </c>
    </row>
    <row r="392" spans="1:8" x14ac:dyDescent="0.3">
      <c r="A392">
        <v>2011</v>
      </c>
      <c r="B392" t="s">
        <v>9</v>
      </c>
      <c r="C392">
        <v>2002</v>
      </c>
      <c r="D392">
        <v>266</v>
      </c>
      <c r="E392">
        <v>-3</v>
      </c>
      <c r="F392">
        <v>4</v>
      </c>
      <c r="G392">
        <v>514.9496537</v>
      </c>
      <c r="H392">
        <v>0.24786402799999999</v>
      </c>
    </row>
    <row r="393" spans="1:8" x14ac:dyDescent="0.3">
      <c r="A393">
        <v>2011</v>
      </c>
      <c r="B393" t="s">
        <v>9</v>
      </c>
      <c r="C393">
        <v>2002</v>
      </c>
      <c r="D393">
        <v>267</v>
      </c>
      <c r="E393">
        <v>-2</v>
      </c>
      <c r="F393">
        <v>4</v>
      </c>
      <c r="G393">
        <v>507.10952400000002</v>
      </c>
      <c r="H393">
        <v>0.23910775200000001</v>
      </c>
    </row>
    <row r="394" spans="1:8" x14ac:dyDescent="0.3">
      <c r="A394">
        <v>2011</v>
      </c>
      <c r="B394" t="s">
        <v>9</v>
      </c>
      <c r="C394">
        <v>2002</v>
      </c>
      <c r="D394">
        <v>268</v>
      </c>
      <c r="E394">
        <v>-1</v>
      </c>
      <c r="F394">
        <v>4</v>
      </c>
      <c r="G394">
        <v>531.28941810000003</v>
      </c>
      <c r="H394">
        <v>0.36734030400000001</v>
      </c>
    </row>
    <row r="395" spans="1:8" x14ac:dyDescent="0.3">
      <c r="A395">
        <v>2011</v>
      </c>
      <c r="B395" t="s">
        <v>9</v>
      </c>
      <c r="C395">
        <v>2002</v>
      </c>
      <c r="D395">
        <v>269</v>
      </c>
      <c r="E395">
        <v>0</v>
      </c>
      <c r="F395">
        <v>4</v>
      </c>
      <c r="G395">
        <v>553.00611479999998</v>
      </c>
      <c r="H395">
        <v>0.50231062000000004</v>
      </c>
    </row>
    <row r="396" spans="1:8" x14ac:dyDescent="0.3">
      <c r="A396">
        <v>2011</v>
      </c>
      <c r="B396" t="s">
        <v>9</v>
      </c>
      <c r="C396">
        <v>2002</v>
      </c>
      <c r="D396">
        <v>270</v>
      </c>
      <c r="E396">
        <v>1</v>
      </c>
      <c r="F396">
        <v>4</v>
      </c>
      <c r="G396">
        <v>548.40302240000005</v>
      </c>
      <c r="H396">
        <v>0.49709721400000001</v>
      </c>
    </row>
    <row r="397" spans="1:8" x14ac:dyDescent="0.3">
      <c r="A397">
        <v>2011</v>
      </c>
      <c r="B397" t="s">
        <v>9</v>
      </c>
      <c r="C397">
        <v>2002</v>
      </c>
      <c r="D397">
        <v>271</v>
      </c>
      <c r="E397">
        <v>2</v>
      </c>
      <c r="F397">
        <v>4</v>
      </c>
      <c r="G397">
        <v>552.24808810000002</v>
      </c>
      <c r="H397">
        <v>0.47923847600000002</v>
      </c>
    </row>
    <row r="398" spans="1:8" x14ac:dyDescent="0.3">
      <c r="A398">
        <v>2011</v>
      </c>
      <c r="B398" t="s">
        <v>9</v>
      </c>
      <c r="C398">
        <v>2002</v>
      </c>
      <c r="D398">
        <v>272</v>
      </c>
      <c r="E398">
        <v>3</v>
      </c>
      <c r="F398">
        <v>4</v>
      </c>
      <c r="G398">
        <v>556.92797859999996</v>
      </c>
      <c r="H398">
        <v>0.462495832</v>
      </c>
    </row>
    <row r="399" spans="1:8" x14ac:dyDescent="0.3">
      <c r="A399">
        <v>2011</v>
      </c>
      <c r="B399" t="s">
        <v>9</v>
      </c>
      <c r="C399">
        <v>2002</v>
      </c>
      <c r="D399">
        <v>273</v>
      </c>
      <c r="E399">
        <v>4</v>
      </c>
      <c r="F399">
        <v>4</v>
      </c>
      <c r="G399">
        <v>561.60265760000004</v>
      </c>
      <c r="H399">
        <v>0.44629767999999997</v>
      </c>
    </row>
    <row r="400" spans="1:8" x14ac:dyDescent="0.3">
      <c r="A400">
        <v>2011</v>
      </c>
      <c r="B400" t="s">
        <v>9</v>
      </c>
      <c r="C400">
        <v>2002</v>
      </c>
      <c r="D400">
        <v>274</v>
      </c>
      <c r="E400">
        <v>5</v>
      </c>
      <c r="F400">
        <v>4</v>
      </c>
      <c r="G400">
        <v>569.84903329999997</v>
      </c>
      <c r="H400">
        <v>0.44580698600000002</v>
      </c>
    </row>
    <row r="401" spans="1:8" x14ac:dyDescent="0.3">
      <c r="A401">
        <v>2011</v>
      </c>
      <c r="B401" t="s">
        <v>9</v>
      </c>
      <c r="C401">
        <v>2002</v>
      </c>
      <c r="D401">
        <v>275</v>
      </c>
      <c r="E401">
        <v>6</v>
      </c>
      <c r="F401">
        <v>4</v>
      </c>
      <c r="G401">
        <v>573.51016249999998</v>
      </c>
      <c r="H401">
        <v>0.42913806900000001</v>
      </c>
    </row>
    <row r="402" spans="1:8" x14ac:dyDescent="0.3">
      <c r="A402">
        <v>2011</v>
      </c>
      <c r="B402" t="s">
        <v>9</v>
      </c>
      <c r="C402">
        <v>2002</v>
      </c>
      <c r="D402">
        <v>266</v>
      </c>
      <c r="E402">
        <v>-3</v>
      </c>
      <c r="F402">
        <v>5</v>
      </c>
      <c r="G402">
        <v>249.3811379</v>
      </c>
      <c r="H402">
        <v>0.20809418599999999</v>
      </c>
    </row>
    <row r="403" spans="1:8" x14ac:dyDescent="0.3">
      <c r="A403">
        <v>2011</v>
      </c>
      <c r="B403" t="s">
        <v>9</v>
      </c>
      <c r="C403">
        <v>2002</v>
      </c>
      <c r="D403">
        <v>267</v>
      </c>
      <c r="E403">
        <v>-2</v>
      </c>
      <c r="F403">
        <v>5</v>
      </c>
      <c r="G403">
        <v>250.0832303</v>
      </c>
      <c r="H403">
        <v>0.19886751999999999</v>
      </c>
    </row>
    <row r="404" spans="1:8" x14ac:dyDescent="0.3">
      <c r="A404">
        <v>2011</v>
      </c>
      <c r="B404" t="s">
        <v>9</v>
      </c>
      <c r="C404">
        <v>2002</v>
      </c>
      <c r="D404">
        <v>268</v>
      </c>
      <c r="E404">
        <v>-1</v>
      </c>
      <c r="F404">
        <v>5</v>
      </c>
      <c r="G404">
        <v>273.07405199999999</v>
      </c>
      <c r="H404">
        <v>0.337638514</v>
      </c>
    </row>
    <row r="405" spans="1:8" x14ac:dyDescent="0.3">
      <c r="A405">
        <v>2011</v>
      </c>
      <c r="B405" t="s">
        <v>9</v>
      </c>
      <c r="C405">
        <v>2002</v>
      </c>
      <c r="D405">
        <v>269</v>
      </c>
      <c r="E405">
        <v>0</v>
      </c>
      <c r="F405">
        <v>5</v>
      </c>
      <c r="G405">
        <v>293.06698180000001</v>
      </c>
      <c r="H405">
        <v>0.48774307</v>
      </c>
    </row>
    <row r="406" spans="1:8" x14ac:dyDescent="0.3">
      <c r="A406">
        <v>2011</v>
      </c>
      <c r="B406" t="s">
        <v>9</v>
      </c>
      <c r="C406">
        <v>2002</v>
      </c>
      <c r="D406">
        <v>270</v>
      </c>
      <c r="E406">
        <v>1</v>
      </c>
      <c r="F406">
        <v>5</v>
      </c>
      <c r="G406">
        <v>294.42005719999997</v>
      </c>
      <c r="H406">
        <v>0.48528379500000002</v>
      </c>
    </row>
    <row r="407" spans="1:8" x14ac:dyDescent="0.3">
      <c r="A407">
        <v>2011</v>
      </c>
      <c r="B407" t="s">
        <v>9</v>
      </c>
      <c r="C407">
        <v>2002</v>
      </c>
      <c r="D407">
        <v>271</v>
      </c>
      <c r="E407">
        <v>2</v>
      </c>
      <c r="F407">
        <v>5</v>
      </c>
      <c r="G407">
        <v>302.42926510000001</v>
      </c>
      <c r="H407">
        <v>0.46727258799999999</v>
      </c>
    </row>
    <row r="408" spans="1:8" x14ac:dyDescent="0.3">
      <c r="A408">
        <v>2011</v>
      </c>
      <c r="B408" t="s">
        <v>9</v>
      </c>
      <c r="C408">
        <v>2002</v>
      </c>
      <c r="D408">
        <v>272</v>
      </c>
      <c r="E408">
        <v>3</v>
      </c>
      <c r="F408">
        <v>5</v>
      </c>
      <c r="G408">
        <v>311.43284260000001</v>
      </c>
      <c r="H408">
        <v>0.44953158199999999</v>
      </c>
    </row>
    <row r="409" spans="1:8" x14ac:dyDescent="0.3">
      <c r="A409">
        <v>2011</v>
      </c>
      <c r="B409" t="s">
        <v>9</v>
      </c>
      <c r="C409">
        <v>2002</v>
      </c>
      <c r="D409">
        <v>273</v>
      </c>
      <c r="E409">
        <v>4</v>
      </c>
      <c r="F409">
        <v>5</v>
      </c>
      <c r="G409">
        <v>320.7130502</v>
      </c>
      <c r="H409">
        <v>0.43211600700000002</v>
      </c>
    </row>
    <row r="410" spans="1:8" x14ac:dyDescent="0.3">
      <c r="A410">
        <v>2011</v>
      </c>
      <c r="B410" t="s">
        <v>9</v>
      </c>
      <c r="C410">
        <v>2002</v>
      </c>
      <c r="D410">
        <v>274</v>
      </c>
      <c r="E410">
        <v>5</v>
      </c>
      <c r="F410">
        <v>5</v>
      </c>
      <c r="G410">
        <v>332.2575971</v>
      </c>
      <c r="H410">
        <v>0.43120221399999997</v>
      </c>
    </row>
    <row r="411" spans="1:8" x14ac:dyDescent="0.3">
      <c r="A411">
        <v>2011</v>
      </c>
      <c r="B411" t="s">
        <v>9</v>
      </c>
      <c r="C411">
        <v>2002</v>
      </c>
      <c r="D411">
        <v>275</v>
      </c>
      <c r="E411">
        <v>6</v>
      </c>
      <c r="F411">
        <v>5</v>
      </c>
      <c r="G411">
        <v>340.2600802</v>
      </c>
      <c r="H411">
        <v>0.41311298099999999</v>
      </c>
    </row>
    <row r="412" spans="1:8" x14ac:dyDescent="0.3">
      <c r="A412">
        <v>2011</v>
      </c>
      <c r="B412" t="s">
        <v>9</v>
      </c>
      <c r="C412">
        <v>2002</v>
      </c>
      <c r="D412">
        <v>266</v>
      </c>
      <c r="E412">
        <v>-3</v>
      </c>
      <c r="F412">
        <v>6</v>
      </c>
      <c r="G412">
        <v>259.07016179999999</v>
      </c>
    </row>
    <row r="413" spans="1:8" x14ac:dyDescent="0.3">
      <c r="A413">
        <v>2011</v>
      </c>
      <c r="B413" t="s">
        <v>9</v>
      </c>
      <c r="C413">
        <v>2002</v>
      </c>
      <c r="D413">
        <v>267</v>
      </c>
      <c r="E413">
        <v>-2</v>
      </c>
      <c r="F413">
        <v>6</v>
      </c>
      <c r="G413">
        <v>259.0735143</v>
      </c>
    </row>
    <row r="414" spans="1:8" x14ac:dyDescent="0.3">
      <c r="A414">
        <v>2011</v>
      </c>
      <c r="B414" t="s">
        <v>9</v>
      </c>
      <c r="C414">
        <v>2002</v>
      </c>
      <c r="D414">
        <v>268</v>
      </c>
      <c r="E414">
        <v>-1</v>
      </c>
      <c r="F414">
        <v>6</v>
      </c>
      <c r="G414">
        <v>272.8983715</v>
      </c>
    </row>
    <row r="415" spans="1:8" x14ac:dyDescent="0.3">
      <c r="A415">
        <v>2011</v>
      </c>
      <c r="B415" t="s">
        <v>9</v>
      </c>
      <c r="C415">
        <v>2002</v>
      </c>
      <c r="D415">
        <v>269</v>
      </c>
      <c r="E415">
        <v>0</v>
      </c>
      <c r="F415">
        <v>6</v>
      </c>
      <c r="G415">
        <v>285.6967545</v>
      </c>
    </row>
    <row r="416" spans="1:8" x14ac:dyDescent="0.3">
      <c r="A416">
        <v>2011</v>
      </c>
      <c r="B416" t="s">
        <v>9</v>
      </c>
      <c r="C416">
        <v>2002</v>
      </c>
      <c r="D416">
        <v>270</v>
      </c>
      <c r="E416">
        <v>1</v>
      </c>
      <c r="F416">
        <v>6</v>
      </c>
      <c r="G416">
        <v>285.94310990000002</v>
      </c>
    </row>
    <row r="417" spans="1:8" x14ac:dyDescent="0.3">
      <c r="A417">
        <v>2011</v>
      </c>
      <c r="B417" t="s">
        <v>9</v>
      </c>
      <c r="C417">
        <v>2002</v>
      </c>
      <c r="D417">
        <v>271</v>
      </c>
      <c r="E417">
        <v>2</v>
      </c>
      <c r="F417">
        <v>6</v>
      </c>
      <c r="G417">
        <v>289.29144150000002</v>
      </c>
    </row>
    <row r="418" spans="1:8" x14ac:dyDescent="0.3">
      <c r="A418">
        <v>2011</v>
      </c>
      <c r="B418" t="s">
        <v>9</v>
      </c>
      <c r="C418">
        <v>2002</v>
      </c>
      <c r="D418">
        <v>272</v>
      </c>
      <c r="E418">
        <v>3</v>
      </c>
      <c r="F418">
        <v>6</v>
      </c>
      <c r="G418">
        <v>292.72596270000003</v>
      </c>
    </row>
    <row r="419" spans="1:8" x14ac:dyDescent="0.3">
      <c r="A419">
        <v>2011</v>
      </c>
      <c r="B419" t="s">
        <v>9</v>
      </c>
      <c r="C419">
        <v>2002</v>
      </c>
      <c r="D419">
        <v>273</v>
      </c>
      <c r="E419">
        <v>4</v>
      </c>
      <c r="F419">
        <v>6</v>
      </c>
      <c r="G419">
        <v>295.8211996</v>
      </c>
    </row>
    <row r="420" spans="1:8" x14ac:dyDescent="0.3">
      <c r="A420">
        <v>2011</v>
      </c>
      <c r="B420" t="s">
        <v>9</v>
      </c>
      <c r="C420">
        <v>2002</v>
      </c>
      <c r="D420">
        <v>274</v>
      </c>
      <c r="E420">
        <v>5</v>
      </c>
      <c r="F420">
        <v>6</v>
      </c>
      <c r="G420">
        <v>300.07415479999997</v>
      </c>
    </row>
    <row r="421" spans="1:8" x14ac:dyDescent="0.3">
      <c r="A421">
        <v>2011</v>
      </c>
      <c r="B421" t="s">
        <v>9</v>
      </c>
      <c r="C421">
        <v>2002</v>
      </c>
      <c r="D421">
        <v>275</v>
      </c>
      <c r="E421">
        <v>6</v>
      </c>
      <c r="F421">
        <v>6</v>
      </c>
      <c r="G421">
        <v>302.17570449999999</v>
      </c>
    </row>
    <row r="422" spans="1:8" x14ac:dyDescent="0.3">
      <c r="A422">
        <v>2016</v>
      </c>
      <c r="B422" t="s">
        <v>9</v>
      </c>
      <c r="C422">
        <v>2002</v>
      </c>
      <c r="D422">
        <v>266</v>
      </c>
      <c r="E422">
        <v>-3</v>
      </c>
      <c r="F422">
        <v>1</v>
      </c>
      <c r="G422">
        <v>791.37360790000002</v>
      </c>
      <c r="H422">
        <v>0.64445070000000004</v>
      </c>
    </row>
    <row r="423" spans="1:8" x14ac:dyDescent="0.3">
      <c r="A423">
        <v>2016</v>
      </c>
      <c r="B423" t="s">
        <v>9</v>
      </c>
      <c r="C423">
        <v>2002</v>
      </c>
      <c r="D423">
        <v>267</v>
      </c>
      <c r="E423">
        <v>-2</v>
      </c>
      <c r="F423">
        <v>1</v>
      </c>
      <c r="G423">
        <v>786.06081200000006</v>
      </c>
      <c r="H423">
        <v>0.63445370199999995</v>
      </c>
    </row>
    <row r="424" spans="1:8" x14ac:dyDescent="0.3">
      <c r="A424">
        <v>2016</v>
      </c>
      <c r="B424" t="s">
        <v>9</v>
      </c>
      <c r="C424">
        <v>2002</v>
      </c>
      <c r="D424">
        <v>268</v>
      </c>
      <c r="E424">
        <v>-1</v>
      </c>
      <c r="F424">
        <v>1</v>
      </c>
      <c r="G424">
        <v>820.60944970000003</v>
      </c>
      <c r="H424">
        <v>0.73939820300000003</v>
      </c>
    </row>
    <row r="425" spans="1:8" x14ac:dyDescent="0.3">
      <c r="A425">
        <v>2016</v>
      </c>
      <c r="B425" t="s">
        <v>9</v>
      </c>
      <c r="C425">
        <v>2002</v>
      </c>
      <c r="D425">
        <v>269</v>
      </c>
      <c r="E425">
        <v>0</v>
      </c>
      <c r="F425">
        <v>1</v>
      </c>
      <c r="G425">
        <v>849.92494969999996</v>
      </c>
      <c r="H425">
        <v>0.80843687399999997</v>
      </c>
    </row>
    <row r="426" spans="1:8" x14ac:dyDescent="0.3">
      <c r="A426">
        <v>2016</v>
      </c>
      <c r="B426" t="s">
        <v>9</v>
      </c>
      <c r="C426">
        <v>2002</v>
      </c>
      <c r="D426">
        <v>270</v>
      </c>
      <c r="E426">
        <v>1</v>
      </c>
      <c r="F426">
        <v>1</v>
      </c>
      <c r="G426">
        <v>842.5582776</v>
      </c>
      <c r="H426">
        <v>0.75901617799999999</v>
      </c>
    </row>
    <row r="427" spans="1:8" x14ac:dyDescent="0.3">
      <c r="A427">
        <v>2016</v>
      </c>
      <c r="B427" t="s">
        <v>9</v>
      </c>
      <c r="C427">
        <v>2002</v>
      </c>
      <c r="D427">
        <v>271</v>
      </c>
      <c r="E427">
        <v>2</v>
      </c>
      <c r="F427">
        <v>1</v>
      </c>
      <c r="G427">
        <v>844.9909596</v>
      </c>
      <c r="H427">
        <v>0.72963509699999995</v>
      </c>
    </row>
    <row r="428" spans="1:8" x14ac:dyDescent="0.3">
      <c r="A428">
        <v>2016</v>
      </c>
      <c r="B428" t="s">
        <v>9</v>
      </c>
      <c r="C428">
        <v>2002</v>
      </c>
      <c r="D428">
        <v>272</v>
      </c>
      <c r="E428">
        <v>3</v>
      </c>
      <c r="F428">
        <v>1</v>
      </c>
      <c r="G428">
        <v>849.77753810000002</v>
      </c>
      <c r="H428">
        <v>0.71089581000000002</v>
      </c>
    </row>
    <row r="429" spans="1:8" x14ac:dyDescent="0.3">
      <c r="A429">
        <v>2016</v>
      </c>
      <c r="B429" t="s">
        <v>9</v>
      </c>
      <c r="C429">
        <v>2002</v>
      </c>
      <c r="D429">
        <v>273</v>
      </c>
      <c r="E429">
        <v>4</v>
      </c>
      <c r="F429">
        <v>1</v>
      </c>
      <c r="G429">
        <v>855.10996999999998</v>
      </c>
      <c r="H429">
        <v>0.69675321800000001</v>
      </c>
    </row>
    <row r="430" spans="1:8" x14ac:dyDescent="0.3">
      <c r="A430">
        <v>2016</v>
      </c>
      <c r="B430" t="s">
        <v>9</v>
      </c>
      <c r="C430">
        <v>2002</v>
      </c>
      <c r="D430">
        <v>274</v>
      </c>
      <c r="E430">
        <v>5</v>
      </c>
      <c r="F430">
        <v>1</v>
      </c>
      <c r="G430">
        <v>865.07605020000005</v>
      </c>
      <c r="H430">
        <v>0.69809140800000002</v>
      </c>
    </row>
    <row r="431" spans="1:8" x14ac:dyDescent="0.3">
      <c r="A431">
        <v>2016</v>
      </c>
      <c r="B431" t="s">
        <v>9</v>
      </c>
      <c r="C431">
        <v>2002</v>
      </c>
      <c r="D431">
        <v>275</v>
      </c>
      <c r="E431">
        <v>6</v>
      </c>
      <c r="F431">
        <v>1</v>
      </c>
      <c r="G431">
        <v>868.95304229999999</v>
      </c>
      <c r="H431">
        <v>0.68602956199999998</v>
      </c>
    </row>
    <row r="432" spans="1:8" x14ac:dyDescent="0.3">
      <c r="A432">
        <v>2016</v>
      </c>
      <c r="B432" t="s">
        <v>9</v>
      </c>
      <c r="C432">
        <v>2002</v>
      </c>
      <c r="D432">
        <v>266</v>
      </c>
      <c r="E432">
        <v>-3</v>
      </c>
      <c r="F432">
        <v>2</v>
      </c>
      <c r="G432">
        <v>394.13803999999999</v>
      </c>
      <c r="H432">
        <v>0.71916968100000001</v>
      </c>
    </row>
    <row r="433" spans="1:8" x14ac:dyDescent="0.3">
      <c r="A433">
        <v>2016</v>
      </c>
      <c r="B433" t="s">
        <v>9</v>
      </c>
      <c r="C433">
        <v>2002</v>
      </c>
      <c r="D433">
        <v>267</v>
      </c>
      <c r="E433">
        <v>-2</v>
      </c>
      <c r="F433">
        <v>2</v>
      </c>
      <c r="G433">
        <v>393.30993719999998</v>
      </c>
      <c r="H433">
        <v>0.70802737500000001</v>
      </c>
    </row>
    <row r="434" spans="1:8" x14ac:dyDescent="0.3">
      <c r="A434">
        <v>2016</v>
      </c>
      <c r="B434" t="s">
        <v>9</v>
      </c>
      <c r="C434">
        <v>2002</v>
      </c>
      <c r="D434">
        <v>268</v>
      </c>
      <c r="E434">
        <v>-1</v>
      </c>
      <c r="F434">
        <v>2</v>
      </c>
      <c r="G434">
        <v>423.17270860000002</v>
      </c>
      <c r="H434">
        <v>0.80761080500000004</v>
      </c>
    </row>
    <row r="435" spans="1:8" x14ac:dyDescent="0.3">
      <c r="A435">
        <v>2016</v>
      </c>
      <c r="B435" t="s">
        <v>9</v>
      </c>
      <c r="C435">
        <v>2002</v>
      </c>
      <c r="D435">
        <v>269</v>
      </c>
      <c r="E435">
        <v>0</v>
      </c>
      <c r="F435">
        <v>2</v>
      </c>
      <c r="G435">
        <v>449.64419470000001</v>
      </c>
      <c r="H435">
        <v>0.85851857300000001</v>
      </c>
    </row>
    <row r="436" spans="1:8" x14ac:dyDescent="0.3">
      <c r="A436">
        <v>2016</v>
      </c>
      <c r="B436" t="s">
        <v>9</v>
      </c>
      <c r="C436">
        <v>2002</v>
      </c>
      <c r="D436">
        <v>270</v>
      </c>
      <c r="E436">
        <v>1</v>
      </c>
      <c r="F436">
        <v>2</v>
      </c>
      <c r="G436">
        <v>448.41344350000003</v>
      </c>
      <c r="H436">
        <v>0.80332860900000003</v>
      </c>
    </row>
    <row r="437" spans="1:8" x14ac:dyDescent="0.3">
      <c r="A437">
        <v>2016</v>
      </c>
      <c r="B437" t="s">
        <v>9</v>
      </c>
      <c r="C437">
        <v>2002</v>
      </c>
      <c r="D437">
        <v>271</v>
      </c>
      <c r="E437">
        <v>2</v>
      </c>
      <c r="F437">
        <v>2</v>
      </c>
      <c r="G437">
        <v>454.42297769999999</v>
      </c>
      <c r="H437">
        <v>0.77457279700000004</v>
      </c>
    </row>
    <row r="438" spans="1:8" x14ac:dyDescent="0.3">
      <c r="A438">
        <v>2016</v>
      </c>
      <c r="B438" t="s">
        <v>9</v>
      </c>
      <c r="C438">
        <v>2002</v>
      </c>
      <c r="D438">
        <v>272</v>
      </c>
      <c r="E438">
        <v>3</v>
      </c>
      <c r="F438">
        <v>2</v>
      </c>
      <c r="G438">
        <v>461.89654239999999</v>
      </c>
      <c r="H438">
        <v>0.75733046699999995</v>
      </c>
    </row>
    <row r="439" spans="1:8" x14ac:dyDescent="0.3">
      <c r="A439">
        <v>2016</v>
      </c>
      <c r="B439" t="s">
        <v>9</v>
      </c>
      <c r="C439">
        <v>2002</v>
      </c>
      <c r="D439">
        <v>273</v>
      </c>
      <c r="E439">
        <v>4</v>
      </c>
      <c r="F439">
        <v>2</v>
      </c>
      <c r="G439">
        <v>469.45561909999998</v>
      </c>
      <c r="H439">
        <v>0.74477470000000001</v>
      </c>
    </row>
    <row r="440" spans="1:8" x14ac:dyDescent="0.3">
      <c r="A440">
        <v>2016</v>
      </c>
      <c r="B440" t="s">
        <v>9</v>
      </c>
      <c r="C440">
        <v>2002</v>
      </c>
      <c r="D440">
        <v>274</v>
      </c>
      <c r="E440">
        <v>5</v>
      </c>
      <c r="F440">
        <v>2</v>
      </c>
      <c r="G440">
        <v>480.64998919999999</v>
      </c>
      <c r="H440">
        <v>0.74741413800000001</v>
      </c>
    </row>
    <row r="441" spans="1:8" x14ac:dyDescent="0.3">
      <c r="A441">
        <v>2016</v>
      </c>
      <c r="B441" t="s">
        <v>9</v>
      </c>
      <c r="C441">
        <v>2002</v>
      </c>
      <c r="D441">
        <v>275</v>
      </c>
      <c r="E441">
        <v>6</v>
      </c>
      <c r="F441">
        <v>2</v>
      </c>
      <c r="G441">
        <v>487.60481290000001</v>
      </c>
      <c r="H441">
        <v>0.73677482699999997</v>
      </c>
    </row>
    <row r="442" spans="1:8" x14ac:dyDescent="0.3">
      <c r="A442">
        <v>2016</v>
      </c>
      <c r="B442" t="s">
        <v>9</v>
      </c>
      <c r="C442">
        <v>2002</v>
      </c>
      <c r="D442">
        <v>266</v>
      </c>
      <c r="E442">
        <v>-3</v>
      </c>
      <c r="F442">
        <v>3</v>
      </c>
      <c r="G442">
        <v>607.59190060000003</v>
      </c>
      <c r="H442">
        <v>0.33530927700000002</v>
      </c>
    </row>
    <row r="443" spans="1:8" x14ac:dyDescent="0.3">
      <c r="A443">
        <v>2016</v>
      </c>
      <c r="B443" t="s">
        <v>9</v>
      </c>
      <c r="C443">
        <v>2002</v>
      </c>
      <c r="D443">
        <v>267</v>
      </c>
      <c r="E443">
        <v>-2</v>
      </c>
      <c r="F443">
        <v>3</v>
      </c>
      <c r="G443">
        <v>612.06717289999995</v>
      </c>
      <c r="H443">
        <v>0.32728038500000001</v>
      </c>
    </row>
    <row r="444" spans="1:8" x14ac:dyDescent="0.3">
      <c r="A444">
        <v>2016</v>
      </c>
      <c r="B444" t="s">
        <v>9</v>
      </c>
      <c r="C444">
        <v>2002</v>
      </c>
      <c r="D444">
        <v>268</v>
      </c>
      <c r="E444">
        <v>-1</v>
      </c>
      <c r="F444">
        <v>3</v>
      </c>
      <c r="G444">
        <v>644.87603139999999</v>
      </c>
      <c r="H444">
        <v>0.447172923</v>
      </c>
    </row>
    <row r="445" spans="1:8" x14ac:dyDescent="0.3">
      <c r="A445">
        <v>2016</v>
      </c>
      <c r="B445" t="s">
        <v>9</v>
      </c>
      <c r="C445">
        <v>2002</v>
      </c>
      <c r="D445">
        <v>269</v>
      </c>
      <c r="E445">
        <v>0</v>
      </c>
      <c r="F445">
        <v>3</v>
      </c>
      <c r="G445">
        <v>677.07941760000006</v>
      </c>
      <c r="H445">
        <v>0.57192111300000004</v>
      </c>
    </row>
    <row r="446" spans="1:8" x14ac:dyDescent="0.3">
      <c r="A446">
        <v>2016</v>
      </c>
      <c r="B446" t="s">
        <v>9</v>
      </c>
      <c r="C446">
        <v>2002</v>
      </c>
      <c r="D446">
        <v>270</v>
      </c>
      <c r="E446">
        <v>1</v>
      </c>
      <c r="F446">
        <v>3</v>
      </c>
      <c r="G446">
        <v>681.88138419999996</v>
      </c>
      <c r="H446">
        <v>0.56343478599999997</v>
      </c>
    </row>
    <row r="447" spans="1:8" x14ac:dyDescent="0.3">
      <c r="A447">
        <v>2016</v>
      </c>
      <c r="B447" t="s">
        <v>9</v>
      </c>
      <c r="C447">
        <v>2002</v>
      </c>
      <c r="D447">
        <v>271</v>
      </c>
      <c r="E447">
        <v>2</v>
      </c>
      <c r="F447">
        <v>3</v>
      </c>
      <c r="G447">
        <v>689.71360019999997</v>
      </c>
      <c r="H447">
        <v>0.54534567199999995</v>
      </c>
    </row>
    <row r="448" spans="1:8" x14ac:dyDescent="0.3">
      <c r="A448">
        <v>2016</v>
      </c>
      <c r="B448" t="s">
        <v>9</v>
      </c>
      <c r="C448">
        <v>2002</v>
      </c>
      <c r="D448">
        <v>272</v>
      </c>
      <c r="E448">
        <v>3</v>
      </c>
      <c r="F448">
        <v>3</v>
      </c>
      <c r="G448">
        <v>698.34380369999997</v>
      </c>
      <c r="H448">
        <v>0.52930052100000002</v>
      </c>
    </row>
    <row r="449" spans="1:8" x14ac:dyDescent="0.3">
      <c r="A449">
        <v>2016</v>
      </c>
      <c r="B449" t="s">
        <v>9</v>
      </c>
      <c r="C449">
        <v>2002</v>
      </c>
      <c r="D449">
        <v>273</v>
      </c>
      <c r="E449">
        <v>4</v>
      </c>
      <c r="F449">
        <v>3</v>
      </c>
      <c r="G449">
        <v>706.61645639999995</v>
      </c>
      <c r="H449">
        <v>0.51422823299999998</v>
      </c>
    </row>
    <row r="450" spans="1:8" x14ac:dyDescent="0.3">
      <c r="A450">
        <v>2016</v>
      </c>
      <c r="B450" t="s">
        <v>9</v>
      </c>
      <c r="C450">
        <v>2002</v>
      </c>
      <c r="D450">
        <v>274</v>
      </c>
      <c r="E450">
        <v>5</v>
      </c>
      <c r="F450">
        <v>3</v>
      </c>
      <c r="G450">
        <v>718.20239160000006</v>
      </c>
      <c r="H450">
        <v>0.514212738</v>
      </c>
    </row>
    <row r="451" spans="1:8" x14ac:dyDescent="0.3">
      <c r="A451">
        <v>2016</v>
      </c>
      <c r="B451" t="s">
        <v>9</v>
      </c>
      <c r="C451">
        <v>2002</v>
      </c>
      <c r="D451">
        <v>275</v>
      </c>
      <c r="E451">
        <v>6</v>
      </c>
      <c r="F451">
        <v>3</v>
      </c>
      <c r="G451">
        <v>725.80223030000002</v>
      </c>
      <c r="H451">
        <v>0.498873658</v>
      </c>
    </row>
    <row r="452" spans="1:8" x14ac:dyDescent="0.3">
      <c r="A452">
        <v>2016</v>
      </c>
      <c r="B452" t="s">
        <v>9</v>
      </c>
      <c r="C452">
        <v>2002</v>
      </c>
      <c r="D452">
        <v>266</v>
      </c>
      <c r="E452">
        <v>-3</v>
      </c>
      <c r="F452">
        <v>4</v>
      </c>
      <c r="G452">
        <v>515.93160839999996</v>
      </c>
      <c r="H452">
        <v>0.24212236200000001</v>
      </c>
    </row>
    <row r="453" spans="1:8" x14ac:dyDescent="0.3">
      <c r="A453">
        <v>2016</v>
      </c>
      <c r="B453" t="s">
        <v>9</v>
      </c>
      <c r="C453">
        <v>2002</v>
      </c>
      <c r="D453">
        <v>267</v>
      </c>
      <c r="E453">
        <v>-2</v>
      </c>
      <c r="F453">
        <v>4</v>
      </c>
      <c r="G453">
        <v>507.93141159999999</v>
      </c>
      <c r="H453">
        <v>0.233319368</v>
      </c>
    </row>
    <row r="454" spans="1:8" x14ac:dyDescent="0.3">
      <c r="A454">
        <v>2016</v>
      </c>
      <c r="B454" t="s">
        <v>9</v>
      </c>
      <c r="C454">
        <v>2002</v>
      </c>
      <c r="D454">
        <v>268</v>
      </c>
      <c r="E454">
        <v>-1</v>
      </c>
      <c r="F454">
        <v>4</v>
      </c>
      <c r="G454">
        <v>532.68231849999995</v>
      </c>
      <c r="H454">
        <v>0.36144932400000002</v>
      </c>
    </row>
    <row r="455" spans="1:8" x14ac:dyDescent="0.3">
      <c r="A455">
        <v>2016</v>
      </c>
      <c r="B455" t="s">
        <v>9</v>
      </c>
      <c r="C455">
        <v>2002</v>
      </c>
      <c r="D455">
        <v>269</v>
      </c>
      <c r="E455">
        <v>0</v>
      </c>
      <c r="F455">
        <v>4</v>
      </c>
      <c r="G455">
        <v>554.57061250000004</v>
      </c>
      <c r="H455">
        <v>0.496333792</v>
      </c>
    </row>
    <row r="456" spans="1:8" x14ac:dyDescent="0.3">
      <c r="A456">
        <v>2016</v>
      </c>
      <c r="B456" t="s">
        <v>9</v>
      </c>
      <c r="C456">
        <v>2002</v>
      </c>
      <c r="D456">
        <v>270</v>
      </c>
      <c r="E456">
        <v>1</v>
      </c>
      <c r="F456">
        <v>4</v>
      </c>
      <c r="G456">
        <v>549.5106548</v>
      </c>
      <c r="H456">
        <v>0.49117780999999999</v>
      </c>
    </row>
    <row r="457" spans="1:8" x14ac:dyDescent="0.3">
      <c r="A457">
        <v>2016</v>
      </c>
      <c r="B457" t="s">
        <v>9</v>
      </c>
      <c r="C457">
        <v>2002</v>
      </c>
      <c r="D457">
        <v>271</v>
      </c>
      <c r="E457">
        <v>2</v>
      </c>
      <c r="F457">
        <v>4</v>
      </c>
      <c r="G457">
        <v>553.29995670000005</v>
      </c>
      <c r="H457">
        <v>0.47324868599999997</v>
      </c>
    </row>
    <row r="458" spans="1:8" x14ac:dyDescent="0.3">
      <c r="A458">
        <v>2016</v>
      </c>
      <c r="B458" t="s">
        <v>9</v>
      </c>
      <c r="C458">
        <v>2002</v>
      </c>
      <c r="D458">
        <v>272</v>
      </c>
      <c r="E458">
        <v>3</v>
      </c>
      <c r="F458">
        <v>4</v>
      </c>
      <c r="G458">
        <v>557.95024769999998</v>
      </c>
      <c r="H458">
        <v>0.45637100200000003</v>
      </c>
    </row>
    <row r="459" spans="1:8" x14ac:dyDescent="0.3">
      <c r="A459">
        <v>2016</v>
      </c>
      <c r="B459" t="s">
        <v>9</v>
      </c>
      <c r="C459">
        <v>2002</v>
      </c>
      <c r="D459">
        <v>273</v>
      </c>
      <c r="E459">
        <v>4</v>
      </c>
      <c r="F459">
        <v>4</v>
      </c>
      <c r="G459">
        <v>562.54985580000005</v>
      </c>
      <c r="H459">
        <v>0.44000779800000001</v>
      </c>
    </row>
    <row r="460" spans="1:8" x14ac:dyDescent="0.3">
      <c r="A460">
        <v>2016</v>
      </c>
      <c r="B460" t="s">
        <v>9</v>
      </c>
      <c r="C460">
        <v>2002</v>
      </c>
      <c r="D460">
        <v>274</v>
      </c>
      <c r="E460">
        <v>5</v>
      </c>
      <c r="F460">
        <v>4</v>
      </c>
      <c r="G460">
        <v>570.81770789999996</v>
      </c>
      <c r="H460">
        <v>0.43933317199999999</v>
      </c>
    </row>
    <row r="461" spans="1:8" x14ac:dyDescent="0.3">
      <c r="A461">
        <v>2016</v>
      </c>
      <c r="B461" t="s">
        <v>9</v>
      </c>
      <c r="C461">
        <v>2002</v>
      </c>
      <c r="D461">
        <v>275</v>
      </c>
      <c r="E461">
        <v>6</v>
      </c>
      <c r="F461">
        <v>4</v>
      </c>
      <c r="G461">
        <v>574.3764023</v>
      </c>
      <c r="H461">
        <v>0.42247229600000002</v>
      </c>
    </row>
    <row r="462" spans="1:8" x14ac:dyDescent="0.3">
      <c r="A462">
        <v>2016</v>
      </c>
      <c r="B462" t="s">
        <v>9</v>
      </c>
      <c r="C462">
        <v>2002</v>
      </c>
      <c r="D462">
        <v>266</v>
      </c>
      <c r="E462">
        <v>-3</v>
      </c>
      <c r="F462">
        <v>5</v>
      </c>
      <c r="G462">
        <v>264.79287579999999</v>
      </c>
      <c r="H462">
        <v>0.20985804399999999</v>
      </c>
    </row>
    <row r="463" spans="1:8" x14ac:dyDescent="0.3">
      <c r="A463">
        <v>2016</v>
      </c>
      <c r="B463" t="s">
        <v>9</v>
      </c>
      <c r="C463">
        <v>2002</v>
      </c>
      <c r="D463">
        <v>267</v>
      </c>
      <c r="E463">
        <v>-2</v>
      </c>
      <c r="F463">
        <v>5</v>
      </c>
      <c r="G463">
        <v>265.54502989999997</v>
      </c>
      <c r="H463">
        <v>0.20065004</v>
      </c>
    </row>
    <row r="464" spans="1:8" x14ac:dyDescent="0.3">
      <c r="A464">
        <v>2016</v>
      </c>
      <c r="B464" t="s">
        <v>9</v>
      </c>
      <c r="C464">
        <v>2002</v>
      </c>
      <c r="D464">
        <v>268</v>
      </c>
      <c r="E464">
        <v>-1</v>
      </c>
      <c r="F464">
        <v>5</v>
      </c>
      <c r="G464">
        <v>288.67868859999999</v>
      </c>
      <c r="H464">
        <v>0.339462341</v>
      </c>
    </row>
    <row r="465" spans="1:8" x14ac:dyDescent="0.3">
      <c r="A465">
        <v>2016</v>
      </c>
      <c r="B465" t="s">
        <v>9</v>
      </c>
      <c r="C465">
        <v>2002</v>
      </c>
      <c r="D465">
        <v>269</v>
      </c>
      <c r="E465">
        <v>0</v>
      </c>
      <c r="F465">
        <v>5</v>
      </c>
      <c r="G465">
        <v>308.73646630000002</v>
      </c>
      <c r="H465">
        <v>0.48963605399999999</v>
      </c>
    </row>
    <row r="466" spans="1:8" x14ac:dyDescent="0.3">
      <c r="A466">
        <v>2016</v>
      </c>
      <c r="B466" t="s">
        <v>9</v>
      </c>
      <c r="C466">
        <v>2002</v>
      </c>
      <c r="D466">
        <v>270</v>
      </c>
      <c r="E466">
        <v>1</v>
      </c>
      <c r="F466">
        <v>5</v>
      </c>
      <c r="G466">
        <v>310.060337</v>
      </c>
      <c r="H466">
        <v>0.487218928</v>
      </c>
    </row>
    <row r="467" spans="1:8" x14ac:dyDescent="0.3">
      <c r="A467">
        <v>2016</v>
      </c>
      <c r="B467" t="s">
        <v>9</v>
      </c>
      <c r="C467">
        <v>2002</v>
      </c>
      <c r="D467">
        <v>271</v>
      </c>
      <c r="E467">
        <v>2</v>
      </c>
      <c r="F467">
        <v>5</v>
      </c>
      <c r="G467">
        <v>318.11681060000001</v>
      </c>
      <c r="H467">
        <v>0.46926352500000001</v>
      </c>
    </row>
    <row r="468" spans="1:8" x14ac:dyDescent="0.3">
      <c r="A468">
        <v>2016</v>
      </c>
      <c r="B468" t="s">
        <v>9</v>
      </c>
      <c r="C468">
        <v>2002</v>
      </c>
      <c r="D468">
        <v>272</v>
      </c>
      <c r="E468">
        <v>3</v>
      </c>
      <c r="F468">
        <v>5</v>
      </c>
      <c r="G468">
        <v>327.18365160000002</v>
      </c>
      <c r="H468">
        <v>0.45159119199999997</v>
      </c>
    </row>
    <row r="469" spans="1:8" x14ac:dyDescent="0.3">
      <c r="A469">
        <v>2016</v>
      </c>
      <c r="B469" t="s">
        <v>9</v>
      </c>
      <c r="C469">
        <v>2002</v>
      </c>
      <c r="D469">
        <v>273</v>
      </c>
      <c r="E469">
        <v>4</v>
      </c>
      <c r="F469">
        <v>5</v>
      </c>
      <c r="G469">
        <v>336.54677550000002</v>
      </c>
      <c r="H469">
        <v>0.43425013800000001</v>
      </c>
    </row>
    <row r="470" spans="1:8" x14ac:dyDescent="0.3">
      <c r="A470">
        <v>2016</v>
      </c>
      <c r="B470" t="s">
        <v>9</v>
      </c>
      <c r="C470">
        <v>2002</v>
      </c>
      <c r="D470">
        <v>274</v>
      </c>
      <c r="E470">
        <v>5</v>
      </c>
      <c r="F470">
        <v>5</v>
      </c>
      <c r="G470">
        <v>348.20333499999998</v>
      </c>
      <c r="H470">
        <v>0.433411412</v>
      </c>
    </row>
    <row r="471" spans="1:8" x14ac:dyDescent="0.3">
      <c r="A471">
        <v>2016</v>
      </c>
      <c r="B471" t="s">
        <v>9</v>
      </c>
      <c r="C471">
        <v>2002</v>
      </c>
      <c r="D471">
        <v>275</v>
      </c>
      <c r="E471">
        <v>6</v>
      </c>
      <c r="F471">
        <v>5</v>
      </c>
      <c r="G471">
        <v>356.31163670000001</v>
      </c>
      <c r="H471">
        <v>0.41540076300000001</v>
      </c>
    </row>
    <row r="472" spans="1:8" x14ac:dyDescent="0.3">
      <c r="A472">
        <v>2016</v>
      </c>
      <c r="B472" t="s">
        <v>9</v>
      </c>
      <c r="C472">
        <v>2002</v>
      </c>
      <c r="D472">
        <v>266</v>
      </c>
      <c r="E472">
        <v>-3</v>
      </c>
      <c r="F472">
        <v>6</v>
      </c>
      <c r="G472">
        <v>284.41733900000003</v>
      </c>
    </row>
    <row r="473" spans="1:8" x14ac:dyDescent="0.3">
      <c r="A473">
        <v>2016</v>
      </c>
      <c r="B473" t="s">
        <v>9</v>
      </c>
      <c r="C473">
        <v>2002</v>
      </c>
      <c r="D473">
        <v>267</v>
      </c>
      <c r="E473">
        <v>-2</v>
      </c>
      <c r="F473">
        <v>6</v>
      </c>
      <c r="G473">
        <v>285.05449320000002</v>
      </c>
    </row>
    <row r="474" spans="1:8" x14ac:dyDescent="0.3">
      <c r="A474">
        <v>2016</v>
      </c>
      <c r="B474" t="s">
        <v>9</v>
      </c>
      <c r="C474">
        <v>2002</v>
      </c>
      <c r="D474">
        <v>268</v>
      </c>
      <c r="E474">
        <v>-1</v>
      </c>
      <c r="F474">
        <v>6</v>
      </c>
      <c r="G474">
        <v>299.76554010000001</v>
      </c>
    </row>
    <row r="475" spans="1:8" x14ac:dyDescent="0.3">
      <c r="A475">
        <v>2016</v>
      </c>
      <c r="B475" t="s">
        <v>9</v>
      </c>
      <c r="C475">
        <v>2002</v>
      </c>
      <c r="D475">
        <v>269</v>
      </c>
      <c r="E475">
        <v>0</v>
      </c>
      <c r="F475">
        <v>6</v>
      </c>
      <c r="G475">
        <v>313.24375370000001</v>
      </c>
    </row>
    <row r="476" spans="1:8" x14ac:dyDescent="0.3">
      <c r="A476">
        <v>2016</v>
      </c>
      <c r="B476" t="s">
        <v>9</v>
      </c>
      <c r="C476">
        <v>2002</v>
      </c>
      <c r="D476">
        <v>270</v>
      </c>
      <c r="E476">
        <v>1</v>
      </c>
      <c r="F476">
        <v>6</v>
      </c>
      <c r="G476">
        <v>314.21977679999998</v>
      </c>
    </row>
    <row r="477" spans="1:8" x14ac:dyDescent="0.3">
      <c r="A477">
        <v>2016</v>
      </c>
      <c r="B477" t="s">
        <v>9</v>
      </c>
      <c r="C477">
        <v>2002</v>
      </c>
      <c r="D477">
        <v>271</v>
      </c>
      <c r="E477">
        <v>2</v>
      </c>
      <c r="F477">
        <v>6</v>
      </c>
      <c r="G477">
        <v>317.87248369999998</v>
      </c>
    </row>
    <row r="478" spans="1:8" x14ac:dyDescent="0.3">
      <c r="A478">
        <v>2016</v>
      </c>
      <c r="B478" t="s">
        <v>9</v>
      </c>
      <c r="C478">
        <v>2002</v>
      </c>
      <c r="D478">
        <v>272</v>
      </c>
      <c r="E478">
        <v>3</v>
      </c>
      <c r="F478">
        <v>6</v>
      </c>
      <c r="G478">
        <v>321.80862500000001</v>
      </c>
    </row>
    <row r="479" spans="1:8" x14ac:dyDescent="0.3">
      <c r="A479">
        <v>2016</v>
      </c>
      <c r="B479" t="s">
        <v>9</v>
      </c>
      <c r="C479">
        <v>2002</v>
      </c>
      <c r="D479">
        <v>273</v>
      </c>
      <c r="E479">
        <v>4</v>
      </c>
      <c r="F479">
        <v>6</v>
      </c>
      <c r="G479">
        <v>325.47021480000001</v>
      </c>
    </row>
    <row r="480" spans="1:8" x14ac:dyDescent="0.3">
      <c r="A480">
        <v>2016</v>
      </c>
      <c r="B480" t="s">
        <v>9</v>
      </c>
      <c r="C480">
        <v>2002</v>
      </c>
      <c r="D480">
        <v>274</v>
      </c>
      <c r="E480">
        <v>5</v>
      </c>
      <c r="F480">
        <v>6</v>
      </c>
      <c r="G480">
        <v>330.31516269999997</v>
      </c>
    </row>
    <row r="481" spans="1:8" x14ac:dyDescent="0.3">
      <c r="A481">
        <v>2016</v>
      </c>
      <c r="B481" t="s">
        <v>9</v>
      </c>
      <c r="C481">
        <v>2002</v>
      </c>
      <c r="D481">
        <v>275</v>
      </c>
      <c r="E481">
        <v>6</v>
      </c>
      <c r="F481">
        <v>6</v>
      </c>
      <c r="G481">
        <v>332.99084390000002</v>
      </c>
    </row>
    <row r="482" spans="1:8" x14ac:dyDescent="0.3">
      <c r="A482">
        <v>2001</v>
      </c>
      <c r="B482" t="s">
        <v>10</v>
      </c>
      <c r="C482">
        <v>2004</v>
      </c>
      <c r="D482">
        <v>257</v>
      </c>
      <c r="E482">
        <v>-3</v>
      </c>
      <c r="F482">
        <v>1</v>
      </c>
      <c r="G482">
        <v>789.22092829999997</v>
      </c>
      <c r="H482">
        <v>0.62537633800000003</v>
      </c>
    </row>
    <row r="483" spans="1:8" x14ac:dyDescent="0.3">
      <c r="A483">
        <v>2001</v>
      </c>
      <c r="B483" t="s">
        <v>10</v>
      </c>
      <c r="C483">
        <v>2004</v>
      </c>
      <c r="D483">
        <v>258</v>
      </c>
      <c r="E483">
        <v>-2</v>
      </c>
      <c r="F483">
        <v>1</v>
      </c>
      <c r="G483">
        <v>784.36076479999997</v>
      </c>
      <c r="H483">
        <v>0.61880314599999997</v>
      </c>
    </row>
    <row r="484" spans="1:8" x14ac:dyDescent="0.3">
      <c r="A484">
        <v>2001</v>
      </c>
      <c r="B484" t="s">
        <v>10</v>
      </c>
      <c r="C484">
        <v>2004</v>
      </c>
      <c r="D484">
        <v>259</v>
      </c>
      <c r="E484">
        <v>-1</v>
      </c>
      <c r="F484">
        <v>1</v>
      </c>
      <c r="G484">
        <v>780.70736550000004</v>
      </c>
      <c r="H484">
        <v>0.612828127</v>
      </c>
    </row>
    <row r="485" spans="1:8" x14ac:dyDescent="0.3">
      <c r="A485">
        <v>2001</v>
      </c>
      <c r="B485" t="s">
        <v>10</v>
      </c>
      <c r="C485">
        <v>2004</v>
      </c>
      <c r="D485">
        <v>260</v>
      </c>
      <c r="E485">
        <v>0</v>
      </c>
      <c r="F485">
        <v>1</v>
      </c>
      <c r="G485">
        <v>826.82399090000001</v>
      </c>
      <c r="H485">
        <v>0.79248560400000001</v>
      </c>
    </row>
    <row r="486" spans="1:8" x14ac:dyDescent="0.3">
      <c r="A486">
        <v>2001</v>
      </c>
      <c r="B486" t="s">
        <v>10</v>
      </c>
      <c r="C486">
        <v>2004</v>
      </c>
      <c r="D486">
        <v>261</v>
      </c>
      <c r="E486">
        <v>1</v>
      </c>
      <c r="F486">
        <v>1</v>
      </c>
      <c r="G486">
        <v>810.66698050000002</v>
      </c>
      <c r="H486">
        <v>0.73691914000000003</v>
      </c>
    </row>
    <row r="487" spans="1:8" x14ac:dyDescent="0.3">
      <c r="A487">
        <v>2001</v>
      </c>
      <c r="B487" t="s">
        <v>10</v>
      </c>
      <c r="C487">
        <v>2004</v>
      </c>
      <c r="D487">
        <v>262</v>
      </c>
      <c r="E487">
        <v>2</v>
      </c>
      <c r="F487">
        <v>1</v>
      </c>
      <c r="G487">
        <v>810.75833969999996</v>
      </c>
      <c r="H487">
        <v>0.71202539600000003</v>
      </c>
    </row>
    <row r="488" spans="1:8" x14ac:dyDescent="0.3">
      <c r="A488">
        <v>2001</v>
      </c>
      <c r="B488" t="s">
        <v>10</v>
      </c>
      <c r="C488">
        <v>2004</v>
      </c>
      <c r="D488">
        <v>263</v>
      </c>
      <c r="E488">
        <v>3</v>
      </c>
      <c r="F488">
        <v>1</v>
      </c>
      <c r="G488">
        <v>810.83177369999999</v>
      </c>
      <c r="H488">
        <v>0.69548864099999996</v>
      </c>
    </row>
    <row r="489" spans="1:8" x14ac:dyDescent="0.3">
      <c r="A489">
        <v>2001</v>
      </c>
      <c r="B489" t="s">
        <v>10</v>
      </c>
      <c r="C489">
        <v>2004</v>
      </c>
      <c r="D489">
        <v>264</v>
      </c>
      <c r="E489">
        <v>4</v>
      </c>
      <c r="F489">
        <v>1</v>
      </c>
      <c r="G489">
        <v>812.3069931</v>
      </c>
      <c r="H489">
        <v>0.68261038100000004</v>
      </c>
    </row>
    <row r="490" spans="1:8" x14ac:dyDescent="0.3">
      <c r="A490">
        <v>2001</v>
      </c>
      <c r="B490" t="s">
        <v>10</v>
      </c>
      <c r="C490">
        <v>2004</v>
      </c>
      <c r="D490">
        <v>265</v>
      </c>
      <c r="E490">
        <v>5</v>
      </c>
      <c r="F490">
        <v>1</v>
      </c>
      <c r="G490">
        <v>813.84390800000006</v>
      </c>
      <c r="H490">
        <v>0.67204992600000002</v>
      </c>
    </row>
    <row r="491" spans="1:8" x14ac:dyDescent="0.3">
      <c r="A491">
        <v>2001</v>
      </c>
      <c r="B491" t="s">
        <v>10</v>
      </c>
      <c r="C491">
        <v>2004</v>
      </c>
      <c r="D491">
        <v>266</v>
      </c>
      <c r="E491">
        <v>6</v>
      </c>
      <c r="F491">
        <v>1</v>
      </c>
      <c r="G491">
        <v>815.33649860000003</v>
      </c>
      <c r="H491">
        <v>0.66292121800000003</v>
      </c>
    </row>
    <row r="492" spans="1:8" x14ac:dyDescent="0.3">
      <c r="A492">
        <v>2001</v>
      </c>
      <c r="B492" t="s">
        <v>10</v>
      </c>
      <c r="C492">
        <v>2004</v>
      </c>
      <c r="D492">
        <v>257</v>
      </c>
      <c r="E492">
        <v>-3</v>
      </c>
      <c r="F492">
        <v>2</v>
      </c>
      <c r="G492">
        <v>422.64037059999998</v>
      </c>
      <c r="H492">
        <v>0.69386065900000005</v>
      </c>
    </row>
    <row r="493" spans="1:8" x14ac:dyDescent="0.3">
      <c r="A493">
        <v>2001</v>
      </c>
      <c r="B493" t="s">
        <v>10</v>
      </c>
      <c r="C493">
        <v>2004</v>
      </c>
      <c r="D493">
        <v>258</v>
      </c>
      <c r="E493">
        <v>-2</v>
      </c>
      <c r="F493">
        <v>2</v>
      </c>
      <c r="G493">
        <v>425.15982409999998</v>
      </c>
      <c r="H493">
        <v>0.68738394199999997</v>
      </c>
    </row>
    <row r="494" spans="1:8" x14ac:dyDescent="0.3">
      <c r="A494">
        <v>2001</v>
      </c>
      <c r="B494" t="s">
        <v>10</v>
      </c>
      <c r="C494">
        <v>2004</v>
      </c>
      <c r="D494">
        <v>259</v>
      </c>
      <c r="E494">
        <v>-1</v>
      </c>
      <c r="F494">
        <v>2</v>
      </c>
      <c r="G494">
        <v>428.56435049999999</v>
      </c>
      <c r="H494">
        <v>0.68154050899999996</v>
      </c>
    </row>
    <row r="495" spans="1:8" x14ac:dyDescent="0.3">
      <c r="A495">
        <v>2001</v>
      </c>
      <c r="B495" t="s">
        <v>10</v>
      </c>
      <c r="C495">
        <v>2004</v>
      </c>
      <c r="D495">
        <v>260</v>
      </c>
      <c r="E495">
        <v>0</v>
      </c>
      <c r="F495">
        <v>2</v>
      </c>
      <c r="G495">
        <v>470.470258</v>
      </c>
      <c r="H495">
        <v>0.85452867200000004</v>
      </c>
    </row>
    <row r="496" spans="1:8" x14ac:dyDescent="0.3">
      <c r="A496">
        <v>2001</v>
      </c>
      <c r="B496" t="s">
        <v>10</v>
      </c>
      <c r="C496">
        <v>2004</v>
      </c>
      <c r="D496">
        <v>261</v>
      </c>
      <c r="E496">
        <v>1</v>
      </c>
      <c r="F496">
        <v>2</v>
      </c>
      <c r="G496">
        <v>465.59706399999999</v>
      </c>
      <c r="H496">
        <v>0.78914486299999997</v>
      </c>
    </row>
    <row r="497" spans="1:8" x14ac:dyDescent="0.3">
      <c r="A497">
        <v>2001</v>
      </c>
      <c r="B497" t="s">
        <v>10</v>
      </c>
      <c r="C497">
        <v>2004</v>
      </c>
      <c r="D497">
        <v>262</v>
      </c>
      <c r="E497">
        <v>2</v>
      </c>
      <c r="F497">
        <v>2</v>
      </c>
      <c r="G497">
        <v>471.77858700000002</v>
      </c>
      <c r="H497">
        <v>0.76486888099999994</v>
      </c>
    </row>
    <row r="498" spans="1:8" x14ac:dyDescent="0.3">
      <c r="A498">
        <v>2001</v>
      </c>
      <c r="B498" t="s">
        <v>10</v>
      </c>
      <c r="C498">
        <v>2004</v>
      </c>
      <c r="D498">
        <v>263</v>
      </c>
      <c r="E498">
        <v>3</v>
      </c>
      <c r="F498">
        <v>2</v>
      </c>
      <c r="G498">
        <v>478.14217630000002</v>
      </c>
      <c r="H498">
        <v>0.74894261699999998</v>
      </c>
    </row>
    <row r="499" spans="1:8" x14ac:dyDescent="0.3">
      <c r="A499">
        <v>2001</v>
      </c>
      <c r="B499" t="s">
        <v>10</v>
      </c>
      <c r="C499">
        <v>2004</v>
      </c>
      <c r="D499">
        <v>264</v>
      </c>
      <c r="E499">
        <v>4</v>
      </c>
      <c r="F499">
        <v>2</v>
      </c>
      <c r="G499">
        <v>485.0659412</v>
      </c>
      <c r="H499">
        <v>0.73699552700000004</v>
      </c>
    </row>
    <row r="500" spans="1:8" x14ac:dyDescent="0.3">
      <c r="A500">
        <v>2001</v>
      </c>
      <c r="B500" t="s">
        <v>10</v>
      </c>
      <c r="C500">
        <v>2004</v>
      </c>
      <c r="D500">
        <v>265</v>
      </c>
      <c r="E500">
        <v>5</v>
      </c>
      <c r="F500">
        <v>2</v>
      </c>
      <c r="G500">
        <v>491.83575339999999</v>
      </c>
      <c r="H500">
        <v>0.72743875300000005</v>
      </c>
    </row>
    <row r="501" spans="1:8" x14ac:dyDescent="0.3">
      <c r="A501">
        <v>2001</v>
      </c>
      <c r="B501" t="s">
        <v>10</v>
      </c>
      <c r="C501">
        <v>2004</v>
      </c>
      <c r="D501">
        <v>266</v>
      </c>
      <c r="E501">
        <v>6</v>
      </c>
      <c r="F501">
        <v>2</v>
      </c>
      <c r="G501">
        <v>498.65817720000001</v>
      </c>
      <c r="H501">
        <v>0.71934893899999997</v>
      </c>
    </row>
    <row r="502" spans="1:8" x14ac:dyDescent="0.3">
      <c r="A502">
        <v>2001</v>
      </c>
      <c r="B502" t="s">
        <v>10</v>
      </c>
      <c r="C502">
        <v>2004</v>
      </c>
      <c r="D502">
        <v>257</v>
      </c>
      <c r="E502">
        <v>-3</v>
      </c>
      <c r="F502">
        <v>3</v>
      </c>
      <c r="G502">
        <v>521.92147090000003</v>
      </c>
      <c r="H502">
        <v>0.32617660399999998</v>
      </c>
    </row>
    <row r="503" spans="1:8" x14ac:dyDescent="0.3">
      <c r="A503">
        <v>2001</v>
      </c>
      <c r="B503" t="s">
        <v>10</v>
      </c>
      <c r="C503">
        <v>2004</v>
      </c>
      <c r="D503">
        <v>258</v>
      </c>
      <c r="E503">
        <v>-2</v>
      </c>
      <c r="F503">
        <v>3</v>
      </c>
      <c r="G503">
        <v>523.13139169999999</v>
      </c>
      <c r="H503">
        <v>0.31930981400000003</v>
      </c>
    </row>
    <row r="504" spans="1:8" x14ac:dyDescent="0.3">
      <c r="A504">
        <v>2001</v>
      </c>
      <c r="B504" t="s">
        <v>10</v>
      </c>
      <c r="C504">
        <v>2004</v>
      </c>
      <c r="D504">
        <v>259</v>
      </c>
      <c r="E504">
        <v>-1</v>
      </c>
      <c r="F504">
        <v>3</v>
      </c>
      <c r="G504">
        <v>524.48196470000005</v>
      </c>
      <c r="H504">
        <v>0.31295466599999999</v>
      </c>
    </row>
    <row r="505" spans="1:8" x14ac:dyDescent="0.3">
      <c r="A505">
        <v>2001</v>
      </c>
      <c r="B505" t="s">
        <v>10</v>
      </c>
      <c r="C505">
        <v>2004</v>
      </c>
      <c r="D505">
        <v>260</v>
      </c>
      <c r="E505">
        <v>0</v>
      </c>
      <c r="F505">
        <v>3</v>
      </c>
      <c r="G505">
        <v>560.16585789999999</v>
      </c>
      <c r="H505">
        <v>0.51174297800000002</v>
      </c>
    </row>
    <row r="506" spans="1:8" x14ac:dyDescent="0.3">
      <c r="A506">
        <v>2001</v>
      </c>
      <c r="B506" t="s">
        <v>10</v>
      </c>
      <c r="C506">
        <v>2004</v>
      </c>
      <c r="D506">
        <v>261</v>
      </c>
      <c r="E506">
        <v>1</v>
      </c>
      <c r="F506">
        <v>3</v>
      </c>
      <c r="G506">
        <v>555.42010310000001</v>
      </c>
      <c r="H506">
        <v>0.48961302299999998</v>
      </c>
    </row>
    <row r="507" spans="1:8" x14ac:dyDescent="0.3">
      <c r="A507">
        <v>2001</v>
      </c>
      <c r="B507" t="s">
        <v>10</v>
      </c>
      <c r="C507">
        <v>2004</v>
      </c>
      <c r="D507">
        <v>262</v>
      </c>
      <c r="E507">
        <v>2</v>
      </c>
      <c r="F507">
        <v>3</v>
      </c>
      <c r="G507">
        <v>556.65692720000004</v>
      </c>
      <c r="H507">
        <v>0.473332586</v>
      </c>
    </row>
    <row r="508" spans="1:8" x14ac:dyDescent="0.3">
      <c r="A508">
        <v>2001</v>
      </c>
      <c r="B508" t="s">
        <v>10</v>
      </c>
      <c r="C508">
        <v>2004</v>
      </c>
      <c r="D508">
        <v>263</v>
      </c>
      <c r="E508">
        <v>3</v>
      </c>
      <c r="F508">
        <v>3</v>
      </c>
      <c r="G508">
        <v>557.20558589999996</v>
      </c>
      <c r="H508">
        <v>0.46089904700000001</v>
      </c>
    </row>
    <row r="509" spans="1:8" x14ac:dyDescent="0.3">
      <c r="A509">
        <v>2001</v>
      </c>
      <c r="B509" t="s">
        <v>10</v>
      </c>
      <c r="C509">
        <v>2004</v>
      </c>
      <c r="D509">
        <v>264</v>
      </c>
      <c r="E509">
        <v>4</v>
      </c>
      <c r="F509">
        <v>3</v>
      </c>
      <c r="G509">
        <v>558.19923940000001</v>
      </c>
      <c r="H509">
        <v>0.44907654800000002</v>
      </c>
    </row>
    <row r="510" spans="1:8" x14ac:dyDescent="0.3">
      <c r="A510">
        <v>2001</v>
      </c>
      <c r="B510" t="s">
        <v>10</v>
      </c>
      <c r="C510">
        <v>2004</v>
      </c>
      <c r="D510">
        <v>265</v>
      </c>
      <c r="E510">
        <v>5</v>
      </c>
      <c r="F510">
        <v>3</v>
      </c>
      <c r="G510">
        <v>559.05626870000003</v>
      </c>
      <c r="H510">
        <v>0.43817036199999998</v>
      </c>
    </row>
    <row r="511" spans="1:8" x14ac:dyDescent="0.3">
      <c r="A511">
        <v>2001</v>
      </c>
      <c r="B511" t="s">
        <v>10</v>
      </c>
      <c r="C511">
        <v>2004</v>
      </c>
      <c r="D511">
        <v>266</v>
      </c>
      <c r="E511">
        <v>6</v>
      </c>
      <c r="F511">
        <v>3</v>
      </c>
      <c r="G511">
        <v>560.04199830000005</v>
      </c>
      <c r="H511">
        <v>0.42725624400000001</v>
      </c>
    </row>
    <row r="512" spans="1:8" x14ac:dyDescent="0.3">
      <c r="A512">
        <v>2001</v>
      </c>
      <c r="B512" t="s">
        <v>10</v>
      </c>
      <c r="C512">
        <v>2004</v>
      </c>
      <c r="D512">
        <v>257</v>
      </c>
      <c r="E512">
        <v>-3</v>
      </c>
      <c r="F512">
        <v>4</v>
      </c>
      <c r="G512">
        <v>313.6877609</v>
      </c>
      <c r="H512">
        <v>0.24660541999999999</v>
      </c>
    </row>
    <row r="513" spans="1:8" x14ac:dyDescent="0.3">
      <c r="A513">
        <v>2001</v>
      </c>
      <c r="B513" t="s">
        <v>10</v>
      </c>
      <c r="C513">
        <v>2004</v>
      </c>
      <c r="D513">
        <v>258</v>
      </c>
      <c r="E513">
        <v>-2</v>
      </c>
      <c r="F513">
        <v>4</v>
      </c>
      <c r="G513">
        <v>312.69397029999999</v>
      </c>
      <c r="H513">
        <v>0.239205533</v>
      </c>
    </row>
    <row r="514" spans="1:8" x14ac:dyDescent="0.3">
      <c r="A514">
        <v>2001</v>
      </c>
      <c r="B514" t="s">
        <v>10</v>
      </c>
      <c r="C514">
        <v>2004</v>
      </c>
      <c r="D514">
        <v>259</v>
      </c>
      <c r="E514">
        <v>-1</v>
      </c>
      <c r="F514">
        <v>4</v>
      </c>
      <c r="G514">
        <v>312.52520820000001</v>
      </c>
      <c r="H514">
        <v>0.23228185000000001</v>
      </c>
    </row>
    <row r="515" spans="1:8" x14ac:dyDescent="0.3">
      <c r="A515">
        <v>2001</v>
      </c>
      <c r="B515" t="s">
        <v>10</v>
      </c>
      <c r="C515">
        <v>2004</v>
      </c>
      <c r="D515">
        <v>260</v>
      </c>
      <c r="E515">
        <v>0</v>
      </c>
      <c r="F515">
        <v>4</v>
      </c>
      <c r="G515">
        <v>350.60554239999999</v>
      </c>
      <c r="H515">
        <v>0.44634553399999999</v>
      </c>
    </row>
    <row r="516" spans="1:8" x14ac:dyDescent="0.3">
      <c r="A516">
        <v>2001</v>
      </c>
      <c r="B516" t="s">
        <v>10</v>
      </c>
      <c r="C516">
        <v>2004</v>
      </c>
      <c r="D516">
        <v>261</v>
      </c>
      <c r="E516">
        <v>1</v>
      </c>
      <c r="F516">
        <v>4</v>
      </c>
      <c r="G516">
        <v>338.95393410000003</v>
      </c>
      <c r="H516">
        <v>0.42497423200000001</v>
      </c>
    </row>
    <row r="517" spans="1:8" x14ac:dyDescent="0.3">
      <c r="A517">
        <v>2001</v>
      </c>
      <c r="B517" t="s">
        <v>10</v>
      </c>
      <c r="C517">
        <v>2004</v>
      </c>
      <c r="D517">
        <v>262</v>
      </c>
      <c r="E517">
        <v>2</v>
      </c>
      <c r="F517">
        <v>4</v>
      </c>
      <c r="G517">
        <v>342.11753909999999</v>
      </c>
      <c r="H517">
        <v>0.408584426</v>
      </c>
    </row>
    <row r="518" spans="1:8" x14ac:dyDescent="0.3">
      <c r="A518">
        <v>2001</v>
      </c>
      <c r="B518" t="s">
        <v>10</v>
      </c>
      <c r="C518">
        <v>2004</v>
      </c>
      <c r="D518">
        <v>263</v>
      </c>
      <c r="E518">
        <v>3</v>
      </c>
      <c r="F518">
        <v>4</v>
      </c>
      <c r="G518">
        <v>345.49371480000002</v>
      </c>
      <c r="H518">
        <v>0.39551477699999998</v>
      </c>
    </row>
    <row r="519" spans="1:8" x14ac:dyDescent="0.3">
      <c r="A519">
        <v>2001</v>
      </c>
      <c r="B519" t="s">
        <v>10</v>
      </c>
      <c r="C519">
        <v>2004</v>
      </c>
      <c r="D519">
        <v>264</v>
      </c>
      <c r="E519">
        <v>4</v>
      </c>
      <c r="F519">
        <v>4</v>
      </c>
      <c r="G519">
        <v>349.41994890000001</v>
      </c>
      <c r="H519">
        <v>0.38280555900000002</v>
      </c>
    </row>
    <row r="520" spans="1:8" x14ac:dyDescent="0.3">
      <c r="A520">
        <v>2001</v>
      </c>
      <c r="B520" t="s">
        <v>10</v>
      </c>
      <c r="C520">
        <v>2004</v>
      </c>
      <c r="D520">
        <v>265</v>
      </c>
      <c r="E520">
        <v>5</v>
      </c>
      <c r="F520">
        <v>4</v>
      </c>
      <c r="G520">
        <v>353.43139680000002</v>
      </c>
      <c r="H520">
        <v>0.37078294299999998</v>
      </c>
    </row>
    <row r="521" spans="1:8" x14ac:dyDescent="0.3">
      <c r="A521">
        <v>2001</v>
      </c>
      <c r="B521" t="s">
        <v>10</v>
      </c>
      <c r="C521">
        <v>2004</v>
      </c>
      <c r="D521">
        <v>266</v>
      </c>
      <c r="E521">
        <v>6</v>
      </c>
      <c r="F521">
        <v>4</v>
      </c>
      <c r="G521">
        <v>357.91329680000001</v>
      </c>
      <c r="H521">
        <v>0.35879888500000001</v>
      </c>
    </row>
    <row r="522" spans="1:8" x14ac:dyDescent="0.3">
      <c r="A522">
        <v>2001</v>
      </c>
      <c r="B522" t="s">
        <v>10</v>
      </c>
      <c r="C522">
        <v>2004</v>
      </c>
      <c r="D522">
        <v>257</v>
      </c>
      <c r="E522">
        <v>-3</v>
      </c>
      <c r="F522">
        <v>5</v>
      </c>
      <c r="G522">
        <v>212.8182122</v>
      </c>
      <c r="H522">
        <v>0.203987167</v>
      </c>
    </row>
    <row r="523" spans="1:8" x14ac:dyDescent="0.3">
      <c r="A523">
        <v>2001</v>
      </c>
      <c r="B523" t="s">
        <v>10</v>
      </c>
      <c r="C523">
        <v>2004</v>
      </c>
      <c r="D523">
        <v>258</v>
      </c>
      <c r="E523">
        <v>-2</v>
      </c>
      <c r="F523">
        <v>5</v>
      </c>
      <c r="G523">
        <v>213.0311877</v>
      </c>
      <c r="H523">
        <v>0.19625953600000001</v>
      </c>
    </row>
    <row r="524" spans="1:8" x14ac:dyDescent="0.3">
      <c r="A524">
        <v>2001</v>
      </c>
      <c r="B524" t="s">
        <v>10</v>
      </c>
      <c r="C524">
        <v>2004</v>
      </c>
      <c r="D524">
        <v>259</v>
      </c>
      <c r="E524">
        <v>-1</v>
      </c>
      <c r="F524">
        <v>5</v>
      </c>
      <c r="G524">
        <v>214.0616958</v>
      </c>
      <c r="H524">
        <v>0.18910344900000001</v>
      </c>
    </row>
    <row r="525" spans="1:8" x14ac:dyDescent="0.3">
      <c r="A525">
        <v>2001</v>
      </c>
      <c r="B525" t="s">
        <v>10</v>
      </c>
      <c r="C525">
        <v>2004</v>
      </c>
      <c r="D525">
        <v>260</v>
      </c>
      <c r="E525">
        <v>0</v>
      </c>
      <c r="F525">
        <v>5</v>
      </c>
      <c r="G525">
        <v>247.54173220000001</v>
      </c>
      <c r="H525">
        <v>0.415825532</v>
      </c>
    </row>
    <row r="526" spans="1:8" x14ac:dyDescent="0.3">
      <c r="A526">
        <v>2001</v>
      </c>
      <c r="B526" t="s">
        <v>10</v>
      </c>
      <c r="C526">
        <v>2004</v>
      </c>
      <c r="D526">
        <v>261</v>
      </c>
      <c r="E526">
        <v>1</v>
      </c>
      <c r="F526">
        <v>5</v>
      </c>
      <c r="G526">
        <v>237.814921</v>
      </c>
      <c r="H526">
        <v>0.39598713000000002</v>
      </c>
    </row>
    <row r="527" spans="1:8" x14ac:dyDescent="0.3">
      <c r="A527">
        <v>2001</v>
      </c>
      <c r="B527" t="s">
        <v>10</v>
      </c>
      <c r="C527">
        <v>2004</v>
      </c>
      <c r="D527">
        <v>262</v>
      </c>
      <c r="E527">
        <v>2</v>
      </c>
      <c r="F527">
        <v>5</v>
      </c>
      <c r="G527">
        <v>241.29252840000001</v>
      </c>
      <c r="H527">
        <v>0.37890961299999998</v>
      </c>
    </row>
    <row r="528" spans="1:8" x14ac:dyDescent="0.3">
      <c r="A528">
        <v>2001</v>
      </c>
      <c r="B528" t="s">
        <v>10</v>
      </c>
      <c r="C528">
        <v>2004</v>
      </c>
      <c r="D528">
        <v>263</v>
      </c>
      <c r="E528">
        <v>3</v>
      </c>
      <c r="F528">
        <v>5</v>
      </c>
      <c r="G528">
        <v>244.44650519999999</v>
      </c>
      <c r="H528">
        <v>0.36506312400000002</v>
      </c>
    </row>
    <row r="529" spans="1:8" x14ac:dyDescent="0.3">
      <c r="A529">
        <v>2001</v>
      </c>
      <c r="B529" t="s">
        <v>10</v>
      </c>
      <c r="C529">
        <v>2004</v>
      </c>
      <c r="D529">
        <v>264</v>
      </c>
      <c r="E529">
        <v>4</v>
      </c>
      <c r="F529">
        <v>5</v>
      </c>
      <c r="G529">
        <v>247.80342419999999</v>
      </c>
      <c r="H529">
        <v>0.35144528400000002</v>
      </c>
    </row>
    <row r="530" spans="1:8" x14ac:dyDescent="0.3">
      <c r="A530">
        <v>2001</v>
      </c>
      <c r="B530" t="s">
        <v>10</v>
      </c>
      <c r="C530">
        <v>2004</v>
      </c>
      <c r="D530">
        <v>265</v>
      </c>
      <c r="E530">
        <v>5</v>
      </c>
      <c r="F530">
        <v>5</v>
      </c>
      <c r="G530">
        <v>250.81944150000001</v>
      </c>
      <c r="H530">
        <v>0.3386054</v>
      </c>
    </row>
    <row r="531" spans="1:8" x14ac:dyDescent="0.3">
      <c r="A531">
        <v>2001</v>
      </c>
      <c r="B531" t="s">
        <v>10</v>
      </c>
      <c r="C531">
        <v>2004</v>
      </c>
      <c r="D531">
        <v>266</v>
      </c>
      <c r="E531">
        <v>6</v>
      </c>
      <c r="F531">
        <v>5</v>
      </c>
      <c r="G531">
        <v>253.34415949999999</v>
      </c>
      <c r="H531">
        <v>0.32550796300000001</v>
      </c>
    </row>
    <row r="532" spans="1:8" x14ac:dyDescent="0.3">
      <c r="A532">
        <v>2001</v>
      </c>
      <c r="B532" t="s">
        <v>10</v>
      </c>
      <c r="C532">
        <v>2004</v>
      </c>
      <c r="D532">
        <v>257</v>
      </c>
      <c r="E532">
        <v>-3</v>
      </c>
      <c r="F532">
        <v>6</v>
      </c>
      <c r="G532">
        <v>88.036669680000003</v>
      </c>
    </row>
    <row r="533" spans="1:8" x14ac:dyDescent="0.3">
      <c r="A533">
        <v>2001</v>
      </c>
      <c r="B533" t="s">
        <v>10</v>
      </c>
      <c r="C533">
        <v>2004</v>
      </c>
      <c r="D533">
        <v>258</v>
      </c>
      <c r="E533">
        <v>-2</v>
      </c>
      <c r="F533">
        <v>6</v>
      </c>
      <c r="G533">
        <v>87.174523780000001</v>
      </c>
    </row>
    <row r="534" spans="1:8" x14ac:dyDescent="0.3">
      <c r="A534">
        <v>2001</v>
      </c>
      <c r="B534" t="s">
        <v>10</v>
      </c>
      <c r="C534">
        <v>2004</v>
      </c>
      <c r="D534">
        <v>259</v>
      </c>
      <c r="E534">
        <v>-1</v>
      </c>
      <c r="F534">
        <v>6</v>
      </c>
      <c r="G534">
        <v>86.752041779999999</v>
      </c>
    </row>
    <row r="535" spans="1:8" x14ac:dyDescent="0.3">
      <c r="A535">
        <v>2001</v>
      </c>
      <c r="B535" t="s">
        <v>10</v>
      </c>
      <c r="C535">
        <v>2004</v>
      </c>
      <c r="D535">
        <v>260</v>
      </c>
      <c r="E535">
        <v>0</v>
      </c>
      <c r="F535">
        <v>6</v>
      </c>
      <c r="G535">
        <v>104.8689198</v>
      </c>
    </row>
    <row r="536" spans="1:8" x14ac:dyDescent="0.3">
      <c r="A536">
        <v>2001</v>
      </c>
      <c r="B536" t="s">
        <v>10</v>
      </c>
      <c r="C536">
        <v>2004</v>
      </c>
      <c r="D536">
        <v>261</v>
      </c>
      <c r="E536">
        <v>1</v>
      </c>
      <c r="F536">
        <v>6</v>
      </c>
      <c r="G536">
        <v>100.4449724</v>
      </c>
    </row>
    <row r="537" spans="1:8" x14ac:dyDescent="0.3">
      <c r="A537">
        <v>2001</v>
      </c>
      <c r="B537" t="s">
        <v>10</v>
      </c>
      <c r="C537">
        <v>2004</v>
      </c>
      <c r="D537">
        <v>262</v>
      </c>
      <c r="E537">
        <v>2</v>
      </c>
      <c r="F537">
        <v>6</v>
      </c>
      <c r="G537">
        <v>101.749306</v>
      </c>
    </row>
    <row r="538" spans="1:8" x14ac:dyDescent="0.3">
      <c r="A538">
        <v>2001</v>
      </c>
      <c r="B538" t="s">
        <v>10</v>
      </c>
      <c r="C538">
        <v>2004</v>
      </c>
      <c r="D538">
        <v>263</v>
      </c>
      <c r="E538">
        <v>3</v>
      </c>
      <c r="F538">
        <v>6</v>
      </c>
      <c r="G538">
        <v>102.8609697</v>
      </c>
    </row>
    <row r="539" spans="1:8" x14ac:dyDescent="0.3">
      <c r="A539">
        <v>2001</v>
      </c>
      <c r="B539" t="s">
        <v>10</v>
      </c>
      <c r="C539">
        <v>2004</v>
      </c>
      <c r="D539">
        <v>264</v>
      </c>
      <c r="E539">
        <v>4</v>
      </c>
      <c r="F539">
        <v>6</v>
      </c>
      <c r="G539">
        <v>104.38916810000001</v>
      </c>
    </row>
    <row r="540" spans="1:8" x14ac:dyDescent="0.3">
      <c r="A540">
        <v>2001</v>
      </c>
      <c r="B540" t="s">
        <v>10</v>
      </c>
      <c r="C540">
        <v>2004</v>
      </c>
      <c r="D540">
        <v>265</v>
      </c>
      <c r="E540">
        <v>5</v>
      </c>
      <c r="F540">
        <v>6</v>
      </c>
      <c r="G540">
        <v>105.79928150000001</v>
      </c>
    </row>
    <row r="541" spans="1:8" x14ac:dyDescent="0.3">
      <c r="A541">
        <v>2001</v>
      </c>
      <c r="B541" t="s">
        <v>10</v>
      </c>
      <c r="C541">
        <v>2004</v>
      </c>
      <c r="D541">
        <v>266</v>
      </c>
      <c r="E541">
        <v>6</v>
      </c>
      <c r="F541">
        <v>6</v>
      </c>
      <c r="G541">
        <v>106.9231083</v>
      </c>
    </row>
    <row r="542" spans="1:8" x14ac:dyDescent="0.3">
      <c r="A542">
        <v>2006</v>
      </c>
      <c r="B542" t="s">
        <v>10</v>
      </c>
      <c r="C542">
        <v>2004</v>
      </c>
      <c r="D542">
        <v>257</v>
      </c>
      <c r="E542">
        <v>-3</v>
      </c>
      <c r="F542">
        <v>1</v>
      </c>
      <c r="G542">
        <v>943.79410859999996</v>
      </c>
      <c r="H542">
        <v>0.62511203400000004</v>
      </c>
    </row>
    <row r="543" spans="1:8" x14ac:dyDescent="0.3">
      <c r="A543">
        <v>2006</v>
      </c>
      <c r="B543" t="s">
        <v>10</v>
      </c>
      <c r="C543">
        <v>2004</v>
      </c>
      <c r="D543">
        <v>258</v>
      </c>
      <c r="E543">
        <v>-2</v>
      </c>
      <c r="F543">
        <v>1</v>
      </c>
      <c r="G543">
        <v>936.89177329999995</v>
      </c>
      <c r="H543">
        <v>0.61854438499999997</v>
      </c>
    </row>
    <row r="544" spans="1:8" x14ac:dyDescent="0.3">
      <c r="A544">
        <v>2006</v>
      </c>
      <c r="B544" t="s">
        <v>10</v>
      </c>
      <c r="C544">
        <v>2004</v>
      </c>
      <c r="D544">
        <v>259</v>
      </c>
      <c r="E544">
        <v>-1</v>
      </c>
      <c r="F544">
        <v>1</v>
      </c>
      <c r="G544">
        <v>931.58498459999998</v>
      </c>
      <c r="H544">
        <v>0.612575588</v>
      </c>
    </row>
    <row r="545" spans="1:8" x14ac:dyDescent="0.3">
      <c r="A545">
        <v>2006</v>
      </c>
      <c r="B545" t="s">
        <v>10</v>
      </c>
      <c r="C545">
        <v>2004</v>
      </c>
      <c r="D545">
        <v>260</v>
      </c>
      <c r="E545">
        <v>0</v>
      </c>
      <c r="F545">
        <v>1</v>
      </c>
      <c r="G545">
        <v>981.60775769999998</v>
      </c>
      <c r="H545">
        <v>0.79186810500000004</v>
      </c>
    </row>
    <row r="546" spans="1:8" x14ac:dyDescent="0.3">
      <c r="A546">
        <v>2006</v>
      </c>
      <c r="B546" t="s">
        <v>10</v>
      </c>
      <c r="C546">
        <v>2004</v>
      </c>
      <c r="D546">
        <v>261</v>
      </c>
      <c r="E546">
        <v>1</v>
      </c>
      <c r="F546">
        <v>1</v>
      </c>
      <c r="G546">
        <v>959.91391929999998</v>
      </c>
      <c r="H546">
        <v>0.73633171200000003</v>
      </c>
    </row>
    <row r="547" spans="1:8" x14ac:dyDescent="0.3">
      <c r="A547">
        <v>2006</v>
      </c>
      <c r="B547" t="s">
        <v>10</v>
      </c>
      <c r="C547">
        <v>2004</v>
      </c>
      <c r="D547">
        <v>262</v>
      </c>
      <c r="E547">
        <v>2</v>
      </c>
      <c r="F547">
        <v>1</v>
      </c>
      <c r="G547">
        <v>958.35450920000005</v>
      </c>
      <c r="H547">
        <v>0.71158411200000005</v>
      </c>
    </row>
    <row r="548" spans="1:8" x14ac:dyDescent="0.3">
      <c r="A548">
        <v>2006</v>
      </c>
      <c r="B548" t="s">
        <v>10</v>
      </c>
      <c r="C548">
        <v>2004</v>
      </c>
      <c r="D548">
        <v>263</v>
      </c>
      <c r="E548">
        <v>3</v>
      </c>
      <c r="F548">
        <v>1</v>
      </c>
      <c r="G548">
        <v>957.07615899999996</v>
      </c>
      <c r="H548">
        <v>0.69513334100000002</v>
      </c>
    </row>
    <row r="549" spans="1:8" x14ac:dyDescent="0.3">
      <c r="A549">
        <v>2006</v>
      </c>
      <c r="B549" t="s">
        <v>10</v>
      </c>
      <c r="C549">
        <v>2004</v>
      </c>
      <c r="D549">
        <v>264</v>
      </c>
      <c r="E549">
        <v>4</v>
      </c>
      <c r="F549">
        <v>1</v>
      </c>
      <c r="G549">
        <v>957.41712219999999</v>
      </c>
      <c r="H549">
        <v>0.68231278399999995</v>
      </c>
    </row>
    <row r="550" spans="1:8" x14ac:dyDescent="0.3">
      <c r="A550">
        <v>2006</v>
      </c>
      <c r="B550" t="s">
        <v>10</v>
      </c>
      <c r="C550">
        <v>2004</v>
      </c>
      <c r="D550">
        <v>265</v>
      </c>
      <c r="E550">
        <v>5</v>
      </c>
      <c r="F550">
        <v>1</v>
      </c>
      <c r="G550">
        <v>958.03117420000001</v>
      </c>
      <c r="H550">
        <v>0.67179317699999996</v>
      </c>
    </row>
    <row r="551" spans="1:8" x14ac:dyDescent="0.3">
      <c r="A551">
        <v>2006</v>
      </c>
      <c r="B551" t="s">
        <v>10</v>
      </c>
      <c r="C551">
        <v>2004</v>
      </c>
      <c r="D551">
        <v>266</v>
      </c>
      <c r="E551">
        <v>6</v>
      </c>
      <c r="F551">
        <v>1</v>
      </c>
      <c r="G551">
        <v>958.71507699999995</v>
      </c>
      <c r="H551">
        <v>0.66269798899999999</v>
      </c>
    </row>
    <row r="552" spans="1:8" x14ac:dyDescent="0.3">
      <c r="A552">
        <v>2006</v>
      </c>
      <c r="B552" t="s">
        <v>10</v>
      </c>
      <c r="C552">
        <v>2004</v>
      </c>
      <c r="D552">
        <v>257</v>
      </c>
      <c r="E552">
        <v>-3</v>
      </c>
      <c r="F552">
        <v>2</v>
      </c>
      <c r="G552">
        <v>485.899429</v>
      </c>
      <c r="H552">
        <v>0.69361122500000005</v>
      </c>
    </row>
    <row r="553" spans="1:8" x14ac:dyDescent="0.3">
      <c r="A553">
        <v>2006</v>
      </c>
      <c r="B553" t="s">
        <v>10</v>
      </c>
      <c r="C553">
        <v>2004</v>
      </c>
      <c r="D553">
        <v>258</v>
      </c>
      <c r="E553">
        <v>-2</v>
      </c>
      <c r="F553">
        <v>2</v>
      </c>
      <c r="G553">
        <v>488.79573540000001</v>
      </c>
      <c r="H553">
        <v>0.68715223199999997</v>
      </c>
    </row>
    <row r="554" spans="1:8" x14ac:dyDescent="0.3">
      <c r="A554">
        <v>2006</v>
      </c>
      <c r="B554" t="s">
        <v>10</v>
      </c>
      <c r="C554">
        <v>2004</v>
      </c>
      <c r="D554">
        <v>259</v>
      </c>
      <c r="E554">
        <v>-1</v>
      </c>
      <c r="F554">
        <v>2</v>
      </c>
      <c r="G554">
        <v>492.57504469999998</v>
      </c>
      <c r="H554">
        <v>0.68131632099999995</v>
      </c>
    </row>
    <row r="555" spans="1:8" x14ac:dyDescent="0.3">
      <c r="A555">
        <v>2006</v>
      </c>
      <c r="B555" t="s">
        <v>10</v>
      </c>
      <c r="C555">
        <v>2004</v>
      </c>
      <c r="D555">
        <v>260</v>
      </c>
      <c r="E555">
        <v>0</v>
      </c>
      <c r="F555">
        <v>2</v>
      </c>
      <c r="G555">
        <v>535.21470050000005</v>
      </c>
      <c r="H555">
        <v>0.85377406300000003</v>
      </c>
    </row>
    <row r="556" spans="1:8" x14ac:dyDescent="0.3">
      <c r="A556">
        <v>2006</v>
      </c>
      <c r="B556" t="s">
        <v>10</v>
      </c>
      <c r="C556">
        <v>2004</v>
      </c>
      <c r="D556">
        <v>261</v>
      </c>
      <c r="E556">
        <v>1</v>
      </c>
      <c r="F556">
        <v>2</v>
      </c>
      <c r="G556">
        <v>530.50277830000005</v>
      </c>
      <c r="H556">
        <v>0.78853793999999999</v>
      </c>
    </row>
    <row r="557" spans="1:8" x14ac:dyDescent="0.3">
      <c r="A557">
        <v>2006</v>
      </c>
      <c r="B557" t="s">
        <v>10</v>
      </c>
      <c r="C557">
        <v>2004</v>
      </c>
      <c r="D557">
        <v>262</v>
      </c>
      <c r="E557">
        <v>2</v>
      </c>
      <c r="F557">
        <v>2</v>
      </c>
      <c r="G557">
        <v>536.99499660000004</v>
      </c>
      <c r="H557">
        <v>0.76438689400000004</v>
      </c>
    </row>
    <row r="558" spans="1:8" x14ac:dyDescent="0.3">
      <c r="A558">
        <v>2006</v>
      </c>
      <c r="B558" t="s">
        <v>10</v>
      </c>
      <c r="C558">
        <v>2004</v>
      </c>
      <c r="D558">
        <v>263</v>
      </c>
      <c r="E558">
        <v>3</v>
      </c>
      <c r="F558">
        <v>2</v>
      </c>
      <c r="G558">
        <v>543.61992480000004</v>
      </c>
      <c r="H558">
        <v>0.74850415100000001</v>
      </c>
    </row>
    <row r="559" spans="1:8" x14ac:dyDescent="0.3">
      <c r="A559">
        <v>2006</v>
      </c>
      <c r="B559" t="s">
        <v>10</v>
      </c>
      <c r="C559">
        <v>2004</v>
      </c>
      <c r="D559">
        <v>264</v>
      </c>
      <c r="E559">
        <v>4</v>
      </c>
      <c r="F559">
        <v>2</v>
      </c>
      <c r="G559">
        <v>550.76390679999997</v>
      </c>
      <c r="H559">
        <v>0.73659657899999997</v>
      </c>
    </row>
    <row r="560" spans="1:8" x14ac:dyDescent="0.3">
      <c r="A560">
        <v>2006</v>
      </c>
      <c r="B560" t="s">
        <v>10</v>
      </c>
      <c r="C560">
        <v>2004</v>
      </c>
      <c r="D560">
        <v>265</v>
      </c>
      <c r="E560">
        <v>5</v>
      </c>
      <c r="F560">
        <v>2</v>
      </c>
      <c r="G560">
        <v>557.74760609999998</v>
      </c>
      <c r="H560">
        <v>0.72707569699999997</v>
      </c>
    </row>
    <row r="561" spans="1:8" x14ac:dyDescent="0.3">
      <c r="A561">
        <v>2006</v>
      </c>
      <c r="B561" t="s">
        <v>10</v>
      </c>
      <c r="C561">
        <v>2004</v>
      </c>
      <c r="D561">
        <v>266</v>
      </c>
      <c r="E561">
        <v>6</v>
      </c>
      <c r="F561">
        <v>2</v>
      </c>
      <c r="G561">
        <v>564.77409950000003</v>
      </c>
      <c r="H561">
        <v>0.71900908900000005</v>
      </c>
    </row>
    <row r="562" spans="1:8" x14ac:dyDescent="0.3">
      <c r="A562">
        <v>2006</v>
      </c>
      <c r="B562" t="s">
        <v>10</v>
      </c>
      <c r="C562">
        <v>2004</v>
      </c>
      <c r="D562">
        <v>257</v>
      </c>
      <c r="E562">
        <v>-3</v>
      </c>
      <c r="F562">
        <v>3</v>
      </c>
      <c r="G562">
        <v>594.26376219999997</v>
      </c>
      <c r="H562">
        <v>0.32718217399999999</v>
      </c>
    </row>
    <row r="563" spans="1:8" x14ac:dyDescent="0.3">
      <c r="A563">
        <v>2006</v>
      </c>
      <c r="B563" t="s">
        <v>10</v>
      </c>
      <c r="C563">
        <v>2004</v>
      </c>
      <c r="D563">
        <v>258</v>
      </c>
      <c r="E563">
        <v>-2</v>
      </c>
      <c r="F563">
        <v>3</v>
      </c>
      <c r="G563">
        <v>596.1868882</v>
      </c>
      <c r="H563">
        <v>0.32030978900000001</v>
      </c>
    </row>
    <row r="564" spans="1:8" x14ac:dyDescent="0.3">
      <c r="A564">
        <v>2006</v>
      </c>
      <c r="B564" t="s">
        <v>10</v>
      </c>
      <c r="C564">
        <v>2004</v>
      </c>
      <c r="D564">
        <v>259</v>
      </c>
      <c r="E564">
        <v>-1</v>
      </c>
      <c r="F564">
        <v>3</v>
      </c>
      <c r="G564">
        <v>598.26508200000001</v>
      </c>
      <c r="H564">
        <v>0.313949694</v>
      </c>
    </row>
    <row r="565" spans="1:8" x14ac:dyDescent="0.3">
      <c r="A565">
        <v>2006</v>
      </c>
      <c r="B565" t="s">
        <v>10</v>
      </c>
      <c r="C565">
        <v>2004</v>
      </c>
      <c r="D565">
        <v>260</v>
      </c>
      <c r="E565">
        <v>0</v>
      </c>
      <c r="F565">
        <v>3</v>
      </c>
      <c r="G565">
        <v>635.28779029999998</v>
      </c>
      <c r="H565">
        <v>0.51274404399999995</v>
      </c>
    </row>
    <row r="566" spans="1:8" x14ac:dyDescent="0.3">
      <c r="A566">
        <v>2006</v>
      </c>
      <c r="B566" t="s">
        <v>10</v>
      </c>
      <c r="C566">
        <v>2004</v>
      </c>
      <c r="D566">
        <v>261</v>
      </c>
      <c r="E566">
        <v>1</v>
      </c>
      <c r="F566">
        <v>3</v>
      </c>
      <c r="G566">
        <v>631.07869419999997</v>
      </c>
      <c r="H566">
        <v>0.49070612499999999</v>
      </c>
    </row>
    <row r="567" spans="1:8" x14ac:dyDescent="0.3">
      <c r="A567">
        <v>2006</v>
      </c>
      <c r="B567" t="s">
        <v>10</v>
      </c>
      <c r="C567">
        <v>2004</v>
      </c>
      <c r="D567">
        <v>262</v>
      </c>
      <c r="E567">
        <v>2</v>
      </c>
      <c r="F567">
        <v>3</v>
      </c>
      <c r="G567">
        <v>633.08265070000004</v>
      </c>
      <c r="H567">
        <v>0.47449021200000002</v>
      </c>
    </row>
    <row r="568" spans="1:8" x14ac:dyDescent="0.3">
      <c r="A568">
        <v>2006</v>
      </c>
      <c r="B568" t="s">
        <v>10</v>
      </c>
      <c r="C568">
        <v>2004</v>
      </c>
      <c r="D568">
        <v>263</v>
      </c>
      <c r="E568">
        <v>3</v>
      </c>
      <c r="F568">
        <v>3</v>
      </c>
      <c r="G568">
        <v>634.42864640000005</v>
      </c>
      <c r="H568">
        <v>0.46210223900000003</v>
      </c>
    </row>
    <row r="569" spans="1:8" x14ac:dyDescent="0.3">
      <c r="A569">
        <v>2006</v>
      </c>
      <c r="B569" t="s">
        <v>10</v>
      </c>
      <c r="C569">
        <v>2004</v>
      </c>
      <c r="D569">
        <v>264</v>
      </c>
      <c r="E569">
        <v>4</v>
      </c>
      <c r="F569">
        <v>3</v>
      </c>
      <c r="G569">
        <v>636.25172740000005</v>
      </c>
      <c r="H569">
        <v>0.45031599700000002</v>
      </c>
    </row>
    <row r="570" spans="1:8" x14ac:dyDescent="0.3">
      <c r="A570">
        <v>2006</v>
      </c>
      <c r="B570" t="s">
        <v>10</v>
      </c>
      <c r="C570">
        <v>2004</v>
      </c>
      <c r="D570">
        <v>265</v>
      </c>
      <c r="E570">
        <v>5</v>
      </c>
      <c r="F570">
        <v>3</v>
      </c>
      <c r="G570">
        <v>637.94934679999994</v>
      </c>
      <c r="H570">
        <v>0.439440055</v>
      </c>
    </row>
    <row r="571" spans="1:8" x14ac:dyDescent="0.3">
      <c r="A571">
        <v>2006</v>
      </c>
      <c r="B571" t="s">
        <v>10</v>
      </c>
      <c r="C571">
        <v>2004</v>
      </c>
      <c r="D571">
        <v>266</v>
      </c>
      <c r="E571">
        <v>6</v>
      </c>
      <c r="F571">
        <v>3</v>
      </c>
      <c r="G571">
        <v>639.76413290000005</v>
      </c>
      <c r="H571">
        <v>0.42855132200000001</v>
      </c>
    </row>
    <row r="572" spans="1:8" x14ac:dyDescent="0.3">
      <c r="A572">
        <v>2006</v>
      </c>
      <c r="B572" t="s">
        <v>10</v>
      </c>
      <c r="C572">
        <v>2004</v>
      </c>
      <c r="D572">
        <v>257</v>
      </c>
      <c r="E572">
        <v>-3</v>
      </c>
      <c r="F572">
        <v>4</v>
      </c>
      <c r="G572">
        <v>377.50431350000002</v>
      </c>
      <c r="H572">
        <v>0.23243034600000001</v>
      </c>
    </row>
    <row r="573" spans="1:8" x14ac:dyDescent="0.3">
      <c r="A573">
        <v>2006</v>
      </c>
      <c r="B573" t="s">
        <v>10</v>
      </c>
      <c r="C573">
        <v>2004</v>
      </c>
      <c r="D573">
        <v>258</v>
      </c>
      <c r="E573">
        <v>-2</v>
      </c>
      <c r="F573">
        <v>4</v>
      </c>
      <c r="G573">
        <v>376.3827005</v>
      </c>
      <c r="H573">
        <v>0.22505836700000001</v>
      </c>
    </row>
    <row r="574" spans="1:8" x14ac:dyDescent="0.3">
      <c r="A574">
        <v>2006</v>
      </c>
      <c r="B574" t="s">
        <v>10</v>
      </c>
      <c r="C574">
        <v>2004</v>
      </c>
      <c r="D574">
        <v>259</v>
      </c>
      <c r="E574">
        <v>-1</v>
      </c>
      <c r="F574">
        <v>4</v>
      </c>
      <c r="G574">
        <v>376.24791110000001</v>
      </c>
      <c r="H574">
        <v>0.218190773</v>
      </c>
    </row>
    <row r="575" spans="1:8" x14ac:dyDescent="0.3">
      <c r="A575">
        <v>2006</v>
      </c>
      <c r="B575" t="s">
        <v>10</v>
      </c>
      <c r="C575">
        <v>2004</v>
      </c>
      <c r="D575">
        <v>260</v>
      </c>
      <c r="E575">
        <v>0</v>
      </c>
      <c r="F575">
        <v>4</v>
      </c>
      <c r="G575">
        <v>417.35452029999999</v>
      </c>
      <c r="H575">
        <v>0.432083088</v>
      </c>
    </row>
    <row r="576" spans="1:8" x14ac:dyDescent="0.3">
      <c r="A576">
        <v>2006</v>
      </c>
      <c r="B576" t="s">
        <v>10</v>
      </c>
      <c r="C576">
        <v>2004</v>
      </c>
      <c r="D576">
        <v>261</v>
      </c>
      <c r="E576">
        <v>1</v>
      </c>
      <c r="F576">
        <v>4</v>
      </c>
      <c r="G576">
        <v>404.45510030000003</v>
      </c>
      <c r="H576">
        <v>0.41084215499999999</v>
      </c>
    </row>
    <row r="577" spans="1:8" x14ac:dyDescent="0.3">
      <c r="A577">
        <v>2006</v>
      </c>
      <c r="B577" t="s">
        <v>10</v>
      </c>
      <c r="C577">
        <v>2004</v>
      </c>
      <c r="D577">
        <v>262</v>
      </c>
      <c r="E577">
        <v>2</v>
      </c>
      <c r="F577">
        <v>4</v>
      </c>
      <c r="G577">
        <v>408.05042179999998</v>
      </c>
      <c r="H577">
        <v>0.394402845</v>
      </c>
    </row>
    <row r="578" spans="1:8" x14ac:dyDescent="0.3">
      <c r="A578">
        <v>2006</v>
      </c>
      <c r="B578" t="s">
        <v>10</v>
      </c>
      <c r="C578">
        <v>2004</v>
      </c>
      <c r="D578">
        <v>263</v>
      </c>
      <c r="E578">
        <v>3</v>
      </c>
      <c r="F578">
        <v>4</v>
      </c>
      <c r="G578">
        <v>411.60025430000002</v>
      </c>
      <c r="H578">
        <v>0.381275378</v>
      </c>
    </row>
    <row r="579" spans="1:8" x14ac:dyDescent="0.3">
      <c r="A579">
        <v>2006</v>
      </c>
      <c r="B579" t="s">
        <v>10</v>
      </c>
      <c r="C579">
        <v>2004</v>
      </c>
      <c r="D579">
        <v>264</v>
      </c>
      <c r="E579">
        <v>4</v>
      </c>
      <c r="F579">
        <v>4</v>
      </c>
      <c r="G579">
        <v>416.0148279</v>
      </c>
      <c r="H579">
        <v>0.36848041199999998</v>
      </c>
    </row>
    <row r="580" spans="1:8" x14ac:dyDescent="0.3">
      <c r="A580">
        <v>2006</v>
      </c>
      <c r="B580" t="s">
        <v>10</v>
      </c>
      <c r="C580">
        <v>2004</v>
      </c>
      <c r="D580">
        <v>265</v>
      </c>
      <c r="E580">
        <v>5</v>
      </c>
      <c r="F580">
        <v>4</v>
      </c>
      <c r="G580">
        <v>420.55544989999999</v>
      </c>
      <c r="H580">
        <v>0.35636201099999998</v>
      </c>
    </row>
    <row r="581" spans="1:8" x14ac:dyDescent="0.3">
      <c r="A581">
        <v>2006</v>
      </c>
      <c r="B581" t="s">
        <v>10</v>
      </c>
      <c r="C581">
        <v>2004</v>
      </c>
      <c r="D581">
        <v>266</v>
      </c>
      <c r="E581">
        <v>6</v>
      </c>
      <c r="F581">
        <v>4</v>
      </c>
      <c r="G581">
        <v>425.49612919999998</v>
      </c>
      <c r="H581">
        <v>0.34424978000000001</v>
      </c>
    </row>
    <row r="582" spans="1:8" x14ac:dyDescent="0.3">
      <c r="A582">
        <v>2006</v>
      </c>
      <c r="B582" t="s">
        <v>10</v>
      </c>
      <c r="C582">
        <v>2004</v>
      </c>
      <c r="D582">
        <v>257</v>
      </c>
      <c r="E582">
        <v>-3</v>
      </c>
      <c r="F582">
        <v>5</v>
      </c>
      <c r="G582">
        <v>306.12645650000002</v>
      </c>
      <c r="H582">
        <v>0.203247962</v>
      </c>
    </row>
    <row r="583" spans="1:8" x14ac:dyDescent="0.3">
      <c r="A583">
        <v>2006</v>
      </c>
      <c r="B583" t="s">
        <v>10</v>
      </c>
      <c r="C583">
        <v>2004</v>
      </c>
      <c r="D583">
        <v>258</v>
      </c>
      <c r="E583">
        <v>-2</v>
      </c>
      <c r="F583">
        <v>5</v>
      </c>
      <c r="G583">
        <v>307.83833329999999</v>
      </c>
      <c r="H583">
        <v>0.19556210500000001</v>
      </c>
    </row>
    <row r="584" spans="1:8" x14ac:dyDescent="0.3">
      <c r="A584">
        <v>2006</v>
      </c>
      <c r="B584" t="s">
        <v>10</v>
      </c>
      <c r="C584">
        <v>2004</v>
      </c>
      <c r="D584">
        <v>259</v>
      </c>
      <c r="E584">
        <v>-1</v>
      </c>
      <c r="F584">
        <v>5</v>
      </c>
      <c r="G584">
        <v>310.36051830000002</v>
      </c>
      <c r="H584">
        <v>0.188457077</v>
      </c>
    </row>
    <row r="585" spans="1:8" x14ac:dyDescent="0.3">
      <c r="A585">
        <v>2006</v>
      </c>
      <c r="B585" t="s">
        <v>10</v>
      </c>
      <c r="C585">
        <v>2004</v>
      </c>
      <c r="D585">
        <v>260</v>
      </c>
      <c r="E585">
        <v>0</v>
      </c>
      <c r="F585">
        <v>5</v>
      </c>
      <c r="G585">
        <v>345.53957359999998</v>
      </c>
      <c r="H585">
        <v>0.41591868900000001</v>
      </c>
    </row>
    <row r="586" spans="1:8" x14ac:dyDescent="0.3">
      <c r="A586">
        <v>2006</v>
      </c>
      <c r="B586" t="s">
        <v>10</v>
      </c>
      <c r="C586">
        <v>2004</v>
      </c>
      <c r="D586">
        <v>261</v>
      </c>
      <c r="E586">
        <v>1</v>
      </c>
      <c r="F586">
        <v>5</v>
      </c>
      <c r="G586">
        <v>336.91929219999997</v>
      </c>
      <c r="H586">
        <v>0.39598777000000002</v>
      </c>
    </row>
    <row r="587" spans="1:8" x14ac:dyDescent="0.3">
      <c r="A587">
        <v>2006</v>
      </c>
      <c r="B587" t="s">
        <v>10</v>
      </c>
      <c r="C587">
        <v>2004</v>
      </c>
      <c r="D587">
        <v>262</v>
      </c>
      <c r="E587">
        <v>2</v>
      </c>
      <c r="F587">
        <v>5</v>
      </c>
      <c r="G587">
        <v>341.68862109999998</v>
      </c>
      <c r="H587">
        <v>0.37890785300000002</v>
      </c>
    </row>
    <row r="588" spans="1:8" x14ac:dyDescent="0.3">
      <c r="A588">
        <v>2006</v>
      </c>
      <c r="B588" t="s">
        <v>10</v>
      </c>
      <c r="C588">
        <v>2004</v>
      </c>
      <c r="D588">
        <v>263</v>
      </c>
      <c r="E588">
        <v>3</v>
      </c>
      <c r="F588">
        <v>5</v>
      </c>
      <c r="G588">
        <v>346.08810010000002</v>
      </c>
      <c r="H588">
        <v>0.36519163399999999</v>
      </c>
    </row>
    <row r="589" spans="1:8" x14ac:dyDescent="0.3">
      <c r="A589">
        <v>2006</v>
      </c>
      <c r="B589" t="s">
        <v>10</v>
      </c>
      <c r="C589">
        <v>2004</v>
      </c>
      <c r="D589">
        <v>264</v>
      </c>
      <c r="E589">
        <v>4</v>
      </c>
      <c r="F589">
        <v>5</v>
      </c>
      <c r="G589">
        <v>350.64250199999998</v>
      </c>
      <c r="H589">
        <v>0.35174336499999997</v>
      </c>
    </row>
    <row r="590" spans="1:8" x14ac:dyDescent="0.3">
      <c r="A590">
        <v>2006</v>
      </c>
      <c r="B590" t="s">
        <v>10</v>
      </c>
      <c r="C590">
        <v>2004</v>
      </c>
      <c r="D590">
        <v>265</v>
      </c>
      <c r="E590">
        <v>5</v>
      </c>
      <c r="F590">
        <v>5</v>
      </c>
      <c r="G590">
        <v>354.8443193</v>
      </c>
      <c r="H590">
        <v>0.338934613</v>
      </c>
    </row>
    <row r="591" spans="1:8" x14ac:dyDescent="0.3">
      <c r="A591">
        <v>2006</v>
      </c>
      <c r="B591" t="s">
        <v>10</v>
      </c>
      <c r="C591">
        <v>2004</v>
      </c>
      <c r="D591">
        <v>266</v>
      </c>
      <c r="E591">
        <v>6</v>
      </c>
      <c r="F591">
        <v>5</v>
      </c>
      <c r="G591">
        <v>358.49601080000002</v>
      </c>
      <c r="H591">
        <v>0.32585597300000002</v>
      </c>
    </row>
    <row r="592" spans="1:8" x14ac:dyDescent="0.3">
      <c r="A592">
        <v>2006</v>
      </c>
      <c r="B592" t="s">
        <v>10</v>
      </c>
      <c r="C592">
        <v>2004</v>
      </c>
      <c r="D592">
        <v>257</v>
      </c>
      <c r="E592">
        <v>-3</v>
      </c>
      <c r="F592">
        <v>6</v>
      </c>
      <c r="G592">
        <v>198.11228019999999</v>
      </c>
    </row>
    <row r="593" spans="1:8" x14ac:dyDescent="0.3">
      <c r="A593">
        <v>2006</v>
      </c>
      <c r="B593" t="s">
        <v>10</v>
      </c>
      <c r="C593">
        <v>2004</v>
      </c>
      <c r="D593">
        <v>258</v>
      </c>
      <c r="E593">
        <v>-2</v>
      </c>
      <c r="F593">
        <v>6</v>
      </c>
      <c r="G593">
        <v>196.7604671</v>
      </c>
    </row>
    <row r="594" spans="1:8" x14ac:dyDescent="0.3">
      <c r="A594">
        <v>2006</v>
      </c>
      <c r="B594" t="s">
        <v>10</v>
      </c>
      <c r="C594">
        <v>2004</v>
      </c>
      <c r="D594">
        <v>259</v>
      </c>
      <c r="E594">
        <v>-1</v>
      </c>
      <c r="F594">
        <v>6</v>
      </c>
      <c r="G594">
        <v>195.93696629999999</v>
      </c>
    </row>
    <row r="595" spans="1:8" x14ac:dyDescent="0.3">
      <c r="A595">
        <v>2006</v>
      </c>
      <c r="B595" t="s">
        <v>10</v>
      </c>
      <c r="C595">
        <v>2004</v>
      </c>
      <c r="D595">
        <v>260</v>
      </c>
      <c r="E595">
        <v>0</v>
      </c>
      <c r="F595">
        <v>6</v>
      </c>
      <c r="G595">
        <v>215.4535448</v>
      </c>
    </row>
    <row r="596" spans="1:8" x14ac:dyDescent="0.3">
      <c r="A596">
        <v>2006</v>
      </c>
      <c r="B596" t="s">
        <v>10</v>
      </c>
      <c r="C596">
        <v>2004</v>
      </c>
      <c r="D596">
        <v>261</v>
      </c>
      <c r="E596">
        <v>1</v>
      </c>
      <c r="F596">
        <v>6</v>
      </c>
      <c r="G596">
        <v>210.5133337</v>
      </c>
    </row>
    <row r="597" spans="1:8" x14ac:dyDescent="0.3">
      <c r="A597">
        <v>2006</v>
      </c>
      <c r="B597" t="s">
        <v>10</v>
      </c>
      <c r="C597">
        <v>2004</v>
      </c>
      <c r="D597">
        <v>262</v>
      </c>
      <c r="E597">
        <v>2</v>
      </c>
      <c r="F597">
        <v>6</v>
      </c>
      <c r="G597">
        <v>211.55084239999999</v>
      </c>
    </row>
    <row r="598" spans="1:8" x14ac:dyDescent="0.3">
      <c r="A598">
        <v>2006</v>
      </c>
      <c r="B598" t="s">
        <v>10</v>
      </c>
      <c r="C598">
        <v>2004</v>
      </c>
      <c r="D598">
        <v>263</v>
      </c>
      <c r="E598">
        <v>3</v>
      </c>
      <c r="F598">
        <v>6</v>
      </c>
      <c r="G598">
        <v>212.33209189999999</v>
      </c>
    </row>
    <row r="599" spans="1:8" x14ac:dyDescent="0.3">
      <c r="A599">
        <v>2006</v>
      </c>
      <c r="B599" t="s">
        <v>10</v>
      </c>
      <c r="C599">
        <v>2004</v>
      </c>
      <c r="D599">
        <v>264</v>
      </c>
      <c r="E599">
        <v>4</v>
      </c>
      <c r="F599">
        <v>6</v>
      </c>
      <c r="G599">
        <v>213.55680580000001</v>
      </c>
    </row>
    <row r="600" spans="1:8" x14ac:dyDescent="0.3">
      <c r="A600">
        <v>2006</v>
      </c>
      <c r="B600" t="s">
        <v>10</v>
      </c>
      <c r="C600">
        <v>2004</v>
      </c>
      <c r="D600">
        <v>265</v>
      </c>
      <c r="E600">
        <v>5</v>
      </c>
      <c r="F600">
        <v>6</v>
      </c>
      <c r="G600">
        <v>214.6751869</v>
      </c>
    </row>
    <row r="601" spans="1:8" x14ac:dyDescent="0.3">
      <c r="A601">
        <v>2006</v>
      </c>
      <c r="B601" t="s">
        <v>10</v>
      </c>
      <c r="C601">
        <v>2004</v>
      </c>
      <c r="D601">
        <v>266</v>
      </c>
      <c r="E601">
        <v>6</v>
      </c>
      <c r="F601">
        <v>6</v>
      </c>
      <c r="G601">
        <v>215.60321759999999</v>
      </c>
    </row>
    <row r="602" spans="1:8" x14ac:dyDescent="0.3">
      <c r="A602">
        <v>2011</v>
      </c>
      <c r="B602" t="s">
        <v>10</v>
      </c>
      <c r="C602">
        <v>2004</v>
      </c>
      <c r="D602">
        <v>257</v>
      </c>
      <c r="E602">
        <v>-3</v>
      </c>
      <c r="F602">
        <v>1</v>
      </c>
      <c r="G602">
        <v>1166.1286130000001</v>
      </c>
      <c r="H602">
        <v>0.62481072599999998</v>
      </c>
    </row>
    <row r="603" spans="1:8" x14ac:dyDescent="0.3">
      <c r="A603">
        <v>2011</v>
      </c>
      <c r="B603" t="s">
        <v>10</v>
      </c>
      <c r="C603">
        <v>2004</v>
      </c>
      <c r="D603">
        <v>258</v>
      </c>
      <c r="E603">
        <v>-2</v>
      </c>
      <c r="F603">
        <v>1</v>
      </c>
      <c r="G603">
        <v>1157.050426</v>
      </c>
      <c r="H603">
        <v>0.61825242899999999</v>
      </c>
    </row>
    <row r="604" spans="1:8" x14ac:dyDescent="0.3">
      <c r="A604">
        <v>2011</v>
      </c>
      <c r="B604" t="s">
        <v>10</v>
      </c>
      <c r="C604">
        <v>2004</v>
      </c>
      <c r="D604">
        <v>259</v>
      </c>
      <c r="E604">
        <v>-1</v>
      </c>
      <c r="F604">
        <v>1</v>
      </c>
      <c r="G604">
        <v>1149.738871</v>
      </c>
      <c r="H604">
        <v>0.61229075099999997</v>
      </c>
    </row>
    <row r="605" spans="1:8" x14ac:dyDescent="0.3">
      <c r="A605">
        <v>2011</v>
      </c>
      <c r="B605" t="s">
        <v>10</v>
      </c>
      <c r="C605">
        <v>2004</v>
      </c>
      <c r="D605">
        <v>260</v>
      </c>
      <c r="E605">
        <v>0</v>
      </c>
      <c r="F605">
        <v>1</v>
      </c>
      <c r="G605">
        <v>1201.8909980000001</v>
      </c>
      <c r="H605">
        <v>0.79117832899999996</v>
      </c>
    </row>
    <row r="606" spans="1:8" x14ac:dyDescent="0.3">
      <c r="A606">
        <v>2011</v>
      </c>
      <c r="B606" t="s">
        <v>10</v>
      </c>
      <c r="C606">
        <v>2004</v>
      </c>
      <c r="D606">
        <v>261</v>
      </c>
      <c r="E606">
        <v>1</v>
      </c>
      <c r="F606">
        <v>1</v>
      </c>
      <c r="G606">
        <v>1176.7863070000001</v>
      </c>
      <c r="H606">
        <v>0.73571076199999996</v>
      </c>
    </row>
    <row r="607" spans="1:8" x14ac:dyDescent="0.3">
      <c r="A607">
        <v>2011</v>
      </c>
      <c r="B607" t="s">
        <v>10</v>
      </c>
      <c r="C607">
        <v>2004</v>
      </c>
      <c r="D607">
        <v>262</v>
      </c>
      <c r="E607">
        <v>2</v>
      </c>
      <c r="F607">
        <v>1</v>
      </c>
      <c r="G607">
        <v>1173.9197380000001</v>
      </c>
      <c r="H607">
        <v>0.71112295199999997</v>
      </c>
    </row>
    <row r="608" spans="1:8" x14ac:dyDescent="0.3">
      <c r="A608">
        <v>2011</v>
      </c>
      <c r="B608" t="s">
        <v>10</v>
      </c>
      <c r="C608">
        <v>2004</v>
      </c>
      <c r="D608">
        <v>263</v>
      </c>
      <c r="E608">
        <v>3</v>
      </c>
      <c r="F608">
        <v>1</v>
      </c>
      <c r="G608">
        <v>1171.65554</v>
      </c>
      <c r="H608">
        <v>0.69475937499999996</v>
      </c>
    </row>
    <row r="609" spans="1:8" x14ac:dyDescent="0.3">
      <c r="A609">
        <v>2011</v>
      </c>
      <c r="B609" t="s">
        <v>10</v>
      </c>
      <c r="C609">
        <v>2004</v>
      </c>
      <c r="D609">
        <v>264</v>
      </c>
      <c r="E609">
        <v>4</v>
      </c>
      <c r="F609">
        <v>1</v>
      </c>
      <c r="G609">
        <v>1170.7472230000001</v>
      </c>
      <c r="H609">
        <v>0.68196572700000002</v>
      </c>
    </row>
    <row r="610" spans="1:8" x14ac:dyDescent="0.3">
      <c r="A610">
        <v>2011</v>
      </c>
      <c r="B610" t="s">
        <v>10</v>
      </c>
      <c r="C610">
        <v>2004</v>
      </c>
      <c r="D610">
        <v>265</v>
      </c>
      <c r="E610">
        <v>5</v>
      </c>
      <c r="F610">
        <v>1</v>
      </c>
      <c r="G610">
        <v>1170.5259000000001</v>
      </c>
      <c r="H610">
        <v>0.67148115100000005</v>
      </c>
    </row>
    <row r="611" spans="1:8" x14ac:dyDescent="0.3">
      <c r="A611">
        <v>2011</v>
      </c>
      <c r="B611" t="s">
        <v>10</v>
      </c>
      <c r="C611">
        <v>2004</v>
      </c>
      <c r="D611">
        <v>266</v>
      </c>
      <c r="E611">
        <v>6</v>
      </c>
      <c r="F611">
        <v>1</v>
      </c>
      <c r="G611">
        <v>1170.2807829999999</v>
      </c>
      <c r="H611">
        <v>0.66244591900000005</v>
      </c>
    </row>
    <row r="612" spans="1:8" x14ac:dyDescent="0.3">
      <c r="A612">
        <v>2011</v>
      </c>
      <c r="B612" t="s">
        <v>10</v>
      </c>
      <c r="C612">
        <v>2004</v>
      </c>
      <c r="D612">
        <v>257</v>
      </c>
      <c r="E612">
        <v>-3</v>
      </c>
      <c r="F612">
        <v>2</v>
      </c>
      <c r="G612">
        <v>592.28662859999997</v>
      </c>
      <c r="H612">
        <v>0.69351274699999998</v>
      </c>
    </row>
    <row r="613" spans="1:8" x14ac:dyDescent="0.3">
      <c r="A613">
        <v>2011</v>
      </c>
      <c r="B613" t="s">
        <v>10</v>
      </c>
      <c r="C613">
        <v>2004</v>
      </c>
      <c r="D613">
        <v>258</v>
      </c>
      <c r="E613">
        <v>-2</v>
      </c>
      <c r="F613">
        <v>2</v>
      </c>
      <c r="G613">
        <v>595.3996138</v>
      </c>
      <c r="H613">
        <v>0.68706107800000005</v>
      </c>
    </row>
    <row r="614" spans="1:8" x14ac:dyDescent="0.3">
      <c r="A614">
        <v>2011</v>
      </c>
      <c r="B614" t="s">
        <v>10</v>
      </c>
      <c r="C614">
        <v>2004</v>
      </c>
      <c r="D614">
        <v>259</v>
      </c>
      <c r="E614">
        <v>-1</v>
      </c>
      <c r="F614">
        <v>2</v>
      </c>
      <c r="G614">
        <v>599.78040329999999</v>
      </c>
      <c r="H614">
        <v>0.68123053300000003</v>
      </c>
    </row>
    <row r="615" spans="1:8" x14ac:dyDescent="0.3">
      <c r="A615">
        <v>2011</v>
      </c>
      <c r="B615" t="s">
        <v>10</v>
      </c>
      <c r="C615">
        <v>2004</v>
      </c>
      <c r="D615">
        <v>260</v>
      </c>
      <c r="E615">
        <v>0</v>
      </c>
      <c r="F615">
        <v>2</v>
      </c>
      <c r="G615">
        <v>650.07081589999996</v>
      </c>
      <c r="H615">
        <v>0.85351342399999997</v>
      </c>
    </row>
    <row r="616" spans="1:8" x14ac:dyDescent="0.3">
      <c r="A616">
        <v>2011</v>
      </c>
      <c r="B616" t="s">
        <v>10</v>
      </c>
      <c r="C616">
        <v>2004</v>
      </c>
      <c r="D616">
        <v>261</v>
      </c>
      <c r="E616">
        <v>1</v>
      </c>
      <c r="F616">
        <v>2</v>
      </c>
      <c r="G616">
        <v>641.53392450000001</v>
      </c>
      <c r="H616">
        <v>0.78832838299999997</v>
      </c>
    </row>
    <row r="617" spans="1:8" x14ac:dyDescent="0.3">
      <c r="A617">
        <v>2011</v>
      </c>
      <c r="B617" t="s">
        <v>10</v>
      </c>
      <c r="C617">
        <v>2004</v>
      </c>
      <c r="D617">
        <v>262</v>
      </c>
      <c r="E617">
        <v>2</v>
      </c>
      <c r="F617">
        <v>2</v>
      </c>
      <c r="G617">
        <v>648.50943159999997</v>
      </c>
      <c r="H617">
        <v>0.76423570299999999</v>
      </c>
    </row>
    <row r="618" spans="1:8" x14ac:dyDescent="0.3">
      <c r="A618">
        <v>2011</v>
      </c>
      <c r="B618" t="s">
        <v>10</v>
      </c>
      <c r="C618">
        <v>2004</v>
      </c>
      <c r="D618">
        <v>263</v>
      </c>
      <c r="E618">
        <v>3</v>
      </c>
      <c r="F618">
        <v>2</v>
      </c>
      <c r="G618">
        <v>655.74696270000004</v>
      </c>
      <c r="H618">
        <v>0.74839599000000001</v>
      </c>
    </row>
    <row r="619" spans="1:8" x14ac:dyDescent="0.3">
      <c r="A619">
        <v>2011</v>
      </c>
      <c r="B619" t="s">
        <v>10</v>
      </c>
      <c r="C619">
        <v>2004</v>
      </c>
      <c r="D619">
        <v>264</v>
      </c>
      <c r="E619">
        <v>4</v>
      </c>
      <c r="F619">
        <v>2</v>
      </c>
      <c r="G619">
        <v>663.6672433</v>
      </c>
      <c r="H619">
        <v>0.73650644099999996</v>
      </c>
    </row>
    <row r="620" spans="1:8" x14ac:dyDescent="0.3">
      <c r="A620">
        <v>2011</v>
      </c>
      <c r="B620" t="s">
        <v>10</v>
      </c>
      <c r="C620">
        <v>2004</v>
      </c>
      <c r="D620">
        <v>265</v>
      </c>
      <c r="E620">
        <v>5</v>
      </c>
      <c r="F620">
        <v>2</v>
      </c>
      <c r="G620">
        <v>671.57790290000003</v>
      </c>
      <c r="H620">
        <v>0.72700261600000005</v>
      </c>
    </row>
    <row r="621" spans="1:8" x14ac:dyDescent="0.3">
      <c r="A621">
        <v>2011</v>
      </c>
      <c r="B621" t="s">
        <v>10</v>
      </c>
      <c r="C621">
        <v>2004</v>
      </c>
      <c r="D621">
        <v>266</v>
      </c>
      <c r="E621">
        <v>6</v>
      </c>
      <c r="F621">
        <v>2</v>
      </c>
      <c r="G621">
        <v>679.56555839999999</v>
      </c>
      <c r="H621">
        <v>0.718948751</v>
      </c>
    </row>
    <row r="622" spans="1:8" x14ac:dyDescent="0.3">
      <c r="A622">
        <v>2011</v>
      </c>
      <c r="B622" t="s">
        <v>10</v>
      </c>
      <c r="C622">
        <v>2004</v>
      </c>
      <c r="D622">
        <v>257</v>
      </c>
      <c r="E622">
        <v>-3</v>
      </c>
      <c r="F622">
        <v>3</v>
      </c>
      <c r="G622">
        <v>750.27816080000002</v>
      </c>
      <c r="H622">
        <v>0.326359811</v>
      </c>
    </row>
    <row r="623" spans="1:8" x14ac:dyDescent="0.3">
      <c r="A623">
        <v>2011</v>
      </c>
      <c r="B623" t="s">
        <v>10</v>
      </c>
      <c r="C623">
        <v>2004</v>
      </c>
      <c r="D623">
        <v>258</v>
      </c>
      <c r="E623">
        <v>-2</v>
      </c>
      <c r="F623">
        <v>3</v>
      </c>
      <c r="G623">
        <v>754.25914560000001</v>
      </c>
      <c r="H623">
        <v>0.31953549799999997</v>
      </c>
    </row>
    <row r="624" spans="1:8" x14ac:dyDescent="0.3">
      <c r="A624">
        <v>2011</v>
      </c>
      <c r="B624" t="s">
        <v>10</v>
      </c>
      <c r="C624">
        <v>2004</v>
      </c>
      <c r="D624">
        <v>259</v>
      </c>
      <c r="E624">
        <v>-1</v>
      </c>
      <c r="F624">
        <v>3</v>
      </c>
      <c r="G624">
        <v>758.50167239999996</v>
      </c>
      <c r="H624">
        <v>0.313211821</v>
      </c>
    </row>
    <row r="625" spans="1:8" x14ac:dyDescent="0.3">
      <c r="A625">
        <v>2011</v>
      </c>
      <c r="B625" t="s">
        <v>10</v>
      </c>
      <c r="C625">
        <v>2004</v>
      </c>
      <c r="D625">
        <v>260</v>
      </c>
      <c r="E625">
        <v>0</v>
      </c>
      <c r="F625">
        <v>3</v>
      </c>
      <c r="G625">
        <v>804.52876479999998</v>
      </c>
      <c r="H625">
        <v>0.51167898199999995</v>
      </c>
    </row>
    <row r="626" spans="1:8" x14ac:dyDescent="0.3">
      <c r="A626">
        <v>2011</v>
      </c>
      <c r="B626" t="s">
        <v>10</v>
      </c>
      <c r="C626">
        <v>2004</v>
      </c>
      <c r="D626">
        <v>261</v>
      </c>
      <c r="E626">
        <v>1</v>
      </c>
      <c r="F626">
        <v>3</v>
      </c>
      <c r="G626">
        <v>800.51889640000002</v>
      </c>
      <c r="H626">
        <v>0.48980030600000002</v>
      </c>
    </row>
    <row r="627" spans="1:8" x14ac:dyDescent="0.3">
      <c r="A627">
        <v>2011</v>
      </c>
      <c r="B627" t="s">
        <v>10</v>
      </c>
      <c r="C627">
        <v>2004</v>
      </c>
      <c r="D627">
        <v>262</v>
      </c>
      <c r="E627">
        <v>2</v>
      </c>
      <c r="F627">
        <v>3</v>
      </c>
      <c r="G627">
        <v>804.91228999999998</v>
      </c>
      <c r="H627">
        <v>0.47356558999999998</v>
      </c>
    </row>
    <row r="628" spans="1:8" x14ac:dyDescent="0.3">
      <c r="A628">
        <v>2011</v>
      </c>
      <c r="B628" t="s">
        <v>10</v>
      </c>
      <c r="C628">
        <v>2004</v>
      </c>
      <c r="D628">
        <v>263</v>
      </c>
      <c r="E628">
        <v>3</v>
      </c>
      <c r="F628">
        <v>3</v>
      </c>
      <c r="G628">
        <v>808.48106199999995</v>
      </c>
      <c r="H628">
        <v>0.46116038399999998</v>
      </c>
    </row>
    <row r="629" spans="1:8" x14ac:dyDescent="0.3">
      <c r="A629">
        <v>2011</v>
      </c>
      <c r="B629" t="s">
        <v>10</v>
      </c>
      <c r="C629">
        <v>2004</v>
      </c>
      <c r="D629">
        <v>264</v>
      </c>
      <c r="E629">
        <v>4</v>
      </c>
      <c r="F629">
        <v>3</v>
      </c>
      <c r="G629">
        <v>812.21423240000001</v>
      </c>
      <c r="H629">
        <v>0.44935838700000003</v>
      </c>
    </row>
    <row r="630" spans="1:8" x14ac:dyDescent="0.3">
      <c r="A630">
        <v>2011</v>
      </c>
      <c r="B630" t="s">
        <v>10</v>
      </c>
      <c r="C630">
        <v>2004</v>
      </c>
      <c r="D630">
        <v>265</v>
      </c>
      <c r="E630">
        <v>5</v>
      </c>
      <c r="F630">
        <v>3</v>
      </c>
      <c r="G630">
        <v>815.65540850000002</v>
      </c>
      <c r="H630">
        <v>0.438470621</v>
      </c>
    </row>
    <row r="631" spans="1:8" x14ac:dyDescent="0.3">
      <c r="A631">
        <v>2011</v>
      </c>
      <c r="B631" t="s">
        <v>10</v>
      </c>
      <c r="C631">
        <v>2004</v>
      </c>
      <c r="D631">
        <v>266</v>
      </c>
      <c r="E631">
        <v>6</v>
      </c>
      <c r="F631">
        <v>3</v>
      </c>
      <c r="G631">
        <v>819.1658122</v>
      </c>
      <c r="H631">
        <v>0.42757069399999997</v>
      </c>
    </row>
    <row r="632" spans="1:8" x14ac:dyDescent="0.3">
      <c r="A632">
        <v>2011</v>
      </c>
      <c r="B632" t="s">
        <v>10</v>
      </c>
      <c r="C632">
        <v>2004</v>
      </c>
      <c r="D632">
        <v>257</v>
      </c>
      <c r="E632">
        <v>-3</v>
      </c>
      <c r="F632">
        <v>4</v>
      </c>
      <c r="G632">
        <v>538.13213719999999</v>
      </c>
      <c r="H632">
        <v>0.23619098199999999</v>
      </c>
    </row>
    <row r="633" spans="1:8" x14ac:dyDescent="0.3">
      <c r="A633">
        <v>2011</v>
      </c>
      <c r="B633" t="s">
        <v>10</v>
      </c>
      <c r="C633">
        <v>2004</v>
      </c>
      <c r="D633">
        <v>258</v>
      </c>
      <c r="E633">
        <v>-2</v>
      </c>
      <c r="F633">
        <v>4</v>
      </c>
      <c r="G633">
        <v>536.77377950000005</v>
      </c>
      <c r="H633">
        <v>0.228788149</v>
      </c>
    </row>
    <row r="634" spans="1:8" x14ac:dyDescent="0.3">
      <c r="A634">
        <v>2011</v>
      </c>
      <c r="B634" t="s">
        <v>10</v>
      </c>
      <c r="C634">
        <v>2004</v>
      </c>
      <c r="D634">
        <v>259</v>
      </c>
      <c r="E634">
        <v>-1</v>
      </c>
      <c r="F634">
        <v>4</v>
      </c>
      <c r="G634">
        <v>536.40962539999998</v>
      </c>
      <c r="H634">
        <v>0.22194840599999999</v>
      </c>
    </row>
    <row r="635" spans="1:8" x14ac:dyDescent="0.3">
      <c r="A635">
        <v>2011</v>
      </c>
      <c r="B635" t="s">
        <v>10</v>
      </c>
      <c r="C635">
        <v>2004</v>
      </c>
      <c r="D635">
        <v>260</v>
      </c>
      <c r="E635">
        <v>0</v>
      </c>
      <c r="F635">
        <v>4</v>
      </c>
      <c r="G635">
        <v>583.6800475</v>
      </c>
      <c r="H635">
        <v>0.43570985800000001</v>
      </c>
    </row>
    <row r="636" spans="1:8" x14ac:dyDescent="0.3">
      <c r="A636">
        <v>2011</v>
      </c>
      <c r="B636" t="s">
        <v>10</v>
      </c>
      <c r="C636">
        <v>2004</v>
      </c>
      <c r="D636">
        <v>261</v>
      </c>
      <c r="E636">
        <v>1</v>
      </c>
      <c r="F636">
        <v>4</v>
      </c>
      <c r="G636">
        <v>570.09635890000004</v>
      </c>
      <c r="H636">
        <v>0.41434796000000002</v>
      </c>
    </row>
    <row r="637" spans="1:8" x14ac:dyDescent="0.3">
      <c r="A637">
        <v>2011</v>
      </c>
      <c r="B637" t="s">
        <v>10</v>
      </c>
      <c r="C637">
        <v>2004</v>
      </c>
      <c r="D637">
        <v>262</v>
      </c>
      <c r="E637">
        <v>2</v>
      </c>
      <c r="F637">
        <v>4</v>
      </c>
      <c r="G637">
        <v>575.21887679999998</v>
      </c>
      <c r="H637">
        <v>0.39782613999999999</v>
      </c>
    </row>
    <row r="638" spans="1:8" x14ac:dyDescent="0.3">
      <c r="A638">
        <v>2011</v>
      </c>
      <c r="B638" t="s">
        <v>10</v>
      </c>
      <c r="C638">
        <v>2004</v>
      </c>
      <c r="D638">
        <v>263</v>
      </c>
      <c r="E638">
        <v>3</v>
      </c>
      <c r="F638">
        <v>4</v>
      </c>
      <c r="G638">
        <v>579.69770870000002</v>
      </c>
      <c r="H638">
        <v>0.38469076600000002</v>
      </c>
    </row>
    <row r="639" spans="1:8" x14ac:dyDescent="0.3">
      <c r="A639">
        <v>2011</v>
      </c>
      <c r="B639" t="s">
        <v>10</v>
      </c>
      <c r="C639">
        <v>2004</v>
      </c>
      <c r="D639">
        <v>264</v>
      </c>
      <c r="E639">
        <v>4</v>
      </c>
      <c r="F639">
        <v>4</v>
      </c>
      <c r="G639">
        <v>585.19697870000005</v>
      </c>
      <c r="H639">
        <v>0.37191295299999999</v>
      </c>
    </row>
    <row r="640" spans="1:8" x14ac:dyDescent="0.3">
      <c r="A640">
        <v>2011</v>
      </c>
      <c r="B640" t="s">
        <v>10</v>
      </c>
      <c r="C640">
        <v>2004</v>
      </c>
      <c r="D640">
        <v>265</v>
      </c>
      <c r="E640">
        <v>5</v>
      </c>
      <c r="F640">
        <v>4</v>
      </c>
      <c r="G640">
        <v>590.58940600000005</v>
      </c>
      <c r="H640">
        <v>0.35981395399999999</v>
      </c>
    </row>
    <row r="641" spans="1:8" x14ac:dyDescent="0.3">
      <c r="A641">
        <v>2011</v>
      </c>
      <c r="B641" t="s">
        <v>10</v>
      </c>
      <c r="C641">
        <v>2004</v>
      </c>
      <c r="D641">
        <v>266</v>
      </c>
      <c r="E641">
        <v>6</v>
      </c>
      <c r="F641">
        <v>4</v>
      </c>
      <c r="G641">
        <v>596.09797260000005</v>
      </c>
      <c r="H641">
        <v>0.34774824700000001</v>
      </c>
    </row>
    <row r="642" spans="1:8" x14ac:dyDescent="0.3">
      <c r="A642">
        <v>2011</v>
      </c>
      <c r="B642" t="s">
        <v>10</v>
      </c>
      <c r="C642">
        <v>2004</v>
      </c>
      <c r="D642">
        <v>257</v>
      </c>
      <c r="E642">
        <v>-3</v>
      </c>
      <c r="F642">
        <v>5</v>
      </c>
      <c r="G642">
        <v>381.72731090000002</v>
      </c>
      <c r="H642">
        <v>0.199467006</v>
      </c>
    </row>
    <row r="643" spans="1:8" x14ac:dyDescent="0.3">
      <c r="A643">
        <v>2011</v>
      </c>
      <c r="B643" t="s">
        <v>10</v>
      </c>
      <c r="C643">
        <v>2004</v>
      </c>
      <c r="D643">
        <v>258</v>
      </c>
      <c r="E643">
        <v>-2</v>
      </c>
      <c r="F643">
        <v>5</v>
      </c>
      <c r="G643">
        <v>384.41140150000001</v>
      </c>
      <c r="H643">
        <v>0.19179327700000001</v>
      </c>
    </row>
    <row r="644" spans="1:8" x14ac:dyDescent="0.3">
      <c r="A644">
        <v>2011</v>
      </c>
      <c r="B644" t="s">
        <v>10</v>
      </c>
      <c r="C644">
        <v>2004</v>
      </c>
      <c r="D644">
        <v>259</v>
      </c>
      <c r="E644">
        <v>-1</v>
      </c>
      <c r="F644">
        <v>5</v>
      </c>
      <c r="G644">
        <v>387.96493909999998</v>
      </c>
      <c r="H644">
        <v>0.18470531100000001</v>
      </c>
    </row>
    <row r="645" spans="1:8" x14ac:dyDescent="0.3">
      <c r="A645">
        <v>2011</v>
      </c>
      <c r="B645" t="s">
        <v>10</v>
      </c>
      <c r="C645">
        <v>2004</v>
      </c>
      <c r="D645">
        <v>260</v>
      </c>
      <c r="E645">
        <v>0</v>
      </c>
      <c r="F645">
        <v>5</v>
      </c>
      <c r="G645">
        <v>424.3383096</v>
      </c>
      <c r="H645">
        <v>0.41211217100000003</v>
      </c>
    </row>
    <row r="646" spans="1:8" x14ac:dyDescent="0.3">
      <c r="A646">
        <v>2011</v>
      </c>
      <c r="B646" t="s">
        <v>10</v>
      </c>
      <c r="C646">
        <v>2004</v>
      </c>
      <c r="D646">
        <v>261</v>
      </c>
      <c r="E646">
        <v>1</v>
      </c>
      <c r="F646">
        <v>5</v>
      </c>
      <c r="G646">
        <v>417.08792729999999</v>
      </c>
      <c r="H646">
        <v>0.39213755900000002</v>
      </c>
    </row>
    <row r="647" spans="1:8" x14ac:dyDescent="0.3">
      <c r="A647">
        <v>2011</v>
      </c>
      <c r="B647" t="s">
        <v>10</v>
      </c>
      <c r="C647">
        <v>2004</v>
      </c>
      <c r="D647">
        <v>262</v>
      </c>
      <c r="E647">
        <v>2</v>
      </c>
      <c r="F647">
        <v>5</v>
      </c>
      <c r="G647">
        <v>423.37159129999998</v>
      </c>
      <c r="H647">
        <v>0.37500104200000001</v>
      </c>
    </row>
    <row r="648" spans="1:8" x14ac:dyDescent="0.3">
      <c r="A648">
        <v>2011</v>
      </c>
      <c r="B648" t="s">
        <v>10</v>
      </c>
      <c r="C648">
        <v>2004</v>
      </c>
      <c r="D648">
        <v>263</v>
      </c>
      <c r="E648">
        <v>3</v>
      </c>
      <c r="F648">
        <v>5</v>
      </c>
      <c r="G648">
        <v>429.3560655</v>
      </c>
      <c r="H648">
        <v>0.361238004</v>
      </c>
    </row>
    <row r="649" spans="1:8" x14ac:dyDescent="0.3">
      <c r="A649">
        <v>2011</v>
      </c>
      <c r="B649" t="s">
        <v>10</v>
      </c>
      <c r="C649">
        <v>2004</v>
      </c>
      <c r="D649">
        <v>264</v>
      </c>
      <c r="E649">
        <v>4</v>
      </c>
      <c r="F649">
        <v>5</v>
      </c>
      <c r="G649">
        <v>435.44389130000002</v>
      </c>
      <c r="H649">
        <v>0.347739505</v>
      </c>
    </row>
    <row r="650" spans="1:8" x14ac:dyDescent="0.3">
      <c r="A650">
        <v>2011</v>
      </c>
      <c r="B650" t="s">
        <v>10</v>
      </c>
      <c r="C650">
        <v>2004</v>
      </c>
      <c r="D650">
        <v>265</v>
      </c>
      <c r="E650">
        <v>5</v>
      </c>
      <c r="F650">
        <v>5</v>
      </c>
      <c r="G650">
        <v>441.19276009999999</v>
      </c>
      <c r="H650">
        <v>0.33488401899999998</v>
      </c>
    </row>
    <row r="651" spans="1:8" x14ac:dyDescent="0.3">
      <c r="A651">
        <v>2011</v>
      </c>
      <c r="B651" t="s">
        <v>10</v>
      </c>
      <c r="C651">
        <v>2004</v>
      </c>
      <c r="D651">
        <v>266</v>
      </c>
      <c r="E651">
        <v>6</v>
      </c>
      <c r="F651">
        <v>5</v>
      </c>
      <c r="G651">
        <v>446.36615</v>
      </c>
      <c r="H651">
        <v>0.32175824400000003</v>
      </c>
    </row>
    <row r="652" spans="1:8" x14ac:dyDescent="0.3">
      <c r="A652">
        <v>2011</v>
      </c>
      <c r="B652" t="s">
        <v>10</v>
      </c>
      <c r="C652">
        <v>2004</v>
      </c>
      <c r="D652">
        <v>257</v>
      </c>
      <c r="E652">
        <v>-3</v>
      </c>
      <c r="F652">
        <v>6</v>
      </c>
      <c r="G652">
        <v>298.6488109</v>
      </c>
    </row>
    <row r="653" spans="1:8" x14ac:dyDescent="0.3">
      <c r="A653">
        <v>2011</v>
      </c>
      <c r="B653" t="s">
        <v>10</v>
      </c>
      <c r="C653">
        <v>2004</v>
      </c>
      <c r="D653">
        <v>258</v>
      </c>
      <c r="E653">
        <v>-2</v>
      </c>
      <c r="F653">
        <v>6</v>
      </c>
      <c r="G653">
        <v>297.55082979999997</v>
      </c>
    </row>
    <row r="654" spans="1:8" x14ac:dyDescent="0.3">
      <c r="A654">
        <v>2011</v>
      </c>
      <c r="B654" t="s">
        <v>10</v>
      </c>
      <c r="C654">
        <v>2004</v>
      </c>
      <c r="D654">
        <v>259</v>
      </c>
      <c r="E654">
        <v>-1</v>
      </c>
      <c r="F654">
        <v>6</v>
      </c>
      <c r="G654">
        <v>296.97198309999999</v>
      </c>
    </row>
    <row r="655" spans="1:8" x14ac:dyDescent="0.3">
      <c r="A655">
        <v>2011</v>
      </c>
      <c r="B655" t="s">
        <v>10</v>
      </c>
      <c r="C655">
        <v>2004</v>
      </c>
      <c r="D655">
        <v>260</v>
      </c>
      <c r="E655">
        <v>0</v>
      </c>
      <c r="F655">
        <v>6</v>
      </c>
      <c r="G655">
        <v>317.9307963</v>
      </c>
    </row>
    <row r="656" spans="1:8" x14ac:dyDescent="0.3">
      <c r="A656">
        <v>2011</v>
      </c>
      <c r="B656" t="s">
        <v>10</v>
      </c>
      <c r="C656">
        <v>2004</v>
      </c>
      <c r="D656">
        <v>261</v>
      </c>
      <c r="E656">
        <v>1</v>
      </c>
      <c r="F656">
        <v>6</v>
      </c>
      <c r="G656">
        <v>312.83688530000001</v>
      </c>
    </row>
    <row r="657" spans="1:8" x14ac:dyDescent="0.3">
      <c r="A657">
        <v>2011</v>
      </c>
      <c r="B657" t="s">
        <v>10</v>
      </c>
      <c r="C657">
        <v>2004</v>
      </c>
      <c r="D657">
        <v>262</v>
      </c>
      <c r="E657">
        <v>2</v>
      </c>
      <c r="F657">
        <v>6</v>
      </c>
      <c r="G657">
        <v>314.4966561</v>
      </c>
    </row>
    <row r="658" spans="1:8" x14ac:dyDescent="0.3">
      <c r="A658">
        <v>2011</v>
      </c>
      <c r="B658" t="s">
        <v>10</v>
      </c>
      <c r="C658">
        <v>2004</v>
      </c>
      <c r="D658">
        <v>263</v>
      </c>
      <c r="E658">
        <v>3</v>
      </c>
      <c r="F658">
        <v>6</v>
      </c>
      <c r="G658">
        <v>316.04508240000001</v>
      </c>
    </row>
    <row r="659" spans="1:8" x14ac:dyDescent="0.3">
      <c r="A659">
        <v>2011</v>
      </c>
      <c r="B659" t="s">
        <v>10</v>
      </c>
      <c r="C659">
        <v>2004</v>
      </c>
      <c r="D659">
        <v>264</v>
      </c>
      <c r="E659">
        <v>4</v>
      </c>
      <c r="F659">
        <v>6</v>
      </c>
      <c r="G659">
        <v>317.5997466</v>
      </c>
    </row>
    <row r="660" spans="1:8" x14ac:dyDescent="0.3">
      <c r="A660">
        <v>2011</v>
      </c>
      <c r="B660" t="s">
        <v>10</v>
      </c>
      <c r="C660">
        <v>2004</v>
      </c>
      <c r="D660">
        <v>265</v>
      </c>
      <c r="E660">
        <v>5</v>
      </c>
      <c r="F660">
        <v>6</v>
      </c>
      <c r="G660">
        <v>318.81134379999997</v>
      </c>
    </row>
    <row r="661" spans="1:8" x14ac:dyDescent="0.3">
      <c r="A661">
        <v>2011</v>
      </c>
      <c r="B661" t="s">
        <v>10</v>
      </c>
      <c r="C661">
        <v>2004</v>
      </c>
      <c r="D661">
        <v>266</v>
      </c>
      <c r="E661">
        <v>6</v>
      </c>
      <c r="F661">
        <v>6</v>
      </c>
      <c r="G661">
        <v>319.71872070000001</v>
      </c>
    </row>
    <row r="662" spans="1:8" x14ac:dyDescent="0.3">
      <c r="A662">
        <v>2016</v>
      </c>
      <c r="B662" t="s">
        <v>10</v>
      </c>
      <c r="C662">
        <v>2004</v>
      </c>
      <c r="D662">
        <v>257</v>
      </c>
      <c r="E662">
        <v>-3</v>
      </c>
      <c r="F662">
        <v>1</v>
      </c>
      <c r="G662">
        <v>1188.005375</v>
      </c>
      <c r="H662">
        <v>0.62461032400000005</v>
      </c>
    </row>
    <row r="663" spans="1:8" x14ac:dyDescent="0.3">
      <c r="A663">
        <v>2016</v>
      </c>
      <c r="B663" t="s">
        <v>10</v>
      </c>
      <c r="C663">
        <v>2004</v>
      </c>
      <c r="D663">
        <v>258</v>
      </c>
      <c r="E663">
        <v>-2</v>
      </c>
      <c r="F663">
        <v>1</v>
      </c>
      <c r="G663">
        <v>1178.9585059999999</v>
      </c>
      <c r="H663">
        <v>0.61805756300000003</v>
      </c>
    </row>
    <row r="664" spans="1:8" x14ac:dyDescent="0.3">
      <c r="A664">
        <v>2016</v>
      </c>
      <c r="B664" t="s">
        <v>10</v>
      </c>
      <c r="C664">
        <v>2004</v>
      </c>
      <c r="D664">
        <v>259</v>
      </c>
      <c r="E664">
        <v>-1</v>
      </c>
      <c r="F664">
        <v>1</v>
      </c>
      <c r="G664">
        <v>1171.7320199999999</v>
      </c>
      <c r="H664">
        <v>0.61210250899999996</v>
      </c>
    </row>
    <row r="665" spans="1:8" x14ac:dyDescent="0.3">
      <c r="A665">
        <v>2016</v>
      </c>
      <c r="B665" t="s">
        <v>10</v>
      </c>
      <c r="C665">
        <v>2004</v>
      </c>
      <c r="D665">
        <v>260</v>
      </c>
      <c r="E665">
        <v>0</v>
      </c>
      <c r="F665">
        <v>1</v>
      </c>
      <c r="G665">
        <v>1224.94011</v>
      </c>
      <c r="H665">
        <v>0.79054572999999995</v>
      </c>
    </row>
    <row r="666" spans="1:8" x14ac:dyDescent="0.3">
      <c r="A666">
        <v>2016</v>
      </c>
      <c r="B666" t="s">
        <v>10</v>
      </c>
      <c r="C666">
        <v>2004</v>
      </c>
      <c r="D666">
        <v>261</v>
      </c>
      <c r="E666">
        <v>1</v>
      </c>
      <c r="F666">
        <v>1</v>
      </c>
      <c r="G666">
        <v>1198.9999419999999</v>
      </c>
      <c r="H666">
        <v>0.735115878</v>
      </c>
    </row>
    <row r="667" spans="1:8" x14ac:dyDescent="0.3">
      <c r="A667">
        <v>2016</v>
      </c>
      <c r="B667" t="s">
        <v>10</v>
      </c>
      <c r="C667">
        <v>2004</v>
      </c>
      <c r="D667">
        <v>262</v>
      </c>
      <c r="E667">
        <v>2</v>
      </c>
      <c r="F667">
        <v>1</v>
      </c>
      <c r="G667">
        <v>1196.1211969999999</v>
      </c>
      <c r="H667">
        <v>0.710714399</v>
      </c>
    </row>
    <row r="668" spans="1:8" x14ac:dyDescent="0.3">
      <c r="A668">
        <v>2016</v>
      </c>
      <c r="B668" t="s">
        <v>10</v>
      </c>
      <c r="C668">
        <v>2004</v>
      </c>
      <c r="D668">
        <v>263</v>
      </c>
      <c r="E668">
        <v>3</v>
      </c>
      <c r="F668">
        <v>1</v>
      </c>
      <c r="G668">
        <v>1193.86562</v>
      </c>
      <c r="H668">
        <v>0.69445285800000001</v>
      </c>
    </row>
    <row r="669" spans="1:8" x14ac:dyDescent="0.3">
      <c r="A669">
        <v>2016</v>
      </c>
      <c r="B669" t="s">
        <v>10</v>
      </c>
      <c r="C669">
        <v>2004</v>
      </c>
      <c r="D669">
        <v>264</v>
      </c>
      <c r="E669">
        <v>4</v>
      </c>
      <c r="F669">
        <v>1</v>
      </c>
      <c r="G669">
        <v>1193.4198690000001</v>
      </c>
      <c r="H669">
        <v>0.68172605200000003</v>
      </c>
    </row>
    <row r="670" spans="1:8" x14ac:dyDescent="0.3">
      <c r="A670">
        <v>2016</v>
      </c>
      <c r="B670" t="s">
        <v>10</v>
      </c>
      <c r="C670">
        <v>2004</v>
      </c>
      <c r="D670">
        <v>265</v>
      </c>
      <c r="E670">
        <v>5</v>
      </c>
      <c r="F670">
        <v>1</v>
      </c>
      <c r="G670">
        <v>1193.3588130000001</v>
      </c>
      <c r="H670">
        <v>0.67128251000000005</v>
      </c>
    </row>
    <row r="671" spans="1:8" x14ac:dyDescent="0.3">
      <c r="A671">
        <v>2016</v>
      </c>
      <c r="B671" t="s">
        <v>10</v>
      </c>
      <c r="C671">
        <v>2004</v>
      </c>
      <c r="D671">
        <v>266</v>
      </c>
      <c r="E671">
        <v>6</v>
      </c>
      <c r="F671">
        <v>1</v>
      </c>
      <c r="G671">
        <v>1193.3410200000001</v>
      </c>
      <c r="H671">
        <v>0.66229168500000002</v>
      </c>
    </row>
    <row r="672" spans="1:8" x14ac:dyDescent="0.3">
      <c r="A672">
        <v>2016</v>
      </c>
      <c r="B672" t="s">
        <v>10</v>
      </c>
      <c r="C672">
        <v>2004</v>
      </c>
      <c r="D672">
        <v>257</v>
      </c>
      <c r="E672">
        <v>-3</v>
      </c>
      <c r="F672">
        <v>2</v>
      </c>
      <c r="G672">
        <v>598.55304579999995</v>
      </c>
      <c r="H672">
        <v>0.69342206399999995</v>
      </c>
    </row>
    <row r="673" spans="1:8" x14ac:dyDescent="0.3">
      <c r="A673">
        <v>2016</v>
      </c>
      <c r="B673" t="s">
        <v>10</v>
      </c>
      <c r="C673">
        <v>2004</v>
      </c>
      <c r="D673">
        <v>258</v>
      </c>
      <c r="E673">
        <v>-2</v>
      </c>
      <c r="F673">
        <v>2</v>
      </c>
      <c r="G673">
        <v>601.62267580000002</v>
      </c>
      <c r="H673">
        <v>0.68697748700000005</v>
      </c>
    </row>
    <row r="674" spans="1:8" x14ac:dyDescent="0.3">
      <c r="A674">
        <v>2016</v>
      </c>
      <c r="B674" t="s">
        <v>10</v>
      </c>
      <c r="C674">
        <v>2004</v>
      </c>
      <c r="D674">
        <v>259</v>
      </c>
      <c r="E674">
        <v>-1</v>
      </c>
      <c r="F674">
        <v>2</v>
      </c>
      <c r="G674">
        <v>605.99913819999995</v>
      </c>
      <c r="H674">
        <v>0.68114489099999997</v>
      </c>
    </row>
    <row r="675" spans="1:8" x14ac:dyDescent="0.3">
      <c r="A675">
        <v>2016</v>
      </c>
      <c r="B675" t="s">
        <v>10</v>
      </c>
      <c r="C675">
        <v>2004</v>
      </c>
      <c r="D675">
        <v>260</v>
      </c>
      <c r="E675">
        <v>0</v>
      </c>
      <c r="F675">
        <v>2</v>
      </c>
      <c r="G675">
        <v>656.83226660000003</v>
      </c>
      <c r="H675">
        <v>0.85328545</v>
      </c>
    </row>
    <row r="676" spans="1:8" x14ac:dyDescent="0.3">
      <c r="A676">
        <v>2016</v>
      </c>
      <c r="B676" t="s">
        <v>10</v>
      </c>
      <c r="C676">
        <v>2004</v>
      </c>
      <c r="D676">
        <v>261</v>
      </c>
      <c r="E676">
        <v>1</v>
      </c>
      <c r="F676">
        <v>2</v>
      </c>
      <c r="G676">
        <v>647.89711699999998</v>
      </c>
      <c r="H676">
        <v>0.78829455199999998</v>
      </c>
    </row>
    <row r="677" spans="1:8" x14ac:dyDescent="0.3">
      <c r="A677">
        <v>2016</v>
      </c>
      <c r="B677" t="s">
        <v>10</v>
      </c>
      <c r="C677">
        <v>2004</v>
      </c>
      <c r="D677">
        <v>262</v>
      </c>
      <c r="E677">
        <v>2</v>
      </c>
      <c r="F677">
        <v>2</v>
      </c>
      <c r="G677">
        <v>655.03017620000003</v>
      </c>
      <c r="H677">
        <v>0.76422308699999997</v>
      </c>
    </row>
    <row r="678" spans="1:8" x14ac:dyDescent="0.3">
      <c r="A678">
        <v>2016</v>
      </c>
      <c r="B678" t="s">
        <v>10</v>
      </c>
      <c r="C678">
        <v>2004</v>
      </c>
      <c r="D678">
        <v>263</v>
      </c>
      <c r="E678">
        <v>3</v>
      </c>
      <c r="F678">
        <v>2</v>
      </c>
      <c r="G678">
        <v>662.24978520000002</v>
      </c>
      <c r="H678">
        <v>0.74841092300000001</v>
      </c>
    </row>
    <row r="679" spans="1:8" x14ac:dyDescent="0.3">
      <c r="A679">
        <v>2016</v>
      </c>
      <c r="B679" t="s">
        <v>10</v>
      </c>
      <c r="C679">
        <v>2004</v>
      </c>
      <c r="D679">
        <v>264</v>
      </c>
      <c r="E679">
        <v>4</v>
      </c>
      <c r="F679">
        <v>2</v>
      </c>
      <c r="G679">
        <v>670.05792169999995</v>
      </c>
      <c r="H679">
        <v>0.73652608500000005</v>
      </c>
    </row>
    <row r="680" spans="1:8" x14ac:dyDescent="0.3">
      <c r="A680">
        <v>2016</v>
      </c>
      <c r="B680" t="s">
        <v>10</v>
      </c>
      <c r="C680">
        <v>2004</v>
      </c>
      <c r="D680">
        <v>265</v>
      </c>
      <c r="E680">
        <v>5</v>
      </c>
      <c r="F680">
        <v>2</v>
      </c>
      <c r="G680">
        <v>677.87152089999995</v>
      </c>
      <c r="H680">
        <v>0.72702091400000002</v>
      </c>
    </row>
    <row r="681" spans="1:8" x14ac:dyDescent="0.3">
      <c r="A681">
        <v>2016</v>
      </c>
      <c r="B681" t="s">
        <v>10</v>
      </c>
      <c r="C681">
        <v>2004</v>
      </c>
      <c r="D681">
        <v>266</v>
      </c>
      <c r="E681">
        <v>6</v>
      </c>
      <c r="F681">
        <v>2</v>
      </c>
      <c r="G681">
        <v>685.83159680000006</v>
      </c>
      <c r="H681">
        <v>0.71896255399999998</v>
      </c>
    </row>
    <row r="682" spans="1:8" x14ac:dyDescent="0.3">
      <c r="A682">
        <v>2016</v>
      </c>
      <c r="B682" t="s">
        <v>10</v>
      </c>
      <c r="C682">
        <v>2004</v>
      </c>
      <c r="D682">
        <v>257</v>
      </c>
      <c r="E682">
        <v>-3</v>
      </c>
      <c r="F682">
        <v>3</v>
      </c>
      <c r="G682">
        <v>754.87292339999999</v>
      </c>
      <c r="H682">
        <v>0.32645067900000002</v>
      </c>
    </row>
    <row r="683" spans="1:8" x14ac:dyDescent="0.3">
      <c r="A683">
        <v>2016</v>
      </c>
      <c r="B683" t="s">
        <v>10</v>
      </c>
      <c r="C683">
        <v>2004</v>
      </c>
      <c r="D683">
        <v>258</v>
      </c>
      <c r="E683">
        <v>-2</v>
      </c>
      <c r="F683">
        <v>3</v>
      </c>
      <c r="G683">
        <v>758.71370520000005</v>
      </c>
      <c r="H683">
        <v>0.31962636</v>
      </c>
    </row>
    <row r="684" spans="1:8" x14ac:dyDescent="0.3">
      <c r="A684">
        <v>2016</v>
      </c>
      <c r="B684" t="s">
        <v>10</v>
      </c>
      <c r="C684">
        <v>2004</v>
      </c>
      <c r="D684">
        <v>259</v>
      </c>
      <c r="E684">
        <v>-1</v>
      </c>
      <c r="F684">
        <v>3</v>
      </c>
      <c r="G684">
        <v>762.99394050000001</v>
      </c>
      <c r="H684">
        <v>0.31330279599999999</v>
      </c>
    </row>
    <row r="685" spans="1:8" x14ac:dyDescent="0.3">
      <c r="A685">
        <v>2016</v>
      </c>
      <c r="B685" t="s">
        <v>10</v>
      </c>
      <c r="C685">
        <v>2004</v>
      </c>
      <c r="D685">
        <v>260</v>
      </c>
      <c r="E685">
        <v>0</v>
      </c>
      <c r="F685">
        <v>3</v>
      </c>
      <c r="G685">
        <v>812.1306912</v>
      </c>
      <c r="H685">
        <v>0.51170635799999997</v>
      </c>
    </row>
    <row r="686" spans="1:8" x14ac:dyDescent="0.3">
      <c r="A686">
        <v>2016</v>
      </c>
      <c r="B686" t="s">
        <v>10</v>
      </c>
      <c r="C686">
        <v>2004</v>
      </c>
      <c r="D686">
        <v>261</v>
      </c>
      <c r="E686">
        <v>1</v>
      </c>
      <c r="F686">
        <v>3</v>
      </c>
      <c r="G686">
        <v>805.67636560000005</v>
      </c>
      <c r="H686">
        <v>0.48982631100000001</v>
      </c>
    </row>
    <row r="687" spans="1:8" x14ac:dyDescent="0.3">
      <c r="A687">
        <v>2016</v>
      </c>
      <c r="B687" t="s">
        <v>10</v>
      </c>
      <c r="C687">
        <v>2004</v>
      </c>
      <c r="D687">
        <v>262</v>
      </c>
      <c r="E687">
        <v>2</v>
      </c>
      <c r="F687">
        <v>3</v>
      </c>
      <c r="G687">
        <v>809.95487839999998</v>
      </c>
      <c r="H687">
        <v>0.47359256999999999</v>
      </c>
    </row>
    <row r="688" spans="1:8" x14ac:dyDescent="0.3">
      <c r="A688">
        <v>2016</v>
      </c>
      <c r="B688" t="s">
        <v>10</v>
      </c>
      <c r="C688">
        <v>2004</v>
      </c>
      <c r="D688">
        <v>263</v>
      </c>
      <c r="E688">
        <v>3</v>
      </c>
      <c r="F688">
        <v>3</v>
      </c>
      <c r="G688">
        <v>813.47086290000004</v>
      </c>
      <c r="H688">
        <v>0.46118673100000002</v>
      </c>
    </row>
    <row r="689" spans="1:8" x14ac:dyDescent="0.3">
      <c r="A689">
        <v>2016</v>
      </c>
      <c r="B689" t="s">
        <v>10</v>
      </c>
      <c r="C689">
        <v>2004</v>
      </c>
      <c r="D689">
        <v>264</v>
      </c>
      <c r="E689">
        <v>4</v>
      </c>
      <c r="F689">
        <v>3</v>
      </c>
      <c r="G689">
        <v>817.19594549999999</v>
      </c>
      <c r="H689">
        <v>0.44938683499999998</v>
      </c>
    </row>
    <row r="690" spans="1:8" x14ac:dyDescent="0.3">
      <c r="A690">
        <v>2016</v>
      </c>
      <c r="B690" t="s">
        <v>10</v>
      </c>
      <c r="C690">
        <v>2004</v>
      </c>
      <c r="D690">
        <v>265</v>
      </c>
      <c r="E690">
        <v>5</v>
      </c>
      <c r="F690">
        <v>3</v>
      </c>
      <c r="G690">
        <v>820.65972360000001</v>
      </c>
      <c r="H690">
        <v>0.43849950300000001</v>
      </c>
    </row>
    <row r="691" spans="1:8" x14ac:dyDescent="0.3">
      <c r="A691">
        <v>2016</v>
      </c>
      <c r="B691" t="s">
        <v>10</v>
      </c>
      <c r="C691">
        <v>2004</v>
      </c>
      <c r="D691">
        <v>266</v>
      </c>
      <c r="E691">
        <v>6</v>
      </c>
      <c r="F691">
        <v>3</v>
      </c>
      <c r="G691">
        <v>824.22785269999997</v>
      </c>
      <c r="H691">
        <v>0.427600233</v>
      </c>
    </row>
    <row r="692" spans="1:8" x14ac:dyDescent="0.3">
      <c r="A692">
        <v>2016</v>
      </c>
      <c r="B692" t="s">
        <v>10</v>
      </c>
      <c r="C692">
        <v>2004</v>
      </c>
      <c r="D692">
        <v>257</v>
      </c>
      <c r="E692">
        <v>-3</v>
      </c>
      <c r="F692">
        <v>4</v>
      </c>
      <c r="G692">
        <v>538.79707859999996</v>
      </c>
      <c r="H692">
        <v>0.226302801</v>
      </c>
    </row>
    <row r="693" spans="1:8" x14ac:dyDescent="0.3">
      <c r="A693">
        <v>2016</v>
      </c>
      <c r="B693" t="s">
        <v>10</v>
      </c>
      <c r="C693">
        <v>2004</v>
      </c>
      <c r="D693">
        <v>258</v>
      </c>
      <c r="E693">
        <v>-2</v>
      </c>
      <c r="F693">
        <v>4</v>
      </c>
      <c r="G693">
        <v>537.36187959999995</v>
      </c>
      <c r="H693">
        <v>0.218924165</v>
      </c>
    </row>
    <row r="694" spans="1:8" x14ac:dyDescent="0.3">
      <c r="A694">
        <v>2016</v>
      </c>
      <c r="B694" t="s">
        <v>10</v>
      </c>
      <c r="C694">
        <v>2004</v>
      </c>
      <c r="D694">
        <v>259</v>
      </c>
      <c r="E694">
        <v>-1</v>
      </c>
      <c r="F694">
        <v>4</v>
      </c>
      <c r="G694">
        <v>536.97527070000001</v>
      </c>
      <c r="H694">
        <v>0.212119587</v>
      </c>
    </row>
    <row r="695" spans="1:8" x14ac:dyDescent="0.3">
      <c r="A695">
        <v>2016</v>
      </c>
      <c r="B695" t="s">
        <v>10</v>
      </c>
      <c r="C695">
        <v>2004</v>
      </c>
      <c r="D695">
        <v>260</v>
      </c>
      <c r="E695">
        <v>0</v>
      </c>
      <c r="F695">
        <v>4</v>
      </c>
      <c r="G695">
        <v>585.17606699999999</v>
      </c>
      <c r="H695">
        <v>0.42580684800000002</v>
      </c>
    </row>
    <row r="696" spans="1:8" x14ac:dyDescent="0.3">
      <c r="A696">
        <v>2016</v>
      </c>
      <c r="B696" t="s">
        <v>10</v>
      </c>
      <c r="C696">
        <v>2004</v>
      </c>
      <c r="D696">
        <v>261</v>
      </c>
      <c r="E696">
        <v>1</v>
      </c>
      <c r="F696">
        <v>4</v>
      </c>
      <c r="G696">
        <v>570.79349190000005</v>
      </c>
      <c r="H696">
        <v>0.40449212000000001</v>
      </c>
    </row>
    <row r="697" spans="1:8" x14ac:dyDescent="0.3">
      <c r="A697">
        <v>2016</v>
      </c>
      <c r="B697" t="s">
        <v>10</v>
      </c>
      <c r="C697">
        <v>2004</v>
      </c>
      <c r="D697">
        <v>262</v>
      </c>
      <c r="E697">
        <v>2</v>
      </c>
      <c r="F697">
        <v>4</v>
      </c>
      <c r="G697">
        <v>575.94491679999999</v>
      </c>
      <c r="H697">
        <v>0.38791920200000002</v>
      </c>
    </row>
    <row r="698" spans="1:8" x14ac:dyDescent="0.3">
      <c r="A698">
        <v>2016</v>
      </c>
      <c r="B698" t="s">
        <v>10</v>
      </c>
      <c r="C698">
        <v>2004</v>
      </c>
      <c r="D698">
        <v>263</v>
      </c>
      <c r="E698">
        <v>3</v>
      </c>
      <c r="F698">
        <v>4</v>
      </c>
      <c r="G698">
        <v>580.43989250000004</v>
      </c>
      <c r="H698">
        <v>0.37473498399999999</v>
      </c>
    </row>
    <row r="699" spans="1:8" x14ac:dyDescent="0.3">
      <c r="A699">
        <v>2016</v>
      </c>
      <c r="B699" t="s">
        <v>10</v>
      </c>
      <c r="C699">
        <v>2004</v>
      </c>
      <c r="D699">
        <v>264</v>
      </c>
      <c r="E699">
        <v>4</v>
      </c>
      <c r="F699">
        <v>4</v>
      </c>
      <c r="G699">
        <v>585.92914840000003</v>
      </c>
      <c r="H699">
        <v>0.36188670000000001</v>
      </c>
    </row>
    <row r="700" spans="1:8" x14ac:dyDescent="0.3">
      <c r="A700">
        <v>2016</v>
      </c>
      <c r="B700" t="s">
        <v>10</v>
      </c>
      <c r="C700">
        <v>2004</v>
      </c>
      <c r="D700">
        <v>265</v>
      </c>
      <c r="E700">
        <v>5</v>
      </c>
      <c r="F700">
        <v>4</v>
      </c>
      <c r="G700">
        <v>591.30336720000003</v>
      </c>
      <c r="H700">
        <v>0.34971212800000001</v>
      </c>
    </row>
    <row r="701" spans="1:8" x14ac:dyDescent="0.3">
      <c r="A701">
        <v>2016</v>
      </c>
      <c r="B701" t="s">
        <v>10</v>
      </c>
      <c r="C701">
        <v>2004</v>
      </c>
      <c r="D701">
        <v>266</v>
      </c>
      <c r="E701">
        <v>6</v>
      </c>
      <c r="F701">
        <v>4</v>
      </c>
      <c r="G701">
        <v>596.79833780000001</v>
      </c>
      <c r="H701">
        <v>0.33755954999999999</v>
      </c>
    </row>
    <row r="702" spans="1:8" x14ac:dyDescent="0.3">
      <c r="A702">
        <v>2016</v>
      </c>
      <c r="B702" t="s">
        <v>10</v>
      </c>
      <c r="C702">
        <v>2004</v>
      </c>
      <c r="D702">
        <v>257</v>
      </c>
      <c r="E702">
        <v>-3</v>
      </c>
      <c r="F702">
        <v>5</v>
      </c>
      <c r="G702">
        <v>400.4733493</v>
      </c>
      <c r="H702">
        <v>0.202742219</v>
      </c>
    </row>
    <row r="703" spans="1:8" x14ac:dyDescent="0.3">
      <c r="A703">
        <v>2016</v>
      </c>
      <c r="B703" t="s">
        <v>10</v>
      </c>
      <c r="C703">
        <v>2004</v>
      </c>
      <c r="D703">
        <v>258</v>
      </c>
      <c r="E703">
        <v>-2</v>
      </c>
      <c r="F703">
        <v>5</v>
      </c>
      <c r="G703">
        <v>403.68727740000003</v>
      </c>
      <c r="H703">
        <v>0.195058602</v>
      </c>
    </row>
    <row r="704" spans="1:8" x14ac:dyDescent="0.3">
      <c r="A704">
        <v>2016</v>
      </c>
      <c r="B704" t="s">
        <v>10</v>
      </c>
      <c r="C704">
        <v>2004</v>
      </c>
      <c r="D704">
        <v>259</v>
      </c>
      <c r="E704">
        <v>-1</v>
      </c>
      <c r="F704">
        <v>5</v>
      </c>
      <c r="G704">
        <v>407.82836470000001</v>
      </c>
      <c r="H704">
        <v>0.18795637900000001</v>
      </c>
    </row>
    <row r="705" spans="1:8" x14ac:dyDescent="0.3">
      <c r="A705">
        <v>2016</v>
      </c>
      <c r="B705" t="s">
        <v>10</v>
      </c>
      <c r="C705">
        <v>2004</v>
      </c>
      <c r="D705">
        <v>260</v>
      </c>
      <c r="E705">
        <v>0</v>
      </c>
      <c r="F705">
        <v>5</v>
      </c>
      <c r="G705">
        <v>444.94844599999999</v>
      </c>
      <c r="H705">
        <v>0.41540348100000002</v>
      </c>
    </row>
    <row r="706" spans="1:8" x14ac:dyDescent="0.3">
      <c r="A706">
        <v>2016</v>
      </c>
      <c r="B706" t="s">
        <v>10</v>
      </c>
      <c r="C706">
        <v>2004</v>
      </c>
      <c r="D706">
        <v>261</v>
      </c>
      <c r="E706">
        <v>1</v>
      </c>
      <c r="F706">
        <v>5</v>
      </c>
      <c r="G706">
        <v>438.15701990000002</v>
      </c>
      <c r="H706">
        <v>0.39546669600000001</v>
      </c>
    </row>
    <row r="707" spans="1:8" x14ac:dyDescent="0.3">
      <c r="A707">
        <v>2016</v>
      </c>
      <c r="B707" t="s">
        <v>10</v>
      </c>
      <c r="C707">
        <v>2004</v>
      </c>
      <c r="D707">
        <v>262</v>
      </c>
      <c r="E707">
        <v>2</v>
      </c>
      <c r="F707">
        <v>5</v>
      </c>
      <c r="G707">
        <v>445.0087226</v>
      </c>
      <c r="H707">
        <v>0.37837784400000002</v>
      </c>
    </row>
    <row r="708" spans="1:8" x14ac:dyDescent="0.3">
      <c r="A708">
        <v>2016</v>
      </c>
      <c r="B708" t="s">
        <v>10</v>
      </c>
      <c r="C708">
        <v>2004</v>
      </c>
      <c r="D708">
        <v>263</v>
      </c>
      <c r="E708">
        <v>3</v>
      </c>
      <c r="F708">
        <v>5</v>
      </c>
      <c r="G708">
        <v>451.54040099999997</v>
      </c>
      <c r="H708">
        <v>0.36465360899999999</v>
      </c>
    </row>
    <row r="709" spans="1:8" x14ac:dyDescent="0.3">
      <c r="A709">
        <v>2016</v>
      </c>
      <c r="B709" t="s">
        <v>10</v>
      </c>
      <c r="C709">
        <v>2004</v>
      </c>
      <c r="D709">
        <v>264</v>
      </c>
      <c r="E709">
        <v>4</v>
      </c>
      <c r="F709">
        <v>5</v>
      </c>
      <c r="G709">
        <v>458.17603179999998</v>
      </c>
      <c r="H709">
        <v>0.35119613700000002</v>
      </c>
    </row>
    <row r="710" spans="1:8" x14ac:dyDescent="0.3">
      <c r="A710">
        <v>2016</v>
      </c>
      <c r="B710" t="s">
        <v>10</v>
      </c>
      <c r="C710">
        <v>2004</v>
      </c>
      <c r="D710">
        <v>265</v>
      </c>
      <c r="E710">
        <v>5</v>
      </c>
      <c r="F710">
        <v>5</v>
      </c>
      <c r="G710">
        <v>464.49665149999998</v>
      </c>
      <c r="H710">
        <v>0.33837959400000001</v>
      </c>
    </row>
    <row r="711" spans="1:8" x14ac:dyDescent="0.3">
      <c r="A711">
        <v>2016</v>
      </c>
      <c r="B711" t="s">
        <v>10</v>
      </c>
      <c r="C711">
        <v>2004</v>
      </c>
      <c r="D711">
        <v>266</v>
      </c>
      <c r="E711">
        <v>6</v>
      </c>
      <c r="F711">
        <v>5</v>
      </c>
      <c r="G711">
        <v>470.27966309999999</v>
      </c>
      <c r="H711">
        <v>0.32529327299999999</v>
      </c>
    </row>
    <row r="712" spans="1:8" x14ac:dyDescent="0.3">
      <c r="A712">
        <v>2016</v>
      </c>
      <c r="B712" t="s">
        <v>10</v>
      </c>
      <c r="C712">
        <v>2004</v>
      </c>
      <c r="D712">
        <v>257</v>
      </c>
      <c r="E712">
        <v>-3</v>
      </c>
      <c r="F712">
        <v>6</v>
      </c>
      <c r="G712">
        <v>334.78521569999998</v>
      </c>
    </row>
    <row r="713" spans="1:8" x14ac:dyDescent="0.3">
      <c r="A713">
        <v>2016</v>
      </c>
      <c r="B713" t="s">
        <v>10</v>
      </c>
      <c r="C713">
        <v>2004</v>
      </c>
      <c r="D713">
        <v>258</v>
      </c>
      <c r="E713">
        <v>-2</v>
      </c>
      <c r="F713">
        <v>6</v>
      </c>
      <c r="G713">
        <v>333.83129120000001</v>
      </c>
    </row>
    <row r="714" spans="1:8" x14ac:dyDescent="0.3">
      <c r="A714">
        <v>2016</v>
      </c>
      <c r="B714" t="s">
        <v>10</v>
      </c>
      <c r="C714">
        <v>2004</v>
      </c>
      <c r="D714">
        <v>259</v>
      </c>
      <c r="E714">
        <v>-1</v>
      </c>
      <c r="F714">
        <v>6</v>
      </c>
      <c r="G714">
        <v>333.43998570000002</v>
      </c>
    </row>
    <row r="715" spans="1:8" x14ac:dyDescent="0.3">
      <c r="A715">
        <v>2016</v>
      </c>
      <c r="B715" t="s">
        <v>10</v>
      </c>
      <c r="C715">
        <v>2004</v>
      </c>
      <c r="D715">
        <v>260</v>
      </c>
      <c r="E715">
        <v>0</v>
      </c>
      <c r="F715">
        <v>6</v>
      </c>
      <c r="G715">
        <v>355.17329469999999</v>
      </c>
    </row>
    <row r="716" spans="1:8" x14ac:dyDescent="0.3">
      <c r="A716">
        <v>2016</v>
      </c>
      <c r="B716" t="s">
        <v>10</v>
      </c>
      <c r="C716">
        <v>2004</v>
      </c>
      <c r="D716">
        <v>261</v>
      </c>
      <c r="E716">
        <v>1</v>
      </c>
      <c r="F716">
        <v>6</v>
      </c>
      <c r="G716">
        <v>350.09434909999999</v>
      </c>
    </row>
    <row r="717" spans="1:8" x14ac:dyDescent="0.3">
      <c r="A717">
        <v>2016</v>
      </c>
      <c r="B717" t="s">
        <v>10</v>
      </c>
      <c r="C717">
        <v>2004</v>
      </c>
      <c r="D717">
        <v>262</v>
      </c>
      <c r="E717">
        <v>2</v>
      </c>
      <c r="F717">
        <v>6</v>
      </c>
      <c r="G717">
        <v>351.94183249999998</v>
      </c>
    </row>
    <row r="718" spans="1:8" x14ac:dyDescent="0.3">
      <c r="A718">
        <v>2016</v>
      </c>
      <c r="B718" t="s">
        <v>10</v>
      </c>
      <c r="C718">
        <v>2004</v>
      </c>
      <c r="D718">
        <v>263</v>
      </c>
      <c r="E718">
        <v>3</v>
      </c>
      <c r="F718">
        <v>6</v>
      </c>
      <c r="G718">
        <v>353.6034525</v>
      </c>
    </row>
    <row r="719" spans="1:8" x14ac:dyDescent="0.3">
      <c r="A719">
        <v>2016</v>
      </c>
      <c r="B719" t="s">
        <v>10</v>
      </c>
      <c r="C719">
        <v>2004</v>
      </c>
      <c r="D719">
        <v>264</v>
      </c>
      <c r="E719">
        <v>4</v>
      </c>
      <c r="F719">
        <v>6</v>
      </c>
      <c r="G719">
        <v>355.36359229999999</v>
      </c>
    </row>
    <row r="720" spans="1:8" x14ac:dyDescent="0.3">
      <c r="A720">
        <v>2016</v>
      </c>
      <c r="B720" t="s">
        <v>10</v>
      </c>
      <c r="C720">
        <v>2004</v>
      </c>
      <c r="D720">
        <v>265</v>
      </c>
      <c r="E720">
        <v>5</v>
      </c>
      <c r="F720">
        <v>6</v>
      </c>
      <c r="G720">
        <v>356.69167759999999</v>
      </c>
    </row>
    <row r="721" spans="1:8" x14ac:dyDescent="0.3">
      <c r="A721">
        <v>2016</v>
      </c>
      <c r="B721" t="s">
        <v>10</v>
      </c>
      <c r="C721">
        <v>2004</v>
      </c>
      <c r="D721">
        <v>266</v>
      </c>
      <c r="E721">
        <v>6</v>
      </c>
      <c r="F721">
        <v>6</v>
      </c>
      <c r="G721">
        <v>357.72592229999998</v>
      </c>
    </row>
    <row r="722" spans="1:8" x14ac:dyDescent="0.3">
      <c r="A722">
        <v>2001</v>
      </c>
      <c r="B722" t="s">
        <v>11</v>
      </c>
      <c r="C722">
        <v>2005</v>
      </c>
      <c r="D722">
        <v>88</v>
      </c>
      <c r="E722">
        <v>-3</v>
      </c>
      <c r="F722">
        <v>1</v>
      </c>
      <c r="G722">
        <v>1897.497253</v>
      </c>
      <c r="H722">
        <v>0.63090664699999999</v>
      </c>
    </row>
    <row r="723" spans="1:8" x14ac:dyDescent="0.3">
      <c r="A723">
        <v>2001</v>
      </c>
      <c r="B723" t="s">
        <v>11</v>
      </c>
      <c r="C723">
        <v>2005</v>
      </c>
      <c r="D723">
        <v>89</v>
      </c>
      <c r="E723">
        <v>-2</v>
      </c>
      <c r="F723">
        <v>1</v>
      </c>
      <c r="G723">
        <v>1898.5795069999999</v>
      </c>
      <c r="H723">
        <v>0.62595954499999995</v>
      </c>
    </row>
    <row r="724" spans="1:8" x14ac:dyDescent="0.3">
      <c r="A724">
        <v>2001</v>
      </c>
      <c r="B724" t="s">
        <v>11</v>
      </c>
      <c r="C724">
        <v>2005</v>
      </c>
      <c r="D724">
        <v>90</v>
      </c>
      <c r="E724">
        <v>-1</v>
      </c>
      <c r="F724">
        <v>1</v>
      </c>
      <c r="G724">
        <v>1921.92579</v>
      </c>
      <c r="H724">
        <v>0.710033264</v>
      </c>
    </row>
    <row r="725" spans="1:8" x14ac:dyDescent="0.3">
      <c r="A725">
        <v>2001</v>
      </c>
      <c r="B725" t="s">
        <v>11</v>
      </c>
      <c r="C725">
        <v>2005</v>
      </c>
      <c r="D725">
        <v>91</v>
      </c>
      <c r="E725">
        <v>0</v>
      </c>
      <c r="F725">
        <v>1</v>
      </c>
      <c r="G725">
        <v>1981.6888859999999</v>
      </c>
      <c r="H725">
        <v>0.88356177199999997</v>
      </c>
    </row>
    <row r="726" spans="1:8" x14ac:dyDescent="0.3">
      <c r="A726">
        <v>2001</v>
      </c>
      <c r="B726" t="s">
        <v>11</v>
      </c>
      <c r="C726">
        <v>2005</v>
      </c>
      <c r="D726">
        <v>92</v>
      </c>
      <c r="E726">
        <v>1</v>
      </c>
      <c r="F726">
        <v>1</v>
      </c>
      <c r="G726">
        <v>1976.2737500000001</v>
      </c>
      <c r="H726">
        <v>0.79812332100000005</v>
      </c>
    </row>
    <row r="727" spans="1:8" x14ac:dyDescent="0.3">
      <c r="A727">
        <v>2001</v>
      </c>
      <c r="B727" t="s">
        <v>11</v>
      </c>
      <c r="C727">
        <v>2005</v>
      </c>
      <c r="D727">
        <v>93</v>
      </c>
      <c r="E727">
        <v>2</v>
      </c>
      <c r="F727">
        <v>1</v>
      </c>
      <c r="G727">
        <v>1982.4877309999999</v>
      </c>
      <c r="H727">
        <v>0.75889182499999996</v>
      </c>
    </row>
    <row r="728" spans="1:8" x14ac:dyDescent="0.3">
      <c r="A728">
        <v>2001</v>
      </c>
      <c r="B728" t="s">
        <v>11</v>
      </c>
      <c r="C728">
        <v>2005</v>
      </c>
      <c r="D728">
        <v>94</v>
      </c>
      <c r="E728">
        <v>3</v>
      </c>
      <c r="F728">
        <v>1</v>
      </c>
      <c r="G728">
        <v>1991.241049</v>
      </c>
      <c r="H728">
        <v>0.73676164200000005</v>
      </c>
    </row>
    <row r="729" spans="1:8" x14ac:dyDescent="0.3">
      <c r="A729">
        <v>2001</v>
      </c>
      <c r="B729" t="s">
        <v>11</v>
      </c>
      <c r="C729">
        <v>2005</v>
      </c>
      <c r="D729">
        <v>95</v>
      </c>
      <c r="E729">
        <v>4</v>
      </c>
      <c r="F729">
        <v>1</v>
      </c>
      <c r="G729">
        <v>2000.833239</v>
      </c>
      <c r="H729">
        <v>0.72139259700000002</v>
      </c>
    </row>
    <row r="730" spans="1:8" x14ac:dyDescent="0.3">
      <c r="A730">
        <v>2001</v>
      </c>
      <c r="B730" t="s">
        <v>11</v>
      </c>
      <c r="C730">
        <v>2005</v>
      </c>
      <c r="D730">
        <v>96</v>
      </c>
      <c r="E730">
        <v>5</v>
      </c>
      <c r="F730">
        <v>1</v>
      </c>
      <c r="G730">
        <v>2009.934532</v>
      </c>
      <c r="H730">
        <v>0.70910582200000005</v>
      </c>
    </row>
    <row r="731" spans="1:8" x14ac:dyDescent="0.3">
      <c r="A731">
        <v>2001</v>
      </c>
      <c r="B731" t="s">
        <v>11</v>
      </c>
      <c r="C731">
        <v>2005</v>
      </c>
      <c r="D731">
        <v>97</v>
      </c>
      <c r="E731">
        <v>6</v>
      </c>
      <c r="F731">
        <v>1</v>
      </c>
      <c r="G731">
        <v>2050.0195090000002</v>
      </c>
      <c r="H731">
        <v>0.79313871400000002</v>
      </c>
    </row>
    <row r="732" spans="1:8" x14ac:dyDescent="0.3">
      <c r="A732">
        <v>2001</v>
      </c>
      <c r="B732" t="s">
        <v>11</v>
      </c>
      <c r="C732">
        <v>2005</v>
      </c>
      <c r="D732">
        <v>88</v>
      </c>
      <c r="E732">
        <v>-3</v>
      </c>
      <c r="F732">
        <v>2</v>
      </c>
      <c r="G732">
        <v>1178.8967720000001</v>
      </c>
      <c r="H732">
        <v>0.67216857100000005</v>
      </c>
    </row>
    <row r="733" spans="1:8" x14ac:dyDescent="0.3">
      <c r="A733">
        <v>2001</v>
      </c>
      <c r="B733" t="s">
        <v>11</v>
      </c>
      <c r="C733">
        <v>2005</v>
      </c>
      <c r="D733">
        <v>89</v>
      </c>
      <c r="E733">
        <v>-2</v>
      </c>
      <c r="F733">
        <v>2</v>
      </c>
      <c r="G733">
        <v>1177.2735929999999</v>
      </c>
      <c r="H733">
        <v>0.66738215999999995</v>
      </c>
    </row>
    <row r="734" spans="1:8" x14ac:dyDescent="0.3">
      <c r="A734">
        <v>2001</v>
      </c>
      <c r="B734" t="s">
        <v>11</v>
      </c>
      <c r="C734">
        <v>2005</v>
      </c>
      <c r="D734">
        <v>90</v>
      </c>
      <c r="E734">
        <v>-1</v>
      </c>
      <c r="F734">
        <v>2</v>
      </c>
      <c r="G734">
        <v>1192.3120819999999</v>
      </c>
      <c r="H734">
        <v>0.75105886700000002</v>
      </c>
    </row>
    <row r="735" spans="1:8" x14ac:dyDescent="0.3">
      <c r="A735">
        <v>2001</v>
      </c>
      <c r="B735" t="s">
        <v>11</v>
      </c>
      <c r="C735">
        <v>2005</v>
      </c>
      <c r="D735">
        <v>91</v>
      </c>
      <c r="E735">
        <v>0</v>
      </c>
      <c r="F735">
        <v>2</v>
      </c>
      <c r="G735">
        <v>1235.0225820000001</v>
      </c>
      <c r="H735">
        <v>0.90833853200000003</v>
      </c>
    </row>
    <row r="736" spans="1:8" x14ac:dyDescent="0.3">
      <c r="A736">
        <v>2001</v>
      </c>
      <c r="B736" t="s">
        <v>11</v>
      </c>
      <c r="C736">
        <v>2005</v>
      </c>
      <c r="D736">
        <v>92</v>
      </c>
      <c r="E736">
        <v>1</v>
      </c>
      <c r="F736">
        <v>2</v>
      </c>
      <c r="G736">
        <v>1230.5902410000001</v>
      </c>
      <c r="H736">
        <v>0.81813691200000005</v>
      </c>
    </row>
    <row r="737" spans="1:8" x14ac:dyDescent="0.3">
      <c r="A737">
        <v>2001</v>
      </c>
      <c r="B737" t="s">
        <v>11</v>
      </c>
      <c r="C737">
        <v>2005</v>
      </c>
      <c r="D737">
        <v>93</v>
      </c>
      <c r="E737">
        <v>2</v>
      </c>
      <c r="F737">
        <v>2</v>
      </c>
      <c r="G737">
        <v>1233.9447070000001</v>
      </c>
      <c r="H737">
        <v>0.78354291600000003</v>
      </c>
    </row>
    <row r="738" spans="1:8" x14ac:dyDescent="0.3">
      <c r="A738">
        <v>2001</v>
      </c>
      <c r="B738" t="s">
        <v>11</v>
      </c>
      <c r="C738">
        <v>2005</v>
      </c>
      <c r="D738">
        <v>94</v>
      </c>
      <c r="E738">
        <v>3</v>
      </c>
      <c r="F738">
        <v>2</v>
      </c>
      <c r="G738">
        <v>1238.680754</v>
      </c>
      <c r="H738">
        <v>0.76411427700000001</v>
      </c>
    </row>
    <row r="739" spans="1:8" x14ac:dyDescent="0.3">
      <c r="A739">
        <v>2001</v>
      </c>
      <c r="B739" t="s">
        <v>11</v>
      </c>
      <c r="C739">
        <v>2005</v>
      </c>
      <c r="D739">
        <v>95</v>
      </c>
      <c r="E739">
        <v>4</v>
      </c>
      <c r="F739">
        <v>2</v>
      </c>
      <c r="G739">
        <v>1242.7683039999999</v>
      </c>
      <c r="H739">
        <v>0.75078321599999998</v>
      </c>
    </row>
    <row r="740" spans="1:8" x14ac:dyDescent="0.3">
      <c r="A740">
        <v>2001</v>
      </c>
      <c r="B740" t="s">
        <v>11</v>
      </c>
      <c r="C740">
        <v>2005</v>
      </c>
      <c r="D740">
        <v>96</v>
      </c>
      <c r="E740">
        <v>5</v>
      </c>
      <c r="F740">
        <v>2</v>
      </c>
      <c r="G740">
        <v>1245.7045860000001</v>
      </c>
      <c r="H740">
        <v>0.74036068799999999</v>
      </c>
    </row>
    <row r="741" spans="1:8" x14ac:dyDescent="0.3">
      <c r="A741">
        <v>2001</v>
      </c>
      <c r="B741" t="s">
        <v>11</v>
      </c>
      <c r="C741">
        <v>2005</v>
      </c>
      <c r="D741">
        <v>97</v>
      </c>
      <c r="E741">
        <v>6</v>
      </c>
      <c r="F741">
        <v>2</v>
      </c>
      <c r="G741">
        <v>1271.488807</v>
      </c>
      <c r="H741">
        <v>0.82251382699999998</v>
      </c>
    </row>
    <row r="742" spans="1:8" x14ac:dyDescent="0.3">
      <c r="A742">
        <v>2001</v>
      </c>
      <c r="B742" t="s">
        <v>11</v>
      </c>
      <c r="C742">
        <v>2005</v>
      </c>
      <c r="D742">
        <v>88</v>
      </c>
      <c r="E742">
        <v>-3</v>
      </c>
      <c r="F742">
        <v>3</v>
      </c>
      <c r="G742">
        <v>636.34973860000002</v>
      </c>
      <c r="H742">
        <v>0.411791081</v>
      </c>
    </row>
    <row r="743" spans="1:8" x14ac:dyDescent="0.3">
      <c r="A743">
        <v>2001</v>
      </c>
      <c r="B743" t="s">
        <v>11</v>
      </c>
      <c r="C743">
        <v>2005</v>
      </c>
      <c r="D743">
        <v>89</v>
      </c>
      <c r="E743">
        <v>-2</v>
      </c>
      <c r="F743">
        <v>3</v>
      </c>
      <c r="G743">
        <v>630.0214244</v>
      </c>
      <c r="H743">
        <v>0.40560677499999997</v>
      </c>
    </row>
    <row r="744" spans="1:8" x14ac:dyDescent="0.3">
      <c r="A744">
        <v>2001</v>
      </c>
      <c r="B744" t="s">
        <v>11</v>
      </c>
      <c r="C744">
        <v>2005</v>
      </c>
      <c r="D744">
        <v>90</v>
      </c>
      <c r="E744">
        <v>-1</v>
      </c>
      <c r="F744">
        <v>3</v>
      </c>
      <c r="G744">
        <v>639.68690990000005</v>
      </c>
      <c r="H744">
        <v>0.49214857299999998</v>
      </c>
    </row>
    <row r="745" spans="1:8" x14ac:dyDescent="0.3">
      <c r="A745">
        <v>2001</v>
      </c>
      <c r="B745" t="s">
        <v>11</v>
      </c>
      <c r="C745">
        <v>2005</v>
      </c>
      <c r="D745">
        <v>91</v>
      </c>
      <c r="E745">
        <v>0</v>
      </c>
      <c r="F745">
        <v>3</v>
      </c>
      <c r="G745">
        <v>677.38662720000002</v>
      </c>
      <c r="H745">
        <v>0.71902915899999997</v>
      </c>
    </row>
    <row r="746" spans="1:8" x14ac:dyDescent="0.3">
      <c r="A746">
        <v>2001</v>
      </c>
      <c r="B746" t="s">
        <v>11</v>
      </c>
      <c r="C746">
        <v>2005</v>
      </c>
      <c r="D746">
        <v>92</v>
      </c>
      <c r="E746">
        <v>1</v>
      </c>
      <c r="F746">
        <v>3</v>
      </c>
      <c r="G746">
        <v>672.01327830000002</v>
      </c>
      <c r="H746">
        <v>0.70607915399999999</v>
      </c>
    </row>
    <row r="747" spans="1:8" x14ac:dyDescent="0.3">
      <c r="A747">
        <v>2001</v>
      </c>
      <c r="B747" t="s">
        <v>11</v>
      </c>
      <c r="C747">
        <v>2005</v>
      </c>
      <c r="D747">
        <v>93</v>
      </c>
      <c r="E747">
        <v>2</v>
      </c>
      <c r="F747">
        <v>3</v>
      </c>
      <c r="G747">
        <v>668.7553868</v>
      </c>
      <c r="H747">
        <v>0.68402666599999995</v>
      </c>
    </row>
    <row r="748" spans="1:8" x14ac:dyDescent="0.3">
      <c r="A748">
        <v>2001</v>
      </c>
      <c r="B748" t="s">
        <v>11</v>
      </c>
      <c r="C748">
        <v>2005</v>
      </c>
      <c r="D748">
        <v>94</v>
      </c>
      <c r="E748">
        <v>3</v>
      </c>
      <c r="F748">
        <v>3</v>
      </c>
      <c r="G748">
        <v>665.50942629999997</v>
      </c>
      <c r="H748">
        <v>0.66801090900000004</v>
      </c>
    </row>
    <row r="749" spans="1:8" x14ac:dyDescent="0.3">
      <c r="A749">
        <v>2001</v>
      </c>
      <c r="B749" t="s">
        <v>11</v>
      </c>
      <c r="C749">
        <v>2005</v>
      </c>
      <c r="D749">
        <v>95</v>
      </c>
      <c r="E749">
        <v>4</v>
      </c>
      <c r="F749">
        <v>3</v>
      </c>
      <c r="G749">
        <v>662.06591279999998</v>
      </c>
      <c r="H749">
        <v>0.65377779800000002</v>
      </c>
    </row>
    <row r="750" spans="1:8" x14ac:dyDescent="0.3">
      <c r="A750">
        <v>2001</v>
      </c>
      <c r="B750" t="s">
        <v>11</v>
      </c>
      <c r="C750">
        <v>2005</v>
      </c>
      <c r="D750">
        <v>96</v>
      </c>
      <c r="E750">
        <v>5</v>
      </c>
      <c r="F750">
        <v>3</v>
      </c>
      <c r="G750">
        <v>658.39625339999998</v>
      </c>
      <c r="H750">
        <v>0.63997547200000005</v>
      </c>
    </row>
    <row r="751" spans="1:8" x14ac:dyDescent="0.3">
      <c r="A751">
        <v>2001</v>
      </c>
      <c r="B751" t="s">
        <v>11</v>
      </c>
      <c r="C751">
        <v>2005</v>
      </c>
      <c r="D751">
        <v>97</v>
      </c>
      <c r="E751">
        <v>6</v>
      </c>
      <c r="F751">
        <v>3</v>
      </c>
      <c r="G751">
        <v>676.57121989999996</v>
      </c>
      <c r="H751">
        <v>0.73334668400000003</v>
      </c>
    </row>
    <row r="752" spans="1:8" x14ac:dyDescent="0.3">
      <c r="A752">
        <v>2001</v>
      </c>
      <c r="B752" t="s">
        <v>11</v>
      </c>
      <c r="C752">
        <v>2005</v>
      </c>
      <c r="D752">
        <v>88</v>
      </c>
      <c r="E752">
        <v>-3</v>
      </c>
      <c r="F752">
        <v>4</v>
      </c>
      <c r="G752">
        <v>267.01917500000002</v>
      </c>
      <c r="H752">
        <v>0.33118047099999998</v>
      </c>
    </row>
    <row r="753" spans="1:8" x14ac:dyDescent="0.3">
      <c r="A753">
        <v>2001</v>
      </c>
      <c r="B753" t="s">
        <v>11</v>
      </c>
      <c r="C753">
        <v>2005</v>
      </c>
      <c r="D753">
        <v>89</v>
      </c>
      <c r="E753">
        <v>-2</v>
      </c>
      <c r="F753">
        <v>4</v>
      </c>
      <c r="G753">
        <v>266.20120229999998</v>
      </c>
      <c r="H753">
        <v>0.324392821</v>
      </c>
    </row>
    <row r="754" spans="1:8" x14ac:dyDescent="0.3">
      <c r="A754">
        <v>2001</v>
      </c>
      <c r="B754" t="s">
        <v>11</v>
      </c>
      <c r="C754">
        <v>2005</v>
      </c>
      <c r="D754">
        <v>90</v>
      </c>
      <c r="E754">
        <v>-1</v>
      </c>
      <c r="F754">
        <v>4</v>
      </c>
      <c r="G754">
        <v>282.060697</v>
      </c>
      <c r="H754">
        <v>0.41842454800000001</v>
      </c>
    </row>
    <row r="755" spans="1:8" x14ac:dyDescent="0.3">
      <c r="A755">
        <v>2001</v>
      </c>
      <c r="B755" t="s">
        <v>11</v>
      </c>
      <c r="C755">
        <v>2005</v>
      </c>
      <c r="D755">
        <v>91</v>
      </c>
      <c r="E755">
        <v>0</v>
      </c>
      <c r="F755">
        <v>4</v>
      </c>
      <c r="G755">
        <v>326.90462869999999</v>
      </c>
      <c r="H755">
        <v>0.66670024400000005</v>
      </c>
    </row>
    <row r="756" spans="1:8" x14ac:dyDescent="0.3">
      <c r="A756">
        <v>2001</v>
      </c>
      <c r="B756" t="s">
        <v>11</v>
      </c>
      <c r="C756">
        <v>2005</v>
      </c>
      <c r="D756">
        <v>92</v>
      </c>
      <c r="E756">
        <v>1</v>
      </c>
      <c r="F756">
        <v>4</v>
      </c>
      <c r="G756">
        <v>320.8953161</v>
      </c>
      <c r="H756">
        <v>0.66261187799999999</v>
      </c>
    </row>
    <row r="757" spans="1:8" x14ac:dyDescent="0.3">
      <c r="A757">
        <v>2001</v>
      </c>
      <c r="B757" t="s">
        <v>11</v>
      </c>
      <c r="C757">
        <v>2005</v>
      </c>
      <c r="D757">
        <v>93</v>
      </c>
      <c r="E757">
        <v>2</v>
      </c>
      <c r="F757">
        <v>4</v>
      </c>
      <c r="G757">
        <v>329.30325140000002</v>
      </c>
      <c r="H757">
        <v>0.64205007300000005</v>
      </c>
    </row>
    <row r="758" spans="1:8" x14ac:dyDescent="0.3">
      <c r="A758">
        <v>2001</v>
      </c>
      <c r="B758" t="s">
        <v>11</v>
      </c>
      <c r="C758">
        <v>2005</v>
      </c>
      <c r="D758">
        <v>94</v>
      </c>
      <c r="E758">
        <v>3</v>
      </c>
      <c r="F758">
        <v>4</v>
      </c>
      <c r="G758">
        <v>339.34059569999999</v>
      </c>
      <c r="H758">
        <v>0.62573182699999996</v>
      </c>
    </row>
    <row r="759" spans="1:8" x14ac:dyDescent="0.3">
      <c r="A759">
        <v>2001</v>
      </c>
      <c r="B759" t="s">
        <v>11</v>
      </c>
      <c r="C759">
        <v>2005</v>
      </c>
      <c r="D759">
        <v>95</v>
      </c>
      <c r="E759">
        <v>4</v>
      </c>
      <c r="F759">
        <v>4</v>
      </c>
      <c r="G759">
        <v>349.15059359999998</v>
      </c>
      <c r="H759">
        <v>0.61033029100000002</v>
      </c>
    </row>
    <row r="760" spans="1:8" x14ac:dyDescent="0.3">
      <c r="A760">
        <v>2001</v>
      </c>
      <c r="B760" t="s">
        <v>11</v>
      </c>
      <c r="C760">
        <v>2005</v>
      </c>
      <c r="D760">
        <v>96</v>
      </c>
      <c r="E760">
        <v>5</v>
      </c>
      <c r="F760">
        <v>4</v>
      </c>
      <c r="G760">
        <v>358.91697379999999</v>
      </c>
      <c r="H760">
        <v>0.59536851199999996</v>
      </c>
    </row>
    <row r="761" spans="1:8" x14ac:dyDescent="0.3">
      <c r="A761">
        <v>2001</v>
      </c>
      <c r="B761" t="s">
        <v>11</v>
      </c>
      <c r="C761">
        <v>2005</v>
      </c>
      <c r="D761">
        <v>97</v>
      </c>
      <c r="E761">
        <v>6</v>
      </c>
      <c r="F761">
        <v>4</v>
      </c>
      <c r="G761">
        <v>393.16288750000001</v>
      </c>
      <c r="H761">
        <v>0.69692882</v>
      </c>
    </row>
    <row r="762" spans="1:8" x14ac:dyDescent="0.3">
      <c r="A762">
        <v>2001</v>
      </c>
      <c r="B762" t="s">
        <v>11</v>
      </c>
      <c r="C762">
        <v>2005</v>
      </c>
      <c r="D762">
        <v>88</v>
      </c>
      <c r="E762">
        <v>-3</v>
      </c>
      <c r="F762">
        <v>5</v>
      </c>
      <c r="G762">
        <v>329.15179560000001</v>
      </c>
      <c r="H762">
        <v>0.29578942400000002</v>
      </c>
    </row>
    <row r="763" spans="1:8" x14ac:dyDescent="0.3">
      <c r="A763">
        <v>2001</v>
      </c>
      <c r="B763" t="s">
        <v>11</v>
      </c>
      <c r="C763">
        <v>2005</v>
      </c>
      <c r="D763">
        <v>89</v>
      </c>
      <c r="E763">
        <v>-2</v>
      </c>
      <c r="F763">
        <v>5</v>
      </c>
      <c r="G763">
        <v>325.36434200000002</v>
      </c>
      <c r="H763">
        <v>0.28853937200000002</v>
      </c>
    </row>
    <row r="764" spans="1:8" x14ac:dyDescent="0.3">
      <c r="A764">
        <v>2001</v>
      </c>
      <c r="B764" t="s">
        <v>11</v>
      </c>
      <c r="C764">
        <v>2005</v>
      </c>
      <c r="D764">
        <v>90</v>
      </c>
      <c r="E764">
        <v>-1</v>
      </c>
      <c r="F764">
        <v>5</v>
      </c>
      <c r="G764">
        <v>336.41964849999999</v>
      </c>
      <c r="H764">
        <v>0.38692620700000002</v>
      </c>
    </row>
    <row r="765" spans="1:8" x14ac:dyDescent="0.3">
      <c r="A765">
        <v>2001</v>
      </c>
      <c r="B765" t="s">
        <v>11</v>
      </c>
      <c r="C765">
        <v>2005</v>
      </c>
      <c r="D765">
        <v>91</v>
      </c>
      <c r="E765">
        <v>0</v>
      </c>
      <c r="F765">
        <v>5</v>
      </c>
      <c r="G765">
        <v>370.37018870000003</v>
      </c>
      <c r="H765">
        <v>0.65398541200000004</v>
      </c>
    </row>
    <row r="766" spans="1:8" x14ac:dyDescent="0.3">
      <c r="A766">
        <v>2001</v>
      </c>
      <c r="B766" t="s">
        <v>11</v>
      </c>
      <c r="C766">
        <v>2005</v>
      </c>
      <c r="D766">
        <v>92</v>
      </c>
      <c r="E766">
        <v>1</v>
      </c>
      <c r="F766">
        <v>5</v>
      </c>
      <c r="G766">
        <v>361.54104480000001</v>
      </c>
      <c r="H766">
        <v>0.66327267000000001</v>
      </c>
    </row>
    <row r="767" spans="1:8" x14ac:dyDescent="0.3">
      <c r="A767">
        <v>2001</v>
      </c>
      <c r="B767" t="s">
        <v>11</v>
      </c>
      <c r="C767">
        <v>2005</v>
      </c>
      <c r="D767">
        <v>93</v>
      </c>
      <c r="E767">
        <v>2</v>
      </c>
      <c r="F767">
        <v>5</v>
      </c>
      <c r="G767">
        <v>364.81385510000001</v>
      </c>
      <c r="H767">
        <v>0.647662497</v>
      </c>
    </row>
    <row r="768" spans="1:8" x14ac:dyDescent="0.3">
      <c r="A768">
        <v>2001</v>
      </c>
      <c r="B768" t="s">
        <v>11</v>
      </c>
      <c r="C768">
        <v>2005</v>
      </c>
      <c r="D768">
        <v>94</v>
      </c>
      <c r="E768">
        <v>3</v>
      </c>
      <c r="F768">
        <v>5</v>
      </c>
      <c r="G768">
        <v>370.28041689999998</v>
      </c>
      <c r="H768">
        <v>0.63353510400000002</v>
      </c>
    </row>
    <row r="769" spans="1:8" x14ac:dyDescent="0.3">
      <c r="A769">
        <v>2001</v>
      </c>
      <c r="B769" t="s">
        <v>11</v>
      </c>
      <c r="C769">
        <v>2005</v>
      </c>
      <c r="D769">
        <v>95</v>
      </c>
      <c r="E769">
        <v>4</v>
      </c>
      <c r="F769">
        <v>5</v>
      </c>
      <c r="G769">
        <v>376.12953390000001</v>
      </c>
      <c r="H769">
        <v>0.61900973599999998</v>
      </c>
    </row>
    <row r="770" spans="1:8" x14ac:dyDescent="0.3">
      <c r="A770">
        <v>2001</v>
      </c>
      <c r="B770" t="s">
        <v>11</v>
      </c>
      <c r="C770">
        <v>2005</v>
      </c>
      <c r="D770">
        <v>96</v>
      </c>
      <c r="E770">
        <v>5</v>
      </c>
      <c r="F770">
        <v>5</v>
      </c>
      <c r="G770">
        <v>381.35613990000002</v>
      </c>
      <c r="H770">
        <v>0.60389248699999998</v>
      </c>
    </row>
    <row r="771" spans="1:8" x14ac:dyDescent="0.3">
      <c r="A771">
        <v>2001</v>
      </c>
      <c r="B771" t="s">
        <v>11</v>
      </c>
      <c r="C771">
        <v>2005</v>
      </c>
      <c r="D771">
        <v>97</v>
      </c>
      <c r="E771">
        <v>6</v>
      </c>
      <c r="F771">
        <v>5</v>
      </c>
      <c r="G771">
        <v>406.2832942</v>
      </c>
      <c r="H771">
        <v>0.71452622600000004</v>
      </c>
    </row>
    <row r="772" spans="1:8" x14ac:dyDescent="0.3">
      <c r="A772">
        <v>2001</v>
      </c>
      <c r="B772" t="s">
        <v>11</v>
      </c>
      <c r="C772">
        <v>2005</v>
      </c>
      <c r="D772">
        <v>88</v>
      </c>
      <c r="E772">
        <v>-3</v>
      </c>
      <c r="F772">
        <v>6</v>
      </c>
      <c r="G772">
        <v>133.90064960000001</v>
      </c>
    </row>
    <row r="773" spans="1:8" x14ac:dyDescent="0.3">
      <c r="A773">
        <v>2001</v>
      </c>
      <c r="B773" t="s">
        <v>11</v>
      </c>
      <c r="C773">
        <v>2005</v>
      </c>
      <c r="D773">
        <v>89</v>
      </c>
      <c r="E773">
        <v>-2</v>
      </c>
      <c r="F773">
        <v>6</v>
      </c>
      <c r="G773">
        <v>133.44624580000001</v>
      </c>
    </row>
    <row r="774" spans="1:8" x14ac:dyDescent="0.3">
      <c r="A774">
        <v>2001</v>
      </c>
      <c r="B774" t="s">
        <v>11</v>
      </c>
      <c r="C774">
        <v>2005</v>
      </c>
      <c r="D774">
        <v>90</v>
      </c>
      <c r="E774">
        <v>-1</v>
      </c>
      <c r="F774">
        <v>6</v>
      </c>
      <c r="G774">
        <v>141.42332450000001</v>
      </c>
    </row>
    <row r="775" spans="1:8" x14ac:dyDescent="0.3">
      <c r="A775">
        <v>2001</v>
      </c>
      <c r="B775" t="s">
        <v>11</v>
      </c>
      <c r="C775">
        <v>2005</v>
      </c>
      <c r="D775">
        <v>91</v>
      </c>
      <c r="E775">
        <v>0</v>
      </c>
      <c r="F775">
        <v>6</v>
      </c>
      <c r="G775">
        <v>162.48664299999999</v>
      </c>
    </row>
    <row r="776" spans="1:8" x14ac:dyDescent="0.3">
      <c r="A776">
        <v>2001</v>
      </c>
      <c r="B776" t="s">
        <v>11</v>
      </c>
      <c r="C776">
        <v>2005</v>
      </c>
      <c r="D776">
        <v>92</v>
      </c>
      <c r="E776">
        <v>1</v>
      </c>
      <c r="F776">
        <v>6</v>
      </c>
      <c r="G776">
        <v>161.52556190000001</v>
      </c>
    </row>
    <row r="777" spans="1:8" x14ac:dyDescent="0.3">
      <c r="A777">
        <v>2001</v>
      </c>
      <c r="B777" t="s">
        <v>11</v>
      </c>
      <c r="C777">
        <v>2005</v>
      </c>
      <c r="D777">
        <v>93</v>
      </c>
      <c r="E777">
        <v>2</v>
      </c>
      <c r="F777">
        <v>6</v>
      </c>
      <c r="G777">
        <v>165.5025272</v>
      </c>
    </row>
    <row r="778" spans="1:8" x14ac:dyDescent="0.3">
      <c r="A778">
        <v>2001</v>
      </c>
      <c r="B778" t="s">
        <v>11</v>
      </c>
      <c r="C778">
        <v>2005</v>
      </c>
      <c r="D778">
        <v>94</v>
      </c>
      <c r="E778">
        <v>3</v>
      </c>
      <c r="F778">
        <v>6</v>
      </c>
      <c r="G778">
        <v>169.6804611</v>
      </c>
    </row>
    <row r="779" spans="1:8" x14ac:dyDescent="0.3">
      <c r="A779">
        <v>2001</v>
      </c>
      <c r="B779" t="s">
        <v>11</v>
      </c>
      <c r="C779">
        <v>2005</v>
      </c>
      <c r="D779">
        <v>95</v>
      </c>
      <c r="E779">
        <v>4</v>
      </c>
      <c r="F779">
        <v>6</v>
      </c>
      <c r="G779">
        <v>173.6939974</v>
      </c>
    </row>
    <row r="780" spans="1:8" x14ac:dyDescent="0.3">
      <c r="A780">
        <v>2001</v>
      </c>
      <c r="B780" t="s">
        <v>11</v>
      </c>
      <c r="C780">
        <v>2005</v>
      </c>
      <c r="D780">
        <v>96</v>
      </c>
      <c r="E780">
        <v>5</v>
      </c>
      <c r="F780">
        <v>6</v>
      </c>
      <c r="G780">
        <v>177.2033107</v>
      </c>
    </row>
    <row r="781" spans="1:8" x14ac:dyDescent="0.3">
      <c r="A781">
        <v>2001</v>
      </c>
      <c r="B781" t="s">
        <v>11</v>
      </c>
      <c r="C781">
        <v>2005</v>
      </c>
      <c r="D781">
        <v>97</v>
      </c>
      <c r="E781">
        <v>6</v>
      </c>
      <c r="F781">
        <v>6</v>
      </c>
      <c r="G781">
        <v>191.37183999999999</v>
      </c>
    </row>
    <row r="782" spans="1:8" x14ac:dyDescent="0.3">
      <c r="A782">
        <v>2006</v>
      </c>
      <c r="B782" t="s">
        <v>11</v>
      </c>
      <c r="C782">
        <v>2005</v>
      </c>
      <c r="D782">
        <v>88</v>
      </c>
      <c r="E782">
        <v>-3</v>
      </c>
      <c r="F782">
        <v>1</v>
      </c>
      <c r="G782">
        <v>2265.4090660000002</v>
      </c>
      <c r="H782">
        <v>0.63062573399999999</v>
      </c>
    </row>
    <row r="783" spans="1:8" x14ac:dyDescent="0.3">
      <c r="A783">
        <v>2006</v>
      </c>
      <c r="B783" t="s">
        <v>11</v>
      </c>
      <c r="C783">
        <v>2005</v>
      </c>
      <c r="D783">
        <v>89</v>
      </c>
      <c r="E783">
        <v>-2</v>
      </c>
      <c r="F783">
        <v>1</v>
      </c>
      <c r="G783">
        <v>2270.2025020000001</v>
      </c>
      <c r="H783">
        <v>0.62568438299999996</v>
      </c>
    </row>
    <row r="784" spans="1:8" x14ac:dyDescent="0.3">
      <c r="A784">
        <v>2006</v>
      </c>
      <c r="B784" t="s">
        <v>11</v>
      </c>
      <c r="C784">
        <v>2005</v>
      </c>
      <c r="D784">
        <v>90</v>
      </c>
      <c r="E784">
        <v>-1</v>
      </c>
      <c r="F784">
        <v>1</v>
      </c>
      <c r="G784">
        <v>2299.725895</v>
      </c>
      <c r="H784">
        <v>0.70965659800000003</v>
      </c>
    </row>
    <row r="785" spans="1:8" x14ac:dyDescent="0.3">
      <c r="A785">
        <v>2006</v>
      </c>
      <c r="B785" t="s">
        <v>11</v>
      </c>
      <c r="C785">
        <v>2005</v>
      </c>
      <c r="D785">
        <v>91</v>
      </c>
      <c r="E785">
        <v>0</v>
      </c>
      <c r="F785">
        <v>1</v>
      </c>
      <c r="G785">
        <v>2367.588647</v>
      </c>
      <c r="H785">
        <v>0.88257830199999998</v>
      </c>
    </row>
    <row r="786" spans="1:8" x14ac:dyDescent="0.3">
      <c r="A786">
        <v>2006</v>
      </c>
      <c r="B786" t="s">
        <v>11</v>
      </c>
      <c r="C786">
        <v>2005</v>
      </c>
      <c r="D786">
        <v>92</v>
      </c>
      <c r="E786">
        <v>1</v>
      </c>
      <c r="F786">
        <v>1</v>
      </c>
      <c r="G786">
        <v>2361.5709019999999</v>
      </c>
      <c r="H786">
        <v>0.79754255299999999</v>
      </c>
    </row>
    <row r="787" spans="1:8" x14ac:dyDescent="0.3">
      <c r="A787">
        <v>2006</v>
      </c>
      <c r="B787" t="s">
        <v>11</v>
      </c>
      <c r="C787">
        <v>2005</v>
      </c>
      <c r="D787">
        <v>93</v>
      </c>
      <c r="E787">
        <v>2</v>
      </c>
      <c r="F787">
        <v>1</v>
      </c>
      <c r="G787">
        <v>2369.7312740000002</v>
      </c>
      <c r="H787">
        <v>0.75854466099999995</v>
      </c>
    </row>
    <row r="788" spans="1:8" x14ac:dyDescent="0.3">
      <c r="A788">
        <v>2006</v>
      </c>
      <c r="B788" t="s">
        <v>11</v>
      </c>
      <c r="C788">
        <v>2005</v>
      </c>
      <c r="D788">
        <v>94</v>
      </c>
      <c r="E788">
        <v>3</v>
      </c>
      <c r="F788">
        <v>1</v>
      </c>
      <c r="G788">
        <v>2381.202198</v>
      </c>
      <c r="H788">
        <v>0.73651362899999995</v>
      </c>
    </row>
    <row r="789" spans="1:8" x14ac:dyDescent="0.3">
      <c r="A789">
        <v>2006</v>
      </c>
      <c r="B789" t="s">
        <v>11</v>
      </c>
      <c r="C789">
        <v>2005</v>
      </c>
      <c r="D789">
        <v>95</v>
      </c>
      <c r="E789">
        <v>4</v>
      </c>
      <c r="F789">
        <v>1</v>
      </c>
      <c r="G789">
        <v>2393.2901740000002</v>
      </c>
      <c r="H789">
        <v>0.72118877299999995</v>
      </c>
    </row>
    <row r="790" spans="1:8" x14ac:dyDescent="0.3">
      <c r="A790">
        <v>2006</v>
      </c>
      <c r="B790" t="s">
        <v>11</v>
      </c>
      <c r="C790">
        <v>2005</v>
      </c>
      <c r="D790">
        <v>96</v>
      </c>
      <c r="E790">
        <v>5</v>
      </c>
      <c r="F790">
        <v>1</v>
      </c>
      <c r="G790">
        <v>2404.822079</v>
      </c>
      <c r="H790">
        <v>0.70893483300000004</v>
      </c>
    </row>
    <row r="791" spans="1:8" x14ac:dyDescent="0.3">
      <c r="A791">
        <v>2006</v>
      </c>
      <c r="B791" t="s">
        <v>11</v>
      </c>
      <c r="C791">
        <v>2005</v>
      </c>
      <c r="D791">
        <v>97</v>
      </c>
      <c r="E791">
        <v>6</v>
      </c>
      <c r="F791">
        <v>1</v>
      </c>
      <c r="G791">
        <v>2450.1040109999999</v>
      </c>
      <c r="H791">
        <v>0.792805019</v>
      </c>
    </row>
    <row r="792" spans="1:8" x14ac:dyDescent="0.3">
      <c r="A792">
        <v>2006</v>
      </c>
      <c r="B792" t="s">
        <v>11</v>
      </c>
      <c r="C792">
        <v>2005</v>
      </c>
      <c r="D792">
        <v>88</v>
      </c>
      <c r="E792">
        <v>-3</v>
      </c>
      <c r="F792">
        <v>2</v>
      </c>
      <c r="G792">
        <v>1291.6238840000001</v>
      </c>
      <c r="H792">
        <v>0.67195128900000001</v>
      </c>
    </row>
    <row r="793" spans="1:8" x14ac:dyDescent="0.3">
      <c r="A793">
        <v>2006</v>
      </c>
      <c r="B793" t="s">
        <v>11</v>
      </c>
      <c r="C793">
        <v>2005</v>
      </c>
      <c r="D793">
        <v>89</v>
      </c>
      <c r="E793">
        <v>-2</v>
      </c>
      <c r="F793">
        <v>2</v>
      </c>
      <c r="G793">
        <v>1291.2608090000001</v>
      </c>
      <c r="H793">
        <v>0.66717246699999999</v>
      </c>
    </row>
    <row r="794" spans="1:8" x14ac:dyDescent="0.3">
      <c r="A794">
        <v>2006</v>
      </c>
      <c r="B794" t="s">
        <v>11</v>
      </c>
      <c r="C794">
        <v>2005</v>
      </c>
      <c r="D794">
        <v>90</v>
      </c>
      <c r="E794">
        <v>-1</v>
      </c>
      <c r="F794">
        <v>2</v>
      </c>
      <c r="G794">
        <v>1307.89806</v>
      </c>
      <c r="H794">
        <v>0.75064069899999997</v>
      </c>
    </row>
    <row r="795" spans="1:8" x14ac:dyDescent="0.3">
      <c r="A795">
        <v>2006</v>
      </c>
      <c r="B795" t="s">
        <v>11</v>
      </c>
      <c r="C795">
        <v>2005</v>
      </c>
      <c r="D795">
        <v>91</v>
      </c>
      <c r="E795">
        <v>0</v>
      </c>
      <c r="F795">
        <v>2</v>
      </c>
      <c r="G795">
        <v>1352.472086</v>
      </c>
      <c r="H795">
        <v>0.90769352800000003</v>
      </c>
    </row>
    <row r="796" spans="1:8" x14ac:dyDescent="0.3">
      <c r="A796">
        <v>2006</v>
      </c>
      <c r="B796" t="s">
        <v>11</v>
      </c>
      <c r="C796">
        <v>2005</v>
      </c>
      <c r="D796">
        <v>92</v>
      </c>
      <c r="E796">
        <v>1</v>
      </c>
      <c r="F796">
        <v>2</v>
      </c>
      <c r="G796">
        <v>1349.277517</v>
      </c>
      <c r="H796">
        <v>0.81776383100000005</v>
      </c>
    </row>
    <row r="797" spans="1:8" x14ac:dyDescent="0.3">
      <c r="A797">
        <v>2006</v>
      </c>
      <c r="B797" t="s">
        <v>11</v>
      </c>
      <c r="C797">
        <v>2005</v>
      </c>
      <c r="D797">
        <v>93</v>
      </c>
      <c r="E797">
        <v>2</v>
      </c>
      <c r="F797">
        <v>2</v>
      </c>
      <c r="G797">
        <v>1353.8173159999999</v>
      </c>
      <c r="H797">
        <v>0.78313408799999995</v>
      </c>
    </row>
    <row r="798" spans="1:8" x14ac:dyDescent="0.3">
      <c r="A798">
        <v>2006</v>
      </c>
      <c r="B798" t="s">
        <v>11</v>
      </c>
      <c r="C798">
        <v>2005</v>
      </c>
      <c r="D798">
        <v>94</v>
      </c>
      <c r="E798">
        <v>3</v>
      </c>
      <c r="F798">
        <v>2</v>
      </c>
      <c r="G798">
        <v>1359.6313479999999</v>
      </c>
      <c r="H798">
        <v>0.76373152399999999</v>
      </c>
    </row>
    <row r="799" spans="1:8" x14ac:dyDescent="0.3">
      <c r="A799">
        <v>2006</v>
      </c>
      <c r="B799" t="s">
        <v>11</v>
      </c>
      <c r="C799">
        <v>2005</v>
      </c>
      <c r="D799">
        <v>95</v>
      </c>
      <c r="E799">
        <v>4</v>
      </c>
      <c r="F799">
        <v>2</v>
      </c>
      <c r="G799">
        <v>1364.770745</v>
      </c>
      <c r="H799">
        <v>0.75048281299999997</v>
      </c>
    </row>
    <row r="800" spans="1:8" x14ac:dyDescent="0.3">
      <c r="A800">
        <v>2006</v>
      </c>
      <c r="B800" t="s">
        <v>11</v>
      </c>
      <c r="C800">
        <v>2005</v>
      </c>
      <c r="D800">
        <v>96</v>
      </c>
      <c r="E800">
        <v>5</v>
      </c>
      <c r="F800">
        <v>2</v>
      </c>
      <c r="G800">
        <v>1368.8356719999999</v>
      </c>
      <c r="H800">
        <v>0.740083308</v>
      </c>
    </row>
    <row r="801" spans="1:8" x14ac:dyDescent="0.3">
      <c r="A801">
        <v>2006</v>
      </c>
      <c r="B801" t="s">
        <v>11</v>
      </c>
      <c r="C801">
        <v>2005</v>
      </c>
      <c r="D801">
        <v>97</v>
      </c>
      <c r="E801">
        <v>6</v>
      </c>
      <c r="F801">
        <v>2</v>
      </c>
      <c r="G801">
        <v>1396.099054</v>
      </c>
      <c r="H801">
        <v>0.82224070800000004</v>
      </c>
    </row>
    <row r="802" spans="1:8" x14ac:dyDescent="0.3">
      <c r="A802">
        <v>2006</v>
      </c>
      <c r="B802" t="s">
        <v>11</v>
      </c>
      <c r="C802">
        <v>2005</v>
      </c>
      <c r="D802">
        <v>88</v>
      </c>
      <c r="E802">
        <v>-3</v>
      </c>
      <c r="F802">
        <v>3</v>
      </c>
      <c r="G802">
        <v>760.17341980000003</v>
      </c>
      <c r="H802">
        <v>0.41301015899999999</v>
      </c>
    </row>
    <row r="803" spans="1:8" x14ac:dyDescent="0.3">
      <c r="A803">
        <v>2006</v>
      </c>
      <c r="B803" t="s">
        <v>11</v>
      </c>
      <c r="C803">
        <v>2005</v>
      </c>
      <c r="D803">
        <v>89</v>
      </c>
      <c r="E803">
        <v>-2</v>
      </c>
      <c r="F803">
        <v>3</v>
      </c>
      <c r="G803">
        <v>752.17033890000005</v>
      </c>
      <c r="H803">
        <v>0.406833573</v>
      </c>
    </row>
    <row r="804" spans="1:8" x14ac:dyDescent="0.3">
      <c r="A804">
        <v>2006</v>
      </c>
      <c r="B804" t="s">
        <v>11</v>
      </c>
      <c r="C804">
        <v>2005</v>
      </c>
      <c r="D804">
        <v>90</v>
      </c>
      <c r="E804">
        <v>-1</v>
      </c>
      <c r="F804">
        <v>3</v>
      </c>
      <c r="G804">
        <v>760.38688179999997</v>
      </c>
      <c r="H804">
        <v>0.49338975699999998</v>
      </c>
    </row>
    <row r="805" spans="1:8" x14ac:dyDescent="0.3">
      <c r="A805">
        <v>2006</v>
      </c>
      <c r="B805" t="s">
        <v>11</v>
      </c>
      <c r="C805">
        <v>2005</v>
      </c>
      <c r="D805">
        <v>91</v>
      </c>
      <c r="E805">
        <v>0</v>
      </c>
      <c r="F805">
        <v>3</v>
      </c>
      <c r="G805">
        <v>797.19069260000003</v>
      </c>
      <c r="H805">
        <v>0.71996911600000002</v>
      </c>
    </row>
    <row r="806" spans="1:8" x14ac:dyDescent="0.3">
      <c r="A806">
        <v>2006</v>
      </c>
      <c r="B806" t="s">
        <v>11</v>
      </c>
      <c r="C806">
        <v>2005</v>
      </c>
      <c r="D806">
        <v>92</v>
      </c>
      <c r="E806">
        <v>1</v>
      </c>
      <c r="F806">
        <v>3</v>
      </c>
      <c r="G806">
        <v>790.13720530000001</v>
      </c>
      <c r="H806">
        <v>0.70652234300000005</v>
      </c>
    </row>
    <row r="807" spans="1:8" x14ac:dyDescent="0.3">
      <c r="A807">
        <v>2006</v>
      </c>
      <c r="B807" t="s">
        <v>11</v>
      </c>
      <c r="C807">
        <v>2005</v>
      </c>
      <c r="D807">
        <v>93</v>
      </c>
      <c r="E807">
        <v>2</v>
      </c>
      <c r="F807">
        <v>3</v>
      </c>
      <c r="G807">
        <v>785.25305179999998</v>
      </c>
      <c r="H807">
        <v>0.68432886400000004</v>
      </c>
    </row>
    <row r="808" spans="1:8" x14ac:dyDescent="0.3">
      <c r="A808">
        <v>2006</v>
      </c>
      <c r="B808" t="s">
        <v>11</v>
      </c>
      <c r="C808">
        <v>2005</v>
      </c>
      <c r="D808">
        <v>94</v>
      </c>
      <c r="E808">
        <v>3</v>
      </c>
      <c r="F808">
        <v>3</v>
      </c>
      <c r="G808">
        <v>780.55394260000003</v>
      </c>
      <c r="H808">
        <v>0.66827665000000003</v>
      </c>
    </row>
    <row r="809" spans="1:8" x14ac:dyDescent="0.3">
      <c r="A809">
        <v>2006</v>
      </c>
      <c r="B809" t="s">
        <v>11</v>
      </c>
      <c r="C809">
        <v>2005</v>
      </c>
      <c r="D809">
        <v>95</v>
      </c>
      <c r="E809">
        <v>4</v>
      </c>
      <c r="F809">
        <v>3</v>
      </c>
      <c r="G809">
        <v>775.64406180000003</v>
      </c>
      <c r="H809">
        <v>0.65404219799999996</v>
      </c>
    </row>
    <row r="810" spans="1:8" x14ac:dyDescent="0.3">
      <c r="A810">
        <v>2006</v>
      </c>
      <c r="B810" t="s">
        <v>11</v>
      </c>
      <c r="C810">
        <v>2005</v>
      </c>
      <c r="D810">
        <v>96</v>
      </c>
      <c r="E810">
        <v>5</v>
      </c>
      <c r="F810">
        <v>3</v>
      </c>
      <c r="G810">
        <v>770.4440161</v>
      </c>
      <c r="H810">
        <v>0.64025599799999999</v>
      </c>
    </row>
    <row r="811" spans="1:8" x14ac:dyDescent="0.3">
      <c r="A811">
        <v>2006</v>
      </c>
      <c r="B811" t="s">
        <v>11</v>
      </c>
      <c r="C811">
        <v>2005</v>
      </c>
      <c r="D811">
        <v>97</v>
      </c>
      <c r="E811">
        <v>6</v>
      </c>
      <c r="F811">
        <v>3</v>
      </c>
      <c r="G811">
        <v>787.4230652</v>
      </c>
      <c r="H811">
        <v>0.73355858900000004</v>
      </c>
    </row>
    <row r="812" spans="1:8" x14ac:dyDescent="0.3">
      <c r="A812">
        <v>2006</v>
      </c>
      <c r="B812" t="s">
        <v>11</v>
      </c>
      <c r="C812">
        <v>2005</v>
      </c>
      <c r="D812">
        <v>88</v>
      </c>
      <c r="E812">
        <v>-3</v>
      </c>
      <c r="F812">
        <v>4</v>
      </c>
      <c r="G812">
        <v>338.44572440000002</v>
      </c>
      <c r="H812">
        <v>0.31386030300000001</v>
      </c>
    </row>
    <row r="813" spans="1:8" x14ac:dyDescent="0.3">
      <c r="A813">
        <v>2006</v>
      </c>
      <c r="B813" t="s">
        <v>11</v>
      </c>
      <c r="C813">
        <v>2005</v>
      </c>
      <c r="D813">
        <v>89</v>
      </c>
      <c r="E813">
        <v>-2</v>
      </c>
      <c r="F813">
        <v>4</v>
      </c>
      <c r="G813">
        <v>337.51802220000002</v>
      </c>
      <c r="H813">
        <v>0.30702692999999998</v>
      </c>
    </row>
    <row r="814" spans="1:8" x14ac:dyDescent="0.3">
      <c r="A814">
        <v>2006</v>
      </c>
      <c r="B814" t="s">
        <v>11</v>
      </c>
      <c r="C814">
        <v>2005</v>
      </c>
      <c r="D814">
        <v>90</v>
      </c>
      <c r="E814">
        <v>-1</v>
      </c>
      <c r="F814">
        <v>4</v>
      </c>
      <c r="G814">
        <v>354.9041818</v>
      </c>
      <c r="H814">
        <v>0.40096746500000002</v>
      </c>
    </row>
    <row r="815" spans="1:8" x14ac:dyDescent="0.3">
      <c r="A815">
        <v>2006</v>
      </c>
      <c r="B815" t="s">
        <v>11</v>
      </c>
      <c r="C815">
        <v>2005</v>
      </c>
      <c r="D815">
        <v>91</v>
      </c>
      <c r="E815">
        <v>0</v>
      </c>
      <c r="F815">
        <v>4</v>
      </c>
      <c r="G815">
        <v>403.03731670000002</v>
      </c>
      <c r="H815">
        <v>0.65091509700000005</v>
      </c>
    </row>
    <row r="816" spans="1:8" x14ac:dyDescent="0.3">
      <c r="A816">
        <v>2006</v>
      </c>
      <c r="B816" t="s">
        <v>11</v>
      </c>
      <c r="C816">
        <v>2005</v>
      </c>
      <c r="D816">
        <v>92</v>
      </c>
      <c r="E816">
        <v>1</v>
      </c>
      <c r="F816">
        <v>4</v>
      </c>
      <c r="G816">
        <v>396.62926349999998</v>
      </c>
      <c r="H816">
        <v>0.65248208799999996</v>
      </c>
    </row>
    <row r="817" spans="1:8" x14ac:dyDescent="0.3">
      <c r="A817">
        <v>2006</v>
      </c>
      <c r="B817" t="s">
        <v>11</v>
      </c>
      <c r="C817">
        <v>2005</v>
      </c>
      <c r="D817">
        <v>93</v>
      </c>
      <c r="E817">
        <v>2</v>
      </c>
      <c r="F817">
        <v>4</v>
      </c>
      <c r="G817">
        <v>405.44673970000002</v>
      </c>
      <c r="H817">
        <v>0.63375192800000002</v>
      </c>
    </row>
    <row r="818" spans="1:8" x14ac:dyDescent="0.3">
      <c r="A818">
        <v>2006</v>
      </c>
      <c r="B818" t="s">
        <v>11</v>
      </c>
      <c r="C818">
        <v>2005</v>
      </c>
      <c r="D818">
        <v>94</v>
      </c>
      <c r="E818">
        <v>3</v>
      </c>
      <c r="F818">
        <v>4</v>
      </c>
      <c r="G818">
        <v>415.51217459999998</v>
      </c>
      <c r="H818">
        <v>0.61822391600000004</v>
      </c>
    </row>
    <row r="819" spans="1:8" x14ac:dyDescent="0.3">
      <c r="A819">
        <v>2006</v>
      </c>
      <c r="B819" t="s">
        <v>11</v>
      </c>
      <c r="C819">
        <v>2005</v>
      </c>
      <c r="D819">
        <v>95</v>
      </c>
      <c r="E819">
        <v>4</v>
      </c>
      <c r="F819">
        <v>4</v>
      </c>
      <c r="G819">
        <v>425.65719030000002</v>
      </c>
      <c r="H819">
        <v>0.60319048099999995</v>
      </c>
    </row>
    <row r="820" spans="1:8" x14ac:dyDescent="0.3">
      <c r="A820">
        <v>2006</v>
      </c>
      <c r="B820" t="s">
        <v>11</v>
      </c>
      <c r="C820">
        <v>2005</v>
      </c>
      <c r="D820">
        <v>96</v>
      </c>
      <c r="E820">
        <v>5</v>
      </c>
      <c r="F820">
        <v>4</v>
      </c>
      <c r="G820">
        <v>435.9480954</v>
      </c>
      <c r="H820">
        <v>0.58832654699999998</v>
      </c>
    </row>
    <row r="821" spans="1:8" x14ac:dyDescent="0.3">
      <c r="A821">
        <v>2006</v>
      </c>
      <c r="B821" t="s">
        <v>11</v>
      </c>
      <c r="C821">
        <v>2005</v>
      </c>
      <c r="D821">
        <v>97</v>
      </c>
      <c r="E821">
        <v>6</v>
      </c>
      <c r="F821">
        <v>4</v>
      </c>
      <c r="G821">
        <v>471.8013176</v>
      </c>
      <c r="H821">
        <v>0.690454291</v>
      </c>
    </row>
    <row r="822" spans="1:8" x14ac:dyDescent="0.3">
      <c r="A822">
        <v>2006</v>
      </c>
      <c r="B822" t="s">
        <v>11</v>
      </c>
      <c r="C822">
        <v>2005</v>
      </c>
      <c r="D822">
        <v>88</v>
      </c>
      <c r="E822">
        <v>-3</v>
      </c>
      <c r="F822">
        <v>5</v>
      </c>
      <c r="G822">
        <v>580.63657490000003</v>
      </c>
      <c r="H822">
        <v>0.29767120499999999</v>
      </c>
    </row>
    <row r="823" spans="1:8" x14ac:dyDescent="0.3">
      <c r="A823">
        <v>2006</v>
      </c>
      <c r="B823" t="s">
        <v>11</v>
      </c>
      <c r="C823">
        <v>2005</v>
      </c>
      <c r="D823">
        <v>89</v>
      </c>
      <c r="E823">
        <v>-2</v>
      </c>
      <c r="F823">
        <v>5</v>
      </c>
      <c r="G823">
        <v>576.12751519999995</v>
      </c>
      <c r="H823">
        <v>0.290420646</v>
      </c>
    </row>
    <row r="824" spans="1:8" x14ac:dyDescent="0.3">
      <c r="A824">
        <v>2006</v>
      </c>
      <c r="B824" t="s">
        <v>11</v>
      </c>
      <c r="C824">
        <v>2005</v>
      </c>
      <c r="D824">
        <v>90</v>
      </c>
      <c r="E824">
        <v>-1</v>
      </c>
      <c r="F824">
        <v>5</v>
      </c>
      <c r="G824">
        <v>586.5839919</v>
      </c>
      <c r="H824">
        <v>0.38882450699999999</v>
      </c>
    </row>
    <row r="825" spans="1:8" x14ac:dyDescent="0.3">
      <c r="A825">
        <v>2006</v>
      </c>
      <c r="B825" t="s">
        <v>11</v>
      </c>
      <c r="C825">
        <v>2005</v>
      </c>
      <c r="D825">
        <v>91</v>
      </c>
      <c r="E825">
        <v>0</v>
      </c>
      <c r="F825">
        <v>5</v>
      </c>
      <c r="G825">
        <v>619.96737949999999</v>
      </c>
      <c r="H825">
        <v>0.65585462699999997</v>
      </c>
    </row>
    <row r="826" spans="1:8" x14ac:dyDescent="0.3">
      <c r="A826">
        <v>2006</v>
      </c>
      <c r="B826" t="s">
        <v>11</v>
      </c>
      <c r="C826">
        <v>2005</v>
      </c>
      <c r="D826">
        <v>92</v>
      </c>
      <c r="E826">
        <v>1</v>
      </c>
      <c r="F826">
        <v>5</v>
      </c>
      <c r="G826">
        <v>609.97703879999995</v>
      </c>
      <c r="H826">
        <v>0.66467208600000005</v>
      </c>
    </row>
    <row r="827" spans="1:8" x14ac:dyDescent="0.3">
      <c r="A827">
        <v>2006</v>
      </c>
      <c r="B827" t="s">
        <v>11</v>
      </c>
      <c r="C827">
        <v>2005</v>
      </c>
      <c r="D827">
        <v>93</v>
      </c>
      <c r="E827">
        <v>2</v>
      </c>
      <c r="F827">
        <v>5</v>
      </c>
      <c r="G827">
        <v>612.08765500000004</v>
      </c>
      <c r="H827">
        <v>0.64885270299999998</v>
      </c>
    </row>
    <row r="828" spans="1:8" x14ac:dyDescent="0.3">
      <c r="A828">
        <v>2006</v>
      </c>
      <c r="B828" t="s">
        <v>11</v>
      </c>
      <c r="C828">
        <v>2005</v>
      </c>
      <c r="D828">
        <v>94</v>
      </c>
      <c r="E828">
        <v>3</v>
      </c>
      <c r="F828">
        <v>5</v>
      </c>
      <c r="G828">
        <v>616.21375720000003</v>
      </c>
      <c r="H828">
        <v>0.63463473400000003</v>
      </c>
    </row>
    <row r="829" spans="1:8" x14ac:dyDescent="0.3">
      <c r="A829">
        <v>2006</v>
      </c>
      <c r="B829" t="s">
        <v>11</v>
      </c>
      <c r="C829">
        <v>2005</v>
      </c>
      <c r="D829">
        <v>95</v>
      </c>
      <c r="E829">
        <v>4</v>
      </c>
      <c r="F829">
        <v>5</v>
      </c>
      <c r="G829">
        <v>620.56527359999995</v>
      </c>
      <c r="H829">
        <v>0.62005434400000004</v>
      </c>
    </row>
    <row r="830" spans="1:8" x14ac:dyDescent="0.3">
      <c r="A830">
        <v>2006</v>
      </c>
      <c r="B830" t="s">
        <v>11</v>
      </c>
      <c r="C830">
        <v>2005</v>
      </c>
      <c r="D830">
        <v>96</v>
      </c>
      <c r="E830">
        <v>5</v>
      </c>
      <c r="F830">
        <v>5</v>
      </c>
      <c r="G830">
        <v>624.14024040000004</v>
      </c>
      <c r="H830">
        <v>0.60490827400000002</v>
      </c>
    </row>
    <row r="831" spans="1:8" x14ac:dyDescent="0.3">
      <c r="A831">
        <v>2006</v>
      </c>
      <c r="B831" t="s">
        <v>11</v>
      </c>
      <c r="C831">
        <v>2005</v>
      </c>
      <c r="D831">
        <v>97</v>
      </c>
      <c r="E831">
        <v>6</v>
      </c>
      <c r="F831">
        <v>5</v>
      </c>
      <c r="G831">
        <v>647.32972440000003</v>
      </c>
      <c r="H831">
        <v>0.71546198500000002</v>
      </c>
    </row>
    <row r="832" spans="1:8" x14ac:dyDescent="0.3">
      <c r="A832">
        <v>2006</v>
      </c>
      <c r="B832" t="s">
        <v>11</v>
      </c>
      <c r="C832">
        <v>2005</v>
      </c>
      <c r="D832">
        <v>88</v>
      </c>
      <c r="E832">
        <v>-3</v>
      </c>
      <c r="F832">
        <v>6</v>
      </c>
      <c r="G832">
        <v>311.45362249999999</v>
      </c>
    </row>
    <row r="833" spans="1:8" x14ac:dyDescent="0.3">
      <c r="A833">
        <v>2006</v>
      </c>
      <c r="B833" t="s">
        <v>11</v>
      </c>
      <c r="C833">
        <v>2005</v>
      </c>
      <c r="D833">
        <v>89</v>
      </c>
      <c r="E833">
        <v>-2</v>
      </c>
      <c r="F833">
        <v>6</v>
      </c>
      <c r="G833">
        <v>308.04419089999999</v>
      </c>
    </row>
    <row r="834" spans="1:8" x14ac:dyDescent="0.3">
      <c r="A834">
        <v>2006</v>
      </c>
      <c r="B834" t="s">
        <v>11</v>
      </c>
      <c r="C834">
        <v>2005</v>
      </c>
      <c r="D834">
        <v>90</v>
      </c>
      <c r="E834">
        <v>-1</v>
      </c>
      <c r="F834">
        <v>6</v>
      </c>
      <c r="G834">
        <v>314.83027079999999</v>
      </c>
    </row>
    <row r="835" spans="1:8" x14ac:dyDescent="0.3">
      <c r="A835">
        <v>2006</v>
      </c>
      <c r="B835" t="s">
        <v>11</v>
      </c>
      <c r="C835">
        <v>2005</v>
      </c>
      <c r="D835">
        <v>91</v>
      </c>
      <c r="E835">
        <v>0</v>
      </c>
      <c r="F835">
        <v>6</v>
      </c>
      <c r="G835">
        <v>338.25924090000001</v>
      </c>
    </row>
    <row r="836" spans="1:8" x14ac:dyDescent="0.3">
      <c r="A836">
        <v>2006</v>
      </c>
      <c r="B836" t="s">
        <v>11</v>
      </c>
      <c r="C836">
        <v>2005</v>
      </c>
      <c r="D836">
        <v>92</v>
      </c>
      <c r="E836">
        <v>1</v>
      </c>
      <c r="F836">
        <v>6</v>
      </c>
      <c r="G836">
        <v>336.21530510000002</v>
      </c>
    </row>
    <row r="837" spans="1:8" x14ac:dyDescent="0.3">
      <c r="A837">
        <v>2006</v>
      </c>
      <c r="B837" t="s">
        <v>11</v>
      </c>
      <c r="C837">
        <v>2005</v>
      </c>
      <c r="D837">
        <v>93</v>
      </c>
      <c r="E837">
        <v>2</v>
      </c>
      <c r="F837">
        <v>6</v>
      </c>
      <c r="G837">
        <v>339.21005380000003</v>
      </c>
    </row>
    <row r="838" spans="1:8" x14ac:dyDescent="0.3">
      <c r="A838">
        <v>2006</v>
      </c>
      <c r="B838" t="s">
        <v>11</v>
      </c>
      <c r="C838">
        <v>2005</v>
      </c>
      <c r="D838">
        <v>94</v>
      </c>
      <c r="E838">
        <v>3</v>
      </c>
      <c r="F838">
        <v>6</v>
      </c>
      <c r="G838">
        <v>342.8004105</v>
      </c>
    </row>
    <row r="839" spans="1:8" x14ac:dyDescent="0.3">
      <c r="A839">
        <v>2006</v>
      </c>
      <c r="B839" t="s">
        <v>11</v>
      </c>
      <c r="C839">
        <v>2005</v>
      </c>
      <c r="D839">
        <v>95</v>
      </c>
      <c r="E839">
        <v>4</v>
      </c>
      <c r="F839">
        <v>6</v>
      </c>
      <c r="G839">
        <v>346.12723140000003</v>
      </c>
    </row>
    <row r="840" spans="1:8" x14ac:dyDescent="0.3">
      <c r="A840">
        <v>2006</v>
      </c>
      <c r="B840" t="s">
        <v>11</v>
      </c>
      <c r="C840">
        <v>2005</v>
      </c>
      <c r="D840">
        <v>96</v>
      </c>
      <c r="E840">
        <v>5</v>
      </c>
      <c r="F840">
        <v>6</v>
      </c>
      <c r="G840">
        <v>348.98224279999999</v>
      </c>
    </row>
    <row r="841" spans="1:8" x14ac:dyDescent="0.3">
      <c r="A841">
        <v>2006</v>
      </c>
      <c r="B841" t="s">
        <v>11</v>
      </c>
      <c r="C841">
        <v>2005</v>
      </c>
      <c r="D841">
        <v>97</v>
      </c>
      <c r="E841">
        <v>6</v>
      </c>
      <c r="F841">
        <v>6</v>
      </c>
      <c r="G841">
        <v>364.71786029999998</v>
      </c>
    </row>
    <row r="842" spans="1:8" x14ac:dyDescent="0.3">
      <c r="A842">
        <v>2011</v>
      </c>
      <c r="B842" t="s">
        <v>11</v>
      </c>
      <c r="C842">
        <v>2005</v>
      </c>
      <c r="D842">
        <v>88</v>
      </c>
      <c r="E842">
        <v>-3</v>
      </c>
      <c r="F842">
        <v>1</v>
      </c>
      <c r="G842">
        <v>2708.455923</v>
      </c>
      <c r="H842">
        <v>0.63032352700000005</v>
      </c>
    </row>
    <row r="843" spans="1:8" x14ac:dyDescent="0.3">
      <c r="A843">
        <v>2011</v>
      </c>
      <c r="B843" t="s">
        <v>11</v>
      </c>
      <c r="C843">
        <v>2005</v>
      </c>
      <c r="D843">
        <v>89</v>
      </c>
      <c r="E843">
        <v>-2</v>
      </c>
      <c r="F843">
        <v>1</v>
      </c>
      <c r="G843">
        <v>2714.6749679999998</v>
      </c>
      <c r="H843">
        <v>0.62538484000000005</v>
      </c>
    </row>
    <row r="844" spans="1:8" x14ac:dyDescent="0.3">
      <c r="A844">
        <v>2011</v>
      </c>
      <c r="B844" t="s">
        <v>11</v>
      </c>
      <c r="C844">
        <v>2005</v>
      </c>
      <c r="D844">
        <v>90</v>
      </c>
      <c r="E844">
        <v>-1</v>
      </c>
      <c r="F844">
        <v>1</v>
      </c>
      <c r="G844">
        <v>2746.9940729999998</v>
      </c>
      <c r="H844">
        <v>0.70926662500000004</v>
      </c>
    </row>
    <row r="845" spans="1:8" x14ac:dyDescent="0.3">
      <c r="A845">
        <v>2011</v>
      </c>
      <c r="B845" t="s">
        <v>11</v>
      </c>
      <c r="C845">
        <v>2005</v>
      </c>
      <c r="D845">
        <v>91</v>
      </c>
      <c r="E845">
        <v>0</v>
      </c>
      <c r="F845">
        <v>1</v>
      </c>
      <c r="G845">
        <v>2820.4694909999998</v>
      </c>
      <c r="H845">
        <v>0.88158556600000004</v>
      </c>
    </row>
    <row r="846" spans="1:8" x14ac:dyDescent="0.3">
      <c r="A846">
        <v>2011</v>
      </c>
      <c r="B846" t="s">
        <v>11</v>
      </c>
      <c r="C846">
        <v>2005</v>
      </c>
      <c r="D846">
        <v>92</v>
      </c>
      <c r="E846">
        <v>1</v>
      </c>
      <c r="F846">
        <v>1</v>
      </c>
      <c r="G846">
        <v>2814.218288</v>
      </c>
      <c r="H846">
        <v>0.79696818400000002</v>
      </c>
    </row>
    <row r="847" spans="1:8" x14ac:dyDescent="0.3">
      <c r="A847">
        <v>2011</v>
      </c>
      <c r="B847" t="s">
        <v>11</v>
      </c>
      <c r="C847">
        <v>2005</v>
      </c>
      <c r="D847">
        <v>93</v>
      </c>
      <c r="E847">
        <v>2</v>
      </c>
      <c r="F847">
        <v>1</v>
      </c>
      <c r="G847">
        <v>2823.4288040000001</v>
      </c>
      <c r="H847">
        <v>0.75822424200000005</v>
      </c>
    </row>
    <row r="848" spans="1:8" x14ac:dyDescent="0.3">
      <c r="A848">
        <v>2011</v>
      </c>
      <c r="B848" t="s">
        <v>11</v>
      </c>
      <c r="C848">
        <v>2005</v>
      </c>
      <c r="D848">
        <v>94</v>
      </c>
      <c r="E848">
        <v>3</v>
      </c>
      <c r="F848">
        <v>1</v>
      </c>
      <c r="G848">
        <v>2836.6003890000002</v>
      </c>
      <c r="H848">
        <v>0.73632393100000004</v>
      </c>
    </row>
    <row r="849" spans="1:8" x14ac:dyDescent="0.3">
      <c r="A849">
        <v>2011</v>
      </c>
      <c r="B849" t="s">
        <v>11</v>
      </c>
      <c r="C849">
        <v>2005</v>
      </c>
      <c r="D849">
        <v>95</v>
      </c>
      <c r="E849">
        <v>4</v>
      </c>
      <c r="F849">
        <v>1</v>
      </c>
      <c r="G849">
        <v>2850.3444370000002</v>
      </c>
      <c r="H849">
        <v>0.72097954200000003</v>
      </c>
    </row>
    <row r="850" spans="1:8" x14ac:dyDescent="0.3">
      <c r="A850">
        <v>2011</v>
      </c>
      <c r="B850" t="s">
        <v>11</v>
      </c>
      <c r="C850">
        <v>2005</v>
      </c>
      <c r="D850">
        <v>96</v>
      </c>
      <c r="E850">
        <v>5</v>
      </c>
      <c r="F850">
        <v>1</v>
      </c>
      <c r="G850">
        <v>2863.5380540000001</v>
      </c>
      <c r="H850">
        <v>0.70875531700000005</v>
      </c>
    </row>
    <row r="851" spans="1:8" x14ac:dyDescent="0.3">
      <c r="A851">
        <v>2011</v>
      </c>
      <c r="B851" t="s">
        <v>11</v>
      </c>
      <c r="C851">
        <v>2005</v>
      </c>
      <c r="D851">
        <v>97</v>
      </c>
      <c r="E851">
        <v>6</v>
      </c>
      <c r="F851">
        <v>1</v>
      </c>
      <c r="G851">
        <v>2912.45336</v>
      </c>
      <c r="H851">
        <v>0.79246345100000004</v>
      </c>
    </row>
    <row r="852" spans="1:8" x14ac:dyDescent="0.3">
      <c r="A852">
        <v>2011</v>
      </c>
      <c r="B852" t="s">
        <v>11</v>
      </c>
      <c r="C852">
        <v>2005</v>
      </c>
      <c r="D852">
        <v>88</v>
      </c>
      <c r="E852">
        <v>-3</v>
      </c>
      <c r="F852">
        <v>2</v>
      </c>
      <c r="G852">
        <v>1533.055891</v>
      </c>
      <c r="H852">
        <v>0.67186058000000004</v>
      </c>
    </row>
    <row r="853" spans="1:8" x14ac:dyDescent="0.3">
      <c r="A853">
        <v>2011</v>
      </c>
      <c r="B853" t="s">
        <v>11</v>
      </c>
      <c r="C853">
        <v>2005</v>
      </c>
      <c r="D853">
        <v>89</v>
      </c>
      <c r="E853">
        <v>-2</v>
      </c>
      <c r="F853">
        <v>2</v>
      </c>
      <c r="G853">
        <v>1532.797562</v>
      </c>
      <c r="H853">
        <v>0.66708654000000001</v>
      </c>
    </row>
    <row r="854" spans="1:8" x14ac:dyDescent="0.3">
      <c r="A854">
        <v>2011</v>
      </c>
      <c r="B854" t="s">
        <v>11</v>
      </c>
      <c r="C854">
        <v>2005</v>
      </c>
      <c r="D854">
        <v>90</v>
      </c>
      <c r="E854">
        <v>-1</v>
      </c>
      <c r="F854">
        <v>2</v>
      </c>
      <c r="G854">
        <v>1552.561547</v>
      </c>
      <c r="H854">
        <v>0.75047753399999995</v>
      </c>
    </row>
    <row r="855" spans="1:8" x14ac:dyDescent="0.3">
      <c r="A855">
        <v>2011</v>
      </c>
      <c r="B855" t="s">
        <v>11</v>
      </c>
      <c r="C855">
        <v>2005</v>
      </c>
      <c r="D855">
        <v>91</v>
      </c>
      <c r="E855">
        <v>0</v>
      </c>
      <c r="F855">
        <v>2</v>
      </c>
      <c r="G855">
        <v>1603.8945880000001</v>
      </c>
      <c r="H855">
        <v>0.90737993900000002</v>
      </c>
    </row>
    <row r="856" spans="1:8" x14ac:dyDescent="0.3">
      <c r="A856">
        <v>2011</v>
      </c>
      <c r="B856" t="s">
        <v>11</v>
      </c>
      <c r="C856">
        <v>2005</v>
      </c>
      <c r="D856">
        <v>92</v>
      </c>
      <c r="E856">
        <v>1</v>
      </c>
      <c r="F856">
        <v>2</v>
      </c>
      <c r="G856">
        <v>1596.341158</v>
      </c>
      <c r="H856">
        <v>0.81759145</v>
      </c>
    </row>
    <row r="857" spans="1:8" x14ac:dyDescent="0.3">
      <c r="A857">
        <v>2011</v>
      </c>
      <c r="B857" t="s">
        <v>11</v>
      </c>
      <c r="C857">
        <v>2005</v>
      </c>
      <c r="D857">
        <v>93</v>
      </c>
      <c r="E857">
        <v>2</v>
      </c>
      <c r="F857">
        <v>2</v>
      </c>
      <c r="G857">
        <v>1600.700533</v>
      </c>
      <c r="H857">
        <v>0.78306788100000002</v>
      </c>
    </row>
    <row r="858" spans="1:8" x14ac:dyDescent="0.3">
      <c r="A858">
        <v>2011</v>
      </c>
      <c r="B858" t="s">
        <v>11</v>
      </c>
      <c r="C858">
        <v>2005</v>
      </c>
      <c r="D858">
        <v>94</v>
      </c>
      <c r="E858">
        <v>3</v>
      </c>
      <c r="F858">
        <v>2</v>
      </c>
      <c r="G858">
        <v>1607.871813</v>
      </c>
      <c r="H858">
        <v>0.763709305</v>
      </c>
    </row>
    <row r="859" spans="1:8" x14ac:dyDescent="0.3">
      <c r="A859">
        <v>2011</v>
      </c>
      <c r="B859" t="s">
        <v>11</v>
      </c>
      <c r="C859">
        <v>2005</v>
      </c>
      <c r="D859">
        <v>95</v>
      </c>
      <c r="E859">
        <v>4</v>
      </c>
      <c r="F859">
        <v>2</v>
      </c>
      <c r="G859">
        <v>1614.154982</v>
      </c>
      <c r="H859">
        <v>0.75044700399999997</v>
      </c>
    </row>
    <row r="860" spans="1:8" x14ac:dyDescent="0.3">
      <c r="A860">
        <v>2011</v>
      </c>
      <c r="B860" t="s">
        <v>11</v>
      </c>
      <c r="C860">
        <v>2005</v>
      </c>
      <c r="D860">
        <v>96</v>
      </c>
      <c r="E860">
        <v>5</v>
      </c>
      <c r="F860">
        <v>2</v>
      </c>
      <c r="G860">
        <v>1619.3887810000001</v>
      </c>
      <c r="H860">
        <v>0.74004793899999999</v>
      </c>
    </row>
    <row r="861" spans="1:8" x14ac:dyDescent="0.3">
      <c r="A861">
        <v>2011</v>
      </c>
      <c r="B861" t="s">
        <v>11</v>
      </c>
      <c r="C861">
        <v>2005</v>
      </c>
      <c r="D861">
        <v>97</v>
      </c>
      <c r="E861">
        <v>6</v>
      </c>
      <c r="F861">
        <v>2</v>
      </c>
      <c r="G861">
        <v>1652.1578460000001</v>
      </c>
      <c r="H861">
        <v>0.82212701200000005</v>
      </c>
    </row>
    <row r="862" spans="1:8" x14ac:dyDescent="0.3">
      <c r="A862">
        <v>2011</v>
      </c>
      <c r="B862" t="s">
        <v>11</v>
      </c>
      <c r="C862">
        <v>2005</v>
      </c>
      <c r="D862">
        <v>88</v>
      </c>
      <c r="E862">
        <v>-3</v>
      </c>
      <c r="F862">
        <v>3</v>
      </c>
      <c r="G862">
        <v>931.23474220000003</v>
      </c>
      <c r="H862">
        <v>0.41078283500000001</v>
      </c>
    </row>
    <row r="863" spans="1:8" x14ac:dyDescent="0.3">
      <c r="A863">
        <v>2011</v>
      </c>
      <c r="B863" t="s">
        <v>11</v>
      </c>
      <c r="C863">
        <v>2005</v>
      </c>
      <c r="D863">
        <v>89</v>
      </c>
      <c r="E863">
        <v>-2</v>
      </c>
      <c r="F863">
        <v>3</v>
      </c>
      <c r="G863">
        <v>920.92017209999995</v>
      </c>
      <c r="H863">
        <v>0.40460961400000001</v>
      </c>
    </row>
    <row r="864" spans="1:8" x14ac:dyDescent="0.3">
      <c r="A864">
        <v>2011</v>
      </c>
      <c r="B864" t="s">
        <v>11</v>
      </c>
      <c r="C864">
        <v>2005</v>
      </c>
      <c r="D864">
        <v>90</v>
      </c>
      <c r="E864">
        <v>-1</v>
      </c>
      <c r="F864">
        <v>3</v>
      </c>
      <c r="G864">
        <v>929.74625860000003</v>
      </c>
      <c r="H864">
        <v>0.49100740999999998</v>
      </c>
    </row>
    <row r="865" spans="1:8" x14ac:dyDescent="0.3">
      <c r="A865">
        <v>2011</v>
      </c>
      <c r="B865" t="s">
        <v>11</v>
      </c>
      <c r="C865">
        <v>2005</v>
      </c>
      <c r="D865">
        <v>91</v>
      </c>
      <c r="E865">
        <v>0</v>
      </c>
      <c r="F865">
        <v>3</v>
      </c>
      <c r="G865">
        <v>971.07204349999995</v>
      </c>
      <c r="H865">
        <v>0.71764921500000001</v>
      </c>
    </row>
    <row r="866" spans="1:8" x14ac:dyDescent="0.3">
      <c r="A866">
        <v>2011</v>
      </c>
      <c r="B866" t="s">
        <v>11</v>
      </c>
      <c r="C866">
        <v>2005</v>
      </c>
      <c r="D866">
        <v>92</v>
      </c>
      <c r="E866">
        <v>1</v>
      </c>
      <c r="F866">
        <v>3</v>
      </c>
      <c r="G866">
        <v>960.77929810000001</v>
      </c>
      <c r="H866">
        <v>0.70483454300000004</v>
      </c>
    </row>
    <row r="867" spans="1:8" x14ac:dyDescent="0.3">
      <c r="A867">
        <v>2011</v>
      </c>
      <c r="B867" t="s">
        <v>11</v>
      </c>
      <c r="C867">
        <v>2005</v>
      </c>
      <c r="D867">
        <v>93</v>
      </c>
      <c r="E867">
        <v>2</v>
      </c>
      <c r="F867">
        <v>3</v>
      </c>
      <c r="G867">
        <v>954.15506500000004</v>
      </c>
      <c r="H867">
        <v>0.68287811499999995</v>
      </c>
    </row>
    <row r="868" spans="1:8" x14ac:dyDescent="0.3">
      <c r="A868">
        <v>2011</v>
      </c>
      <c r="B868" t="s">
        <v>11</v>
      </c>
      <c r="C868">
        <v>2005</v>
      </c>
      <c r="D868">
        <v>94</v>
      </c>
      <c r="E868">
        <v>3</v>
      </c>
      <c r="F868">
        <v>3</v>
      </c>
      <c r="G868">
        <v>947.90655519999996</v>
      </c>
      <c r="H868">
        <v>0.66693450799999998</v>
      </c>
    </row>
    <row r="869" spans="1:8" x14ac:dyDescent="0.3">
      <c r="A869">
        <v>2011</v>
      </c>
      <c r="B869" t="s">
        <v>11</v>
      </c>
      <c r="C869">
        <v>2005</v>
      </c>
      <c r="D869">
        <v>95</v>
      </c>
      <c r="E869">
        <v>4</v>
      </c>
      <c r="F869">
        <v>3</v>
      </c>
      <c r="G869">
        <v>941.43921639999996</v>
      </c>
      <c r="H869">
        <v>0.65276665</v>
      </c>
    </row>
    <row r="870" spans="1:8" x14ac:dyDescent="0.3">
      <c r="A870">
        <v>2011</v>
      </c>
      <c r="B870" t="s">
        <v>11</v>
      </c>
      <c r="C870">
        <v>2005</v>
      </c>
      <c r="D870">
        <v>96</v>
      </c>
      <c r="E870">
        <v>5</v>
      </c>
      <c r="F870">
        <v>3</v>
      </c>
      <c r="G870">
        <v>934.63004390000003</v>
      </c>
      <c r="H870">
        <v>0.63900222600000001</v>
      </c>
    </row>
    <row r="871" spans="1:8" x14ac:dyDescent="0.3">
      <c r="A871">
        <v>2011</v>
      </c>
      <c r="B871" t="s">
        <v>11</v>
      </c>
      <c r="C871">
        <v>2005</v>
      </c>
      <c r="D871">
        <v>97</v>
      </c>
      <c r="E871">
        <v>6</v>
      </c>
      <c r="F871">
        <v>3</v>
      </c>
      <c r="G871">
        <v>953.5551193</v>
      </c>
      <c r="H871">
        <v>0.73238006499999997</v>
      </c>
    </row>
    <row r="872" spans="1:8" x14ac:dyDescent="0.3">
      <c r="A872">
        <v>2011</v>
      </c>
      <c r="B872" t="s">
        <v>11</v>
      </c>
      <c r="C872">
        <v>2005</v>
      </c>
      <c r="D872">
        <v>88</v>
      </c>
      <c r="E872">
        <v>-3</v>
      </c>
      <c r="F872">
        <v>4</v>
      </c>
      <c r="G872">
        <v>442.09051899999997</v>
      </c>
      <c r="H872">
        <v>0.31744693099999999</v>
      </c>
    </row>
    <row r="873" spans="1:8" x14ac:dyDescent="0.3">
      <c r="A873">
        <v>2011</v>
      </c>
      <c r="B873" t="s">
        <v>11</v>
      </c>
      <c r="C873">
        <v>2005</v>
      </c>
      <c r="D873">
        <v>89</v>
      </c>
      <c r="E873">
        <v>-2</v>
      </c>
      <c r="F873">
        <v>4</v>
      </c>
      <c r="G873">
        <v>441.20833829999998</v>
      </c>
      <c r="H873">
        <v>0.31064335199999998</v>
      </c>
    </row>
    <row r="874" spans="1:8" x14ac:dyDescent="0.3">
      <c r="A874">
        <v>2011</v>
      </c>
      <c r="B874" t="s">
        <v>11</v>
      </c>
      <c r="C874">
        <v>2005</v>
      </c>
      <c r="D874">
        <v>90</v>
      </c>
      <c r="E874">
        <v>-1</v>
      </c>
      <c r="F874">
        <v>4</v>
      </c>
      <c r="G874">
        <v>460.94189210000002</v>
      </c>
      <c r="H874">
        <v>0.40451757199999999</v>
      </c>
    </row>
    <row r="875" spans="1:8" x14ac:dyDescent="0.3">
      <c r="A875">
        <v>2011</v>
      </c>
      <c r="B875" t="s">
        <v>11</v>
      </c>
      <c r="C875">
        <v>2005</v>
      </c>
      <c r="D875">
        <v>91</v>
      </c>
      <c r="E875">
        <v>0</v>
      </c>
      <c r="F875">
        <v>4</v>
      </c>
      <c r="G875">
        <v>514.83246759999997</v>
      </c>
      <c r="H875">
        <v>0.65368495599999998</v>
      </c>
    </row>
    <row r="876" spans="1:8" x14ac:dyDescent="0.3">
      <c r="A876">
        <v>2011</v>
      </c>
      <c r="B876" t="s">
        <v>11</v>
      </c>
      <c r="C876">
        <v>2005</v>
      </c>
      <c r="D876">
        <v>92</v>
      </c>
      <c r="E876">
        <v>1</v>
      </c>
      <c r="F876">
        <v>4</v>
      </c>
      <c r="G876">
        <v>508.6303456</v>
      </c>
      <c r="H876">
        <v>0.65405561599999995</v>
      </c>
    </row>
    <row r="877" spans="1:8" x14ac:dyDescent="0.3">
      <c r="A877">
        <v>2011</v>
      </c>
      <c r="B877" t="s">
        <v>11</v>
      </c>
      <c r="C877">
        <v>2005</v>
      </c>
      <c r="D877">
        <v>93</v>
      </c>
      <c r="E877">
        <v>2</v>
      </c>
      <c r="F877">
        <v>4</v>
      </c>
      <c r="G877">
        <v>519.41821379999999</v>
      </c>
      <c r="H877">
        <v>0.63495315399999996</v>
      </c>
    </row>
    <row r="878" spans="1:8" x14ac:dyDescent="0.3">
      <c r="A878">
        <v>2011</v>
      </c>
      <c r="B878" t="s">
        <v>11</v>
      </c>
      <c r="C878">
        <v>2005</v>
      </c>
      <c r="D878">
        <v>94</v>
      </c>
      <c r="E878">
        <v>3</v>
      </c>
      <c r="F878">
        <v>4</v>
      </c>
      <c r="G878">
        <v>531.60209710000004</v>
      </c>
      <c r="H878">
        <v>0.61929784200000004</v>
      </c>
    </row>
    <row r="879" spans="1:8" x14ac:dyDescent="0.3">
      <c r="A879">
        <v>2011</v>
      </c>
      <c r="B879" t="s">
        <v>11</v>
      </c>
      <c r="C879">
        <v>2005</v>
      </c>
      <c r="D879">
        <v>95</v>
      </c>
      <c r="E879">
        <v>4</v>
      </c>
      <c r="F879">
        <v>4</v>
      </c>
      <c r="G879">
        <v>543.3469771</v>
      </c>
      <c r="H879">
        <v>0.604331226</v>
      </c>
    </row>
    <row r="880" spans="1:8" x14ac:dyDescent="0.3">
      <c r="A880">
        <v>2011</v>
      </c>
      <c r="B880" t="s">
        <v>11</v>
      </c>
      <c r="C880">
        <v>2005</v>
      </c>
      <c r="D880">
        <v>96</v>
      </c>
      <c r="E880">
        <v>5</v>
      </c>
      <c r="F880">
        <v>4</v>
      </c>
      <c r="G880">
        <v>554.75075890000005</v>
      </c>
      <c r="H880">
        <v>0.58947804299999995</v>
      </c>
    </row>
    <row r="881" spans="1:8" x14ac:dyDescent="0.3">
      <c r="A881">
        <v>2011</v>
      </c>
      <c r="B881" t="s">
        <v>11</v>
      </c>
      <c r="C881">
        <v>2005</v>
      </c>
      <c r="D881">
        <v>97</v>
      </c>
      <c r="E881">
        <v>6</v>
      </c>
      <c r="F881">
        <v>4</v>
      </c>
      <c r="G881">
        <v>593.71908129999997</v>
      </c>
      <c r="H881">
        <v>0.69146075699999998</v>
      </c>
    </row>
    <row r="882" spans="1:8" x14ac:dyDescent="0.3">
      <c r="A882">
        <v>2011</v>
      </c>
      <c r="B882" t="s">
        <v>11</v>
      </c>
      <c r="C882">
        <v>2005</v>
      </c>
      <c r="D882">
        <v>88</v>
      </c>
      <c r="E882">
        <v>-3</v>
      </c>
      <c r="F882">
        <v>5</v>
      </c>
      <c r="G882">
        <v>773.88838239999995</v>
      </c>
      <c r="H882">
        <v>0.29227440900000001</v>
      </c>
    </row>
    <row r="883" spans="1:8" x14ac:dyDescent="0.3">
      <c r="A883">
        <v>2011</v>
      </c>
      <c r="B883" t="s">
        <v>11</v>
      </c>
      <c r="C883">
        <v>2005</v>
      </c>
      <c r="D883">
        <v>89</v>
      </c>
      <c r="E883">
        <v>-2</v>
      </c>
      <c r="F883">
        <v>5</v>
      </c>
      <c r="G883">
        <v>770.30639389999999</v>
      </c>
      <c r="H883">
        <v>0.28501148100000001</v>
      </c>
    </row>
    <row r="884" spans="1:8" x14ac:dyDescent="0.3">
      <c r="A884">
        <v>2011</v>
      </c>
      <c r="B884" t="s">
        <v>11</v>
      </c>
      <c r="C884">
        <v>2005</v>
      </c>
      <c r="D884">
        <v>90</v>
      </c>
      <c r="E884">
        <v>-1</v>
      </c>
      <c r="F884">
        <v>5</v>
      </c>
      <c r="G884">
        <v>781.4260319</v>
      </c>
      <c r="H884">
        <v>0.38339458700000001</v>
      </c>
    </row>
    <row r="885" spans="1:8" x14ac:dyDescent="0.3">
      <c r="A885">
        <v>2011</v>
      </c>
      <c r="B885" t="s">
        <v>11</v>
      </c>
      <c r="C885">
        <v>2005</v>
      </c>
      <c r="D885">
        <v>91</v>
      </c>
      <c r="E885">
        <v>0</v>
      </c>
      <c r="F885">
        <v>5</v>
      </c>
      <c r="G885">
        <v>815.59307239999998</v>
      </c>
      <c r="H885">
        <v>0.650979431</v>
      </c>
    </row>
    <row r="886" spans="1:8" x14ac:dyDescent="0.3">
      <c r="A886">
        <v>2011</v>
      </c>
      <c r="B886" t="s">
        <v>11</v>
      </c>
      <c r="C886">
        <v>2005</v>
      </c>
      <c r="D886">
        <v>92</v>
      </c>
      <c r="E886">
        <v>1</v>
      </c>
      <c r="F886">
        <v>5</v>
      </c>
      <c r="G886">
        <v>806.23534540000003</v>
      </c>
      <c r="H886">
        <v>0.661595563</v>
      </c>
    </row>
    <row r="887" spans="1:8" x14ac:dyDescent="0.3">
      <c r="A887">
        <v>2011</v>
      </c>
      <c r="B887" t="s">
        <v>11</v>
      </c>
      <c r="C887">
        <v>2005</v>
      </c>
      <c r="D887">
        <v>93</v>
      </c>
      <c r="E887">
        <v>2</v>
      </c>
      <c r="F887">
        <v>5</v>
      </c>
      <c r="G887">
        <v>808.51776800000005</v>
      </c>
      <c r="H887">
        <v>0.64625840199999995</v>
      </c>
    </row>
    <row r="888" spans="1:8" x14ac:dyDescent="0.3">
      <c r="A888">
        <v>2011</v>
      </c>
      <c r="B888" t="s">
        <v>11</v>
      </c>
      <c r="C888">
        <v>2005</v>
      </c>
      <c r="D888">
        <v>94</v>
      </c>
      <c r="E888">
        <v>3</v>
      </c>
      <c r="F888">
        <v>5</v>
      </c>
      <c r="G888">
        <v>812.46125959999995</v>
      </c>
      <c r="H888">
        <v>0.63223662599999997</v>
      </c>
    </row>
    <row r="889" spans="1:8" x14ac:dyDescent="0.3">
      <c r="A889">
        <v>2011</v>
      </c>
      <c r="B889" t="s">
        <v>11</v>
      </c>
      <c r="C889">
        <v>2005</v>
      </c>
      <c r="D889">
        <v>95</v>
      </c>
      <c r="E889">
        <v>4</v>
      </c>
      <c r="F889">
        <v>5</v>
      </c>
      <c r="G889">
        <v>816.77917749999995</v>
      </c>
      <c r="H889">
        <v>0.61773462300000004</v>
      </c>
    </row>
    <row r="890" spans="1:8" x14ac:dyDescent="0.3">
      <c r="A890">
        <v>2011</v>
      </c>
      <c r="B890" t="s">
        <v>11</v>
      </c>
      <c r="C890">
        <v>2005</v>
      </c>
      <c r="D890">
        <v>96</v>
      </c>
      <c r="E890">
        <v>5</v>
      </c>
      <c r="F890">
        <v>5</v>
      </c>
      <c r="G890">
        <v>820.47896820000005</v>
      </c>
      <c r="H890">
        <v>0.60259900200000005</v>
      </c>
    </row>
    <row r="891" spans="1:8" x14ac:dyDescent="0.3">
      <c r="A891">
        <v>2011</v>
      </c>
      <c r="B891" t="s">
        <v>11</v>
      </c>
      <c r="C891">
        <v>2005</v>
      </c>
      <c r="D891">
        <v>97</v>
      </c>
      <c r="E891">
        <v>6</v>
      </c>
      <c r="F891">
        <v>5</v>
      </c>
      <c r="G891">
        <v>844.00192600000003</v>
      </c>
      <c r="H891">
        <v>0.71332244</v>
      </c>
    </row>
    <row r="892" spans="1:8" x14ac:dyDescent="0.3">
      <c r="A892">
        <v>2011</v>
      </c>
      <c r="B892" t="s">
        <v>11</v>
      </c>
      <c r="C892">
        <v>2005</v>
      </c>
      <c r="D892">
        <v>88</v>
      </c>
      <c r="E892">
        <v>-3</v>
      </c>
      <c r="F892">
        <v>6</v>
      </c>
      <c r="G892">
        <v>470.34404869999997</v>
      </c>
    </row>
    <row r="893" spans="1:8" x14ac:dyDescent="0.3">
      <c r="A893">
        <v>2011</v>
      </c>
      <c r="B893" t="s">
        <v>11</v>
      </c>
      <c r="C893">
        <v>2005</v>
      </c>
      <c r="D893">
        <v>89</v>
      </c>
      <c r="E893">
        <v>-2</v>
      </c>
      <c r="F893">
        <v>6</v>
      </c>
      <c r="G893">
        <v>465.59554259999999</v>
      </c>
    </row>
    <row r="894" spans="1:8" x14ac:dyDescent="0.3">
      <c r="A894">
        <v>2011</v>
      </c>
      <c r="B894" t="s">
        <v>11</v>
      </c>
      <c r="C894">
        <v>2005</v>
      </c>
      <c r="D894">
        <v>90</v>
      </c>
      <c r="E894">
        <v>-1</v>
      </c>
      <c r="F894">
        <v>6</v>
      </c>
      <c r="G894">
        <v>471.42534080000001</v>
      </c>
    </row>
    <row r="895" spans="1:8" x14ac:dyDescent="0.3">
      <c r="A895">
        <v>2011</v>
      </c>
      <c r="B895" t="s">
        <v>11</v>
      </c>
      <c r="C895">
        <v>2005</v>
      </c>
      <c r="D895">
        <v>91</v>
      </c>
      <c r="E895">
        <v>0</v>
      </c>
      <c r="F895">
        <v>6</v>
      </c>
      <c r="G895">
        <v>494.39215289999999</v>
      </c>
    </row>
    <row r="896" spans="1:8" x14ac:dyDescent="0.3">
      <c r="A896">
        <v>2011</v>
      </c>
      <c r="B896" t="s">
        <v>11</v>
      </c>
      <c r="C896">
        <v>2005</v>
      </c>
      <c r="D896">
        <v>92</v>
      </c>
      <c r="E896">
        <v>1</v>
      </c>
      <c r="F896">
        <v>6</v>
      </c>
      <c r="G896">
        <v>490.35640519999998</v>
      </c>
    </row>
    <row r="897" spans="1:8" x14ac:dyDescent="0.3">
      <c r="A897">
        <v>2011</v>
      </c>
      <c r="B897" t="s">
        <v>11</v>
      </c>
      <c r="C897">
        <v>2005</v>
      </c>
      <c r="D897">
        <v>93</v>
      </c>
      <c r="E897">
        <v>2</v>
      </c>
      <c r="F897">
        <v>6</v>
      </c>
      <c r="G897">
        <v>491.77739220000001</v>
      </c>
    </row>
    <row r="898" spans="1:8" x14ac:dyDescent="0.3">
      <c r="A898">
        <v>2011</v>
      </c>
      <c r="B898" t="s">
        <v>11</v>
      </c>
      <c r="C898">
        <v>2005</v>
      </c>
      <c r="D898">
        <v>94</v>
      </c>
      <c r="E898">
        <v>3</v>
      </c>
      <c r="F898">
        <v>6</v>
      </c>
      <c r="G898">
        <v>493.82918619999998</v>
      </c>
    </row>
    <row r="899" spans="1:8" x14ac:dyDescent="0.3">
      <c r="A899">
        <v>2011</v>
      </c>
      <c r="B899" t="s">
        <v>11</v>
      </c>
      <c r="C899">
        <v>2005</v>
      </c>
      <c r="D899">
        <v>95</v>
      </c>
      <c r="E899">
        <v>4</v>
      </c>
      <c r="F899">
        <v>6</v>
      </c>
      <c r="G899">
        <v>495.57978589999999</v>
      </c>
    </row>
    <row r="900" spans="1:8" x14ac:dyDescent="0.3">
      <c r="A900">
        <v>2011</v>
      </c>
      <c r="B900" t="s">
        <v>11</v>
      </c>
      <c r="C900">
        <v>2005</v>
      </c>
      <c r="D900">
        <v>96</v>
      </c>
      <c r="E900">
        <v>5</v>
      </c>
      <c r="F900">
        <v>6</v>
      </c>
      <c r="G900">
        <v>496.83466479999998</v>
      </c>
    </row>
    <row r="901" spans="1:8" x14ac:dyDescent="0.3">
      <c r="A901">
        <v>2011</v>
      </c>
      <c r="B901" t="s">
        <v>11</v>
      </c>
      <c r="C901">
        <v>2005</v>
      </c>
      <c r="D901">
        <v>97</v>
      </c>
      <c r="E901">
        <v>6</v>
      </c>
      <c r="F901">
        <v>6</v>
      </c>
      <c r="G901">
        <v>511.46676660000003</v>
      </c>
    </row>
    <row r="902" spans="1:8" x14ac:dyDescent="0.3">
      <c r="A902">
        <v>2016</v>
      </c>
      <c r="B902" t="s">
        <v>11</v>
      </c>
      <c r="C902">
        <v>2005</v>
      </c>
      <c r="D902">
        <v>88</v>
      </c>
      <c r="E902">
        <v>-3</v>
      </c>
      <c r="F902">
        <v>1</v>
      </c>
      <c r="G902">
        <v>2761.9107319999998</v>
      </c>
      <c r="H902">
        <v>0.63004886699999996</v>
      </c>
    </row>
    <row r="903" spans="1:8" x14ac:dyDescent="0.3">
      <c r="A903">
        <v>2016</v>
      </c>
      <c r="B903" t="s">
        <v>11</v>
      </c>
      <c r="C903">
        <v>2005</v>
      </c>
      <c r="D903">
        <v>89</v>
      </c>
      <c r="E903">
        <v>-2</v>
      </c>
      <c r="F903">
        <v>1</v>
      </c>
      <c r="G903">
        <v>2768.8201330000002</v>
      </c>
      <c r="H903">
        <v>0.62511659100000005</v>
      </c>
    </row>
    <row r="904" spans="1:8" x14ac:dyDescent="0.3">
      <c r="A904">
        <v>2016</v>
      </c>
      <c r="B904" t="s">
        <v>11</v>
      </c>
      <c r="C904">
        <v>2005</v>
      </c>
      <c r="D904">
        <v>90</v>
      </c>
      <c r="E904">
        <v>-1</v>
      </c>
      <c r="F904">
        <v>1</v>
      </c>
      <c r="G904">
        <v>2802.354284</v>
      </c>
      <c r="H904">
        <v>0.70886859700000004</v>
      </c>
    </row>
    <row r="905" spans="1:8" x14ac:dyDescent="0.3">
      <c r="A905">
        <v>2016</v>
      </c>
      <c r="B905" t="s">
        <v>11</v>
      </c>
      <c r="C905">
        <v>2005</v>
      </c>
      <c r="D905">
        <v>91</v>
      </c>
      <c r="E905">
        <v>0</v>
      </c>
      <c r="F905">
        <v>1</v>
      </c>
      <c r="G905">
        <v>2877.369533</v>
      </c>
      <c r="H905">
        <v>0.88054007499999998</v>
      </c>
    </row>
    <row r="906" spans="1:8" x14ac:dyDescent="0.3">
      <c r="A906">
        <v>2016</v>
      </c>
      <c r="B906" t="s">
        <v>11</v>
      </c>
      <c r="C906">
        <v>2005</v>
      </c>
      <c r="D906">
        <v>92</v>
      </c>
      <c r="E906">
        <v>1</v>
      </c>
      <c r="F906">
        <v>1</v>
      </c>
      <c r="G906">
        <v>2871.0886820000001</v>
      </c>
      <c r="H906">
        <v>0.79645288999999997</v>
      </c>
    </row>
    <row r="907" spans="1:8" x14ac:dyDescent="0.3">
      <c r="A907">
        <v>2016</v>
      </c>
      <c r="B907" t="s">
        <v>11</v>
      </c>
      <c r="C907">
        <v>2005</v>
      </c>
      <c r="D907">
        <v>93</v>
      </c>
      <c r="E907">
        <v>2</v>
      </c>
      <c r="F907">
        <v>1</v>
      </c>
      <c r="G907">
        <v>2881.2246150000001</v>
      </c>
      <c r="H907">
        <v>0.75793880899999999</v>
      </c>
    </row>
    <row r="908" spans="1:8" x14ac:dyDescent="0.3">
      <c r="A908">
        <v>2016</v>
      </c>
      <c r="B908" t="s">
        <v>11</v>
      </c>
      <c r="C908">
        <v>2005</v>
      </c>
      <c r="D908">
        <v>94</v>
      </c>
      <c r="E908">
        <v>3</v>
      </c>
      <c r="F908">
        <v>1</v>
      </c>
      <c r="G908">
        <v>2895.4483460000001</v>
      </c>
      <c r="H908">
        <v>0.73614418100000001</v>
      </c>
    </row>
    <row r="909" spans="1:8" x14ac:dyDescent="0.3">
      <c r="A909">
        <v>2016</v>
      </c>
      <c r="B909" t="s">
        <v>11</v>
      </c>
      <c r="C909">
        <v>2005</v>
      </c>
      <c r="D909">
        <v>95</v>
      </c>
      <c r="E909">
        <v>4</v>
      </c>
      <c r="F909">
        <v>1</v>
      </c>
      <c r="G909">
        <v>2910.291365</v>
      </c>
      <c r="H909">
        <v>0.72085663</v>
      </c>
    </row>
    <row r="910" spans="1:8" x14ac:dyDescent="0.3">
      <c r="A910">
        <v>2016</v>
      </c>
      <c r="B910" t="s">
        <v>11</v>
      </c>
      <c r="C910">
        <v>2005</v>
      </c>
      <c r="D910">
        <v>96</v>
      </c>
      <c r="E910">
        <v>5</v>
      </c>
      <c r="F910">
        <v>1</v>
      </c>
      <c r="G910">
        <v>2925.0851259999999</v>
      </c>
      <c r="H910">
        <v>0.70865516699999997</v>
      </c>
    </row>
    <row r="911" spans="1:8" x14ac:dyDescent="0.3">
      <c r="A911">
        <v>2016</v>
      </c>
      <c r="B911" t="s">
        <v>11</v>
      </c>
      <c r="C911">
        <v>2005</v>
      </c>
      <c r="D911">
        <v>97</v>
      </c>
      <c r="E911">
        <v>6</v>
      </c>
      <c r="F911">
        <v>1</v>
      </c>
      <c r="G911">
        <v>2976.23819</v>
      </c>
      <c r="H911">
        <v>0.79210176399999999</v>
      </c>
    </row>
    <row r="912" spans="1:8" x14ac:dyDescent="0.3">
      <c r="A912">
        <v>2016</v>
      </c>
      <c r="B912" t="s">
        <v>11</v>
      </c>
      <c r="C912">
        <v>2005</v>
      </c>
      <c r="D912">
        <v>88</v>
      </c>
      <c r="E912">
        <v>-3</v>
      </c>
      <c r="F912">
        <v>2</v>
      </c>
      <c r="G912">
        <v>1539.826728</v>
      </c>
      <c r="H912">
        <v>0.67182770199999997</v>
      </c>
    </row>
    <row r="913" spans="1:8" x14ac:dyDescent="0.3">
      <c r="A913">
        <v>2016</v>
      </c>
      <c r="B913" t="s">
        <v>11</v>
      </c>
      <c r="C913">
        <v>2005</v>
      </c>
      <c r="D913">
        <v>89</v>
      </c>
      <c r="E913">
        <v>-2</v>
      </c>
      <c r="F913">
        <v>2</v>
      </c>
      <c r="G913">
        <v>1539.56287</v>
      </c>
      <c r="H913">
        <v>0.66705515199999998</v>
      </c>
    </row>
    <row r="914" spans="1:8" x14ac:dyDescent="0.3">
      <c r="A914">
        <v>2016</v>
      </c>
      <c r="B914" t="s">
        <v>11</v>
      </c>
      <c r="C914">
        <v>2005</v>
      </c>
      <c r="D914">
        <v>90</v>
      </c>
      <c r="E914">
        <v>-1</v>
      </c>
      <c r="F914">
        <v>2</v>
      </c>
      <c r="G914">
        <v>1559.518041</v>
      </c>
      <c r="H914">
        <v>0.75038928400000005</v>
      </c>
    </row>
    <row r="915" spans="1:8" x14ac:dyDescent="0.3">
      <c r="A915">
        <v>2016</v>
      </c>
      <c r="B915" t="s">
        <v>11</v>
      </c>
      <c r="C915">
        <v>2005</v>
      </c>
      <c r="D915">
        <v>91</v>
      </c>
      <c r="E915">
        <v>0</v>
      </c>
      <c r="F915">
        <v>2</v>
      </c>
      <c r="G915">
        <v>1611.23278</v>
      </c>
      <c r="H915">
        <v>0.90714481300000005</v>
      </c>
    </row>
    <row r="916" spans="1:8" x14ac:dyDescent="0.3">
      <c r="A916">
        <v>2016</v>
      </c>
      <c r="B916" t="s">
        <v>11</v>
      </c>
      <c r="C916">
        <v>2005</v>
      </c>
      <c r="D916">
        <v>92</v>
      </c>
      <c r="E916">
        <v>1</v>
      </c>
      <c r="F916">
        <v>2</v>
      </c>
      <c r="G916">
        <v>1603.2879829999999</v>
      </c>
      <c r="H916">
        <v>0.81759129100000005</v>
      </c>
    </row>
    <row r="917" spans="1:8" x14ac:dyDescent="0.3">
      <c r="A917">
        <v>2016</v>
      </c>
      <c r="B917" t="s">
        <v>11</v>
      </c>
      <c r="C917">
        <v>2005</v>
      </c>
      <c r="D917">
        <v>93</v>
      </c>
      <c r="E917">
        <v>2</v>
      </c>
      <c r="F917">
        <v>2</v>
      </c>
      <c r="G917">
        <v>1607.8303490000001</v>
      </c>
      <c r="H917">
        <v>0.78308560699999996</v>
      </c>
    </row>
    <row r="918" spans="1:8" x14ac:dyDescent="0.3">
      <c r="A918">
        <v>2016</v>
      </c>
      <c r="B918" t="s">
        <v>11</v>
      </c>
      <c r="C918">
        <v>2005</v>
      </c>
      <c r="D918">
        <v>94</v>
      </c>
      <c r="E918">
        <v>3</v>
      </c>
      <c r="F918">
        <v>2</v>
      </c>
      <c r="G918">
        <v>1614.906941</v>
      </c>
      <c r="H918">
        <v>0.76377220300000004</v>
      </c>
    </row>
    <row r="919" spans="1:8" x14ac:dyDescent="0.3">
      <c r="A919">
        <v>2016</v>
      </c>
      <c r="B919" t="s">
        <v>11</v>
      </c>
      <c r="C919">
        <v>2005</v>
      </c>
      <c r="D919">
        <v>95</v>
      </c>
      <c r="E919">
        <v>4</v>
      </c>
      <c r="F919">
        <v>2</v>
      </c>
      <c r="G919">
        <v>1621.1208730000001</v>
      </c>
      <c r="H919">
        <v>0.75044853300000003</v>
      </c>
    </row>
    <row r="920" spans="1:8" x14ac:dyDescent="0.3">
      <c r="A920">
        <v>2016</v>
      </c>
      <c r="B920" t="s">
        <v>11</v>
      </c>
      <c r="C920">
        <v>2005</v>
      </c>
      <c r="D920">
        <v>96</v>
      </c>
      <c r="E920">
        <v>5</v>
      </c>
      <c r="F920">
        <v>2</v>
      </c>
      <c r="G920">
        <v>1626.31969</v>
      </c>
      <c r="H920">
        <v>0.74002643199999996</v>
      </c>
    </row>
    <row r="921" spans="1:8" x14ac:dyDescent="0.3">
      <c r="A921">
        <v>2016</v>
      </c>
      <c r="B921" t="s">
        <v>11</v>
      </c>
      <c r="C921">
        <v>2005</v>
      </c>
      <c r="D921">
        <v>97</v>
      </c>
      <c r="E921">
        <v>6</v>
      </c>
      <c r="F921">
        <v>2</v>
      </c>
      <c r="G921">
        <v>1659.21865</v>
      </c>
      <c r="H921">
        <v>0.82201572300000003</v>
      </c>
    </row>
    <row r="922" spans="1:8" x14ac:dyDescent="0.3">
      <c r="A922">
        <v>2016</v>
      </c>
      <c r="B922" t="s">
        <v>11</v>
      </c>
      <c r="C922">
        <v>2005</v>
      </c>
      <c r="D922">
        <v>88</v>
      </c>
      <c r="E922">
        <v>-3</v>
      </c>
      <c r="F922">
        <v>3</v>
      </c>
      <c r="G922">
        <v>936.31336529999999</v>
      </c>
      <c r="H922">
        <v>0.41080327300000002</v>
      </c>
    </row>
    <row r="923" spans="1:8" x14ac:dyDescent="0.3">
      <c r="A923">
        <v>2016</v>
      </c>
      <c r="B923" t="s">
        <v>11</v>
      </c>
      <c r="C923">
        <v>2005</v>
      </c>
      <c r="D923">
        <v>89</v>
      </c>
      <c r="E923">
        <v>-2</v>
      </c>
      <c r="F923">
        <v>3</v>
      </c>
      <c r="G923">
        <v>925.98705310000003</v>
      </c>
      <c r="H923">
        <v>0.40463134499999998</v>
      </c>
    </row>
    <row r="924" spans="1:8" x14ac:dyDescent="0.3">
      <c r="A924">
        <v>2016</v>
      </c>
      <c r="B924" t="s">
        <v>11</v>
      </c>
      <c r="C924">
        <v>2005</v>
      </c>
      <c r="D924">
        <v>90</v>
      </c>
      <c r="E924">
        <v>-1</v>
      </c>
      <c r="F924">
        <v>3</v>
      </c>
      <c r="G924">
        <v>936.36737200000005</v>
      </c>
      <c r="H924">
        <v>0.49102522599999998</v>
      </c>
    </row>
    <row r="925" spans="1:8" x14ac:dyDescent="0.3">
      <c r="A925">
        <v>2016</v>
      </c>
      <c r="B925" t="s">
        <v>11</v>
      </c>
      <c r="C925">
        <v>2005</v>
      </c>
      <c r="D925">
        <v>91</v>
      </c>
      <c r="E925">
        <v>0</v>
      </c>
      <c r="F925">
        <v>3</v>
      </c>
      <c r="G925">
        <v>981.45075199999997</v>
      </c>
      <c r="H925">
        <v>0.71766495399999997</v>
      </c>
    </row>
    <row r="926" spans="1:8" x14ac:dyDescent="0.3">
      <c r="A926">
        <v>2016</v>
      </c>
      <c r="B926" t="s">
        <v>11</v>
      </c>
      <c r="C926">
        <v>2005</v>
      </c>
      <c r="D926">
        <v>92</v>
      </c>
      <c r="E926">
        <v>1</v>
      </c>
      <c r="F926">
        <v>3</v>
      </c>
      <c r="G926">
        <v>968.7633098</v>
      </c>
      <c r="H926">
        <v>0.70484793300000004</v>
      </c>
    </row>
    <row r="927" spans="1:8" x14ac:dyDescent="0.3">
      <c r="A927">
        <v>2016</v>
      </c>
      <c r="B927" t="s">
        <v>11</v>
      </c>
      <c r="C927">
        <v>2005</v>
      </c>
      <c r="D927">
        <v>93</v>
      </c>
      <c r="E927">
        <v>2</v>
      </c>
      <c r="F927">
        <v>3</v>
      </c>
      <c r="G927">
        <v>961.84539529999995</v>
      </c>
      <c r="H927">
        <v>0.68288319799999997</v>
      </c>
    </row>
    <row r="928" spans="1:8" x14ac:dyDescent="0.3">
      <c r="A928">
        <v>2016</v>
      </c>
      <c r="B928" t="s">
        <v>11</v>
      </c>
      <c r="C928">
        <v>2005</v>
      </c>
      <c r="D928">
        <v>94</v>
      </c>
      <c r="E928">
        <v>3</v>
      </c>
      <c r="F928">
        <v>3</v>
      </c>
      <c r="G928">
        <v>955.92247210000005</v>
      </c>
      <c r="H928">
        <v>0.66693902100000002</v>
      </c>
    </row>
    <row r="929" spans="1:8" x14ac:dyDescent="0.3">
      <c r="A929">
        <v>2016</v>
      </c>
      <c r="B929" t="s">
        <v>11</v>
      </c>
      <c r="C929">
        <v>2005</v>
      </c>
      <c r="D929">
        <v>95</v>
      </c>
      <c r="E929">
        <v>4</v>
      </c>
      <c r="F929">
        <v>3</v>
      </c>
      <c r="G929">
        <v>949.88539479999997</v>
      </c>
      <c r="H929">
        <v>0.65277439999999998</v>
      </c>
    </row>
    <row r="930" spans="1:8" x14ac:dyDescent="0.3">
      <c r="A930">
        <v>2016</v>
      </c>
      <c r="B930" t="s">
        <v>11</v>
      </c>
      <c r="C930">
        <v>2005</v>
      </c>
      <c r="D930">
        <v>96</v>
      </c>
      <c r="E930">
        <v>5</v>
      </c>
      <c r="F930">
        <v>3</v>
      </c>
      <c r="G930">
        <v>943.40391099999999</v>
      </c>
      <c r="H930">
        <v>0.63900924100000001</v>
      </c>
    </row>
    <row r="931" spans="1:8" x14ac:dyDescent="0.3">
      <c r="A931">
        <v>2016</v>
      </c>
      <c r="B931" t="s">
        <v>11</v>
      </c>
      <c r="C931">
        <v>2005</v>
      </c>
      <c r="D931">
        <v>97</v>
      </c>
      <c r="E931">
        <v>6</v>
      </c>
      <c r="F931">
        <v>3</v>
      </c>
      <c r="G931">
        <v>965.1996335</v>
      </c>
      <c r="H931">
        <v>0.73238579800000003</v>
      </c>
    </row>
    <row r="932" spans="1:8" x14ac:dyDescent="0.3">
      <c r="A932">
        <v>2016</v>
      </c>
      <c r="B932" t="s">
        <v>11</v>
      </c>
      <c r="C932">
        <v>2005</v>
      </c>
      <c r="D932">
        <v>88</v>
      </c>
      <c r="E932">
        <v>-3</v>
      </c>
      <c r="F932">
        <v>4</v>
      </c>
      <c r="G932">
        <v>442.16239849999999</v>
      </c>
      <c r="H932">
        <v>0.30550223500000001</v>
      </c>
    </row>
    <row r="933" spans="1:8" x14ac:dyDescent="0.3">
      <c r="A933">
        <v>2016</v>
      </c>
      <c r="B933" t="s">
        <v>11</v>
      </c>
      <c r="C933">
        <v>2005</v>
      </c>
      <c r="D933">
        <v>89</v>
      </c>
      <c r="E933">
        <v>-2</v>
      </c>
      <c r="F933">
        <v>4</v>
      </c>
      <c r="G933">
        <v>441.276117</v>
      </c>
      <c r="H933">
        <v>0.29866091</v>
      </c>
    </row>
    <row r="934" spans="1:8" x14ac:dyDescent="0.3">
      <c r="A934">
        <v>2016</v>
      </c>
      <c r="B934" t="s">
        <v>11</v>
      </c>
      <c r="C934">
        <v>2005</v>
      </c>
      <c r="D934">
        <v>90</v>
      </c>
      <c r="E934">
        <v>-1</v>
      </c>
      <c r="F934">
        <v>4</v>
      </c>
      <c r="G934">
        <v>461.4439309</v>
      </c>
      <c r="H934">
        <v>0.39250041200000002</v>
      </c>
    </row>
    <row r="935" spans="1:8" x14ac:dyDescent="0.3">
      <c r="A935">
        <v>2016</v>
      </c>
      <c r="B935" t="s">
        <v>11</v>
      </c>
      <c r="C935">
        <v>2005</v>
      </c>
      <c r="D935">
        <v>91</v>
      </c>
      <c r="E935">
        <v>0</v>
      </c>
      <c r="F935">
        <v>4</v>
      </c>
      <c r="G935">
        <v>516.19357630000002</v>
      </c>
      <c r="H935">
        <v>0.64301098899999998</v>
      </c>
    </row>
    <row r="936" spans="1:8" x14ac:dyDescent="0.3">
      <c r="A936">
        <v>2016</v>
      </c>
      <c r="B936" t="s">
        <v>11</v>
      </c>
      <c r="C936">
        <v>2005</v>
      </c>
      <c r="D936">
        <v>92</v>
      </c>
      <c r="E936">
        <v>1</v>
      </c>
      <c r="F936">
        <v>4</v>
      </c>
      <c r="G936">
        <v>509.15814180000001</v>
      </c>
      <c r="H936">
        <v>0.64739143300000002</v>
      </c>
    </row>
    <row r="937" spans="1:8" x14ac:dyDescent="0.3">
      <c r="A937">
        <v>2016</v>
      </c>
      <c r="B937" t="s">
        <v>11</v>
      </c>
      <c r="C937">
        <v>2005</v>
      </c>
      <c r="D937">
        <v>93</v>
      </c>
      <c r="E937">
        <v>2</v>
      </c>
      <c r="F937">
        <v>4</v>
      </c>
      <c r="G937">
        <v>519.88338820000001</v>
      </c>
      <c r="H937">
        <v>0.62955535699999998</v>
      </c>
    </row>
    <row r="938" spans="1:8" x14ac:dyDescent="0.3">
      <c r="A938">
        <v>2016</v>
      </c>
      <c r="B938" t="s">
        <v>11</v>
      </c>
      <c r="C938">
        <v>2005</v>
      </c>
      <c r="D938">
        <v>94</v>
      </c>
      <c r="E938">
        <v>3</v>
      </c>
      <c r="F938">
        <v>4</v>
      </c>
      <c r="G938">
        <v>532.08834509999997</v>
      </c>
      <c r="H938">
        <v>0.61443368099999995</v>
      </c>
    </row>
    <row r="939" spans="1:8" x14ac:dyDescent="0.3">
      <c r="A939">
        <v>2016</v>
      </c>
      <c r="B939" t="s">
        <v>11</v>
      </c>
      <c r="C939">
        <v>2005</v>
      </c>
      <c r="D939">
        <v>95</v>
      </c>
      <c r="E939">
        <v>4</v>
      </c>
      <c r="F939">
        <v>4</v>
      </c>
      <c r="G939">
        <v>543.80397319999997</v>
      </c>
      <c r="H939">
        <v>0.59969717899999997</v>
      </c>
    </row>
    <row r="940" spans="1:8" x14ac:dyDescent="0.3">
      <c r="A940">
        <v>2016</v>
      </c>
      <c r="B940" t="s">
        <v>11</v>
      </c>
      <c r="C940">
        <v>2005</v>
      </c>
      <c r="D940">
        <v>96</v>
      </c>
      <c r="E940">
        <v>5</v>
      </c>
      <c r="F940">
        <v>4</v>
      </c>
      <c r="G940">
        <v>555.192047</v>
      </c>
      <c r="H940">
        <v>0.58490489599999995</v>
      </c>
    </row>
    <row r="941" spans="1:8" x14ac:dyDescent="0.3">
      <c r="A941">
        <v>2016</v>
      </c>
      <c r="B941" t="s">
        <v>11</v>
      </c>
      <c r="C941">
        <v>2005</v>
      </c>
      <c r="D941">
        <v>97</v>
      </c>
      <c r="E941">
        <v>6</v>
      </c>
      <c r="F941">
        <v>4</v>
      </c>
      <c r="G941">
        <v>594.65494239999998</v>
      </c>
      <c r="H941">
        <v>0.68726296499999995</v>
      </c>
    </row>
    <row r="942" spans="1:8" x14ac:dyDescent="0.3">
      <c r="A942">
        <v>2016</v>
      </c>
      <c r="B942" t="s">
        <v>11</v>
      </c>
      <c r="C942">
        <v>2005</v>
      </c>
      <c r="D942">
        <v>88</v>
      </c>
      <c r="E942">
        <v>-3</v>
      </c>
      <c r="F942">
        <v>5</v>
      </c>
      <c r="G942">
        <v>831.47339750000003</v>
      </c>
      <c r="H942">
        <v>0.29690460699999999</v>
      </c>
    </row>
    <row r="943" spans="1:8" x14ac:dyDescent="0.3">
      <c r="A943">
        <v>2016</v>
      </c>
      <c r="B943" t="s">
        <v>11</v>
      </c>
      <c r="C943">
        <v>2005</v>
      </c>
      <c r="D943">
        <v>89</v>
      </c>
      <c r="E943">
        <v>-2</v>
      </c>
      <c r="F943">
        <v>5</v>
      </c>
      <c r="G943">
        <v>827.49400219999995</v>
      </c>
      <c r="H943">
        <v>0.28965258799999999</v>
      </c>
    </row>
    <row r="944" spans="1:8" x14ac:dyDescent="0.3">
      <c r="A944">
        <v>2016</v>
      </c>
      <c r="B944" t="s">
        <v>11</v>
      </c>
      <c r="C944">
        <v>2005</v>
      </c>
      <c r="D944">
        <v>90</v>
      </c>
      <c r="E944">
        <v>-1</v>
      </c>
      <c r="F944">
        <v>5</v>
      </c>
      <c r="G944">
        <v>838.27996929999995</v>
      </c>
      <c r="H944">
        <v>0.38805152399999998</v>
      </c>
    </row>
    <row r="945" spans="1:8" x14ac:dyDescent="0.3">
      <c r="A945">
        <v>2016</v>
      </c>
      <c r="B945" t="s">
        <v>11</v>
      </c>
      <c r="C945">
        <v>2005</v>
      </c>
      <c r="D945">
        <v>91</v>
      </c>
      <c r="E945">
        <v>0</v>
      </c>
      <c r="F945">
        <v>5</v>
      </c>
      <c r="G945">
        <v>872.18993030000001</v>
      </c>
      <c r="H945">
        <v>0.65514880200000003</v>
      </c>
    </row>
    <row r="946" spans="1:8" x14ac:dyDescent="0.3">
      <c r="A946">
        <v>2016</v>
      </c>
      <c r="B946" t="s">
        <v>11</v>
      </c>
      <c r="C946">
        <v>2005</v>
      </c>
      <c r="D946">
        <v>92</v>
      </c>
      <c r="E946">
        <v>1</v>
      </c>
      <c r="F946">
        <v>5</v>
      </c>
      <c r="G946">
        <v>862.31780270000002</v>
      </c>
      <c r="H946">
        <v>0.66422130199999996</v>
      </c>
    </row>
    <row r="947" spans="1:8" x14ac:dyDescent="0.3">
      <c r="A947">
        <v>2016</v>
      </c>
      <c r="B947" t="s">
        <v>11</v>
      </c>
      <c r="C947">
        <v>2005</v>
      </c>
      <c r="D947">
        <v>93</v>
      </c>
      <c r="E947">
        <v>2</v>
      </c>
      <c r="F947">
        <v>5</v>
      </c>
      <c r="G947">
        <v>864.19273869999995</v>
      </c>
      <c r="H947">
        <v>0.64847586000000002</v>
      </c>
    </row>
    <row r="948" spans="1:8" x14ac:dyDescent="0.3">
      <c r="A948">
        <v>2016</v>
      </c>
      <c r="B948" t="s">
        <v>11</v>
      </c>
      <c r="C948">
        <v>2005</v>
      </c>
      <c r="D948">
        <v>94</v>
      </c>
      <c r="E948">
        <v>3</v>
      </c>
      <c r="F948">
        <v>5</v>
      </c>
      <c r="G948">
        <v>867.72745970000005</v>
      </c>
      <c r="H948">
        <v>0.63428826199999999</v>
      </c>
    </row>
    <row r="949" spans="1:8" x14ac:dyDescent="0.3">
      <c r="A949">
        <v>2016</v>
      </c>
      <c r="B949" t="s">
        <v>11</v>
      </c>
      <c r="C949">
        <v>2005</v>
      </c>
      <c r="D949">
        <v>95</v>
      </c>
      <c r="E949">
        <v>4</v>
      </c>
      <c r="F949">
        <v>5</v>
      </c>
      <c r="G949">
        <v>871.61903789999997</v>
      </c>
      <c r="H949">
        <v>0.61971971599999998</v>
      </c>
    </row>
    <row r="950" spans="1:8" x14ac:dyDescent="0.3">
      <c r="A950">
        <v>2016</v>
      </c>
      <c r="B950" t="s">
        <v>11</v>
      </c>
      <c r="C950">
        <v>2005</v>
      </c>
      <c r="D950">
        <v>96</v>
      </c>
      <c r="E950">
        <v>5</v>
      </c>
      <c r="F950">
        <v>5</v>
      </c>
      <c r="G950">
        <v>874.87981709999997</v>
      </c>
      <c r="H950">
        <v>0.60457583299999995</v>
      </c>
    </row>
    <row r="951" spans="1:8" x14ac:dyDescent="0.3">
      <c r="A951">
        <v>2016</v>
      </c>
      <c r="B951" t="s">
        <v>11</v>
      </c>
      <c r="C951">
        <v>2005</v>
      </c>
      <c r="D951">
        <v>97</v>
      </c>
      <c r="E951">
        <v>6</v>
      </c>
      <c r="F951">
        <v>5</v>
      </c>
      <c r="G951">
        <v>898.00524089999999</v>
      </c>
      <c r="H951">
        <v>0.71515322999999997</v>
      </c>
    </row>
    <row r="952" spans="1:8" x14ac:dyDescent="0.3">
      <c r="A952">
        <v>2016</v>
      </c>
      <c r="B952" t="s">
        <v>11</v>
      </c>
      <c r="C952">
        <v>2005</v>
      </c>
      <c r="D952">
        <v>88</v>
      </c>
      <c r="E952">
        <v>-3</v>
      </c>
      <c r="F952">
        <v>6</v>
      </c>
      <c r="G952">
        <v>511.49055399999997</v>
      </c>
    </row>
    <row r="953" spans="1:8" x14ac:dyDescent="0.3">
      <c r="A953">
        <v>2016</v>
      </c>
      <c r="B953" t="s">
        <v>11</v>
      </c>
      <c r="C953">
        <v>2005</v>
      </c>
      <c r="D953">
        <v>89</v>
      </c>
      <c r="E953">
        <v>-2</v>
      </c>
      <c r="F953">
        <v>6</v>
      </c>
      <c r="G953">
        <v>506.06987140000001</v>
      </c>
    </row>
    <row r="954" spans="1:8" x14ac:dyDescent="0.3">
      <c r="A954">
        <v>2016</v>
      </c>
      <c r="B954" t="s">
        <v>11</v>
      </c>
      <c r="C954">
        <v>2005</v>
      </c>
      <c r="D954">
        <v>90</v>
      </c>
      <c r="E954">
        <v>-1</v>
      </c>
      <c r="F954">
        <v>6</v>
      </c>
      <c r="G954">
        <v>511.37635360000002</v>
      </c>
    </row>
    <row r="955" spans="1:8" x14ac:dyDescent="0.3">
      <c r="A955">
        <v>2016</v>
      </c>
      <c r="B955" t="s">
        <v>11</v>
      </c>
      <c r="C955">
        <v>2005</v>
      </c>
      <c r="D955">
        <v>91</v>
      </c>
      <c r="E955">
        <v>0</v>
      </c>
      <c r="F955">
        <v>6</v>
      </c>
      <c r="G955">
        <v>534.04476820000002</v>
      </c>
    </row>
    <row r="956" spans="1:8" x14ac:dyDescent="0.3">
      <c r="A956">
        <v>2016</v>
      </c>
      <c r="B956" t="s">
        <v>11</v>
      </c>
      <c r="C956">
        <v>2005</v>
      </c>
      <c r="D956">
        <v>92</v>
      </c>
      <c r="E956">
        <v>1</v>
      </c>
      <c r="F956">
        <v>6</v>
      </c>
      <c r="G956">
        <v>529.40647449999994</v>
      </c>
    </row>
    <row r="957" spans="1:8" x14ac:dyDescent="0.3">
      <c r="A957">
        <v>2016</v>
      </c>
      <c r="B957" t="s">
        <v>11</v>
      </c>
      <c r="C957">
        <v>2005</v>
      </c>
      <c r="D957">
        <v>93</v>
      </c>
      <c r="E957">
        <v>2</v>
      </c>
      <c r="F957">
        <v>6</v>
      </c>
      <c r="G957">
        <v>530.4145542</v>
      </c>
    </row>
    <row r="958" spans="1:8" x14ac:dyDescent="0.3">
      <c r="A958">
        <v>2016</v>
      </c>
      <c r="B958" t="s">
        <v>11</v>
      </c>
      <c r="C958">
        <v>2005</v>
      </c>
      <c r="D958">
        <v>94</v>
      </c>
      <c r="E958">
        <v>3</v>
      </c>
      <c r="F958">
        <v>6</v>
      </c>
      <c r="G958">
        <v>532.14960710000003</v>
      </c>
    </row>
    <row r="959" spans="1:8" x14ac:dyDescent="0.3">
      <c r="A959">
        <v>2016</v>
      </c>
      <c r="B959" t="s">
        <v>11</v>
      </c>
      <c r="C959">
        <v>2005</v>
      </c>
      <c r="D959">
        <v>95</v>
      </c>
      <c r="E959">
        <v>4</v>
      </c>
      <c r="F959">
        <v>6</v>
      </c>
      <c r="G959">
        <v>533.62871319999999</v>
      </c>
    </row>
    <row r="960" spans="1:8" x14ac:dyDescent="0.3">
      <c r="A960">
        <v>2016</v>
      </c>
      <c r="B960" t="s">
        <v>11</v>
      </c>
      <c r="C960">
        <v>2005</v>
      </c>
      <c r="D960">
        <v>96</v>
      </c>
      <c r="E960">
        <v>5</v>
      </c>
      <c r="F960">
        <v>6</v>
      </c>
      <c r="G960">
        <v>534.62798659999999</v>
      </c>
    </row>
    <row r="961" spans="1:8" x14ac:dyDescent="0.3">
      <c r="A961">
        <v>2016</v>
      </c>
      <c r="B961" t="s">
        <v>11</v>
      </c>
      <c r="C961">
        <v>2005</v>
      </c>
      <c r="D961">
        <v>97</v>
      </c>
      <c r="E961">
        <v>6</v>
      </c>
      <c r="F961">
        <v>6</v>
      </c>
      <c r="G961">
        <v>549.10394340000005</v>
      </c>
    </row>
    <row r="962" spans="1:8" x14ac:dyDescent="0.3">
      <c r="A962">
        <v>2001</v>
      </c>
      <c r="B962" t="s">
        <v>12</v>
      </c>
      <c r="C962">
        <v>2005</v>
      </c>
      <c r="D962">
        <v>118</v>
      </c>
      <c r="E962">
        <v>-3</v>
      </c>
      <c r="F962">
        <v>1</v>
      </c>
      <c r="G962">
        <v>2272.1357870000002</v>
      </c>
      <c r="H962">
        <v>0.65495982900000005</v>
      </c>
    </row>
    <row r="963" spans="1:8" x14ac:dyDescent="0.3">
      <c r="A963">
        <v>2001</v>
      </c>
      <c r="B963" t="s">
        <v>12</v>
      </c>
      <c r="C963">
        <v>2005</v>
      </c>
      <c r="D963">
        <v>119</v>
      </c>
      <c r="E963">
        <v>-2</v>
      </c>
      <c r="F963">
        <v>1</v>
      </c>
      <c r="G963">
        <v>2278.7392559999998</v>
      </c>
      <c r="H963">
        <v>0.64955254200000001</v>
      </c>
    </row>
    <row r="964" spans="1:8" x14ac:dyDescent="0.3">
      <c r="A964">
        <v>2001</v>
      </c>
      <c r="B964" t="s">
        <v>12</v>
      </c>
      <c r="C964">
        <v>2005</v>
      </c>
      <c r="D964">
        <v>120</v>
      </c>
      <c r="E964">
        <v>-1</v>
      </c>
      <c r="F964">
        <v>1</v>
      </c>
      <c r="G964">
        <v>2284.6205660000001</v>
      </c>
      <c r="H964">
        <v>0.64447712999999995</v>
      </c>
    </row>
    <row r="965" spans="1:8" x14ac:dyDescent="0.3">
      <c r="A965">
        <v>2001</v>
      </c>
      <c r="B965" t="s">
        <v>12</v>
      </c>
      <c r="C965">
        <v>2005</v>
      </c>
      <c r="D965">
        <v>121</v>
      </c>
      <c r="E965">
        <v>0</v>
      </c>
      <c r="F965">
        <v>1</v>
      </c>
      <c r="G965">
        <v>2332.098422</v>
      </c>
      <c r="H965">
        <v>0.77896703199999995</v>
      </c>
    </row>
    <row r="966" spans="1:8" x14ac:dyDescent="0.3">
      <c r="A966">
        <v>2001</v>
      </c>
      <c r="B966" t="s">
        <v>12</v>
      </c>
      <c r="C966">
        <v>2005</v>
      </c>
      <c r="D966">
        <v>122</v>
      </c>
      <c r="E966">
        <v>1</v>
      </c>
      <c r="F966">
        <v>1</v>
      </c>
      <c r="G966">
        <v>2328.5549660000001</v>
      </c>
      <c r="H966">
        <v>0.74805091499999998</v>
      </c>
    </row>
    <row r="967" spans="1:8" x14ac:dyDescent="0.3">
      <c r="A967">
        <v>2001</v>
      </c>
      <c r="B967" t="s">
        <v>12</v>
      </c>
      <c r="C967">
        <v>2005</v>
      </c>
      <c r="D967">
        <v>123</v>
      </c>
      <c r="E967">
        <v>2</v>
      </c>
      <c r="F967">
        <v>1</v>
      </c>
      <c r="G967">
        <v>2336.646839</v>
      </c>
      <c r="H967">
        <v>0.728933516</v>
      </c>
    </row>
    <row r="968" spans="1:8" x14ac:dyDescent="0.3">
      <c r="A968">
        <v>2001</v>
      </c>
      <c r="B968" t="s">
        <v>12</v>
      </c>
      <c r="C968">
        <v>2005</v>
      </c>
      <c r="D968">
        <v>124</v>
      </c>
      <c r="E968">
        <v>3</v>
      </c>
      <c r="F968">
        <v>1</v>
      </c>
      <c r="G968">
        <v>2344.305574</v>
      </c>
      <c r="H968">
        <v>0.71471916899999999</v>
      </c>
    </row>
    <row r="969" spans="1:8" x14ac:dyDescent="0.3">
      <c r="A969">
        <v>2001</v>
      </c>
      <c r="B969" t="s">
        <v>12</v>
      </c>
      <c r="C969">
        <v>2005</v>
      </c>
      <c r="D969">
        <v>125</v>
      </c>
      <c r="E969">
        <v>4</v>
      </c>
      <c r="F969">
        <v>1</v>
      </c>
      <c r="G969">
        <v>2351.6762760000001</v>
      </c>
      <c r="H969">
        <v>0.70315482900000004</v>
      </c>
    </row>
    <row r="970" spans="1:8" x14ac:dyDescent="0.3">
      <c r="A970">
        <v>2001</v>
      </c>
      <c r="B970" t="s">
        <v>12</v>
      </c>
      <c r="C970">
        <v>2005</v>
      </c>
      <c r="D970">
        <v>126</v>
      </c>
      <c r="E970">
        <v>5</v>
      </c>
      <c r="F970">
        <v>1</v>
      </c>
      <c r="G970">
        <v>2358.8225590000002</v>
      </c>
      <c r="H970">
        <v>0.69337252100000002</v>
      </c>
    </row>
    <row r="971" spans="1:8" x14ac:dyDescent="0.3">
      <c r="A971">
        <v>2001</v>
      </c>
      <c r="B971" t="s">
        <v>12</v>
      </c>
      <c r="C971">
        <v>2005</v>
      </c>
      <c r="D971">
        <v>127</v>
      </c>
      <c r="E971">
        <v>6</v>
      </c>
      <c r="F971">
        <v>1</v>
      </c>
      <c r="G971">
        <v>2365.805198</v>
      </c>
      <c r="H971">
        <v>0.68499237499999999</v>
      </c>
    </row>
    <row r="972" spans="1:8" x14ac:dyDescent="0.3">
      <c r="A972">
        <v>2001</v>
      </c>
      <c r="B972" t="s">
        <v>12</v>
      </c>
      <c r="C972">
        <v>2005</v>
      </c>
      <c r="D972">
        <v>118</v>
      </c>
      <c r="E972">
        <v>-3</v>
      </c>
      <c r="F972">
        <v>2</v>
      </c>
      <c r="G972">
        <v>1233.045556</v>
      </c>
      <c r="H972">
        <v>0.70022599100000005</v>
      </c>
    </row>
    <row r="973" spans="1:8" x14ac:dyDescent="0.3">
      <c r="A973">
        <v>2001</v>
      </c>
      <c r="B973" t="s">
        <v>12</v>
      </c>
      <c r="C973">
        <v>2005</v>
      </c>
      <c r="D973">
        <v>119</v>
      </c>
      <c r="E973">
        <v>-2</v>
      </c>
      <c r="F973">
        <v>2</v>
      </c>
      <c r="G973">
        <v>1226.8294470000001</v>
      </c>
      <c r="H973">
        <v>0.69503852899999996</v>
      </c>
    </row>
    <row r="974" spans="1:8" x14ac:dyDescent="0.3">
      <c r="A974">
        <v>2001</v>
      </c>
      <c r="B974" t="s">
        <v>12</v>
      </c>
      <c r="C974">
        <v>2005</v>
      </c>
      <c r="D974">
        <v>120</v>
      </c>
      <c r="E974">
        <v>-1</v>
      </c>
      <c r="F974">
        <v>2</v>
      </c>
      <c r="G974">
        <v>1219.8426400000001</v>
      </c>
      <c r="H974">
        <v>0.69021051300000003</v>
      </c>
    </row>
    <row r="975" spans="1:8" x14ac:dyDescent="0.3">
      <c r="A975">
        <v>2001</v>
      </c>
      <c r="B975" t="s">
        <v>12</v>
      </c>
      <c r="C975">
        <v>2005</v>
      </c>
      <c r="D975">
        <v>121</v>
      </c>
      <c r="E975">
        <v>0</v>
      </c>
      <c r="F975">
        <v>2</v>
      </c>
      <c r="G975">
        <v>1244.148766</v>
      </c>
      <c r="H975">
        <v>0.81898395499999999</v>
      </c>
    </row>
    <row r="976" spans="1:8" x14ac:dyDescent="0.3">
      <c r="A976">
        <v>2001</v>
      </c>
      <c r="B976" t="s">
        <v>12</v>
      </c>
      <c r="C976">
        <v>2005</v>
      </c>
      <c r="D976">
        <v>122</v>
      </c>
      <c r="E976">
        <v>1</v>
      </c>
      <c r="F976">
        <v>2</v>
      </c>
      <c r="G976">
        <v>1230.1792820000001</v>
      </c>
      <c r="H976">
        <v>0.78403450399999997</v>
      </c>
    </row>
    <row r="977" spans="1:8" x14ac:dyDescent="0.3">
      <c r="A977">
        <v>2001</v>
      </c>
      <c r="B977" t="s">
        <v>12</v>
      </c>
      <c r="C977">
        <v>2005</v>
      </c>
      <c r="D977">
        <v>123</v>
      </c>
      <c r="E977">
        <v>2</v>
      </c>
      <c r="F977">
        <v>2</v>
      </c>
      <c r="G977">
        <v>1223.3047799999999</v>
      </c>
      <c r="H977">
        <v>0.76547101299999998</v>
      </c>
    </row>
    <row r="978" spans="1:8" x14ac:dyDescent="0.3">
      <c r="A978">
        <v>2001</v>
      </c>
      <c r="B978" t="s">
        <v>12</v>
      </c>
      <c r="C978">
        <v>2005</v>
      </c>
      <c r="D978">
        <v>124</v>
      </c>
      <c r="E978">
        <v>3</v>
      </c>
      <c r="F978">
        <v>2</v>
      </c>
      <c r="G978">
        <v>1216.4089120000001</v>
      </c>
      <c r="H978">
        <v>0.75210567299999997</v>
      </c>
    </row>
    <row r="979" spans="1:8" x14ac:dyDescent="0.3">
      <c r="A979">
        <v>2001</v>
      </c>
      <c r="B979" t="s">
        <v>12</v>
      </c>
      <c r="C979">
        <v>2005</v>
      </c>
      <c r="D979">
        <v>125</v>
      </c>
      <c r="E979">
        <v>4</v>
      </c>
      <c r="F979">
        <v>2</v>
      </c>
      <c r="G979">
        <v>1210.0374340000001</v>
      </c>
      <c r="H979">
        <v>0.74150552400000003</v>
      </c>
    </row>
    <row r="980" spans="1:8" x14ac:dyDescent="0.3">
      <c r="A980">
        <v>2001</v>
      </c>
      <c r="B980" t="s">
        <v>12</v>
      </c>
      <c r="C980">
        <v>2005</v>
      </c>
      <c r="D980">
        <v>126</v>
      </c>
      <c r="E980">
        <v>5</v>
      </c>
      <c r="F980">
        <v>2</v>
      </c>
      <c r="G980">
        <v>1203.7271169999999</v>
      </c>
      <c r="H980">
        <v>0.73253766799999998</v>
      </c>
    </row>
    <row r="981" spans="1:8" x14ac:dyDescent="0.3">
      <c r="A981">
        <v>2001</v>
      </c>
      <c r="B981" t="s">
        <v>12</v>
      </c>
      <c r="C981">
        <v>2005</v>
      </c>
      <c r="D981">
        <v>127</v>
      </c>
      <c r="E981">
        <v>6</v>
      </c>
      <c r="F981">
        <v>2</v>
      </c>
      <c r="G981">
        <v>1197.8104209999999</v>
      </c>
      <c r="H981">
        <v>0.72472463200000004</v>
      </c>
    </row>
    <row r="982" spans="1:8" x14ac:dyDescent="0.3">
      <c r="A982">
        <v>2001</v>
      </c>
      <c r="B982" t="s">
        <v>12</v>
      </c>
      <c r="C982">
        <v>2005</v>
      </c>
      <c r="D982">
        <v>118</v>
      </c>
      <c r="E982">
        <v>-3</v>
      </c>
      <c r="F982">
        <v>3</v>
      </c>
      <c r="G982">
        <v>715.68759090000003</v>
      </c>
      <c r="H982">
        <v>0.55548068100000003</v>
      </c>
    </row>
    <row r="983" spans="1:8" x14ac:dyDescent="0.3">
      <c r="A983">
        <v>2001</v>
      </c>
      <c r="B983" t="s">
        <v>12</v>
      </c>
      <c r="C983">
        <v>2005</v>
      </c>
      <c r="D983">
        <v>119</v>
      </c>
      <c r="E983">
        <v>-2</v>
      </c>
      <c r="F983">
        <v>3</v>
      </c>
      <c r="G983">
        <v>719.72076089999996</v>
      </c>
      <c r="H983">
        <v>0.54594037100000004</v>
      </c>
    </row>
    <row r="984" spans="1:8" x14ac:dyDescent="0.3">
      <c r="A984">
        <v>2001</v>
      </c>
      <c r="B984" t="s">
        <v>12</v>
      </c>
      <c r="C984">
        <v>2005</v>
      </c>
      <c r="D984">
        <v>120</v>
      </c>
      <c r="E984">
        <v>-1</v>
      </c>
      <c r="F984">
        <v>3</v>
      </c>
      <c r="G984">
        <v>724.24000209999997</v>
      </c>
      <c r="H984">
        <v>0.53665981600000001</v>
      </c>
    </row>
    <row r="985" spans="1:8" x14ac:dyDescent="0.3">
      <c r="A985">
        <v>2001</v>
      </c>
      <c r="B985" t="s">
        <v>12</v>
      </c>
      <c r="C985">
        <v>2005</v>
      </c>
      <c r="D985">
        <v>121</v>
      </c>
      <c r="E985">
        <v>0</v>
      </c>
      <c r="F985">
        <v>3</v>
      </c>
      <c r="G985">
        <v>758.44172470000001</v>
      </c>
      <c r="H985">
        <v>0.68089210099999997</v>
      </c>
    </row>
    <row r="986" spans="1:8" x14ac:dyDescent="0.3">
      <c r="A986">
        <v>2001</v>
      </c>
      <c r="B986" t="s">
        <v>12</v>
      </c>
      <c r="C986">
        <v>2005</v>
      </c>
      <c r="D986">
        <v>122</v>
      </c>
      <c r="E986">
        <v>1</v>
      </c>
      <c r="F986">
        <v>3</v>
      </c>
      <c r="G986">
        <v>761.42382190000001</v>
      </c>
      <c r="H986">
        <v>0.66310863900000006</v>
      </c>
    </row>
    <row r="987" spans="1:8" x14ac:dyDescent="0.3">
      <c r="A987">
        <v>2001</v>
      </c>
      <c r="B987" t="s">
        <v>12</v>
      </c>
      <c r="C987">
        <v>2005</v>
      </c>
      <c r="D987">
        <v>123</v>
      </c>
      <c r="E987">
        <v>2</v>
      </c>
      <c r="F987">
        <v>3</v>
      </c>
      <c r="G987">
        <v>768.88328509999997</v>
      </c>
      <c r="H987">
        <v>0.64871460400000003</v>
      </c>
    </row>
    <row r="988" spans="1:8" x14ac:dyDescent="0.3">
      <c r="A988">
        <v>2001</v>
      </c>
      <c r="B988" t="s">
        <v>12</v>
      </c>
      <c r="C988">
        <v>2005</v>
      </c>
      <c r="D988">
        <v>124</v>
      </c>
      <c r="E988">
        <v>3</v>
      </c>
      <c r="F988">
        <v>3</v>
      </c>
      <c r="G988">
        <v>776.47705069999995</v>
      </c>
      <c r="H988">
        <v>0.63615022200000004</v>
      </c>
    </row>
    <row r="989" spans="1:8" x14ac:dyDescent="0.3">
      <c r="A989">
        <v>2001</v>
      </c>
      <c r="B989" t="s">
        <v>12</v>
      </c>
      <c r="C989">
        <v>2005</v>
      </c>
      <c r="D989">
        <v>125</v>
      </c>
      <c r="E989">
        <v>4</v>
      </c>
      <c r="F989">
        <v>3</v>
      </c>
      <c r="G989">
        <v>784.63082540000005</v>
      </c>
      <c r="H989">
        <v>0.62428444400000005</v>
      </c>
    </row>
    <row r="990" spans="1:8" x14ac:dyDescent="0.3">
      <c r="A990">
        <v>2001</v>
      </c>
      <c r="B990" t="s">
        <v>12</v>
      </c>
      <c r="C990">
        <v>2005</v>
      </c>
      <c r="D990">
        <v>126</v>
      </c>
      <c r="E990">
        <v>5</v>
      </c>
      <c r="F990">
        <v>3</v>
      </c>
      <c r="G990">
        <v>792.98284779999994</v>
      </c>
      <c r="H990">
        <v>0.61275677200000001</v>
      </c>
    </row>
    <row r="991" spans="1:8" x14ac:dyDescent="0.3">
      <c r="A991">
        <v>2001</v>
      </c>
      <c r="B991" t="s">
        <v>12</v>
      </c>
      <c r="C991">
        <v>2005</v>
      </c>
      <c r="D991">
        <v>127</v>
      </c>
      <c r="E991">
        <v>6</v>
      </c>
      <c r="F991">
        <v>3</v>
      </c>
      <c r="G991">
        <v>801.40756799999997</v>
      </c>
      <c r="H991">
        <v>0.60236674700000004</v>
      </c>
    </row>
    <row r="992" spans="1:8" x14ac:dyDescent="0.3">
      <c r="A992">
        <v>2001</v>
      </c>
      <c r="B992" t="s">
        <v>12</v>
      </c>
      <c r="C992">
        <v>2005</v>
      </c>
      <c r="D992">
        <v>118</v>
      </c>
      <c r="E992">
        <v>-3</v>
      </c>
      <c r="F992">
        <v>4</v>
      </c>
      <c r="G992">
        <v>610.97275190000005</v>
      </c>
      <c r="H992">
        <v>0.49977919999999998</v>
      </c>
    </row>
    <row r="993" spans="1:8" x14ac:dyDescent="0.3">
      <c r="A993">
        <v>2001</v>
      </c>
      <c r="B993" t="s">
        <v>12</v>
      </c>
      <c r="C993">
        <v>2005</v>
      </c>
      <c r="D993">
        <v>119</v>
      </c>
      <c r="E993">
        <v>-2</v>
      </c>
      <c r="F993">
        <v>4</v>
      </c>
      <c r="G993">
        <v>616.37414420000005</v>
      </c>
      <c r="H993">
        <v>0.48893805400000001</v>
      </c>
    </row>
    <row r="994" spans="1:8" x14ac:dyDescent="0.3">
      <c r="A994">
        <v>2001</v>
      </c>
      <c r="B994" t="s">
        <v>12</v>
      </c>
      <c r="C994">
        <v>2005</v>
      </c>
      <c r="D994">
        <v>120</v>
      </c>
      <c r="E994">
        <v>-1</v>
      </c>
      <c r="F994">
        <v>4</v>
      </c>
      <c r="G994">
        <v>621.09340050000003</v>
      </c>
      <c r="H994">
        <v>0.47827491700000002</v>
      </c>
    </row>
    <row r="995" spans="1:8" x14ac:dyDescent="0.3">
      <c r="A995">
        <v>2001</v>
      </c>
      <c r="B995" t="s">
        <v>12</v>
      </c>
      <c r="C995">
        <v>2005</v>
      </c>
      <c r="D995">
        <v>121</v>
      </c>
      <c r="E995">
        <v>0</v>
      </c>
      <c r="F995">
        <v>4</v>
      </c>
      <c r="G995">
        <v>656.28312019999998</v>
      </c>
      <c r="H995">
        <v>0.63451769999999996</v>
      </c>
    </row>
    <row r="996" spans="1:8" x14ac:dyDescent="0.3">
      <c r="A996">
        <v>2001</v>
      </c>
      <c r="B996" t="s">
        <v>12</v>
      </c>
      <c r="C996">
        <v>2005</v>
      </c>
      <c r="D996">
        <v>122</v>
      </c>
      <c r="E996">
        <v>1</v>
      </c>
      <c r="F996">
        <v>4</v>
      </c>
      <c r="G996">
        <v>651.62634300000002</v>
      </c>
      <c r="H996">
        <v>0.61725715400000003</v>
      </c>
    </row>
    <row r="997" spans="1:8" x14ac:dyDescent="0.3">
      <c r="A997">
        <v>2001</v>
      </c>
      <c r="B997" t="s">
        <v>12</v>
      </c>
      <c r="C997">
        <v>2005</v>
      </c>
      <c r="D997">
        <v>123</v>
      </c>
      <c r="E997">
        <v>2</v>
      </c>
      <c r="F997">
        <v>4</v>
      </c>
      <c r="G997">
        <v>657.08955709999998</v>
      </c>
      <c r="H997">
        <v>0.60268836699999995</v>
      </c>
    </row>
    <row r="998" spans="1:8" x14ac:dyDescent="0.3">
      <c r="A998">
        <v>2001</v>
      </c>
      <c r="B998" t="s">
        <v>12</v>
      </c>
      <c r="C998">
        <v>2005</v>
      </c>
      <c r="D998">
        <v>124</v>
      </c>
      <c r="E998">
        <v>3</v>
      </c>
      <c r="F998">
        <v>4</v>
      </c>
      <c r="G998">
        <v>662.15766810000002</v>
      </c>
      <c r="H998">
        <v>0.58964137900000002</v>
      </c>
    </row>
    <row r="999" spans="1:8" x14ac:dyDescent="0.3">
      <c r="A999">
        <v>2001</v>
      </c>
      <c r="B999" t="s">
        <v>12</v>
      </c>
      <c r="C999">
        <v>2005</v>
      </c>
      <c r="D999">
        <v>125</v>
      </c>
      <c r="E999">
        <v>4</v>
      </c>
      <c r="F999">
        <v>4</v>
      </c>
      <c r="G999">
        <v>666.92880769999999</v>
      </c>
      <c r="H999">
        <v>0.57680387099999997</v>
      </c>
    </row>
    <row r="1000" spans="1:8" x14ac:dyDescent="0.3">
      <c r="A1000">
        <v>2001</v>
      </c>
      <c r="B1000" t="s">
        <v>12</v>
      </c>
      <c r="C1000">
        <v>2005</v>
      </c>
      <c r="D1000">
        <v>126</v>
      </c>
      <c r="E1000">
        <v>5</v>
      </c>
      <c r="F1000">
        <v>4</v>
      </c>
      <c r="G1000">
        <v>670.56452209999998</v>
      </c>
      <c r="H1000">
        <v>0.56397427600000005</v>
      </c>
    </row>
    <row r="1001" spans="1:8" x14ac:dyDescent="0.3">
      <c r="A1001">
        <v>2001</v>
      </c>
      <c r="B1001" t="s">
        <v>12</v>
      </c>
      <c r="C1001">
        <v>2005</v>
      </c>
      <c r="D1001">
        <v>127</v>
      </c>
      <c r="E1001">
        <v>6</v>
      </c>
      <c r="F1001">
        <v>4</v>
      </c>
      <c r="G1001">
        <v>673.25327279999999</v>
      </c>
      <c r="H1001">
        <v>0.55238749700000001</v>
      </c>
    </row>
    <row r="1002" spans="1:8" x14ac:dyDescent="0.3">
      <c r="A1002">
        <v>2001</v>
      </c>
      <c r="B1002" t="s">
        <v>12</v>
      </c>
      <c r="C1002">
        <v>2005</v>
      </c>
      <c r="D1002">
        <v>118</v>
      </c>
      <c r="E1002">
        <v>-3</v>
      </c>
      <c r="F1002">
        <v>5</v>
      </c>
      <c r="G1002">
        <v>563.01025549999997</v>
      </c>
      <c r="H1002">
        <v>0.50637743599999996</v>
      </c>
    </row>
    <row r="1003" spans="1:8" x14ac:dyDescent="0.3">
      <c r="A1003">
        <v>2001</v>
      </c>
      <c r="B1003" t="s">
        <v>12</v>
      </c>
      <c r="C1003">
        <v>2005</v>
      </c>
      <c r="D1003">
        <v>119</v>
      </c>
      <c r="E1003">
        <v>-2</v>
      </c>
      <c r="F1003">
        <v>5</v>
      </c>
      <c r="G1003">
        <v>566.91268700000001</v>
      </c>
      <c r="H1003">
        <v>0.49368530100000002</v>
      </c>
    </row>
    <row r="1004" spans="1:8" x14ac:dyDescent="0.3">
      <c r="A1004">
        <v>2001</v>
      </c>
      <c r="B1004" t="s">
        <v>12</v>
      </c>
      <c r="C1004">
        <v>2005</v>
      </c>
      <c r="D1004">
        <v>120</v>
      </c>
      <c r="E1004">
        <v>-1</v>
      </c>
      <c r="F1004">
        <v>5</v>
      </c>
      <c r="G1004">
        <v>570.63203710000005</v>
      </c>
      <c r="H1004">
        <v>0.48126598599999998</v>
      </c>
    </row>
    <row r="1005" spans="1:8" x14ac:dyDescent="0.3">
      <c r="A1005">
        <v>2001</v>
      </c>
      <c r="B1005" t="s">
        <v>12</v>
      </c>
      <c r="C1005">
        <v>2005</v>
      </c>
      <c r="D1005">
        <v>121</v>
      </c>
      <c r="E1005">
        <v>0</v>
      </c>
      <c r="F1005">
        <v>5</v>
      </c>
      <c r="G1005">
        <v>601.65731730000005</v>
      </c>
      <c r="H1005">
        <v>0.64612844599999997</v>
      </c>
    </row>
    <row r="1006" spans="1:8" x14ac:dyDescent="0.3">
      <c r="A1006">
        <v>2001</v>
      </c>
      <c r="B1006" t="s">
        <v>12</v>
      </c>
      <c r="C1006">
        <v>2005</v>
      </c>
      <c r="D1006">
        <v>122</v>
      </c>
      <c r="E1006">
        <v>1</v>
      </c>
      <c r="F1006">
        <v>5</v>
      </c>
      <c r="G1006">
        <v>596.93884660000003</v>
      </c>
      <c r="H1006">
        <v>0.62944975700000005</v>
      </c>
    </row>
    <row r="1007" spans="1:8" x14ac:dyDescent="0.3">
      <c r="A1007">
        <v>2001</v>
      </c>
      <c r="B1007" t="s">
        <v>12</v>
      </c>
      <c r="C1007">
        <v>2005</v>
      </c>
      <c r="D1007">
        <v>123</v>
      </c>
      <c r="E1007">
        <v>2</v>
      </c>
      <c r="F1007">
        <v>5</v>
      </c>
      <c r="G1007">
        <v>602.03242420000004</v>
      </c>
      <c r="H1007">
        <v>0.61498792700000005</v>
      </c>
    </row>
    <row r="1008" spans="1:8" x14ac:dyDescent="0.3">
      <c r="A1008">
        <v>2001</v>
      </c>
      <c r="B1008" t="s">
        <v>12</v>
      </c>
      <c r="C1008">
        <v>2005</v>
      </c>
      <c r="D1008">
        <v>124</v>
      </c>
      <c r="E1008">
        <v>3</v>
      </c>
      <c r="F1008">
        <v>5</v>
      </c>
      <c r="G1008">
        <v>606.90904990000001</v>
      </c>
      <c r="H1008">
        <v>0.601436572</v>
      </c>
    </row>
    <row r="1009" spans="1:8" x14ac:dyDescent="0.3">
      <c r="A1009">
        <v>2001</v>
      </c>
      <c r="B1009" t="s">
        <v>12</v>
      </c>
      <c r="C1009">
        <v>2005</v>
      </c>
      <c r="D1009">
        <v>125</v>
      </c>
      <c r="E1009">
        <v>4</v>
      </c>
      <c r="F1009">
        <v>5</v>
      </c>
      <c r="G1009">
        <v>611.97796819999996</v>
      </c>
      <c r="H1009">
        <v>0.587834776</v>
      </c>
    </row>
    <row r="1010" spans="1:8" x14ac:dyDescent="0.3">
      <c r="A1010">
        <v>2001</v>
      </c>
      <c r="B1010" t="s">
        <v>12</v>
      </c>
      <c r="C1010">
        <v>2005</v>
      </c>
      <c r="D1010">
        <v>126</v>
      </c>
      <c r="E1010">
        <v>5</v>
      </c>
      <c r="F1010">
        <v>5</v>
      </c>
      <c r="G1010">
        <v>616.94598910000002</v>
      </c>
      <c r="H1010">
        <v>0.57406343100000001</v>
      </c>
    </row>
    <row r="1011" spans="1:8" x14ac:dyDescent="0.3">
      <c r="A1011">
        <v>2001</v>
      </c>
      <c r="B1011" t="s">
        <v>12</v>
      </c>
      <c r="C1011">
        <v>2005</v>
      </c>
      <c r="D1011">
        <v>127</v>
      </c>
      <c r="E1011">
        <v>6</v>
      </c>
      <c r="F1011">
        <v>5</v>
      </c>
      <c r="G1011">
        <v>621.27551689999996</v>
      </c>
      <c r="H1011">
        <v>0.56146653000000002</v>
      </c>
    </row>
    <row r="1012" spans="1:8" x14ac:dyDescent="0.3">
      <c r="A1012">
        <v>2001</v>
      </c>
      <c r="B1012" t="s">
        <v>12</v>
      </c>
      <c r="C1012">
        <v>2005</v>
      </c>
      <c r="D1012">
        <v>118</v>
      </c>
      <c r="E1012">
        <v>-3</v>
      </c>
      <c r="F1012">
        <v>6</v>
      </c>
      <c r="G1012">
        <v>268.10620669999997</v>
      </c>
    </row>
    <row r="1013" spans="1:8" x14ac:dyDescent="0.3">
      <c r="A1013">
        <v>2001</v>
      </c>
      <c r="B1013" t="s">
        <v>12</v>
      </c>
      <c r="C1013">
        <v>2005</v>
      </c>
      <c r="D1013">
        <v>119</v>
      </c>
      <c r="E1013">
        <v>-2</v>
      </c>
      <c r="F1013">
        <v>6</v>
      </c>
      <c r="G1013">
        <v>272.60932630000002</v>
      </c>
    </row>
    <row r="1014" spans="1:8" x14ac:dyDescent="0.3">
      <c r="A1014">
        <v>2001</v>
      </c>
      <c r="B1014" t="s">
        <v>12</v>
      </c>
      <c r="C1014">
        <v>2005</v>
      </c>
      <c r="D1014">
        <v>120</v>
      </c>
      <c r="E1014">
        <v>-1</v>
      </c>
      <c r="F1014">
        <v>6</v>
      </c>
      <c r="G1014">
        <v>277.139386</v>
      </c>
    </row>
    <row r="1015" spans="1:8" x14ac:dyDescent="0.3">
      <c r="A1015">
        <v>2001</v>
      </c>
      <c r="B1015" t="s">
        <v>12</v>
      </c>
      <c r="C1015">
        <v>2005</v>
      </c>
      <c r="D1015">
        <v>121</v>
      </c>
      <c r="E1015">
        <v>0</v>
      </c>
      <c r="F1015">
        <v>6</v>
      </c>
      <c r="G1015">
        <v>296.60003010000003</v>
      </c>
    </row>
    <row r="1016" spans="1:8" x14ac:dyDescent="0.3">
      <c r="A1016">
        <v>2001</v>
      </c>
      <c r="B1016" t="s">
        <v>12</v>
      </c>
      <c r="C1016">
        <v>2005</v>
      </c>
      <c r="D1016">
        <v>122</v>
      </c>
      <c r="E1016">
        <v>1</v>
      </c>
      <c r="F1016">
        <v>6</v>
      </c>
      <c r="G1016">
        <v>298.22797989999998</v>
      </c>
    </row>
    <row r="1017" spans="1:8" x14ac:dyDescent="0.3">
      <c r="A1017">
        <v>2001</v>
      </c>
      <c r="B1017" t="s">
        <v>12</v>
      </c>
      <c r="C1017">
        <v>2005</v>
      </c>
      <c r="D1017">
        <v>123</v>
      </c>
      <c r="E1017">
        <v>2</v>
      </c>
      <c r="F1017">
        <v>6</v>
      </c>
      <c r="G1017">
        <v>304.41402149999999</v>
      </c>
    </row>
    <row r="1018" spans="1:8" x14ac:dyDescent="0.3">
      <c r="A1018">
        <v>2001</v>
      </c>
      <c r="B1018" t="s">
        <v>12</v>
      </c>
      <c r="C1018">
        <v>2005</v>
      </c>
      <c r="D1018">
        <v>124</v>
      </c>
      <c r="E1018">
        <v>3</v>
      </c>
      <c r="F1018">
        <v>6</v>
      </c>
      <c r="G1018">
        <v>310.73358359999997</v>
      </c>
    </row>
    <row r="1019" spans="1:8" x14ac:dyDescent="0.3">
      <c r="A1019">
        <v>2001</v>
      </c>
      <c r="B1019" t="s">
        <v>12</v>
      </c>
      <c r="C1019">
        <v>2005</v>
      </c>
      <c r="D1019">
        <v>125</v>
      </c>
      <c r="E1019">
        <v>4</v>
      </c>
      <c r="F1019">
        <v>6</v>
      </c>
      <c r="G1019">
        <v>317.03518600000001</v>
      </c>
    </row>
    <row r="1020" spans="1:8" x14ac:dyDescent="0.3">
      <c r="A1020">
        <v>2001</v>
      </c>
      <c r="B1020" t="s">
        <v>12</v>
      </c>
      <c r="C1020">
        <v>2005</v>
      </c>
      <c r="D1020">
        <v>126</v>
      </c>
      <c r="E1020">
        <v>5</v>
      </c>
      <c r="F1020">
        <v>6</v>
      </c>
      <c r="G1020">
        <v>323.18119150000001</v>
      </c>
    </row>
    <row r="1021" spans="1:8" x14ac:dyDescent="0.3">
      <c r="A1021">
        <v>2001</v>
      </c>
      <c r="B1021" t="s">
        <v>12</v>
      </c>
      <c r="C1021">
        <v>2005</v>
      </c>
      <c r="D1021">
        <v>127</v>
      </c>
      <c r="E1021">
        <v>6</v>
      </c>
      <c r="F1021">
        <v>6</v>
      </c>
      <c r="G1021">
        <v>329.17634720000001</v>
      </c>
    </row>
    <row r="1022" spans="1:8" x14ac:dyDescent="0.3">
      <c r="A1022">
        <v>2006</v>
      </c>
      <c r="B1022" t="s">
        <v>12</v>
      </c>
      <c r="C1022">
        <v>2005</v>
      </c>
      <c r="D1022">
        <v>118</v>
      </c>
      <c r="E1022">
        <v>-3</v>
      </c>
      <c r="F1022">
        <v>1</v>
      </c>
      <c r="G1022">
        <v>2692.1081899999999</v>
      </c>
      <c r="H1022">
        <v>0.65479362799999996</v>
      </c>
    </row>
    <row r="1023" spans="1:8" x14ac:dyDescent="0.3">
      <c r="A1023">
        <v>2006</v>
      </c>
      <c r="B1023" t="s">
        <v>12</v>
      </c>
      <c r="C1023">
        <v>2005</v>
      </c>
      <c r="D1023">
        <v>119</v>
      </c>
      <c r="E1023">
        <v>-2</v>
      </c>
      <c r="F1023">
        <v>1</v>
      </c>
      <c r="G1023">
        <v>2698.9883890000001</v>
      </c>
      <c r="H1023">
        <v>0.649391669</v>
      </c>
    </row>
    <row r="1024" spans="1:8" x14ac:dyDescent="0.3">
      <c r="A1024">
        <v>2006</v>
      </c>
      <c r="B1024" t="s">
        <v>12</v>
      </c>
      <c r="C1024">
        <v>2005</v>
      </c>
      <c r="D1024">
        <v>120</v>
      </c>
      <c r="E1024">
        <v>-1</v>
      </c>
      <c r="F1024">
        <v>1</v>
      </c>
      <c r="G1024">
        <v>2705.0854939999999</v>
      </c>
      <c r="H1024">
        <v>0.64432131299999995</v>
      </c>
    </row>
    <row r="1025" spans="1:8" x14ac:dyDescent="0.3">
      <c r="A1025">
        <v>2006</v>
      </c>
      <c r="B1025" t="s">
        <v>12</v>
      </c>
      <c r="C1025">
        <v>2005</v>
      </c>
      <c r="D1025">
        <v>121</v>
      </c>
      <c r="E1025">
        <v>0</v>
      </c>
      <c r="F1025">
        <v>1</v>
      </c>
      <c r="G1025">
        <v>2756.1649090000001</v>
      </c>
      <c r="H1025">
        <v>0.77855572799999995</v>
      </c>
    </row>
    <row r="1026" spans="1:8" x14ac:dyDescent="0.3">
      <c r="A1026">
        <v>2006</v>
      </c>
      <c r="B1026" t="s">
        <v>12</v>
      </c>
      <c r="C1026">
        <v>2005</v>
      </c>
      <c r="D1026">
        <v>122</v>
      </c>
      <c r="E1026">
        <v>1</v>
      </c>
      <c r="F1026">
        <v>1</v>
      </c>
      <c r="G1026">
        <v>2749.8967969999999</v>
      </c>
      <c r="H1026">
        <v>0.74757724999999997</v>
      </c>
    </row>
    <row r="1027" spans="1:8" x14ac:dyDescent="0.3">
      <c r="A1027">
        <v>2006</v>
      </c>
      <c r="B1027" t="s">
        <v>12</v>
      </c>
      <c r="C1027">
        <v>2005</v>
      </c>
      <c r="D1027">
        <v>123</v>
      </c>
      <c r="E1027">
        <v>2</v>
      </c>
      <c r="F1027">
        <v>1</v>
      </c>
      <c r="G1027">
        <v>2757.8335099999999</v>
      </c>
      <c r="H1027">
        <v>0.72851838400000002</v>
      </c>
    </row>
    <row r="1028" spans="1:8" x14ac:dyDescent="0.3">
      <c r="A1028">
        <v>2006</v>
      </c>
      <c r="B1028" t="s">
        <v>12</v>
      </c>
      <c r="C1028">
        <v>2005</v>
      </c>
      <c r="D1028">
        <v>124</v>
      </c>
      <c r="E1028">
        <v>3</v>
      </c>
      <c r="F1028">
        <v>1</v>
      </c>
      <c r="G1028">
        <v>2765.3080319999999</v>
      </c>
      <c r="H1028">
        <v>0.714352718</v>
      </c>
    </row>
    <row r="1029" spans="1:8" x14ac:dyDescent="0.3">
      <c r="A1029">
        <v>2006</v>
      </c>
      <c r="B1029" t="s">
        <v>12</v>
      </c>
      <c r="C1029">
        <v>2005</v>
      </c>
      <c r="D1029">
        <v>125</v>
      </c>
      <c r="E1029">
        <v>4</v>
      </c>
      <c r="F1029">
        <v>1</v>
      </c>
      <c r="G1029">
        <v>2772.5642210000001</v>
      </c>
      <c r="H1029">
        <v>0.70282772100000002</v>
      </c>
    </row>
    <row r="1030" spans="1:8" x14ac:dyDescent="0.3">
      <c r="A1030">
        <v>2006</v>
      </c>
      <c r="B1030" t="s">
        <v>12</v>
      </c>
      <c r="C1030">
        <v>2005</v>
      </c>
      <c r="D1030">
        <v>126</v>
      </c>
      <c r="E1030">
        <v>5</v>
      </c>
      <c r="F1030">
        <v>1</v>
      </c>
      <c r="G1030">
        <v>2779.7875949999998</v>
      </c>
      <c r="H1030">
        <v>0.69307688199999995</v>
      </c>
    </row>
    <row r="1031" spans="1:8" x14ac:dyDescent="0.3">
      <c r="A1031">
        <v>2006</v>
      </c>
      <c r="B1031" t="s">
        <v>12</v>
      </c>
      <c r="C1031">
        <v>2005</v>
      </c>
      <c r="D1031">
        <v>127</v>
      </c>
      <c r="E1031">
        <v>6</v>
      </c>
      <c r="F1031">
        <v>1</v>
      </c>
      <c r="G1031">
        <v>2787.0240690000001</v>
      </c>
      <c r="H1031">
        <v>0.68472242100000003</v>
      </c>
    </row>
    <row r="1032" spans="1:8" x14ac:dyDescent="0.3">
      <c r="A1032">
        <v>2006</v>
      </c>
      <c r="B1032" t="s">
        <v>12</v>
      </c>
      <c r="C1032">
        <v>2005</v>
      </c>
      <c r="D1032">
        <v>118</v>
      </c>
      <c r="E1032">
        <v>-3</v>
      </c>
      <c r="F1032">
        <v>2</v>
      </c>
      <c r="G1032">
        <v>1386.249601</v>
      </c>
      <c r="H1032">
        <v>0.70004276399999998</v>
      </c>
    </row>
    <row r="1033" spans="1:8" x14ac:dyDescent="0.3">
      <c r="A1033">
        <v>2006</v>
      </c>
      <c r="B1033" t="s">
        <v>12</v>
      </c>
      <c r="C1033">
        <v>2005</v>
      </c>
      <c r="D1033">
        <v>119</v>
      </c>
      <c r="E1033">
        <v>-2</v>
      </c>
      <c r="F1033">
        <v>2</v>
      </c>
      <c r="G1033">
        <v>1380.5089290000001</v>
      </c>
      <c r="H1033">
        <v>0.69485245100000004</v>
      </c>
    </row>
    <row r="1034" spans="1:8" x14ac:dyDescent="0.3">
      <c r="A1034">
        <v>2006</v>
      </c>
      <c r="B1034" t="s">
        <v>12</v>
      </c>
      <c r="C1034">
        <v>2005</v>
      </c>
      <c r="D1034">
        <v>120</v>
      </c>
      <c r="E1034">
        <v>-1</v>
      </c>
      <c r="F1034">
        <v>2</v>
      </c>
      <c r="G1034">
        <v>1373.8702940000001</v>
      </c>
      <c r="H1034">
        <v>0.69002390599999996</v>
      </c>
    </row>
    <row r="1035" spans="1:8" x14ac:dyDescent="0.3">
      <c r="A1035">
        <v>2006</v>
      </c>
      <c r="B1035" t="s">
        <v>12</v>
      </c>
      <c r="C1035">
        <v>2005</v>
      </c>
      <c r="D1035">
        <v>121</v>
      </c>
      <c r="E1035">
        <v>0</v>
      </c>
      <c r="F1035">
        <v>2</v>
      </c>
      <c r="G1035">
        <v>1398.67569</v>
      </c>
      <c r="H1035">
        <v>0.81851298900000002</v>
      </c>
    </row>
    <row r="1036" spans="1:8" x14ac:dyDescent="0.3">
      <c r="A1036">
        <v>2006</v>
      </c>
      <c r="B1036" t="s">
        <v>12</v>
      </c>
      <c r="C1036">
        <v>2005</v>
      </c>
      <c r="D1036">
        <v>122</v>
      </c>
      <c r="E1036">
        <v>1</v>
      </c>
      <c r="F1036">
        <v>2</v>
      </c>
      <c r="G1036">
        <v>1384.7357010000001</v>
      </c>
      <c r="H1036">
        <v>0.78366744200000005</v>
      </c>
    </row>
    <row r="1037" spans="1:8" x14ac:dyDescent="0.3">
      <c r="A1037">
        <v>2006</v>
      </c>
      <c r="B1037" t="s">
        <v>12</v>
      </c>
      <c r="C1037">
        <v>2005</v>
      </c>
      <c r="D1037">
        <v>123</v>
      </c>
      <c r="E1037">
        <v>2</v>
      </c>
      <c r="F1037">
        <v>2</v>
      </c>
      <c r="G1037">
        <v>1377.930619</v>
      </c>
      <c r="H1037">
        <v>0.76515688199999998</v>
      </c>
    </row>
    <row r="1038" spans="1:8" x14ac:dyDescent="0.3">
      <c r="A1038">
        <v>2006</v>
      </c>
      <c r="B1038" t="s">
        <v>12</v>
      </c>
      <c r="C1038">
        <v>2005</v>
      </c>
      <c r="D1038">
        <v>124</v>
      </c>
      <c r="E1038">
        <v>3</v>
      </c>
      <c r="F1038">
        <v>2</v>
      </c>
      <c r="G1038">
        <v>1370.99452</v>
      </c>
      <c r="H1038">
        <v>0.75186509499999998</v>
      </c>
    </row>
    <row r="1039" spans="1:8" x14ac:dyDescent="0.3">
      <c r="A1039">
        <v>2006</v>
      </c>
      <c r="B1039" t="s">
        <v>12</v>
      </c>
      <c r="C1039">
        <v>2005</v>
      </c>
      <c r="D1039">
        <v>125</v>
      </c>
      <c r="E1039">
        <v>4</v>
      </c>
      <c r="F1039">
        <v>2</v>
      </c>
      <c r="G1039">
        <v>1364.471603</v>
      </c>
      <c r="H1039">
        <v>0.74128752399999998</v>
      </c>
    </row>
    <row r="1040" spans="1:8" x14ac:dyDescent="0.3">
      <c r="A1040">
        <v>2006</v>
      </c>
      <c r="B1040" t="s">
        <v>12</v>
      </c>
      <c r="C1040">
        <v>2005</v>
      </c>
      <c r="D1040">
        <v>126</v>
      </c>
      <c r="E1040">
        <v>5</v>
      </c>
      <c r="F1040">
        <v>2</v>
      </c>
      <c r="G1040">
        <v>1357.8921789999999</v>
      </c>
      <c r="H1040">
        <v>0.73233569799999998</v>
      </c>
    </row>
    <row r="1041" spans="1:8" x14ac:dyDescent="0.3">
      <c r="A1041">
        <v>2006</v>
      </c>
      <c r="B1041" t="s">
        <v>12</v>
      </c>
      <c r="C1041">
        <v>2005</v>
      </c>
      <c r="D1041">
        <v>127</v>
      </c>
      <c r="E1041">
        <v>6</v>
      </c>
      <c r="F1041">
        <v>2</v>
      </c>
      <c r="G1041">
        <v>1351.5791099999999</v>
      </c>
      <c r="H1041">
        <v>0.72453537499999998</v>
      </c>
    </row>
    <row r="1042" spans="1:8" x14ac:dyDescent="0.3">
      <c r="A1042">
        <v>2006</v>
      </c>
      <c r="B1042" t="s">
        <v>12</v>
      </c>
      <c r="C1042">
        <v>2005</v>
      </c>
      <c r="D1042">
        <v>118</v>
      </c>
      <c r="E1042">
        <v>-3</v>
      </c>
      <c r="F1042">
        <v>3</v>
      </c>
      <c r="G1042">
        <v>805.88926030000005</v>
      </c>
      <c r="H1042">
        <v>0.55597212100000004</v>
      </c>
    </row>
    <row r="1043" spans="1:8" x14ac:dyDescent="0.3">
      <c r="A1043">
        <v>2006</v>
      </c>
      <c r="B1043" t="s">
        <v>12</v>
      </c>
      <c r="C1043">
        <v>2005</v>
      </c>
      <c r="D1043">
        <v>119</v>
      </c>
      <c r="E1043">
        <v>-2</v>
      </c>
      <c r="F1043">
        <v>3</v>
      </c>
      <c r="G1043">
        <v>809.78075799999999</v>
      </c>
      <c r="H1043">
        <v>0.54642828300000001</v>
      </c>
    </row>
    <row r="1044" spans="1:8" x14ac:dyDescent="0.3">
      <c r="A1044">
        <v>2006</v>
      </c>
      <c r="B1044" t="s">
        <v>12</v>
      </c>
      <c r="C1044">
        <v>2005</v>
      </c>
      <c r="D1044">
        <v>120</v>
      </c>
      <c r="E1044">
        <v>-1</v>
      </c>
      <c r="F1044">
        <v>3</v>
      </c>
      <c r="G1044">
        <v>814.14594499999998</v>
      </c>
      <c r="H1044">
        <v>0.53714510299999996</v>
      </c>
    </row>
    <row r="1045" spans="1:8" x14ac:dyDescent="0.3">
      <c r="A1045">
        <v>2006</v>
      </c>
      <c r="B1045" t="s">
        <v>12</v>
      </c>
      <c r="C1045">
        <v>2005</v>
      </c>
      <c r="D1045">
        <v>121</v>
      </c>
      <c r="E1045">
        <v>0</v>
      </c>
      <c r="F1045">
        <v>3</v>
      </c>
      <c r="G1045">
        <v>848.70217230000003</v>
      </c>
      <c r="H1045">
        <v>0.681454216</v>
      </c>
    </row>
    <row r="1046" spans="1:8" x14ac:dyDescent="0.3">
      <c r="A1046">
        <v>2006</v>
      </c>
      <c r="B1046" t="s">
        <v>12</v>
      </c>
      <c r="C1046">
        <v>2005</v>
      </c>
      <c r="D1046">
        <v>122</v>
      </c>
      <c r="E1046">
        <v>1</v>
      </c>
      <c r="F1046">
        <v>3</v>
      </c>
      <c r="G1046">
        <v>851.4457701</v>
      </c>
      <c r="H1046">
        <v>0.663599414</v>
      </c>
    </row>
    <row r="1047" spans="1:8" x14ac:dyDescent="0.3">
      <c r="A1047">
        <v>2006</v>
      </c>
      <c r="B1047" t="s">
        <v>12</v>
      </c>
      <c r="C1047">
        <v>2005</v>
      </c>
      <c r="D1047">
        <v>123</v>
      </c>
      <c r="E1047">
        <v>2</v>
      </c>
      <c r="F1047">
        <v>3</v>
      </c>
      <c r="G1047">
        <v>858.80330130000004</v>
      </c>
      <c r="H1047">
        <v>0.64917353899999997</v>
      </c>
    </row>
    <row r="1048" spans="1:8" x14ac:dyDescent="0.3">
      <c r="A1048">
        <v>2006</v>
      </c>
      <c r="B1048" t="s">
        <v>12</v>
      </c>
      <c r="C1048">
        <v>2005</v>
      </c>
      <c r="D1048">
        <v>124</v>
      </c>
      <c r="E1048">
        <v>3</v>
      </c>
      <c r="F1048">
        <v>3</v>
      </c>
      <c r="G1048">
        <v>866.37974280000003</v>
      </c>
      <c r="H1048">
        <v>0.63659067199999997</v>
      </c>
    </row>
    <row r="1049" spans="1:8" x14ac:dyDescent="0.3">
      <c r="A1049">
        <v>2006</v>
      </c>
      <c r="B1049" t="s">
        <v>12</v>
      </c>
      <c r="C1049">
        <v>2005</v>
      </c>
      <c r="D1049">
        <v>125</v>
      </c>
      <c r="E1049">
        <v>4</v>
      </c>
      <c r="F1049">
        <v>3</v>
      </c>
      <c r="G1049">
        <v>874.5741008</v>
      </c>
      <c r="H1049">
        <v>0.62472026000000003</v>
      </c>
    </row>
    <row r="1050" spans="1:8" x14ac:dyDescent="0.3">
      <c r="A1050">
        <v>2006</v>
      </c>
      <c r="B1050" t="s">
        <v>12</v>
      </c>
      <c r="C1050">
        <v>2005</v>
      </c>
      <c r="D1050">
        <v>126</v>
      </c>
      <c r="E1050">
        <v>5</v>
      </c>
      <c r="F1050">
        <v>3</v>
      </c>
      <c r="G1050">
        <v>882.96151769999994</v>
      </c>
      <c r="H1050">
        <v>0.61319607799999998</v>
      </c>
    </row>
    <row r="1051" spans="1:8" x14ac:dyDescent="0.3">
      <c r="A1051">
        <v>2006</v>
      </c>
      <c r="B1051" t="s">
        <v>12</v>
      </c>
      <c r="C1051">
        <v>2005</v>
      </c>
      <c r="D1051">
        <v>127</v>
      </c>
      <c r="E1051">
        <v>6</v>
      </c>
      <c r="F1051">
        <v>3</v>
      </c>
      <c r="G1051">
        <v>891.4338874</v>
      </c>
      <c r="H1051">
        <v>0.60281175200000003</v>
      </c>
    </row>
    <row r="1052" spans="1:8" x14ac:dyDescent="0.3">
      <c r="A1052">
        <v>2006</v>
      </c>
      <c r="B1052" t="s">
        <v>12</v>
      </c>
      <c r="C1052">
        <v>2005</v>
      </c>
      <c r="D1052">
        <v>118</v>
      </c>
      <c r="E1052">
        <v>-3</v>
      </c>
      <c r="F1052">
        <v>4</v>
      </c>
      <c r="G1052">
        <v>719.61495190000005</v>
      </c>
      <c r="H1052">
        <v>0.49148304599999998</v>
      </c>
    </row>
    <row r="1053" spans="1:8" x14ac:dyDescent="0.3">
      <c r="A1053">
        <v>2006</v>
      </c>
      <c r="B1053" t="s">
        <v>12</v>
      </c>
      <c r="C1053">
        <v>2005</v>
      </c>
      <c r="D1053">
        <v>119</v>
      </c>
      <c r="E1053">
        <v>-2</v>
      </c>
      <c r="F1053">
        <v>4</v>
      </c>
      <c r="G1053">
        <v>728.15836330000002</v>
      </c>
      <c r="H1053">
        <v>0.48035190999999999</v>
      </c>
    </row>
    <row r="1054" spans="1:8" x14ac:dyDescent="0.3">
      <c r="A1054">
        <v>2006</v>
      </c>
      <c r="B1054" t="s">
        <v>12</v>
      </c>
      <c r="C1054">
        <v>2005</v>
      </c>
      <c r="D1054">
        <v>120</v>
      </c>
      <c r="E1054">
        <v>-1</v>
      </c>
      <c r="F1054">
        <v>4</v>
      </c>
      <c r="G1054">
        <v>736.23435930000005</v>
      </c>
      <c r="H1054">
        <v>0.46939984000000001</v>
      </c>
    </row>
    <row r="1055" spans="1:8" x14ac:dyDescent="0.3">
      <c r="A1055">
        <v>2006</v>
      </c>
      <c r="B1055" t="s">
        <v>12</v>
      </c>
      <c r="C1055">
        <v>2005</v>
      </c>
      <c r="D1055">
        <v>121</v>
      </c>
      <c r="E1055">
        <v>0</v>
      </c>
      <c r="F1055">
        <v>4</v>
      </c>
      <c r="G1055">
        <v>777.0538517</v>
      </c>
      <c r="H1055">
        <v>0.62560894</v>
      </c>
    </row>
    <row r="1056" spans="1:8" x14ac:dyDescent="0.3">
      <c r="A1056">
        <v>2006</v>
      </c>
      <c r="B1056" t="s">
        <v>12</v>
      </c>
      <c r="C1056">
        <v>2005</v>
      </c>
      <c r="D1056">
        <v>122</v>
      </c>
      <c r="E1056">
        <v>1</v>
      </c>
      <c r="F1056">
        <v>4</v>
      </c>
      <c r="G1056">
        <v>775.04404280000006</v>
      </c>
      <c r="H1056">
        <v>0.60904812699999999</v>
      </c>
    </row>
    <row r="1057" spans="1:8" x14ac:dyDescent="0.3">
      <c r="A1057">
        <v>2006</v>
      </c>
      <c r="B1057" t="s">
        <v>12</v>
      </c>
      <c r="C1057">
        <v>2005</v>
      </c>
      <c r="D1057">
        <v>123</v>
      </c>
      <c r="E1057">
        <v>2</v>
      </c>
      <c r="F1057">
        <v>4</v>
      </c>
      <c r="G1057">
        <v>784.33817120000003</v>
      </c>
      <c r="H1057">
        <v>0.594772568</v>
      </c>
    </row>
    <row r="1058" spans="1:8" x14ac:dyDescent="0.3">
      <c r="A1058">
        <v>2006</v>
      </c>
      <c r="B1058" t="s">
        <v>12</v>
      </c>
      <c r="C1058">
        <v>2005</v>
      </c>
      <c r="D1058">
        <v>124</v>
      </c>
      <c r="E1058">
        <v>3</v>
      </c>
      <c r="F1058">
        <v>4</v>
      </c>
      <c r="G1058">
        <v>793.24939759999995</v>
      </c>
      <c r="H1058">
        <v>0.58182640299999999</v>
      </c>
    </row>
    <row r="1059" spans="1:8" x14ac:dyDescent="0.3">
      <c r="A1059">
        <v>2006</v>
      </c>
      <c r="B1059" t="s">
        <v>12</v>
      </c>
      <c r="C1059">
        <v>2005</v>
      </c>
      <c r="D1059">
        <v>125</v>
      </c>
      <c r="E1059">
        <v>4</v>
      </c>
      <c r="F1059">
        <v>4</v>
      </c>
      <c r="G1059">
        <v>802.27776040000003</v>
      </c>
      <c r="H1059">
        <v>0.56897344500000002</v>
      </c>
    </row>
    <row r="1060" spans="1:8" x14ac:dyDescent="0.3">
      <c r="A1060">
        <v>2006</v>
      </c>
      <c r="B1060" t="s">
        <v>12</v>
      </c>
      <c r="C1060">
        <v>2005</v>
      </c>
      <c r="D1060">
        <v>126</v>
      </c>
      <c r="E1060">
        <v>5</v>
      </c>
      <c r="F1060">
        <v>4</v>
      </c>
      <c r="G1060">
        <v>810.37436739999998</v>
      </c>
      <c r="H1060">
        <v>0.55603807999999999</v>
      </c>
    </row>
    <row r="1061" spans="1:8" x14ac:dyDescent="0.3">
      <c r="A1061">
        <v>2006</v>
      </c>
      <c r="B1061" t="s">
        <v>12</v>
      </c>
      <c r="C1061">
        <v>2005</v>
      </c>
      <c r="D1061">
        <v>127</v>
      </c>
      <c r="E1061">
        <v>6</v>
      </c>
      <c r="F1061">
        <v>4</v>
      </c>
      <c r="G1061">
        <v>817.60230539999998</v>
      </c>
      <c r="H1061">
        <v>0.54430869199999998</v>
      </c>
    </row>
    <row r="1062" spans="1:8" x14ac:dyDescent="0.3">
      <c r="A1062">
        <v>2006</v>
      </c>
      <c r="B1062" t="s">
        <v>12</v>
      </c>
      <c r="C1062">
        <v>2005</v>
      </c>
      <c r="D1062">
        <v>118</v>
      </c>
      <c r="E1062">
        <v>-3</v>
      </c>
      <c r="F1062">
        <v>5</v>
      </c>
      <c r="G1062">
        <v>746.7415019</v>
      </c>
      <c r="H1062">
        <v>0.50738263699999997</v>
      </c>
    </row>
    <row r="1063" spans="1:8" x14ac:dyDescent="0.3">
      <c r="A1063">
        <v>2006</v>
      </c>
      <c r="B1063" t="s">
        <v>12</v>
      </c>
      <c r="C1063">
        <v>2005</v>
      </c>
      <c r="D1063">
        <v>119</v>
      </c>
      <c r="E1063">
        <v>-2</v>
      </c>
      <c r="F1063">
        <v>5</v>
      </c>
      <c r="G1063">
        <v>747.55021469999997</v>
      </c>
      <c r="H1063">
        <v>0.494725945</v>
      </c>
    </row>
    <row r="1064" spans="1:8" x14ac:dyDescent="0.3">
      <c r="A1064">
        <v>2006</v>
      </c>
      <c r="B1064" t="s">
        <v>12</v>
      </c>
      <c r="C1064">
        <v>2005</v>
      </c>
      <c r="D1064">
        <v>120</v>
      </c>
      <c r="E1064">
        <v>-1</v>
      </c>
      <c r="F1064">
        <v>5</v>
      </c>
      <c r="G1064">
        <v>748.31118149999998</v>
      </c>
      <c r="H1064">
        <v>0.482340557</v>
      </c>
    </row>
    <row r="1065" spans="1:8" x14ac:dyDescent="0.3">
      <c r="A1065">
        <v>2006</v>
      </c>
      <c r="B1065" t="s">
        <v>12</v>
      </c>
      <c r="C1065">
        <v>2005</v>
      </c>
      <c r="D1065">
        <v>121</v>
      </c>
      <c r="E1065">
        <v>0</v>
      </c>
      <c r="F1065">
        <v>5</v>
      </c>
      <c r="G1065">
        <v>776.8536871</v>
      </c>
      <c r="H1065">
        <v>0.64721015500000001</v>
      </c>
    </row>
    <row r="1066" spans="1:8" x14ac:dyDescent="0.3">
      <c r="A1066">
        <v>2006</v>
      </c>
      <c r="B1066" t="s">
        <v>12</v>
      </c>
      <c r="C1066">
        <v>2005</v>
      </c>
      <c r="D1066">
        <v>122</v>
      </c>
      <c r="E1066">
        <v>1</v>
      </c>
      <c r="F1066">
        <v>5</v>
      </c>
      <c r="G1066">
        <v>769.78091819999997</v>
      </c>
      <c r="H1066">
        <v>0.630465583</v>
      </c>
    </row>
    <row r="1067" spans="1:8" x14ac:dyDescent="0.3">
      <c r="A1067">
        <v>2006</v>
      </c>
      <c r="B1067" t="s">
        <v>12</v>
      </c>
      <c r="C1067">
        <v>2005</v>
      </c>
      <c r="D1067">
        <v>123</v>
      </c>
      <c r="E1067">
        <v>2</v>
      </c>
      <c r="F1067">
        <v>5</v>
      </c>
      <c r="G1067">
        <v>773.17581159999997</v>
      </c>
      <c r="H1067">
        <v>0.61596429100000005</v>
      </c>
    </row>
    <row r="1068" spans="1:8" x14ac:dyDescent="0.3">
      <c r="A1068">
        <v>2006</v>
      </c>
      <c r="B1068" t="s">
        <v>12</v>
      </c>
      <c r="C1068">
        <v>2005</v>
      </c>
      <c r="D1068">
        <v>124</v>
      </c>
      <c r="E1068">
        <v>3</v>
      </c>
      <c r="F1068">
        <v>5</v>
      </c>
      <c r="G1068">
        <v>776.64389089999997</v>
      </c>
      <c r="H1068">
        <v>0.60239652799999999</v>
      </c>
    </row>
    <row r="1069" spans="1:8" x14ac:dyDescent="0.3">
      <c r="A1069">
        <v>2006</v>
      </c>
      <c r="B1069" t="s">
        <v>12</v>
      </c>
      <c r="C1069">
        <v>2005</v>
      </c>
      <c r="D1069">
        <v>125</v>
      </c>
      <c r="E1069">
        <v>4</v>
      </c>
      <c r="F1069">
        <v>5</v>
      </c>
      <c r="G1069">
        <v>780.40320169999995</v>
      </c>
      <c r="H1069">
        <v>0.58878987400000005</v>
      </c>
    </row>
    <row r="1070" spans="1:8" x14ac:dyDescent="0.3">
      <c r="A1070">
        <v>2006</v>
      </c>
      <c r="B1070" t="s">
        <v>12</v>
      </c>
      <c r="C1070">
        <v>2005</v>
      </c>
      <c r="D1070">
        <v>126</v>
      </c>
      <c r="E1070">
        <v>5</v>
      </c>
      <c r="F1070">
        <v>5</v>
      </c>
      <c r="G1070">
        <v>784.14906580000002</v>
      </c>
      <c r="H1070">
        <v>0.57502629699999996</v>
      </c>
    </row>
    <row r="1071" spans="1:8" x14ac:dyDescent="0.3">
      <c r="A1071">
        <v>2006</v>
      </c>
      <c r="B1071" t="s">
        <v>12</v>
      </c>
      <c r="C1071">
        <v>2005</v>
      </c>
      <c r="D1071">
        <v>127</v>
      </c>
      <c r="E1071">
        <v>6</v>
      </c>
      <c r="F1071">
        <v>5</v>
      </c>
      <c r="G1071">
        <v>787.34569899999997</v>
      </c>
      <c r="H1071">
        <v>0.56244258800000002</v>
      </c>
    </row>
    <row r="1072" spans="1:8" x14ac:dyDescent="0.3">
      <c r="A1072">
        <v>2006</v>
      </c>
      <c r="B1072" t="s">
        <v>12</v>
      </c>
      <c r="C1072">
        <v>2005</v>
      </c>
      <c r="D1072">
        <v>118</v>
      </c>
      <c r="E1072">
        <v>-3</v>
      </c>
      <c r="F1072">
        <v>6</v>
      </c>
      <c r="G1072">
        <v>455.46792349999998</v>
      </c>
    </row>
    <row r="1073" spans="1:8" x14ac:dyDescent="0.3">
      <c r="A1073">
        <v>2006</v>
      </c>
      <c r="B1073" t="s">
        <v>12</v>
      </c>
      <c r="C1073">
        <v>2005</v>
      </c>
      <c r="D1073">
        <v>119</v>
      </c>
      <c r="E1073">
        <v>-2</v>
      </c>
      <c r="F1073">
        <v>6</v>
      </c>
      <c r="G1073">
        <v>462.1570959</v>
      </c>
    </row>
    <row r="1074" spans="1:8" x14ac:dyDescent="0.3">
      <c r="A1074">
        <v>2006</v>
      </c>
      <c r="B1074" t="s">
        <v>12</v>
      </c>
      <c r="C1074">
        <v>2005</v>
      </c>
      <c r="D1074">
        <v>120</v>
      </c>
      <c r="E1074">
        <v>-1</v>
      </c>
      <c r="F1074">
        <v>6</v>
      </c>
      <c r="G1074">
        <v>469.15776110000002</v>
      </c>
    </row>
    <row r="1075" spans="1:8" x14ac:dyDescent="0.3">
      <c r="A1075">
        <v>2006</v>
      </c>
      <c r="B1075" t="s">
        <v>12</v>
      </c>
      <c r="C1075">
        <v>2005</v>
      </c>
      <c r="D1075">
        <v>121</v>
      </c>
      <c r="E1075">
        <v>0</v>
      </c>
      <c r="F1075">
        <v>6</v>
      </c>
      <c r="G1075">
        <v>494.46413849999999</v>
      </c>
    </row>
    <row r="1076" spans="1:8" x14ac:dyDescent="0.3">
      <c r="A1076">
        <v>2006</v>
      </c>
      <c r="B1076" t="s">
        <v>12</v>
      </c>
      <c r="C1076">
        <v>2005</v>
      </c>
      <c r="D1076">
        <v>122</v>
      </c>
      <c r="E1076">
        <v>1</v>
      </c>
      <c r="F1076">
        <v>6</v>
      </c>
      <c r="G1076">
        <v>499.92723180000002</v>
      </c>
    </row>
    <row r="1077" spans="1:8" x14ac:dyDescent="0.3">
      <c r="A1077">
        <v>2006</v>
      </c>
      <c r="B1077" t="s">
        <v>12</v>
      </c>
      <c r="C1077">
        <v>2005</v>
      </c>
      <c r="D1077">
        <v>123</v>
      </c>
      <c r="E1077">
        <v>2</v>
      </c>
      <c r="F1077">
        <v>6</v>
      </c>
      <c r="G1077">
        <v>510.03592129999998</v>
      </c>
    </row>
    <row r="1078" spans="1:8" x14ac:dyDescent="0.3">
      <c r="A1078">
        <v>2006</v>
      </c>
      <c r="B1078" t="s">
        <v>12</v>
      </c>
      <c r="C1078">
        <v>2005</v>
      </c>
      <c r="D1078">
        <v>124</v>
      </c>
      <c r="E1078">
        <v>3</v>
      </c>
      <c r="F1078">
        <v>6</v>
      </c>
      <c r="G1078">
        <v>520.4624834</v>
      </c>
    </row>
    <row r="1079" spans="1:8" x14ac:dyDescent="0.3">
      <c r="A1079">
        <v>2006</v>
      </c>
      <c r="B1079" t="s">
        <v>12</v>
      </c>
      <c r="C1079">
        <v>2005</v>
      </c>
      <c r="D1079">
        <v>125</v>
      </c>
      <c r="E1079">
        <v>4</v>
      </c>
      <c r="F1079">
        <v>6</v>
      </c>
      <c r="G1079">
        <v>530.93601809999996</v>
      </c>
    </row>
    <row r="1080" spans="1:8" x14ac:dyDescent="0.3">
      <c r="A1080">
        <v>2006</v>
      </c>
      <c r="B1080" t="s">
        <v>12</v>
      </c>
      <c r="C1080">
        <v>2005</v>
      </c>
      <c r="D1080">
        <v>126</v>
      </c>
      <c r="E1080">
        <v>5</v>
      </c>
      <c r="F1080">
        <v>6</v>
      </c>
      <c r="G1080">
        <v>541.49810969999999</v>
      </c>
    </row>
    <row r="1081" spans="1:8" x14ac:dyDescent="0.3">
      <c r="A1081">
        <v>2006</v>
      </c>
      <c r="B1081" t="s">
        <v>12</v>
      </c>
      <c r="C1081">
        <v>2005</v>
      </c>
      <c r="D1081">
        <v>127</v>
      </c>
      <c r="E1081">
        <v>6</v>
      </c>
      <c r="F1081">
        <v>6</v>
      </c>
      <c r="G1081">
        <v>551.86114320000001</v>
      </c>
    </row>
    <row r="1082" spans="1:8" x14ac:dyDescent="0.3">
      <c r="A1082">
        <v>2011</v>
      </c>
      <c r="B1082" t="s">
        <v>12</v>
      </c>
      <c r="C1082">
        <v>2005</v>
      </c>
      <c r="D1082">
        <v>118</v>
      </c>
      <c r="E1082">
        <v>-3</v>
      </c>
      <c r="F1082">
        <v>1</v>
      </c>
      <c r="G1082">
        <v>3197.0757800000001</v>
      </c>
      <c r="H1082">
        <v>0.65459493700000004</v>
      </c>
    </row>
    <row r="1083" spans="1:8" x14ac:dyDescent="0.3">
      <c r="A1083">
        <v>2011</v>
      </c>
      <c r="B1083" t="s">
        <v>12</v>
      </c>
      <c r="C1083">
        <v>2005</v>
      </c>
      <c r="D1083">
        <v>119</v>
      </c>
      <c r="E1083">
        <v>-2</v>
      </c>
      <c r="F1083">
        <v>1</v>
      </c>
      <c r="G1083">
        <v>3206.186686</v>
      </c>
      <c r="H1083">
        <v>0.64920511000000003</v>
      </c>
    </row>
    <row r="1084" spans="1:8" x14ac:dyDescent="0.3">
      <c r="A1084">
        <v>2011</v>
      </c>
      <c r="B1084" t="s">
        <v>12</v>
      </c>
      <c r="C1084">
        <v>2005</v>
      </c>
      <c r="D1084">
        <v>120</v>
      </c>
      <c r="E1084">
        <v>-1</v>
      </c>
      <c r="F1084">
        <v>1</v>
      </c>
      <c r="G1084">
        <v>3214.6552919999999</v>
      </c>
      <c r="H1084">
        <v>0.64413274399999998</v>
      </c>
    </row>
    <row r="1085" spans="1:8" x14ac:dyDescent="0.3">
      <c r="A1085">
        <v>2011</v>
      </c>
      <c r="B1085" t="s">
        <v>12</v>
      </c>
      <c r="C1085">
        <v>2005</v>
      </c>
      <c r="D1085">
        <v>121</v>
      </c>
      <c r="E1085">
        <v>0</v>
      </c>
      <c r="F1085">
        <v>1</v>
      </c>
      <c r="G1085">
        <v>3271.0183820000002</v>
      </c>
      <c r="H1085">
        <v>0.77810610599999996</v>
      </c>
    </row>
    <row r="1086" spans="1:8" x14ac:dyDescent="0.3">
      <c r="A1086">
        <v>2011</v>
      </c>
      <c r="B1086" t="s">
        <v>12</v>
      </c>
      <c r="C1086">
        <v>2005</v>
      </c>
      <c r="D1086">
        <v>122</v>
      </c>
      <c r="E1086">
        <v>1</v>
      </c>
      <c r="F1086">
        <v>1</v>
      </c>
      <c r="G1086">
        <v>3266.3217989999998</v>
      </c>
      <c r="H1086">
        <v>0.74709808300000002</v>
      </c>
    </row>
    <row r="1087" spans="1:8" x14ac:dyDescent="0.3">
      <c r="A1087">
        <v>2011</v>
      </c>
      <c r="B1087" t="s">
        <v>12</v>
      </c>
      <c r="C1087">
        <v>2005</v>
      </c>
      <c r="D1087">
        <v>123</v>
      </c>
      <c r="E1087">
        <v>2</v>
      </c>
      <c r="F1087">
        <v>1</v>
      </c>
      <c r="G1087">
        <v>3277.091191</v>
      </c>
      <c r="H1087">
        <v>0.72812002600000003</v>
      </c>
    </row>
    <row r="1088" spans="1:8" x14ac:dyDescent="0.3">
      <c r="A1088">
        <v>2011</v>
      </c>
      <c r="B1088" t="s">
        <v>12</v>
      </c>
      <c r="C1088">
        <v>2005</v>
      </c>
      <c r="D1088">
        <v>124</v>
      </c>
      <c r="E1088">
        <v>3</v>
      </c>
      <c r="F1088">
        <v>1</v>
      </c>
      <c r="G1088">
        <v>3287.5627410000002</v>
      </c>
      <c r="H1088">
        <v>0.71401327999999997</v>
      </c>
    </row>
    <row r="1089" spans="1:8" x14ac:dyDescent="0.3">
      <c r="A1089">
        <v>2011</v>
      </c>
      <c r="B1089" t="s">
        <v>12</v>
      </c>
      <c r="C1089">
        <v>2005</v>
      </c>
      <c r="D1089">
        <v>125</v>
      </c>
      <c r="E1089">
        <v>4</v>
      </c>
      <c r="F1089">
        <v>1</v>
      </c>
      <c r="G1089">
        <v>3297.7934530000002</v>
      </c>
      <c r="H1089">
        <v>0.70250114699999999</v>
      </c>
    </row>
    <row r="1090" spans="1:8" x14ac:dyDescent="0.3">
      <c r="A1090">
        <v>2011</v>
      </c>
      <c r="B1090" t="s">
        <v>12</v>
      </c>
      <c r="C1090">
        <v>2005</v>
      </c>
      <c r="D1090">
        <v>126</v>
      </c>
      <c r="E1090">
        <v>5</v>
      </c>
      <c r="F1090">
        <v>1</v>
      </c>
      <c r="G1090">
        <v>3307.715674</v>
      </c>
      <c r="H1090">
        <v>0.69276884400000005</v>
      </c>
    </row>
    <row r="1091" spans="1:8" x14ac:dyDescent="0.3">
      <c r="A1091">
        <v>2011</v>
      </c>
      <c r="B1091" t="s">
        <v>12</v>
      </c>
      <c r="C1091">
        <v>2005</v>
      </c>
      <c r="D1091">
        <v>127</v>
      </c>
      <c r="E1091">
        <v>6</v>
      </c>
      <c r="F1091">
        <v>1</v>
      </c>
      <c r="G1091">
        <v>3317.5050150000002</v>
      </c>
      <c r="H1091">
        <v>0.68444782599999998</v>
      </c>
    </row>
    <row r="1092" spans="1:8" x14ac:dyDescent="0.3">
      <c r="A1092">
        <v>2011</v>
      </c>
      <c r="B1092" t="s">
        <v>12</v>
      </c>
      <c r="C1092">
        <v>2005</v>
      </c>
      <c r="D1092">
        <v>118</v>
      </c>
      <c r="E1092">
        <v>-3</v>
      </c>
      <c r="F1092">
        <v>2</v>
      </c>
      <c r="G1092">
        <v>1653.2935130000001</v>
      </c>
      <c r="H1092">
        <v>0.69996141700000003</v>
      </c>
    </row>
    <row r="1093" spans="1:8" x14ac:dyDescent="0.3">
      <c r="A1093">
        <v>2011</v>
      </c>
      <c r="B1093" t="s">
        <v>12</v>
      </c>
      <c r="C1093">
        <v>2005</v>
      </c>
      <c r="D1093">
        <v>119</v>
      </c>
      <c r="E1093">
        <v>-2</v>
      </c>
      <c r="F1093">
        <v>2</v>
      </c>
      <c r="G1093">
        <v>1647.3177229999999</v>
      </c>
      <c r="H1093">
        <v>0.69476728899999995</v>
      </c>
    </row>
    <row r="1094" spans="1:8" x14ac:dyDescent="0.3">
      <c r="A1094">
        <v>2011</v>
      </c>
      <c r="B1094" t="s">
        <v>12</v>
      </c>
      <c r="C1094">
        <v>2005</v>
      </c>
      <c r="D1094">
        <v>120</v>
      </c>
      <c r="E1094">
        <v>-1</v>
      </c>
      <c r="F1094">
        <v>2</v>
      </c>
      <c r="G1094">
        <v>1640.301256</v>
      </c>
      <c r="H1094">
        <v>0.68993202499999995</v>
      </c>
    </row>
    <row r="1095" spans="1:8" x14ac:dyDescent="0.3">
      <c r="A1095">
        <v>2011</v>
      </c>
      <c r="B1095" t="s">
        <v>12</v>
      </c>
      <c r="C1095">
        <v>2005</v>
      </c>
      <c r="D1095">
        <v>121</v>
      </c>
      <c r="E1095">
        <v>0</v>
      </c>
      <c r="F1095">
        <v>2</v>
      </c>
      <c r="G1095">
        <v>1670.553017</v>
      </c>
      <c r="H1095">
        <v>0.81831167999999999</v>
      </c>
    </row>
    <row r="1096" spans="1:8" x14ac:dyDescent="0.3">
      <c r="A1096">
        <v>2011</v>
      </c>
      <c r="B1096" t="s">
        <v>12</v>
      </c>
      <c r="C1096">
        <v>2005</v>
      </c>
      <c r="D1096">
        <v>122</v>
      </c>
      <c r="E1096">
        <v>1</v>
      </c>
      <c r="F1096">
        <v>2</v>
      </c>
      <c r="G1096">
        <v>1652.419386</v>
      </c>
      <c r="H1096">
        <v>0.78347996900000005</v>
      </c>
    </row>
    <row r="1097" spans="1:8" x14ac:dyDescent="0.3">
      <c r="A1097">
        <v>2011</v>
      </c>
      <c r="B1097" t="s">
        <v>12</v>
      </c>
      <c r="C1097">
        <v>2005</v>
      </c>
      <c r="D1097">
        <v>123</v>
      </c>
      <c r="E1097">
        <v>2</v>
      </c>
      <c r="F1097">
        <v>2</v>
      </c>
      <c r="G1097">
        <v>1644.712282</v>
      </c>
      <c r="H1097">
        <v>0.76500418400000003</v>
      </c>
    </row>
    <row r="1098" spans="1:8" x14ac:dyDescent="0.3">
      <c r="A1098">
        <v>2011</v>
      </c>
      <c r="B1098" t="s">
        <v>12</v>
      </c>
      <c r="C1098">
        <v>2005</v>
      </c>
      <c r="D1098">
        <v>124</v>
      </c>
      <c r="E1098">
        <v>3</v>
      </c>
      <c r="F1098">
        <v>2</v>
      </c>
      <c r="G1098">
        <v>1637.0617400000001</v>
      </c>
      <c r="H1098">
        <v>0.75174248300000002</v>
      </c>
    </row>
    <row r="1099" spans="1:8" x14ac:dyDescent="0.3">
      <c r="A1099">
        <v>2011</v>
      </c>
      <c r="B1099" t="s">
        <v>12</v>
      </c>
      <c r="C1099">
        <v>2005</v>
      </c>
      <c r="D1099">
        <v>125</v>
      </c>
      <c r="E1099">
        <v>4</v>
      </c>
      <c r="F1099">
        <v>2</v>
      </c>
      <c r="G1099">
        <v>1629.595051</v>
      </c>
      <c r="H1099">
        <v>0.74117520199999998</v>
      </c>
    </row>
    <row r="1100" spans="1:8" x14ac:dyDescent="0.3">
      <c r="A1100">
        <v>2011</v>
      </c>
      <c r="B1100" t="s">
        <v>12</v>
      </c>
      <c r="C1100">
        <v>2005</v>
      </c>
      <c r="D1100">
        <v>126</v>
      </c>
      <c r="E1100">
        <v>5</v>
      </c>
      <c r="F1100">
        <v>2</v>
      </c>
      <c r="G1100">
        <v>1622.31069</v>
      </c>
      <c r="H1100">
        <v>0.73222928399999998</v>
      </c>
    </row>
    <row r="1101" spans="1:8" x14ac:dyDescent="0.3">
      <c r="A1101">
        <v>2011</v>
      </c>
      <c r="B1101" t="s">
        <v>12</v>
      </c>
      <c r="C1101">
        <v>2005</v>
      </c>
      <c r="D1101">
        <v>127</v>
      </c>
      <c r="E1101">
        <v>6</v>
      </c>
      <c r="F1101">
        <v>2</v>
      </c>
      <c r="G1101">
        <v>1615.294928</v>
      </c>
      <c r="H1101">
        <v>0.724443858</v>
      </c>
    </row>
    <row r="1102" spans="1:8" x14ac:dyDescent="0.3">
      <c r="A1102">
        <v>2011</v>
      </c>
      <c r="B1102" t="s">
        <v>12</v>
      </c>
      <c r="C1102">
        <v>2005</v>
      </c>
      <c r="D1102">
        <v>118</v>
      </c>
      <c r="E1102">
        <v>-3</v>
      </c>
      <c r="F1102">
        <v>3</v>
      </c>
      <c r="G1102">
        <v>950.61417600000004</v>
      </c>
      <c r="H1102">
        <v>0.55479669799999998</v>
      </c>
    </row>
    <row r="1103" spans="1:8" x14ac:dyDescent="0.3">
      <c r="A1103">
        <v>2011</v>
      </c>
      <c r="B1103" t="s">
        <v>12</v>
      </c>
      <c r="C1103">
        <v>2005</v>
      </c>
      <c r="D1103">
        <v>119</v>
      </c>
      <c r="E1103">
        <v>-2</v>
      </c>
      <c r="F1103">
        <v>3</v>
      </c>
      <c r="G1103">
        <v>954.51892769999995</v>
      </c>
      <c r="H1103">
        <v>0.54520907900000004</v>
      </c>
    </row>
    <row r="1104" spans="1:8" x14ac:dyDescent="0.3">
      <c r="A1104">
        <v>2011</v>
      </c>
      <c r="B1104" t="s">
        <v>12</v>
      </c>
      <c r="C1104">
        <v>2005</v>
      </c>
      <c r="D1104">
        <v>120</v>
      </c>
      <c r="E1104">
        <v>-1</v>
      </c>
      <c r="F1104">
        <v>3</v>
      </c>
      <c r="G1104">
        <v>958.87579949999997</v>
      </c>
      <c r="H1104">
        <v>0.53588331499999997</v>
      </c>
    </row>
    <row r="1105" spans="1:8" x14ac:dyDescent="0.3">
      <c r="A1105">
        <v>2011</v>
      </c>
      <c r="B1105" t="s">
        <v>12</v>
      </c>
      <c r="C1105">
        <v>2005</v>
      </c>
      <c r="D1105">
        <v>121</v>
      </c>
      <c r="E1105">
        <v>0</v>
      </c>
      <c r="F1105">
        <v>3</v>
      </c>
      <c r="G1105">
        <v>998.1111214</v>
      </c>
      <c r="H1105">
        <v>0.68000042000000005</v>
      </c>
    </row>
    <row r="1106" spans="1:8" x14ac:dyDescent="0.3">
      <c r="A1106">
        <v>2011</v>
      </c>
      <c r="B1106" t="s">
        <v>12</v>
      </c>
      <c r="C1106">
        <v>2005</v>
      </c>
      <c r="D1106">
        <v>122</v>
      </c>
      <c r="E1106">
        <v>1</v>
      </c>
      <c r="F1106">
        <v>3</v>
      </c>
      <c r="G1106">
        <v>999.58668469999998</v>
      </c>
      <c r="H1106">
        <v>0.66221838700000002</v>
      </c>
    </row>
    <row r="1107" spans="1:8" x14ac:dyDescent="0.3">
      <c r="A1107">
        <v>2011</v>
      </c>
      <c r="B1107" t="s">
        <v>12</v>
      </c>
      <c r="C1107">
        <v>2005</v>
      </c>
      <c r="D1107">
        <v>123</v>
      </c>
      <c r="E1107">
        <v>2</v>
      </c>
      <c r="F1107">
        <v>3</v>
      </c>
      <c r="G1107">
        <v>1007.145335</v>
      </c>
      <c r="H1107">
        <v>0.64784261600000004</v>
      </c>
    </row>
    <row r="1108" spans="1:8" x14ac:dyDescent="0.3">
      <c r="A1108">
        <v>2011</v>
      </c>
      <c r="B1108" t="s">
        <v>12</v>
      </c>
      <c r="C1108">
        <v>2005</v>
      </c>
      <c r="D1108">
        <v>124</v>
      </c>
      <c r="E1108">
        <v>3</v>
      </c>
      <c r="F1108">
        <v>3</v>
      </c>
      <c r="G1108">
        <v>1015.140155</v>
      </c>
      <c r="H1108">
        <v>0.63529206999999999</v>
      </c>
    </row>
    <row r="1109" spans="1:8" x14ac:dyDescent="0.3">
      <c r="A1109">
        <v>2011</v>
      </c>
      <c r="B1109" t="s">
        <v>12</v>
      </c>
      <c r="C1109">
        <v>2005</v>
      </c>
      <c r="D1109">
        <v>125</v>
      </c>
      <c r="E1109">
        <v>4</v>
      </c>
      <c r="F1109">
        <v>3</v>
      </c>
      <c r="G1109">
        <v>1023.805193</v>
      </c>
      <c r="H1109">
        <v>0.62343284600000004</v>
      </c>
    </row>
    <row r="1110" spans="1:8" x14ac:dyDescent="0.3">
      <c r="A1110">
        <v>2011</v>
      </c>
      <c r="B1110" t="s">
        <v>12</v>
      </c>
      <c r="C1110">
        <v>2005</v>
      </c>
      <c r="D1110">
        <v>126</v>
      </c>
      <c r="E1110">
        <v>5</v>
      </c>
      <c r="F1110">
        <v>3</v>
      </c>
      <c r="G1110">
        <v>1032.6786950000001</v>
      </c>
      <c r="H1110">
        <v>0.61190557599999995</v>
      </c>
    </row>
    <row r="1111" spans="1:8" x14ac:dyDescent="0.3">
      <c r="A1111">
        <v>2011</v>
      </c>
      <c r="B1111" t="s">
        <v>12</v>
      </c>
      <c r="C1111">
        <v>2005</v>
      </c>
      <c r="D1111">
        <v>127</v>
      </c>
      <c r="E1111">
        <v>6</v>
      </c>
      <c r="F1111">
        <v>3</v>
      </c>
      <c r="G1111">
        <v>1041.6648250000001</v>
      </c>
      <c r="H1111">
        <v>0.60151321599999996</v>
      </c>
    </row>
    <row r="1112" spans="1:8" x14ac:dyDescent="0.3">
      <c r="A1112">
        <v>2011</v>
      </c>
      <c r="B1112" t="s">
        <v>12</v>
      </c>
      <c r="C1112">
        <v>2005</v>
      </c>
      <c r="D1112">
        <v>118</v>
      </c>
      <c r="E1112">
        <v>-3</v>
      </c>
      <c r="F1112">
        <v>4</v>
      </c>
      <c r="G1112">
        <v>878.31460379999999</v>
      </c>
      <c r="H1112">
        <v>0.49298267499999998</v>
      </c>
    </row>
    <row r="1113" spans="1:8" x14ac:dyDescent="0.3">
      <c r="A1113">
        <v>2011</v>
      </c>
      <c r="B1113" t="s">
        <v>12</v>
      </c>
      <c r="C1113">
        <v>2005</v>
      </c>
      <c r="D1113">
        <v>119</v>
      </c>
      <c r="E1113">
        <v>-2</v>
      </c>
      <c r="F1113">
        <v>4</v>
      </c>
      <c r="G1113">
        <v>889.94880450000005</v>
      </c>
      <c r="H1113">
        <v>0.48192073499999999</v>
      </c>
    </row>
    <row r="1114" spans="1:8" x14ac:dyDescent="0.3">
      <c r="A1114">
        <v>2011</v>
      </c>
      <c r="B1114" t="s">
        <v>12</v>
      </c>
      <c r="C1114">
        <v>2005</v>
      </c>
      <c r="D1114">
        <v>120</v>
      </c>
      <c r="E1114">
        <v>-1</v>
      </c>
      <c r="F1114">
        <v>4</v>
      </c>
      <c r="G1114">
        <v>901.24201889999995</v>
      </c>
      <c r="H1114">
        <v>0.47105785900000002</v>
      </c>
    </row>
    <row r="1115" spans="1:8" x14ac:dyDescent="0.3">
      <c r="A1115">
        <v>2011</v>
      </c>
      <c r="B1115" t="s">
        <v>12</v>
      </c>
      <c r="C1115">
        <v>2005</v>
      </c>
      <c r="D1115">
        <v>121</v>
      </c>
      <c r="E1115">
        <v>0</v>
      </c>
      <c r="F1115">
        <v>4</v>
      </c>
      <c r="G1115">
        <v>948.80877729999997</v>
      </c>
      <c r="H1115">
        <v>0.62712378000000002</v>
      </c>
    </row>
    <row r="1116" spans="1:8" x14ac:dyDescent="0.3">
      <c r="A1116">
        <v>2011</v>
      </c>
      <c r="B1116" t="s">
        <v>12</v>
      </c>
      <c r="C1116">
        <v>2005</v>
      </c>
      <c r="D1116">
        <v>122</v>
      </c>
      <c r="E1116">
        <v>1</v>
      </c>
      <c r="F1116">
        <v>4</v>
      </c>
      <c r="G1116">
        <v>949.68057060000001</v>
      </c>
      <c r="H1116">
        <v>0.61029592499999996</v>
      </c>
    </row>
    <row r="1117" spans="1:8" x14ac:dyDescent="0.3">
      <c r="A1117">
        <v>2011</v>
      </c>
      <c r="B1117" t="s">
        <v>12</v>
      </c>
      <c r="C1117">
        <v>2005</v>
      </c>
      <c r="D1117">
        <v>123</v>
      </c>
      <c r="E1117">
        <v>2</v>
      </c>
      <c r="F1117">
        <v>4</v>
      </c>
      <c r="G1117">
        <v>963.61148509999998</v>
      </c>
      <c r="H1117">
        <v>0.59595182899999999</v>
      </c>
    </row>
    <row r="1118" spans="1:8" x14ac:dyDescent="0.3">
      <c r="A1118">
        <v>2011</v>
      </c>
      <c r="B1118" t="s">
        <v>12</v>
      </c>
      <c r="C1118">
        <v>2005</v>
      </c>
      <c r="D1118">
        <v>124</v>
      </c>
      <c r="E1118">
        <v>3</v>
      </c>
      <c r="F1118">
        <v>4</v>
      </c>
      <c r="G1118">
        <v>976.77897459999997</v>
      </c>
      <c r="H1118">
        <v>0.582971024</v>
      </c>
    </row>
    <row r="1119" spans="1:8" x14ac:dyDescent="0.3">
      <c r="A1119">
        <v>2011</v>
      </c>
      <c r="B1119" t="s">
        <v>12</v>
      </c>
      <c r="C1119">
        <v>2005</v>
      </c>
      <c r="D1119">
        <v>125</v>
      </c>
      <c r="E1119">
        <v>4</v>
      </c>
      <c r="F1119">
        <v>4</v>
      </c>
      <c r="G1119">
        <v>989.73048180000001</v>
      </c>
      <c r="H1119">
        <v>0.57015041899999996</v>
      </c>
    </row>
    <row r="1120" spans="1:8" x14ac:dyDescent="0.3">
      <c r="A1120">
        <v>2011</v>
      </c>
      <c r="B1120" t="s">
        <v>12</v>
      </c>
      <c r="C1120">
        <v>2005</v>
      </c>
      <c r="D1120">
        <v>126</v>
      </c>
      <c r="E1120">
        <v>5</v>
      </c>
      <c r="F1120">
        <v>4</v>
      </c>
      <c r="G1120">
        <v>1001.59057</v>
      </c>
      <c r="H1120">
        <v>0.55723823699999997</v>
      </c>
    </row>
    <row r="1121" spans="1:8" x14ac:dyDescent="0.3">
      <c r="A1121">
        <v>2011</v>
      </c>
      <c r="B1121" t="s">
        <v>12</v>
      </c>
      <c r="C1121">
        <v>2005</v>
      </c>
      <c r="D1121">
        <v>127</v>
      </c>
      <c r="E1121">
        <v>6</v>
      </c>
      <c r="F1121">
        <v>4</v>
      </c>
      <c r="G1121">
        <v>1012.351477</v>
      </c>
      <c r="H1121">
        <v>0.54555853700000001</v>
      </c>
    </row>
    <row r="1122" spans="1:8" x14ac:dyDescent="0.3">
      <c r="A1122">
        <v>2011</v>
      </c>
      <c r="B1122" t="s">
        <v>12</v>
      </c>
      <c r="C1122">
        <v>2005</v>
      </c>
      <c r="D1122">
        <v>118</v>
      </c>
      <c r="E1122">
        <v>-3</v>
      </c>
      <c r="F1122">
        <v>5</v>
      </c>
      <c r="G1122">
        <v>919.40731740000001</v>
      </c>
      <c r="H1122">
        <v>0.50465458299999999</v>
      </c>
    </row>
    <row r="1123" spans="1:8" x14ac:dyDescent="0.3">
      <c r="A1123">
        <v>2011</v>
      </c>
      <c r="B1123" t="s">
        <v>12</v>
      </c>
      <c r="C1123">
        <v>2005</v>
      </c>
      <c r="D1123">
        <v>119</v>
      </c>
      <c r="E1123">
        <v>-2</v>
      </c>
      <c r="F1123">
        <v>5</v>
      </c>
      <c r="G1123">
        <v>918.60402639999995</v>
      </c>
      <c r="H1123">
        <v>0.49189161199999998</v>
      </c>
    </row>
    <row r="1124" spans="1:8" x14ac:dyDescent="0.3">
      <c r="A1124">
        <v>2011</v>
      </c>
      <c r="B1124" t="s">
        <v>12</v>
      </c>
      <c r="C1124">
        <v>2005</v>
      </c>
      <c r="D1124">
        <v>120</v>
      </c>
      <c r="E1124">
        <v>-1</v>
      </c>
      <c r="F1124">
        <v>5</v>
      </c>
      <c r="G1124">
        <v>917.82976480000002</v>
      </c>
      <c r="H1124">
        <v>0.47939923800000001</v>
      </c>
    </row>
    <row r="1125" spans="1:8" x14ac:dyDescent="0.3">
      <c r="A1125">
        <v>2011</v>
      </c>
      <c r="B1125" t="s">
        <v>12</v>
      </c>
      <c r="C1125">
        <v>2005</v>
      </c>
      <c r="D1125">
        <v>121</v>
      </c>
      <c r="E1125">
        <v>0</v>
      </c>
      <c r="F1125">
        <v>5</v>
      </c>
      <c r="G1125">
        <v>944.90081280000004</v>
      </c>
      <c r="H1125">
        <v>0.64426054799999999</v>
      </c>
    </row>
    <row r="1126" spans="1:8" x14ac:dyDescent="0.3">
      <c r="A1126">
        <v>2011</v>
      </c>
      <c r="B1126" t="s">
        <v>12</v>
      </c>
      <c r="C1126">
        <v>2005</v>
      </c>
      <c r="D1126">
        <v>122</v>
      </c>
      <c r="E1126">
        <v>1</v>
      </c>
      <c r="F1126">
        <v>5</v>
      </c>
      <c r="G1126">
        <v>936.33569720000003</v>
      </c>
      <c r="H1126">
        <v>0.62779288899999997</v>
      </c>
    </row>
    <row r="1127" spans="1:8" x14ac:dyDescent="0.3">
      <c r="A1127">
        <v>2011</v>
      </c>
      <c r="B1127" t="s">
        <v>12</v>
      </c>
      <c r="C1127">
        <v>2005</v>
      </c>
      <c r="D1127">
        <v>123</v>
      </c>
      <c r="E1127">
        <v>2</v>
      </c>
      <c r="F1127">
        <v>5</v>
      </c>
      <c r="G1127">
        <v>938.16791920000003</v>
      </c>
      <c r="H1127">
        <v>0.61340995899999995</v>
      </c>
    </row>
    <row r="1128" spans="1:8" x14ac:dyDescent="0.3">
      <c r="A1128">
        <v>2011</v>
      </c>
      <c r="B1128" t="s">
        <v>12</v>
      </c>
      <c r="C1128">
        <v>2005</v>
      </c>
      <c r="D1128">
        <v>124</v>
      </c>
      <c r="E1128">
        <v>3</v>
      </c>
      <c r="F1128">
        <v>5</v>
      </c>
      <c r="G1128">
        <v>939.9878023</v>
      </c>
      <c r="H1128">
        <v>0.59988878300000004</v>
      </c>
    </row>
    <row r="1129" spans="1:8" x14ac:dyDescent="0.3">
      <c r="A1129">
        <v>2011</v>
      </c>
      <c r="B1129" t="s">
        <v>12</v>
      </c>
      <c r="C1129">
        <v>2005</v>
      </c>
      <c r="D1129">
        <v>125</v>
      </c>
      <c r="E1129">
        <v>4</v>
      </c>
      <c r="F1129">
        <v>5</v>
      </c>
      <c r="G1129">
        <v>942.06720429999996</v>
      </c>
      <c r="H1129">
        <v>0.58627826100000002</v>
      </c>
    </row>
    <row r="1130" spans="1:8" x14ac:dyDescent="0.3">
      <c r="A1130">
        <v>2011</v>
      </c>
      <c r="B1130" t="s">
        <v>12</v>
      </c>
      <c r="C1130">
        <v>2005</v>
      </c>
      <c r="D1130">
        <v>126</v>
      </c>
      <c r="E1130">
        <v>5</v>
      </c>
      <c r="F1130">
        <v>5</v>
      </c>
      <c r="G1130">
        <v>944.18049840000003</v>
      </c>
      <c r="H1130">
        <v>0.57247819099999997</v>
      </c>
    </row>
    <row r="1131" spans="1:8" x14ac:dyDescent="0.3">
      <c r="A1131">
        <v>2011</v>
      </c>
      <c r="B1131" t="s">
        <v>12</v>
      </c>
      <c r="C1131">
        <v>2005</v>
      </c>
      <c r="D1131">
        <v>127</v>
      </c>
      <c r="E1131">
        <v>6</v>
      </c>
      <c r="F1131">
        <v>5</v>
      </c>
      <c r="G1131">
        <v>945.74866870000005</v>
      </c>
      <c r="H1131">
        <v>0.55984548300000003</v>
      </c>
    </row>
    <row r="1132" spans="1:8" x14ac:dyDescent="0.3">
      <c r="A1132">
        <v>2011</v>
      </c>
      <c r="B1132" t="s">
        <v>12</v>
      </c>
      <c r="C1132">
        <v>2005</v>
      </c>
      <c r="D1132">
        <v>118</v>
      </c>
      <c r="E1132">
        <v>-3</v>
      </c>
      <c r="F1132">
        <v>6</v>
      </c>
      <c r="G1132">
        <v>606.96441700000003</v>
      </c>
    </row>
    <row r="1133" spans="1:8" x14ac:dyDescent="0.3">
      <c r="A1133">
        <v>2011</v>
      </c>
      <c r="B1133" t="s">
        <v>12</v>
      </c>
      <c r="C1133">
        <v>2005</v>
      </c>
      <c r="D1133">
        <v>119</v>
      </c>
      <c r="E1133">
        <v>-2</v>
      </c>
      <c r="F1133">
        <v>6</v>
      </c>
      <c r="G1133">
        <v>615.66025709999997</v>
      </c>
    </row>
    <row r="1134" spans="1:8" x14ac:dyDescent="0.3">
      <c r="A1134">
        <v>2011</v>
      </c>
      <c r="B1134" t="s">
        <v>12</v>
      </c>
      <c r="C1134">
        <v>2005</v>
      </c>
      <c r="D1134">
        <v>120</v>
      </c>
      <c r="E1134">
        <v>-1</v>
      </c>
      <c r="F1134">
        <v>6</v>
      </c>
      <c r="G1134">
        <v>624.67101479999997</v>
      </c>
    </row>
    <row r="1135" spans="1:8" x14ac:dyDescent="0.3">
      <c r="A1135">
        <v>2011</v>
      </c>
      <c r="B1135" t="s">
        <v>12</v>
      </c>
      <c r="C1135">
        <v>2005</v>
      </c>
      <c r="D1135">
        <v>121</v>
      </c>
      <c r="E1135">
        <v>0</v>
      </c>
      <c r="F1135">
        <v>6</v>
      </c>
      <c r="G1135">
        <v>652.60049379999998</v>
      </c>
    </row>
    <row r="1136" spans="1:8" x14ac:dyDescent="0.3">
      <c r="A1136">
        <v>2011</v>
      </c>
      <c r="B1136" t="s">
        <v>12</v>
      </c>
      <c r="C1136">
        <v>2005</v>
      </c>
      <c r="D1136">
        <v>122</v>
      </c>
      <c r="E1136">
        <v>1</v>
      </c>
      <c r="F1136">
        <v>6</v>
      </c>
      <c r="G1136">
        <v>659.33716349999997</v>
      </c>
    </row>
    <row r="1137" spans="1:8" x14ac:dyDescent="0.3">
      <c r="A1137">
        <v>2011</v>
      </c>
      <c r="B1137" t="s">
        <v>12</v>
      </c>
      <c r="C1137">
        <v>2005</v>
      </c>
      <c r="D1137">
        <v>123</v>
      </c>
      <c r="E1137">
        <v>2</v>
      </c>
      <c r="F1137">
        <v>6</v>
      </c>
      <c r="G1137">
        <v>671.10009930000001</v>
      </c>
    </row>
    <row r="1138" spans="1:8" x14ac:dyDescent="0.3">
      <c r="A1138">
        <v>2011</v>
      </c>
      <c r="B1138" t="s">
        <v>12</v>
      </c>
      <c r="C1138">
        <v>2005</v>
      </c>
      <c r="D1138">
        <v>124</v>
      </c>
      <c r="E1138">
        <v>3</v>
      </c>
      <c r="F1138">
        <v>6</v>
      </c>
      <c r="G1138">
        <v>683.07164379999995</v>
      </c>
    </row>
    <row r="1139" spans="1:8" x14ac:dyDescent="0.3">
      <c r="A1139">
        <v>2011</v>
      </c>
      <c r="B1139" t="s">
        <v>12</v>
      </c>
      <c r="C1139">
        <v>2005</v>
      </c>
      <c r="D1139">
        <v>125</v>
      </c>
      <c r="E1139">
        <v>4</v>
      </c>
      <c r="F1139">
        <v>6</v>
      </c>
      <c r="G1139">
        <v>695.05357240000001</v>
      </c>
    </row>
    <row r="1140" spans="1:8" x14ac:dyDescent="0.3">
      <c r="A1140">
        <v>2011</v>
      </c>
      <c r="B1140" t="s">
        <v>12</v>
      </c>
      <c r="C1140">
        <v>2005</v>
      </c>
      <c r="D1140">
        <v>126</v>
      </c>
      <c r="E1140">
        <v>5</v>
      </c>
      <c r="F1140">
        <v>6</v>
      </c>
      <c r="G1140">
        <v>707.02881930000001</v>
      </c>
    </row>
    <row r="1141" spans="1:8" x14ac:dyDescent="0.3">
      <c r="A1141">
        <v>2011</v>
      </c>
      <c r="B1141" t="s">
        <v>12</v>
      </c>
      <c r="C1141">
        <v>2005</v>
      </c>
      <c r="D1141">
        <v>127</v>
      </c>
      <c r="E1141">
        <v>6</v>
      </c>
      <c r="F1141">
        <v>6</v>
      </c>
      <c r="G1141">
        <v>718.58213820000003</v>
      </c>
    </row>
    <row r="1142" spans="1:8" x14ac:dyDescent="0.3">
      <c r="A1142">
        <v>2016</v>
      </c>
      <c r="B1142" t="s">
        <v>12</v>
      </c>
      <c r="C1142">
        <v>2005</v>
      </c>
      <c r="D1142">
        <v>118</v>
      </c>
      <c r="E1142">
        <v>-3</v>
      </c>
      <c r="F1142">
        <v>1</v>
      </c>
      <c r="G1142">
        <v>3271.1200720000002</v>
      </c>
      <c r="H1142">
        <v>0.65410342899999996</v>
      </c>
    </row>
    <row r="1143" spans="1:8" x14ac:dyDescent="0.3">
      <c r="A1143">
        <v>2016</v>
      </c>
      <c r="B1143" t="s">
        <v>12</v>
      </c>
      <c r="C1143">
        <v>2005</v>
      </c>
      <c r="D1143">
        <v>119</v>
      </c>
      <c r="E1143">
        <v>-2</v>
      </c>
      <c r="F1143">
        <v>1</v>
      </c>
      <c r="G1143">
        <v>3280.4471720000001</v>
      </c>
      <c r="H1143">
        <v>0.64873935400000005</v>
      </c>
    </row>
    <row r="1144" spans="1:8" x14ac:dyDescent="0.3">
      <c r="A1144">
        <v>2016</v>
      </c>
      <c r="B1144" t="s">
        <v>12</v>
      </c>
      <c r="C1144">
        <v>2005</v>
      </c>
      <c r="D1144">
        <v>120</v>
      </c>
      <c r="E1144">
        <v>-1</v>
      </c>
      <c r="F1144">
        <v>1</v>
      </c>
      <c r="G1144">
        <v>3289.1024419999999</v>
      </c>
      <c r="H1144">
        <v>0.64368885799999997</v>
      </c>
    </row>
    <row r="1145" spans="1:8" x14ac:dyDescent="0.3">
      <c r="A1145">
        <v>2016</v>
      </c>
      <c r="B1145" t="s">
        <v>12</v>
      </c>
      <c r="C1145">
        <v>2005</v>
      </c>
      <c r="D1145">
        <v>121</v>
      </c>
      <c r="E1145">
        <v>0</v>
      </c>
      <c r="F1145">
        <v>1</v>
      </c>
      <c r="G1145">
        <v>3346.4579050000002</v>
      </c>
      <c r="H1145">
        <v>0.77736424199999998</v>
      </c>
    </row>
    <row r="1146" spans="1:8" x14ac:dyDescent="0.3">
      <c r="A1146">
        <v>2016</v>
      </c>
      <c r="B1146" t="s">
        <v>12</v>
      </c>
      <c r="C1146">
        <v>2005</v>
      </c>
      <c r="D1146">
        <v>122</v>
      </c>
      <c r="E1146">
        <v>1</v>
      </c>
      <c r="F1146">
        <v>1</v>
      </c>
      <c r="G1146">
        <v>3340.9919570000002</v>
      </c>
      <c r="H1146">
        <v>0.74620343300000003</v>
      </c>
    </row>
    <row r="1147" spans="1:8" x14ac:dyDescent="0.3">
      <c r="A1147">
        <v>2016</v>
      </c>
      <c r="B1147" t="s">
        <v>12</v>
      </c>
      <c r="C1147">
        <v>2005</v>
      </c>
      <c r="D1147">
        <v>123</v>
      </c>
      <c r="E1147">
        <v>2</v>
      </c>
      <c r="F1147">
        <v>1</v>
      </c>
      <c r="G1147">
        <v>3351.6536249999999</v>
      </c>
      <c r="H1147">
        <v>0.72731174200000004</v>
      </c>
    </row>
    <row r="1148" spans="1:8" x14ac:dyDescent="0.3">
      <c r="A1148">
        <v>2016</v>
      </c>
      <c r="B1148" t="s">
        <v>12</v>
      </c>
      <c r="C1148">
        <v>2005</v>
      </c>
      <c r="D1148">
        <v>124</v>
      </c>
      <c r="E1148">
        <v>3</v>
      </c>
      <c r="F1148">
        <v>1</v>
      </c>
      <c r="G1148">
        <v>3361.8756659999999</v>
      </c>
      <c r="H1148">
        <v>0.71327610100000005</v>
      </c>
    </row>
    <row r="1149" spans="1:8" x14ac:dyDescent="0.3">
      <c r="A1149">
        <v>2016</v>
      </c>
      <c r="B1149" t="s">
        <v>12</v>
      </c>
      <c r="C1149">
        <v>2005</v>
      </c>
      <c r="D1149">
        <v>125</v>
      </c>
      <c r="E1149">
        <v>4</v>
      </c>
      <c r="F1149">
        <v>1</v>
      </c>
      <c r="G1149">
        <v>3371.7131749999999</v>
      </c>
      <c r="H1149">
        <v>0.70182149699999996</v>
      </c>
    </row>
    <row r="1150" spans="1:8" x14ac:dyDescent="0.3">
      <c r="A1150">
        <v>2016</v>
      </c>
      <c r="B1150" t="s">
        <v>12</v>
      </c>
      <c r="C1150">
        <v>2005</v>
      </c>
      <c r="D1150">
        <v>126</v>
      </c>
      <c r="E1150">
        <v>5</v>
      </c>
      <c r="F1150">
        <v>1</v>
      </c>
      <c r="G1150">
        <v>3381.227018</v>
      </c>
      <c r="H1150">
        <v>0.69213354800000004</v>
      </c>
    </row>
    <row r="1151" spans="1:8" x14ac:dyDescent="0.3">
      <c r="A1151">
        <v>2016</v>
      </c>
      <c r="B1151" t="s">
        <v>12</v>
      </c>
      <c r="C1151">
        <v>2005</v>
      </c>
      <c r="D1151">
        <v>127</v>
      </c>
      <c r="E1151">
        <v>6</v>
      </c>
      <c r="F1151">
        <v>1</v>
      </c>
      <c r="G1151">
        <v>3390.6115009999999</v>
      </c>
      <c r="H1151">
        <v>0.68385283299999999</v>
      </c>
    </row>
    <row r="1152" spans="1:8" x14ac:dyDescent="0.3">
      <c r="A1152">
        <v>2016</v>
      </c>
      <c r="B1152" t="s">
        <v>12</v>
      </c>
      <c r="C1152">
        <v>2005</v>
      </c>
      <c r="D1152">
        <v>118</v>
      </c>
      <c r="E1152">
        <v>-3</v>
      </c>
      <c r="F1152">
        <v>2</v>
      </c>
      <c r="G1152">
        <v>1660.9280960000001</v>
      </c>
      <c r="H1152">
        <v>0.69987683899999997</v>
      </c>
    </row>
    <row r="1153" spans="1:8" x14ac:dyDescent="0.3">
      <c r="A1153">
        <v>2016</v>
      </c>
      <c r="B1153" t="s">
        <v>12</v>
      </c>
      <c r="C1153">
        <v>2005</v>
      </c>
      <c r="D1153">
        <v>119</v>
      </c>
      <c r="E1153">
        <v>-2</v>
      </c>
      <c r="F1153">
        <v>2</v>
      </c>
      <c r="G1153">
        <v>1655.0391810000001</v>
      </c>
      <c r="H1153">
        <v>0.69467910799999999</v>
      </c>
    </row>
    <row r="1154" spans="1:8" x14ac:dyDescent="0.3">
      <c r="A1154">
        <v>2016</v>
      </c>
      <c r="B1154" t="s">
        <v>12</v>
      </c>
      <c r="C1154">
        <v>2005</v>
      </c>
      <c r="D1154">
        <v>120</v>
      </c>
      <c r="E1154">
        <v>-1</v>
      </c>
      <c r="F1154">
        <v>2</v>
      </c>
      <c r="G1154">
        <v>1648.1145140000001</v>
      </c>
      <c r="H1154">
        <v>0.68984080800000003</v>
      </c>
    </row>
    <row r="1155" spans="1:8" x14ac:dyDescent="0.3">
      <c r="A1155">
        <v>2016</v>
      </c>
      <c r="B1155" t="s">
        <v>12</v>
      </c>
      <c r="C1155">
        <v>2005</v>
      </c>
      <c r="D1155">
        <v>121</v>
      </c>
      <c r="E1155">
        <v>0</v>
      </c>
      <c r="F1155">
        <v>2</v>
      </c>
      <c r="G1155">
        <v>1678.7091499999999</v>
      </c>
      <c r="H1155">
        <v>0.81811075600000005</v>
      </c>
    </row>
    <row r="1156" spans="1:8" x14ac:dyDescent="0.3">
      <c r="A1156">
        <v>2016</v>
      </c>
      <c r="B1156" t="s">
        <v>12</v>
      </c>
      <c r="C1156">
        <v>2005</v>
      </c>
      <c r="D1156">
        <v>122</v>
      </c>
      <c r="E1156">
        <v>1</v>
      </c>
      <c r="F1156">
        <v>2</v>
      </c>
      <c r="G1156">
        <v>1660.548722</v>
      </c>
      <c r="H1156">
        <v>0.78339238099999997</v>
      </c>
    </row>
    <row r="1157" spans="1:8" x14ac:dyDescent="0.3">
      <c r="A1157">
        <v>2016</v>
      </c>
      <c r="B1157" t="s">
        <v>12</v>
      </c>
      <c r="C1157">
        <v>2005</v>
      </c>
      <c r="D1157">
        <v>123</v>
      </c>
      <c r="E1157">
        <v>2</v>
      </c>
      <c r="F1157">
        <v>2</v>
      </c>
      <c r="G1157">
        <v>1652.911212</v>
      </c>
      <c r="H1157">
        <v>0.76494641900000004</v>
      </c>
    </row>
    <row r="1158" spans="1:8" x14ac:dyDescent="0.3">
      <c r="A1158">
        <v>2016</v>
      </c>
      <c r="B1158" t="s">
        <v>12</v>
      </c>
      <c r="C1158">
        <v>2005</v>
      </c>
      <c r="D1158">
        <v>124</v>
      </c>
      <c r="E1158">
        <v>3</v>
      </c>
      <c r="F1158">
        <v>2</v>
      </c>
      <c r="G1158">
        <v>1645.3808369999999</v>
      </c>
      <c r="H1158">
        <v>0.75165989700000002</v>
      </c>
    </row>
    <row r="1159" spans="1:8" x14ac:dyDescent="0.3">
      <c r="A1159">
        <v>2016</v>
      </c>
      <c r="B1159" t="s">
        <v>12</v>
      </c>
      <c r="C1159">
        <v>2005</v>
      </c>
      <c r="D1159">
        <v>125</v>
      </c>
      <c r="E1159">
        <v>4</v>
      </c>
      <c r="F1159">
        <v>2</v>
      </c>
      <c r="G1159">
        <v>1638.058452</v>
      </c>
      <c r="H1159">
        <v>0.74109288600000001</v>
      </c>
    </row>
    <row r="1160" spans="1:8" x14ac:dyDescent="0.3">
      <c r="A1160">
        <v>2016</v>
      </c>
      <c r="B1160" t="s">
        <v>12</v>
      </c>
      <c r="C1160">
        <v>2005</v>
      </c>
      <c r="D1160">
        <v>126</v>
      </c>
      <c r="E1160">
        <v>5</v>
      </c>
      <c r="F1160">
        <v>2</v>
      </c>
      <c r="G1160">
        <v>1630.963463</v>
      </c>
      <c r="H1160">
        <v>0.73213728700000003</v>
      </c>
    </row>
    <row r="1161" spans="1:8" x14ac:dyDescent="0.3">
      <c r="A1161">
        <v>2016</v>
      </c>
      <c r="B1161" t="s">
        <v>12</v>
      </c>
      <c r="C1161">
        <v>2005</v>
      </c>
      <c r="D1161">
        <v>127</v>
      </c>
      <c r="E1161">
        <v>6</v>
      </c>
      <c r="F1161">
        <v>2</v>
      </c>
      <c r="G1161">
        <v>1624.1866680000001</v>
      </c>
      <c r="H1161">
        <v>0.72434430999999999</v>
      </c>
    </row>
    <row r="1162" spans="1:8" x14ac:dyDescent="0.3">
      <c r="A1162">
        <v>2016</v>
      </c>
      <c r="B1162" t="s">
        <v>12</v>
      </c>
      <c r="C1162">
        <v>2005</v>
      </c>
      <c r="D1162">
        <v>118</v>
      </c>
      <c r="E1162">
        <v>-3</v>
      </c>
      <c r="F1162">
        <v>3</v>
      </c>
      <c r="G1162">
        <v>966.86638100000005</v>
      </c>
      <c r="H1162">
        <v>0.55481035599999995</v>
      </c>
    </row>
    <row r="1163" spans="1:8" x14ac:dyDescent="0.3">
      <c r="A1163">
        <v>2016</v>
      </c>
      <c r="B1163" t="s">
        <v>12</v>
      </c>
      <c r="C1163">
        <v>2005</v>
      </c>
      <c r="D1163">
        <v>119</v>
      </c>
      <c r="E1163">
        <v>-2</v>
      </c>
      <c r="F1163">
        <v>3</v>
      </c>
      <c r="G1163">
        <v>970.39757499999996</v>
      </c>
      <c r="H1163">
        <v>0.54522374799999995</v>
      </c>
    </row>
    <row r="1164" spans="1:8" x14ac:dyDescent="0.3">
      <c r="A1164">
        <v>2016</v>
      </c>
      <c r="B1164" t="s">
        <v>12</v>
      </c>
      <c r="C1164">
        <v>2005</v>
      </c>
      <c r="D1164">
        <v>120</v>
      </c>
      <c r="E1164">
        <v>-1</v>
      </c>
      <c r="F1164">
        <v>3</v>
      </c>
      <c r="G1164">
        <v>974.3269616</v>
      </c>
      <c r="H1164">
        <v>0.53589901100000004</v>
      </c>
    </row>
    <row r="1165" spans="1:8" x14ac:dyDescent="0.3">
      <c r="A1165">
        <v>2016</v>
      </c>
      <c r="B1165" t="s">
        <v>12</v>
      </c>
      <c r="C1165">
        <v>2005</v>
      </c>
      <c r="D1165">
        <v>121</v>
      </c>
      <c r="E1165">
        <v>0</v>
      </c>
      <c r="F1165">
        <v>3</v>
      </c>
      <c r="G1165">
        <v>1016.048016</v>
      </c>
      <c r="H1165">
        <v>0.68000936999999995</v>
      </c>
    </row>
    <row r="1166" spans="1:8" x14ac:dyDescent="0.3">
      <c r="A1166">
        <v>2016</v>
      </c>
      <c r="B1166" t="s">
        <v>12</v>
      </c>
      <c r="C1166">
        <v>2005</v>
      </c>
      <c r="D1166">
        <v>122</v>
      </c>
      <c r="E1166">
        <v>1</v>
      </c>
      <c r="F1166">
        <v>3</v>
      </c>
      <c r="G1166">
        <v>1015.624218</v>
      </c>
      <c r="H1166">
        <v>0.66223028299999998</v>
      </c>
    </row>
    <row r="1167" spans="1:8" x14ac:dyDescent="0.3">
      <c r="A1167">
        <v>2016</v>
      </c>
      <c r="B1167" t="s">
        <v>12</v>
      </c>
      <c r="C1167">
        <v>2005</v>
      </c>
      <c r="D1167">
        <v>123</v>
      </c>
      <c r="E1167">
        <v>2</v>
      </c>
      <c r="F1167">
        <v>3</v>
      </c>
      <c r="G1167">
        <v>1022.756992</v>
      </c>
      <c r="H1167">
        <v>0.64785664799999998</v>
      </c>
    </row>
    <row r="1168" spans="1:8" x14ac:dyDescent="0.3">
      <c r="A1168">
        <v>2016</v>
      </c>
      <c r="B1168" t="s">
        <v>12</v>
      </c>
      <c r="C1168">
        <v>2005</v>
      </c>
      <c r="D1168">
        <v>124</v>
      </c>
      <c r="E1168">
        <v>3</v>
      </c>
      <c r="F1168">
        <v>3</v>
      </c>
      <c r="G1168">
        <v>1030.2991890000001</v>
      </c>
      <c r="H1168">
        <v>0.63530766699999996</v>
      </c>
    </row>
    <row r="1169" spans="1:8" x14ac:dyDescent="0.3">
      <c r="A1169">
        <v>2016</v>
      </c>
      <c r="B1169" t="s">
        <v>12</v>
      </c>
      <c r="C1169">
        <v>2005</v>
      </c>
      <c r="D1169">
        <v>125</v>
      </c>
      <c r="E1169">
        <v>4</v>
      </c>
      <c r="F1169">
        <v>3</v>
      </c>
      <c r="G1169">
        <v>1038.617843</v>
      </c>
      <c r="H1169">
        <v>0.62344971400000004</v>
      </c>
    </row>
    <row r="1170" spans="1:8" x14ac:dyDescent="0.3">
      <c r="A1170">
        <v>2016</v>
      </c>
      <c r="B1170" t="s">
        <v>12</v>
      </c>
      <c r="C1170">
        <v>2005</v>
      </c>
      <c r="D1170">
        <v>126</v>
      </c>
      <c r="E1170">
        <v>5</v>
      </c>
      <c r="F1170">
        <v>3</v>
      </c>
      <c r="G1170">
        <v>1047.0563749999999</v>
      </c>
      <c r="H1170">
        <v>0.611924205</v>
      </c>
    </row>
    <row r="1171" spans="1:8" x14ac:dyDescent="0.3">
      <c r="A1171">
        <v>2016</v>
      </c>
      <c r="B1171" t="s">
        <v>12</v>
      </c>
      <c r="C1171">
        <v>2005</v>
      </c>
      <c r="D1171">
        <v>127</v>
      </c>
      <c r="E1171">
        <v>6</v>
      </c>
      <c r="F1171">
        <v>3</v>
      </c>
      <c r="G1171">
        <v>1055.723919</v>
      </c>
      <c r="H1171">
        <v>0.60153397099999995</v>
      </c>
    </row>
    <row r="1172" spans="1:8" x14ac:dyDescent="0.3">
      <c r="A1172">
        <v>2016</v>
      </c>
      <c r="B1172" t="s">
        <v>12</v>
      </c>
      <c r="C1172">
        <v>2005</v>
      </c>
      <c r="D1172">
        <v>118</v>
      </c>
      <c r="E1172">
        <v>-3</v>
      </c>
      <c r="F1172">
        <v>4</v>
      </c>
      <c r="G1172">
        <v>878.74256739999998</v>
      </c>
      <c r="H1172">
        <v>0.48751885700000003</v>
      </c>
    </row>
    <row r="1173" spans="1:8" x14ac:dyDescent="0.3">
      <c r="A1173">
        <v>2016</v>
      </c>
      <c r="B1173" t="s">
        <v>12</v>
      </c>
      <c r="C1173">
        <v>2005</v>
      </c>
      <c r="D1173">
        <v>119</v>
      </c>
      <c r="E1173">
        <v>-2</v>
      </c>
      <c r="F1173">
        <v>4</v>
      </c>
      <c r="G1173">
        <v>890.39334150000002</v>
      </c>
      <c r="H1173">
        <v>0.47624323000000002</v>
      </c>
    </row>
    <row r="1174" spans="1:8" x14ac:dyDescent="0.3">
      <c r="A1174">
        <v>2016</v>
      </c>
      <c r="B1174" t="s">
        <v>12</v>
      </c>
      <c r="C1174">
        <v>2005</v>
      </c>
      <c r="D1174">
        <v>120</v>
      </c>
      <c r="E1174">
        <v>-1</v>
      </c>
      <c r="F1174">
        <v>4</v>
      </c>
      <c r="G1174">
        <v>901.69785509999997</v>
      </c>
      <c r="H1174">
        <v>0.46516469500000002</v>
      </c>
    </row>
    <row r="1175" spans="1:8" x14ac:dyDescent="0.3">
      <c r="A1175">
        <v>2016</v>
      </c>
      <c r="B1175" t="s">
        <v>12</v>
      </c>
      <c r="C1175">
        <v>2005</v>
      </c>
      <c r="D1175">
        <v>121</v>
      </c>
      <c r="E1175">
        <v>0</v>
      </c>
      <c r="F1175">
        <v>4</v>
      </c>
      <c r="G1175">
        <v>949.97233300000005</v>
      </c>
      <c r="H1175">
        <v>0.621246772</v>
      </c>
    </row>
    <row r="1176" spans="1:8" x14ac:dyDescent="0.3">
      <c r="A1176">
        <v>2016</v>
      </c>
      <c r="B1176" t="s">
        <v>12</v>
      </c>
      <c r="C1176">
        <v>2005</v>
      </c>
      <c r="D1176">
        <v>122</v>
      </c>
      <c r="E1176">
        <v>1</v>
      </c>
      <c r="F1176">
        <v>4</v>
      </c>
      <c r="G1176">
        <v>950.26798140000005</v>
      </c>
      <c r="H1176">
        <v>0.60494705999999998</v>
      </c>
    </row>
    <row r="1177" spans="1:8" x14ac:dyDescent="0.3">
      <c r="A1177">
        <v>2016</v>
      </c>
      <c r="B1177" t="s">
        <v>12</v>
      </c>
      <c r="C1177">
        <v>2005</v>
      </c>
      <c r="D1177">
        <v>123</v>
      </c>
      <c r="E1177">
        <v>2</v>
      </c>
      <c r="F1177">
        <v>4</v>
      </c>
      <c r="G1177">
        <v>964.23575640000001</v>
      </c>
      <c r="H1177">
        <v>0.59084378199999998</v>
      </c>
    </row>
    <row r="1178" spans="1:8" x14ac:dyDescent="0.3">
      <c r="A1178">
        <v>2016</v>
      </c>
      <c r="B1178" t="s">
        <v>12</v>
      </c>
      <c r="C1178">
        <v>2005</v>
      </c>
      <c r="D1178">
        <v>124</v>
      </c>
      <c r="E1178">
        <v>3</v>
      </c>
      <c r="F1178">
        <v>4</v>
      </c>
      <c r="G1178">
        <v>977.42742580000004</v>
      </c>
      <c r="H1178">
        <v>0.57796773800000001</v>
      </c>
    </row>
    <row r="1179" spans="1:8" x14ac:dyDescent="0.3">
      <c r="A1179">
        <v>2016</v>
      </c>
      <c r="B1179" t="s">
        <v>12</v>
      </c>
      <c r="C1179">
        <v>2005</v>
      </c>
      <c r="D1179">
        <v>125</v>
      </c>
      <c r="E1179">
        <v>4</v>
      </c>
      <c r="F1179">
        <v>4</v>
      </c>
      <c r="G1179">
        <v>990.39701000000002</v>
      </c>
      <c r="H1179">
        <v>0.565154567</v>
      </c>
    </row>
    <row r="1180" spans="1:8" x14ac:dyDescent="0.3">
      <c r="A1180">
        <v>2016</v>
      </c>
      <c r="B1180" t="s">
        <v>12</v>
      </c>
      <c r="C1180">
        <v>2005</v>
      </c>
      <c r="D1180">
        <v>126</v>
      </c>
      <c r="E1180">
        <v>5</v>
      </c>
      <c r="F1180">
        <v>4</v>
      </c>
      <c r="G1180">
        <v>1002.278568</v>
      </c>
      <c r="H1180">
        <v>0.55217739300000002</v>
      </c>
    </row>
    <row r="1181" spans="1:8" x14ac:dyDescent="0.3">
      <c r="A1181">
        <v>2016</v>
      </c>
      <c r="B1181" t="s">
        <v>12</v>
      </c>
      <c r="C1181">
        <v>2005</v>
      </c>
      <c r="D1181">
        <v>127</v>
      </c>
      <c r="E1181">
        <v>6</v>
      </c>
      <c r="F1181">
        <v>4</v>
      </c>
      <c r="G1181">
        <v>1013.0693690000001</v>
      </c>
      <c r="H1181">
        <v>0.54041408300000005</v>
      </c>
    </row>
    <row r="1182" spans="1:8" x14ac:dyDescent="0.3">
      <c r="A1182">
        <v>2016</v>
      </c>
      <c r="B1182" t="s">
        <v>12</v>
      </c>
      <c r="C1182">
        <v>2005</v>
      </c>
      <c r="D1182">
        <v>118</v>
      </c>
      <c r="E1182">
        <v>-3</v>
      </c>
      <c r="F1182">
        <v>5</v>
      </c>
      <c r="G1182">
        <v>960.71068939999998</v>
      </c>
      <c r="H1182">
        <v>0.50700785800000003</v>
      </c>
    </row>
    <row r="1183" spans="1:8" x14ac:dyDescent="0.3">
      <c r="A1183">
        <v>2016</v>
      </c>
      <c r="B1183" t="s">
        <v>12</v>
      </c>
      <c r="C1183">
        <v>2005</v>
      </c>
      <c r="D1183">
        <v>119</v>
      </c>
      <c r="E1183">
        <v>-2</v>
      </c>
      <c r="F1183">
        <v>5</v>
      </c>
      <c r="G1183">
        <v>959.18876660000001</v>
      </c>
      <c r="H1183">
        <v>0.49433713299999998</v>
      </c>
    </row>
    <row r="1184" spans="1:8" x14ac:dyDescent="0.3">
      <c r="A1184">
        <v>2016</v>
      </c>
      <c r="B1184" t="s">
        <v>12</v>
      </c>
      <c r="C1184">
        <v>2005</v>
      </c>
      <c r="D1184">
        <v>120</v>
      </c>
      <c r="E1184">
        <v>-1</v>
      </c>
      <c r="F1184">
        <v>5</v>
      </c>
      <c r="G1184">
        <v>957.74447510000005</v>
      </c>
      <c r="H1184">
        <v>0.48193760600000002</v>
      </c>
    </row>
    <row r="1185" spans="1:8" x14ac:dyDescent="0.3">
      <c r="A1185">
        <v>2016</v>
      </c>
      <c r="B1185" t="s">
        <v>12</v>
      </c>
      <c r="C1185">
        <v>2005</v>
      </c>
      <c r="D1185">
        <v>121</v>
      </c>
      <c r="E1185">
        <v>0</v>
      </c>
      <c r="F1185">
        <v>5</v>
      </c>
      <c r="G1185">
        <v>984.31377759999998</v>
      </c>
      <c r="H1185">
        <v>0.64680194300000005</v>
      </c>
    </row>
    <row r="1186" spans="1:8" x14ac:dyDescent="0.3">
      <c r="A1186">
        <v>2016</v>
      </c>
      <c r="B1186" t="s">
        <v>12</v>
      </c>
      <c r="C1186">
        <v>2005</v>
      </c>
      <c r="D1186">
        <v>122</v>
      </c>
      <c r="E1186">
        <v>1</v>
      </c>
      <c r="F1186">
        <v>5</v>
      </c>
      <c r="G1186">
        <v>975.11969580000004</v>
      </c>
      <c r="H1186">
        <v>0.63009676000000003</v>
      </c>
    </row>
    <row r="1187" spans="1:8" x14ac:dyDescent="0.3">
      <c r="A1187">
        <v>2016</v>
      </c>
      <c r="B1187" t="s">
        <v>12</v>
      </c>
      <c r="C1187">
        <v>2005</v>
      </c>
      <c r="D1187">
        <v>123</v>
      </c>
      <c r="E1187">
        <v>2</v>
      </c>
      <c r="F1187">
        <v>5</v>
      </c>
      <c r="G1187">
        <v>976.48666860000003</v>
      </c>
      <c r="H1187">
        <v>0.61561281499999998</v>
      </c>
    </row>
    <row r="1188" spans="1:8" x14ac:dyDescent="0.3">
      <c r="A1188">
        <v>2016</v>
      </c>
      <c r="B1188" t="s">
        <v>12</v>
      </c>
      <c r="C1188">
        <v>2005</v>
      </c>
      <c r="D1188">
        <v>124</v>
      </c>
      <c r="E1188">
        <v>3</v>
      </c>
      <c r="F1188">
        <v>5</v>
      </c>
      <c r="G1188">
        <v>977.8971871</v>
      </c>
      <c r="H1188">
        <v>0.60205200599999997</v>
      </c>
    </row>
    <row r="1189" spans="1:8" x14ac:dyDescent="0.3">
      <c r="A1189">
        <v>2016</v>
      </c>
      <c r="B1189" t="s">
        <v>12</v>
      </c>
      <c r="C1189">
        <v>2005</v>
      </c>
      <c r="D1189">
        <v>125</v>
      </c>
      <c r="E1189">
        <v>4</v>
      </c>
      <c r="F1189">
        <v>5</v>
      </c>
      <c r="G1189">
        <v>979.61489219999999</v>
      </c>
      <c r="H1189">
        <v>0.58844461000000003</v>
      </c>
    </row>
    <row r="1190" spans="1:8" x14ac:dyDescent="0.3">
      <c r="A1190">
        <v>2016</v>
      </c>
      <c r="B1190" t="s">
        <v>12</v>
      </c>
      <c r="C1190">
        <v>2005</v>
      </c>
      <c r="D1190">
        <v>126</v>
      </c>
      <c r="E1190">
        <v>5</v>
      </c>
      <c r="F1190">
        <v>5</v>
      </c>
      <c r="G1190">
        <v>981.40445939999995</v>
      </c>
      <c r="H1190">
        <v>0.57467574600000004</v>
      </c>
    </row>
    <row r="1191" spans="1:8" x14ac:dyDescent="0.3">
      <c r="A1191">
        <v>2016</v>
      </c>
      <c r="B1191" t="s">
        <v>12</v>
      </c>
      <c r="C1191">
        <v>2005</v>
      </c>
      <c r="D1191">
        <v>127</v>
      </c>
      <c r="E1191">
        <v>6</v>
      </c>
      <c r="F1191">
        <v>5</v>
      </c>
      <c r="G1191">
        <v>982.67451029999995</v>
      </c>
      <c r="H1191">
        <v>0.562085265</v>
      </c>
    </row>
    <row r="1192" spans="1:8" x14ac:dyDescent="0.3">
      <c r="A1192">
        <v>2016</v>
      </c>
      <c r="B1192" t="s">
        <v>12</v>
      </c>
      <c r="C1192">
        <v>2005</v>
      </c>
      <c r="D1192">
        <v>118</v>
      </c>
      <c r="E1192">
        <v>-3</v>
      </c>
      <c r="F1192">
        <v>6</v>
      </c>
      <c r="G1192">
        <v>645.63101010000003</v>
      </c>
    </row>
    <row r="1193" spans="1:8" x14ac:dyDescent="0.3">
      <c r="A1193">
        <v>2016</v>
      </c>
      <c r="B1193" t="s">
        <v>12</v>
      </c>
      <c r="C1193">
        <v>2005</v>
      </c>
      <c r="D1193">
        <v>119</v>
      </c>
      <c r="E1193">
        <v>-2</v>
      </c>
      <c r="F1193">
        <v>6</v>
      </c>
      <c r="G1193">
        <v>654.72106169999995</v>
      </c>
    </row>
    <row r="1194" spans="1:8" x14ac:dyDescent="0.3">
      <c r="A1194">
        <v>2016</v>
      </c>
      <c r="B1194" t="s">
        <v>12</v>
      </c>
      <c r="C1194">
        <v>2005</v>
      </c>
      <c r="D1194">
        <v>120</v>
      </c>
      <c r="E1194">
        <v>-1</v>
      </c>
      <c r="F1194">
        <v>6</v>
      </c>
      <c r="G1194">
        <v>664.12321959999997</v>
      </c>
    </row>
    <row r="1195" spans="1:8" x14ac:dyDescent="0.3">
      <c r="A1195">
        <v>2016</v>
      </c>
      <c r="B1195" t="s">
        <v>12</v>
      </c>
      <c r="C1195">
        <v>2005</v>
      </c>
      <c r="D1195">
        <v>121</v>
      </c>
      <c r="E1195">
        <v>0</v>
      </c>
      <c r="F1195">
        <v>6</v>
      </c>
      <c r="G1195">
        <v>692.63758440000004</v>
      </c>
    </row>
    <row r="1196" spans="1:8" x14ac:dyDescent="0.3">
      <c r="A1196">
        <v>2016</v>
      </c>
      <c r="B1196" t="s">
        <v>12</v>
      </c>
      <c r="C1196">
        <v>2005</v>
      </c>
      <c r="D1196">
        <v>122</v>
      </c>
      <c r="E1196">
        <v>1</v>
      </c>
      <c r="F1196">
        <v>6</v>
      </c>
      <c r="G1196">
        <v>699.8478212</v>
      </c>
    </row>
    <row r="1197" spans="1:8" x14ac:dyDescent="0.3">
      <c r="A1197">
        <v>2016</v>
      </c>
      <c r="B1197" t="s">
        <v>12</v>
      </c>
      <c r="C1197">
        <v>2005</v>
      </c>
      <c r="D1197">
        <v>123</v>
      </c>
      <c r="E1197">
        <v>2</v>
      </c>
      <c r="F1197">
        <v>6</v>
      </c>
      <c r="G1197">
        <v>712.23551129999998</v>
      </c>
    </row>
    <row r="1198" spans="1:8" x14ac:dyDescent="0.3">
      <c r="A1198">
        <v>2016</v>
      </c>
      <c r="B1198" t="s">
        <v>12</v>
      </c>
      <c r="C1198">
        <v>2005</v>
      </c>
      <c r="D1198">
        <v>124</v>
      </c>
      <c r="E1198">
        <v>3</v>
      </c>
      <c r="F1198">
        <v>6</v>
      </c>
      <c r="G1198">
        <v>724.83137160000001</v>
      </c>
    </row>
    <row r="1199" spans="1:8" x14ac:dyDescent="0.3">
      <c r="A1199">
        <v>2016</v>
      </c>
      <c r="B1199" t="s">
        <v>12</v>
      </c>
      <c r="C1199">
        <v>2005</v>
      </c>
      <c r="D1199">
        <v>125</v>
      </c>
      <c r="E1199">
        <v>4</v>
      </c>
      <c r="F1199">
        <v>6</v>
      </c>
      <c r="G1199">
        <v>737.43142620000003</v>
      </c>
    </row>
    <row r="1200" spans="1:8" x14ac:dyDescent="0.3">
      <c r="A1200">
        <v>2016</v>
      </c>
      <c r="B1200" t="s">
        <v>12</v>
      </c>
      <c r="C1200">
        <v>2005</v>
      </c>
      <c r="D1200">
        <v>126</v>
      </c>
      <c r="E1200">
        <v>5</v>
      </c>
      <c r="F1200">
        <v>6</v>
      </c>
      <c r="G1200">
        <v>750.03528940000001</v>
      </c>
    </row>
    <row r="1201" spans="1:7" x14ac:dyDescent="0.3">
      <c r="A1201">
        <v>2016</v>
      </c>
      <c r="B1201" t="s">
        <v>12</v>
      </c>
      <c r="C1201">
        <v>2005</v>
      </c>
      <c r="D1201">
        <v>127</v>
      </c>
      <c r="E1201">
        <v>6</v>
      </c>
      <c r="F1201">
        <v>6</v>
      </c>
      <c r="G1201">
        <v>762.21333849999996</v>
      </c>
    </row>
  </sheetData>
  <sortState xmlns:xlrd2="http://schemas.microsoft.com/office/spreadsheetml/2017/richdata2" ref="A2:I1202">
    <sortCondition ref="B2:B1202"/>
    <sortCondition ref="A2:A1202"/>
    <sortCondition ref="F2:F1202"/>
    <sortCondition ref="E2:E1202"/>
  </sortState>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201"/>
  <sheetViews>
    <sheetView workbookViewId="0">
      <pane ySplit="1" topLeftCell="A2" activePane="bottomLeft" state="frozen"/>
      <selection pane="bottomLeft" activeCell="J2" sqref="J2"/>
    </sheetView>
  </sheetViews>
  <sheetFormatPr defaultRowHeight="14.4" x14ac:dyDescent="0.3"/>
  <cols>
    <col min="7" max="7" width="14.33203125" customWidth="1"/>
    <col min="8" max="8" width="13.44140625" customWidth="1"/>
    <col min="9" max="10" width="12.88671875" customWidth="1"/>
  </cols>
  <sheetData>
    <row r="1" spans="1:10" x14ac:dyDescent="0.3">
      <c r="A1" t="s">
        <v>0</v>
      </c>
      <c r="B1" t="s">
        <v>1</v>
      </c>
      <c r="C1" t="s">
        <v>2</v>
      </c>
      <c r="D1" t="s">
        <v>3</v>
      </c>
      <c r="E1" t="s">
        <v>4</v>
      </c>
      <c r="F1" t="s">
        <v>5</v>
      </c>
      <c r="G1" t="s">
        <v>6</v>
      </c>
      <c r="H1" t="s">
        <v>7</v>
      </c>
      <c r="I1" t="s">
        <v>13</v>
      </c>
      <c r="J1" t="s">
        <v>26</v>
      </c>
    </row>
    <row r="2" spans="1:10" x14ac:dyDescent="0.3">
      <c r="A2" s="1">
        <v>2001</v>
      </c>
      <c r="B2" s="1" t="s">
        <v>8</v>
      </c>
      <c r="C2" s="1">
        <v>2001</v>
      </c>
      <c r="D2" s="1">
        <v>159</v>
      </c>
      <c r="E2" s="1">
        <v>-3</v>
      </c>
      <c r="F2" s="1">
        <v>1</v>
      </c>
      <c r="G2" s="1">
        <v>897.17158310000002</v>
      </c>
      <c r="H2" s="1">
        <v>0.53717626100000004</v>
      </c>
      <c r="I2">
        <f>(G2-AVERAGE(G$2:G$11))/_xlfn.STDEV.S(G$2:G$11)</f>
        <v>-1.021266612189015</v>
      </c>
      <c r="J2">
        <f>(H2-AVERAGE(H$2:H$11))/_xlfn.STDEV.S(H$2:H$11)</f>
        <v>-1.5716557514658807</v>
      </c>
    </row>
    <row r="3" spans="1:10" x14ac:dyDescent="0.3">
      <c r="A3" s="1">
        <v>2001</v>
      </c>
      <c r="B3" s="1" t="s">
        <v>8</v>
      </c>
      <c r="C3" s="1">
        <v>2001</v>
      </c>
      <c r="D3" s="1">
        <v>160</v>
      </c>
      <c r="E3" s="1">
        <v>-2</v>
      </c>
      <c r="F3" s="1">
        <v>1</v>
      </c>
      <c r="G3" s="1">
        <v>893.54819699999996</v>
      </c>
      <c r="H3" s="1">
        <v>0.54462024099999995</v>
      </c>
      <c r="I3">
        <f t="shared" ref="I3:J11" si="0">(G3-AVERAGE(G$2:G$11))/_xlfn.STDEV.S(G$2:G$11)</f>
        <v>-1.4560166235504752</v>
      </c>
      <c r="J3">
        <f t="shared" si="0"/>
        <v>-1.4647668719218216</v>
      </c>
    </row>
    <row r="4" spans="1:10" x14ac:dyDescent="0.3">
      <c r="A4" s="1">
        <v>2001</v>
      </c>
      <c r="B4" s="1" t="s">
        <v>8</v>
      </c>
      <c r="C4" s="1">
        <v>2001</v>
      </c>
      <c r="D4" s="1">
        <v>161</v>
      </c>
      <c r="E4" s="1">
        <v>-1</v>
      </c>
      <c r="F4" s="1">
        <v>1</v>
      </c>
      <c r="G4" s="1">
        <v>894.06672860000003</v>
      </c>
      <c r="H4" s="1">
        <v>0.56947670299999997</v>
      </c>
      <c r="I4">
        <f t="shared" si="0"/>
        <v>-1.3938008914231967</v>
      </c>
      <c r="J4">
        <f t="shared" si="0"/>
        <v>-1.1078503605113237</v>
      </c>
    </row>
    <row r="5" spans="1:10" x14ac:dyDescent="0.3">
      <c r="A5" s="1">
        <v>2001</v>
      </c>
      <c r="B5" s="1" t="s">
        <v>8</v>
      </c>
      <c r="C5" s="1">
        <v>2001</v>
      </c>
      <c r="D5" s="1">
        <v>162</v>
      </c>
      <c r="E5" s="1">
        <v>0</v>
      </c>
      <c r="F5" s="1">
        <v>1</v>
      </c>
      <c r="G5" s="1">
        <v>915.23581679999995</v>
      </c>
      <c r="H5" s="1">
        <v>0.690372867</v>
      </c>
      <c r="I5">
        <f t="shared" si="0"/>
        <v>1.1461606477187565</v>
      </c>
      <c r="J5">
        <f t="shared" si="0"/>
        <v>0.62811017553726578</v>
      </c>
    </row>
    <row r="6" spans="1:10" x14ac:dyDescent="0.3">
      <c r="A6" s="1">
        <v>2001</v>
      </c>
      <c r="B6" s="1" t="s">
        <v>8</v>
      </c>
      <c r="C6" s="1">
        <v>2001</v>
      </c>
      <c r="D6" s="1">
        <v>163</v>
      </c>
      <c r="E6" s="1">
        <v>1</v>
      </c>
      <c r="F6" s="1">
        <v>1</v>
      </c>
      <c r="G6" s="1">
        <v>916.09620670000004</v>
      </c>
      <c r="H6" s="1">
        <v>0.72255540399999996</v>
      </c>
      <c r="I6">
        <f t="shared" si="0"/>
        <v>1.2493940621209139</v>
      </c>
      <c r="J6">
        <f t="shared" si="0"/>
        <v>1.0902225563893453</v>
      </c>
    </row>
    <row r="7" spans="1:10" x14ac:dyDescent="0.3">
      <c r="A7" s="1">
        <v>2001</v>
      </c>
      <c r="B7" s="1" t="s">
        <v>8</v>
      </c>
      <c r="C7" s="1">
        <v>2001</v>
      </c>
      <c r="D7" s="1">
        <v>164</v>
      </c>
      <c r="E7" s="1">
        <v>2</v>
      </c>
      <c r="F7" s="1">
        <v>1</v>
      </c>
      <c r="G7" s="1">
        <v>911.85445370000002</v>
      </c>
      <c r="H7" s="1">
        <v>0.70703799700000003</v>
      </c>
      <c r="I7">
        <f t="shared" si="0"/>
        <v>0.74044963443696277</v>
      </c>
      <c r="J7">
        <f t="shared" si="0"/>
        <v>0.86740650265745034</v>
      </c>
    </row>
    <row r="8" spans="1:10" x14ac:dyDescent="0.3">
      <c r="A8" s="1">
        <v>2001</v>
      </c>
      <c r="B8" s="1" t="s">
        <v>8</v>
      </c>
      <c r="C8" s="1">
        <v>2001</v>
      </c>
      <c r="D8" s="1">
        <v>165</v>
      </c>
      <c r="E8" s="1">
        <v>3</v>
      </c>
      <c r="F8" s="1">
        <v>1</v>
      </c>
      <c r="G8" s="1">
        <v>910.8159058</v>
      </c>
      <c r="H8" s="1">
        <v>0.69710534899999999</v>
      </c>
      <c r="I8">
        <f t="shared" si="0"/>
        <v>0.61584002926007475</v>
      </c>
      <c r="J8">
        <f t="shared" si="0"/>
        <v>0.72478258163327269</v>
      </c>
    </row>
    <row r="9" spans="1:10" x14ac:dyDescent="0.3">
      <c r="A9" s="1">
        <v>2001</v>
      </c>
      <c r="B9" s="1" t="s">
        <v>8</v>
      </c>
      <c r="C9" s="1">
        <v>2001</v>
      </c>
      <c r="D9" s="1">
        <v>166</v>
      </c>
      <c r="E9" s="1">
        <v>4</v>
      </c>
      <c r="F9" s="1">
        <v>1</v>
      </c>
      <c r="G9" s="1">
        <v>907.76841130000003</v>
      </c>
      <c r="H9" s="1">
        <v>0.67892804500000004</v>
      </c>
      <c r="I9">
        <f t="shared" si="0"/>
        <v>0.2501880584422389</v>
      </c>
      <c r="J9">
        <f t="shared" si="0"/>
        <v>0.46377279148179962</v>
      </c>
    </row>
    <row r="10" spans="1:10" x14ac:dyDescent="0.3">
      <c r="A10" s="1">
        <v>2001</v>
      </c>
      <c r="B10" s="1" t="s">
        <v>8</v>
      </c>
      <c r="C10" s="1">
        <v>2001</v>
      </c>
      <c r="D10" s="1">
        <v>167</v>
      </c>
      <c r="E10" s="1">
        <v>5</v>
      </c>
      <c r="F10" s="1">
        <v>1</v>
      </c>
      <c r="G10" s="1">
        <v>905.99131139999997</v>
      </c>
      <c r="H10" s="1">
        <v>0.66505925799999999</v>
      </c>
      <c r="I10">
        <f t="shared" si="0"/>
        <v>3.6963693057755202E-2</v>
      </c>
      <c r="J10">
        <f t="shared" si="0"/>
        <v>0.26462944302234154</v>
      </c>
    </row>
    <row r="11" spans="1:10" x14ac:dyDescent="0.3">
      <c r="A11" s="1">
        <v>2001</v>
      </c>
      <c r="B11" s="1" t="s">
        <v>8</v>
      </c>
      <c r="C11" s="1">
        <v>2001</v>
      </c>
      <c r="D11" s="1">
        <v>168</v>
      </c>
      <c r="E11" s="1">
        <v>6</v>
      </c>
      <c r="F11" s="1">
        <v>1</v>
      </c>
      <c r="G11" s="1">
        <v>904.28379280000001</v>
      </c>
      <c r="H11" s="1">
        <v>0.65396660799999995</v>
      </c>
      <c r="I11">
        <f t="shared" si="0"/>
        <v>-0.16791199787396011</v>
      </c>
      <c r="J11">
        <f t="shared" si="0"/>
        <v>0.10534893317755072</v>
      </c>
    </row>
    <row r="12" spans="1:10" x14ac:dyDescent="0.3">
      <c r="A12" s="1">
        <v>2001</v>
      </c>
      <c r="B12" s="1" t="s">
        <v>9</v>
      </c>
      <c r="C12" s="1">
        <v>2002</v>
      </c>
      <c r="D12" s="1">
        <v>266</v>
      </c>
      <c r="E12" s="1">
        <v>-3</v>
      </c>
      <c r="F12" s="1">
        <v>1</v>
      </c>
      <c r="G12" s="1">
        <v>526.75093149999998</v>
      </c>
      <c r="H12" s="1">
        <v>0.64545554199999999</v>
      </c>
      <c r="I12">
        <f>(G12-AVERAGE(G$13:G$22))/_xlfn.STDEV.S(G$13:G$22)</f>
        <v>-0.99843038263464601</v>
      </c>
      <c r="J12">
        <f>(H12-AVERAGE(H$13:H$22))/_xlfn.STDEV.S(H$13:H$22)</f>
        <v>-1.160491217606527</v>
      </c>
    </row>
    <row r="13" spans="1:10" x14ac:dyDescent="0.3">
      <c r="A13" s="1">
        <v>2001</v>
      </c>
      <c r="B13" s="1" t="s">
        <v>9</v>
      </c>
      <c r="C13" s="1">
        <v>2002</v>
      </c>
      <c r="D13" s="1">
        <v>267</v>
      </c>
      <c r="E13" s="1">
        <v>-2</v>
      </c>
      <c r="F13" s="1">
        <v>1</v>
      </c>
      <c r="G13" s="1">
        <v>523.46385520000001</v>
      </c>
      <c r="H13" s="1">
        <v>0.63546221300000005</v>
      </c>
      <c r="I13">
        <f t="shared" ref="I13:J21" si="1">(G13-AVERAGE(G$13:G$22))/_xlfn.STDEV.S(G$13:G$22)</f>
        <v>-1.0445983730183983</v>
      </c>
      <c r="J13">
        <f t="shared" si="1"/>
        <v>-1.3407321505307026</v>
      </c>
    </row>
    <row r="14" spans="1:10" x14ac:dyDescent="0.3">
      <c r="A14" s="1">
        <v>2001</v>
      </c>
      <c r="B14" s="1" t="s">
        <v>9</v>
      </c>
      <c r="C14" s="1">
        <v>2002</v>
      </c>
      <c r="D14" s="1">
        <v>268</v>
      </c>
      <c r="E14" s="1">
        <v>-1</v>
      </c>
      <c r="F14" s="1">
        <v>1</v>
      </c>
      <c r="G14" s="1">
        <v>552.52395579999995</v>
      </c>
      <c r="H14" s="1">
        <v>0.74115456199999996</v>
      </c>
      <c r="I14">
        <f t="shared" si="1"/>
        <v>-0.63644038622275101</v>
      </c>
      <c r="J14">
        <f t="shared" si="1"/>
        <v>0.56554828782048783</v>
      </c>
    </row>
    <row r="15" spans="1:10" x14ac:dyDescent="0.3">
      <c r="A15" s="1">
        <v>2001</v>
      </c>
      <c r="B15" s="1" t="s">
        <v>9</v>
      </c>
      <c r="C15" s="1">
        <v>2002</v>
      </c>
      <c r="D15" s="1">
        <v>269</v>
      </c>
      <c r="E15" s="1">
        <v>0</v>
      </c>
      <c r="F15" s="1">
        <v>1</v>
      </c>
      <c r="G15" s="1">
        <v>579.15504720000001</v>
      </c>
      <c r="H15" s="1">
        <v>0.81082518299999995</v>
      </c>
      <c r="I15">
        <f t="shared" si="1"/>
        <v>-0.26239857536973127</v>
      </c>
      <c r="J15">
        <f t="shared" si="1"/>
        <v>1.822136330348332</v>
      </c>
    </row>
    <row r="16" spans="1:10" x14ac:dyDescent="0.3">
      <c r="A16" s="1">
        <v>2001</v>
      </c>
      <c r="B16" s="1" t="s">
        <v>9</v>
      </c>
      <c r="C16" s="1">
        <v>2002</v>
      </c>
      <c r="D16" s="1">
        <v>270</v>
      </c>
      <c r="E16" s="1">
        <v>1</v>
      </c>
      <c r="F16" s="1">
        <v>1</v>
      </c>
      <c r="G16" s="1">
        <v>576.34567830000003</v>
      </c>
      <c r="H16" s="1">
        <v>0.76046471500000001</v>
      </c>
      <c r="I16">
        <f t="shared" si="1"/>
        <v>-0.3018570194464974</v>
      </c>
      <c r="J16">
        <f t="shared" si="1"/>
        <v>0.91382862479614424</v>
      </c>
    </row>
    <row r="17" spans="1:10" x14ac:dyDescent="0.3">
      <c r="A17" s="1">
        <v>2001</v>
      </c>
      <c r="B17" s="1" t="s">
        <v>9</v>
      </c>
      <c r="C17" s="1">
        <v>2002</v>
      </c>
      <c r="D17" s="1">
        <v>271</v>
      </c>
      <c r="E17" s="1">
        <v>2</v>
      </c>
      <c r="F17" s="1">
        <v>1</v>
      </c>
      <c r="G17" s="1">
        <v>579.71641850000003</v>
      </c>
      <c r="H17" s="1">
        <v>0.730601956</v>
      </c>
      <c r="I17">
        <f t="shared" si="1"/>
        <v>-0.25451394403941635</v>
      </c>
      <c r="J17">
        <f t="shared" si="1"/>
        <v>0.37522016490756671</v>
      </c>
    </row>
    <row r="18" spans="1:10" x14ac:dyDescent="0.3">
      <c r="A18" s="1">
        <v>2001</v>
      </c>
      <c r="B18" s="1" t="s">
        <v>9</v>
      </c>
      <c r="C18" s="1">
        <v>2002</v>
      </c>
      <c r="D18" s="1">
        <v>272</v>
      </c>
      <c r="E18" s="1">
        <v>3</v>
      </c>
      <c r="F18" s="1">
        <v>1</v>
      </c>
      <c r="G18" s="1">
        <v>584.69422020000002</v>
      </c>
      <c r="H18" s="1">
        <v>0.71158743300000005</v>
      </c>
      <c r="I18">
        <f t="shared" si="1"/>
        <v>-0.18459919912831479</v>
      </c>
      <c r="J18">
        <f t="shared" si="1"/>
        <v>3.2271847622284959E-2</v>
      </c>
    </row>
    <row r="19" spans="1:10" x14ac:dyDescent="0.3">
      <c r="A19" s="1">
        <v>2001</v>
      </c>
      <c r="B19" s="1" t="s">
        <v>9</v>
      </c>
      <c r="C19" s="1">
        <v>2002</v>
      </c>
      <c r="D19" s="1">
        <v>273</v>
      </c>
      <c r="E19" s="1">
        <v>4</v>
      </c>
      <c r="F19" s="1">
        <v>1</v>
      </c>
      <c r="G19" s="1">
        <v>590.09035749999998</v>
      </c>
      <c r="H19" s="1">
        <v>0.69731562700000005</v>
      </c>
      <c r="I19">
        <f t="shared" si="1"/>
        <v>-0.10880880297115592</v>
      </c>
      <c r="J19">
        <f t="shared" si="1"/>
        <v>-0.22513623210298608</v>
      </c>
    </row>
    <row r="20" spans="1:10" x14ac:dyDescent="0.3">
      <c r="A20" s="1">
        <v>2001</v>
      </c>
      <c r="B20" s="1" t="s">
        <v>9</v>
      </c>
      <c r="C20" s="1">
        <v>2002</v>
      </c>
      <c r="D20" s="1">
        <v>274</v>
      </c>
      <c r="E20" s="1">
        <v>5</v>
      </c>
      <c r="F20" s="1">
        <v>1</v>
      </c>
      <c r="G20" s="1">
        <v>599.33058740000001</v>
      </c>
      <c r="H20" s="1">
        <v>0.69865317500000002</v>
      </c>
      <c r="I20">
        <f t="shared" si="1"/>
        <v>2.0973047595217075E-2</v>
      </c>
      <c r="J20">
        <f t="shared" si="1"/>
        <v>-0.20101204892530217</v>
      </c>
    </row>
    <row r="21" spans="1:10" x14ac:dyDescent="0.3">
      <c r="A21" s="1">
        <v>2001</v>
      </c>
      <c r="B21" s="1" t="s">
        <v>9</v>
      </c>
      <c r="C21" s="1">
        <v>2002</v>
      </c>
      <c r="D21" s="1">
        <v>275</v>
      </c>
      <c r="E21" s="1">
        <v>6</v>
      </c>
      <c r="F21" s="1">
        <v>1</v>
      </c>
      <c r="G21" s="1">
        <v>603.83240009999997</v>
      </c>
      <c r="H21" s="1">
        <v>0.68654023399999997</v>
      </c>
      <c r="I21">
        <f t="shared" si="1"/>
        <v>8.420238165206699E-2</v>
      </c>
      <c r="J21">
        <f t="shared" si="1"/>
        <v>-0.41948256923895527</v>
      </c>
    </row>
    <row r="22" spans="1:10" x14ac:dyDescent="0.3">
      <c r="A22" s="1">
        <v>2001</v>
      </c>
      <c r="B22" s="1" t="s">
        <v>10</v>
      </c>
      <c r="C22" s="1">
        <v>2004</v>
      </c>
      <c r="D22" s="1">
        <v>257</v>
      </c>
      <c r="E22" s="1">
        <v>-3</v>
      </c>
      <c r="F22" s="1">
        <v>1</v>
      </c>
      <c r="G22" s="1">
        <v>789.22092829999997</v>
      </c>
      <c r="H22" s="1">
        <v>0.62537633800000003</v>
      </c>
      <c r="I22">
        <f>(G22-AVERAGE(G$22:G$31))/_xlfn.STDEV.S(G$22:G$31)</f>
        <v>-1.0707267912716638</v>
      </c>
      <c r="J22">
        <f>(H22-AVERAGE(H$22:H$31))/_xlfn.STDEV.S(H$22:H$31)</f>
        <v>-0.98685980288846309</v>
      </c>
    </row>
    <row r="23" spans="1:10" x14ac:dyDescent="0.3">
      <c r="A23" s="1">
        <v>2001</v>
      </c>
      <c r="B23" s="1" t="s">
        <v>10</v>
      </c>
      <c r="C23" s="1">
        <v>2004</v>
      </c>
      <c r="D23" s="1">
        <v>258</v>
      </c>
      <c r="E23" s="1">
        <v>-2</v>
      </c>
      <c r="F23" s="1">
        <v>1</v>
      </c>
      <c r="G23" s="1">
        <v>784.36076479999997</v>
      </c>
      <c r="H23" s="1">
        <v>0.61880314599999997</v>
      </c>
      <c r="I23">
        <f t="shared" ref="I23:J31" si="2">(G23-AVERAGE(G$22:G$31))/_xlfn.STDEV.S(G$22:G$31)</f>
        <v>-1.3906753272234889</v>
      </c>
      <c r="J23">
        <f t="shared" si="2"/>
        <v>-1.1031642851584182</v>
      </c>
    </row>
    <row r="24" spans="1:10" x14ac:dyDescent="0.3">
      <c r="A24" s="1">
        <v>2001</v>
      </c>
      <c r="B24" s="1" t="s">
        <v>10</v>
      </c>
      <c r="C24" s="1">
        <v>2004</v>
      </c>
      <c r="D24" s="1">
        <v>259</v>
      </c>
      <c r="E24" s="1">
        <v>-1</v>
      </c>
      <c r="F24" s="1">
        <v>1</v>
      </c>
      <c r="G24" s="1">
        <v>780.70736550000004</v>
      </c>
      <c r="H24" s="1">
        <v>0.612828127</v>
      </c>
      <c r="I24">
        <f t="shared" si="2"/>
        <v>-1.6311815894680413</v>
      </c>
      <c r="J24">
        <f t="shared" si="2"/>
        <v>-1.2088848378743795</v>
      </c>
    </row>
    <row r="25" spans="1:10" x14ac:dyDescent="0.3">
      <c r="A25" s="1">
        <v>2001</v>
      </c>
      <c r="B25" s="1" t="s">
        <v>10</v>
      </c>
      <c r="C25" s="1">
        <v>2004</v>
      </c>
      <c r="D25" s="1">
        <v>260</v>
      </c>
      <c r="E25" s="1">
        <v>0</v>
      </c>
      <c r="F25" s="1">
        <v>1</v>
      </c>
      <c r="G25" s="1">
        <v>826.82399090000001</v>
      </c>
      <c r="H25" s="1">
        <v>0.79248560400000001</v>
      </c>
      <c r="I25">
        <f t="shared" si="2"/>
        <v>1.4047135568102158</v>
      </c>
      <c r="J25">
        <f t="shared" si="2"/>
        <v>1.9699314584411969</v>
      </c>
    </row>
    <row r="26" spans="1:10" x14ac:dyDescent="0.3">
      <c r="A26" s="1">
        <v>2001</v>
      </c>
      <c r="B26" s="1" t="s">
        <v>10</v>
      </c>
      <c r="C26" s="1">
        <v>2004</v>
      </c>
      <c r="D26" s="1">
        <v>261</v>
      </c>
      <c r="E26" s="1">
        <v>1</v>
      </c>
      <c r="F26" s="1">
        <v>1</v>
      </c>
      <c r="G26" s="1">
        <v>810.66698050000002</v>
      </c>
      <c r="H26" s="1">
        <v>0.73691914000000003</v>
      </c>
      <c r="I26">
        <f t="shared" si="2"/>
        <v>0.34108435527442177</v>
      </c>
      <c r="J26">
        <f t="shared" si="2"/>
        <v>0.98675177540561276</v>
      </c>
    </row>
    <row r="27" spans="1:10" x14ac:dyDescent="0.3">
      <c r="A27" s="1">
        <v>2001</v>
      </c>
      <c r="B27" s="1" t="s">
        <v>10</v>
      </c>
      <c r="C27" s="1">
        <v>2004</v>
      </c>
      <c r="D27" s="1">
        <v>262</v>
      </c>
      <c r="E27" s="1">
        <v>2</v>
      </c>
      <c r="F27" s="1">
        <v>1</v>
      </c>
      <c r="G27" s="1">
        <v>810.75833969999996</v>
      </c>
      <c r="H27" s="1">
        <v>0.71202539600000003</v>
      </c>
      <c r="I27">
        <f t="shared" si="2"/>
        <v>0.34709860608835252</v>
      </c>
      <c r="J27">
        <f t="shared" si="2"/>
        <v>0.54628784134119257</v>
      </c>
    </row>
    <row r="28" spans="1:10" x14ac:dyDescent="0.3">
      <c r="A28" s="1">
        <v>2001</v>
      </c>
      <c r="B28" s="1" t="s">
        <v>10</v>
      </c>
      <c r="C28" s="1">
        <v>2004</v>
      </c>
      <c r="D28" s="1">
        <v>263</v>
      </c>
      <c r="E28" s="1">
        <v>3</v>
      </c>
      <c r="F28" s="1">
        <v>1</v>
      </c>
      <c r="G28" s="1">
        <v>810.83177369999999</v>
      </c>
      <c r="H28" s="1">
        <v>0.69548864099999996</v>
      </c>
      <c r="I28">
        <f t="shared" si="2"/>
        <v>0.35193282633404854</v>
      </c>
      <c r="J28">
        <f t="shared" si="2"/>
        <v>0.25369046571302262</v>
      </c>
    </row>
    <row r="29" spans="1:10" x14ac:dyDescent="0.3">
      <c r="A29" s="1">
        <v>2001</v>
      </c>
      <c r="B29" s="1" t="s">
        <v>10</v>
      </c>
      <c r="C29" s="1">
        <v>2004</v>
      </c>
      <c r="D29" s="1">
        <v>264</v>
      </c>
      <c r="E29" s="1">
        <v>4</v>
      </c>
      <c r="F29" s="1">
        <v>1</v>
      </c>
      <c r="G29" s="1">
        <v>812.3069931</v>
      </c>
      <c r="H29" s="1">
        <v>0.68261038100000004</v>
      </c>
      <c r="I29">
        <f t="shared" si="2"/>
        <v>0.44904772529531484</v>
      </c>
      <c r="J29">
        <f t="shared" si="2"/>
        <v>2.5825622903342178E-2</v>
      </c>
    </row>
    <row r="30" spans="1:10" x14ac:dyDescent="0.3">
      <c r="A30" s="1">
        <v>2001</v>
      </c>
      <c r="B30" s="1" t="s">
        <v>10</v>
      </c>
      <c r="C30" s="1">
        <v>2004</v>
      </c>
      <c r="D30" s="1">
        <v>265</v>
      </c>
      <c r="E30" s="1">
        <v>5</v>
      </c>
      <c r="F30" s="1">
        <v>1</v>
      </c>
      <c r="G30" s="1">
        <v>813.84390800000006</v>
      </c>
      <c r="H30" s="1">
        <v>0.67204992600000002</v>
      </c>
      <c r="I30">
        <f t="shared" si="2"/>
        <v>0.55022408945210999</v>
      </c>
      <c r="J30">
        <f t="shared" si="2"/>
        <v>-0.16102853430219058</v>
      </c>
    </row>
    <row r="31" spans="1:10" x14ac:dyDescent="0.3">
      <c r="A31" s="1">
        <v>2001</v>
      </c>
      <c r="B31" s="1" t="s">
        <v>10</v>
      </c>
      <c r="C31" s="1">
        <v>2004</v>
      </c>
      <c r="D31" s="1">
        <v>266</v>
      </c>
      <c r="E31" s="1">
        <v>6</v>
      </c>
      <c r="F31" s="1">
        <v>1</v>
      </c>
      <c r="G31" s="1">
        <v>815.33649860000003</v>
      </c>
      <c r="H31" s="1">
        <v>0.66292121800000003</v>
      </c>
      <c r="I31">
        <f t="shared" si="2"/>
        <v>0.64848254870876809</v>
      </c>
      <c r="J31">
        <f t="shared" si="2"/>
        <v>-0.32254970358091933</v>
      </c>
    </row>
    <row r="32" spans="1:10" x14ac:dyDescent="0.3">
      <c r="A32" s="1">
        <v>2001</v>
      </c>
      <c r="B32" s="1" t="s">
        <v>11</v>
      </c>
      <c r="C32" s="1">
        <v>2005</v>
      </c>
      <c r="D32" s="1">
        <v>88</v>
      </c>
      <c r="E32" s="1">
        <v>-3</v>
      </c>
      <c r="F32" s="1">
        <v>1</v>
      </c>
      <c r="G32" s="1">
        <v>1897.497253</v>
      </c>
      <c r="H32" s="1">
        <v>0.63090664699999999</v>
      </c>
      <c r="I32">
        <f>(G32-AVERAGE(G$32:G$41))/_xlfn.STDEV.S(G$32:G$41)</f>
        <v>-1.4746471706190458</v>
      </c>
      <c r="J32">
        <f>(H32-AVERAGE(H$32:H$41))/_xlfn.STDEV.S(H$32:H$41)</f>
        <v>-1.3646248596233312</v>
      </c>
    </row>
    <row r="33" spans="1:10" x14ac:dyDescent="0.3">
      <c r="A33" s="1">
        <v>2001</v>
      </c>
      <c r="B33" s="1" t="s">
        <v>11</v>
      </c>
      <c r="C33" s="1">
        <v>2005</v>
      </c>
      <c r="D33" s="1">
        <v>89</v>
      </c>
      <c r="E33" s="1">
        <v>-2</v>
      </c>
      <c r="F33" s="1">
        <v>1</v>
      </c>
      <c r="G33" s="1">
        <v>1898.5795069999999</v>
      </c>
      <c r="H33" s="1">
        <v>0.62595954499999995</v>
      </c>
      <c r="I33">
        <f t="shared" ref="I33:J41" si="3">(G33-AVERAGE(G$32:G$41))/_xlfn.STDEV.S(G$32:G$41)</f>
        <v>-1.4529486813384507</v>
      </c>
      <c r="J33">
        <f t="shared" si="3"/>
        <v>-1.4283846162836973</v>
      </c>
    </row>
    <row r="34" spans="1:10" x14ac:dyDescent="0.3">
      <c r="A34" s="1">
        <v>2001</v>
      </c>
      <c r="B34" s="1" t="s">
        <v>11</v>
      </c>
      <c r="C34" s="1">
        <v>2005</v>
      </c>
      <c r="D34" s="1">
        <v>90</v>
      </c>
      <c r="E34" s="1">
        <v>-1</v>
      </c>
      <c r="F34" s="1">
        <v>1</v>
      </c>
      <c r="G34" s="1">
        <v>1921.92579</v>
      </c>
      <c r="H34" s="1">
        <v>0.710033264</v>
      </c>
      <c r="I34">
        <f t="shared" si="3"/>
        <v>-0.98487088128663347</v>
      </c>
      <c r="J34">
        <f t="shared" si="3"/>
        <v>-0.3448169306018688</v>
      </c>
    </row>
    <row r="35" spans="1:10" x14ac:dyDescent="0.3">
      <c r="A35" s="1">
        <v>2001</v>
      </c>
      <c r="B35" s="1" t="s">
        <v>11</v>
      </c>
      <c r="C35" s="1">
        <v>2005</v>
      </c>
      <c r="D35" s="1">
        <v>91</v>
      </c>
      <c r="E35" s="1">
        <v>0</v>
      </c>
      <c r="F35" s="1">
        <v>1</v>
      </c>
      <c r="G35" s="1">
        <v>1981.6888859999999</v>
      </c>
      <c r="H35" s="1">
        <v>0.88356177199999997</v>
      </c>
      <c r="I35">
        <f t="shared" si="3"/>
        <v>0.21334035002438137</v>
      </c>
      <c r="J35">
        <f t="shared" si="3"/>
        <v>1.8916713091223727</v>
      </c>
    </row>
    <row r="36" spans="1:10" x14ac:dyDescent="0.3">
      <c r="A36" s="1">
        <v>2001</v>
      </c>
      <c r="B36" s="1" t="s">
        <v>11</v>
      </c>
      <c r="C36" s="1">
        <v>2005</v>
      </c>
      <c r="D36" s="1">
        <v>92</v>
      </c>
      <c r="E36" s="1">
        <v>1</v>
      </c>
      <c r="F36" s="1">
        <v>1</v>
      </c>
      <c r="G36" s="1">
        <v>1976.2737500000001</v>
      </c>
      <c r="H36" s="1">
        <v>0.79812332100000005</v>
      </c>
      <c r="I36">
        <f t="shared" si="3"/>
        <v>0.10477039283413757</v>
      </c>
      <c r="J36">
        <f t="shared" si="3"/>
        <v>0.79051454194867177</v>
      </c>
    </row>
    <row r="37" spans="1:10" x14ac:dyDescent="0.3">
      <c r="A37" s="1">
        <v>2001</v>
      </c>
      <c r="B37" s="1" t="s">
        <v>11</v>
      </c>
      <c r="C37" s="1">
        <v>2005</v>
      </c>
      <c r="D37" s="1">
        <v>93</v>
      </c>
      <c r="E37" s="1">
        <v>2</v>
      </c>
      <c r="F37" s="1">
        <v>1</v>
      </c>
      <c r="G37" s="1">
        <v>1982.4877309999999</v>
      </c>
      <c r="H37" s="1">
        <v>0.75889182499999996</v>
      </c>
      <c r="I37">
        <f t="shared" si="3"/>
        <v>0.22935667305886212</v>
      </c>
      <c r="J37">
        <f t="shared" si="3"/>
        <v>0.28488707795417445</v>
      </c>
    </row>
    <row r="38" spans="1:10" x14ac:dyDescent="0.3">
      <c r="A38" s="1">
        <v>2001</v>
      </c>
      <c r="B38" s="1" t="s">
        <v>11</v>
      </c>
      <c r="C38" s="1">
        <v>2005</v>
      </c>
      <c r="D38" s="1">
        <v>94</v>
      </c>
      <c r="E38" s="1">
        <v>3</v>
      </c>
      <c r="F38" s="1">
        <v>1</v>
      </c>
      <c r="G38" s="1">
        <v>1991.241049</v>
      </c>
      <c r="H38" s="1">
        <v>0.73676164200000005</v>
      </c>
      <c r="I38">
        <f t="shared" si="3"/>
        <v>0.40485500967175997</v>
      </c>
      <c r="J38">
        <f t="shared" si="3"/>
        <v>-3.3345781188624216E-4</v>
      </c>
    </row>
    <row r="39" spans="1:10" x14ac:dyDescent="0.3">
      <c r="A39" s="1">
        <v>2001</v>
      </c>
      <c r="B39" s="1" t="s">
        <v>11</v>
      </c>
      <c r="C39" s="1">
        <v>2005</v>
      </c>
      <c r="D39" s="1">
        <v>95</v>
      </c>
      <c r="E39" s="1">
        <v>4</v>
      </c>
      <c r="F39" s="1">
        <v>1</v>
      </c>
      <c r="G39" s="1">
        <v>2000.833239</v>
      </c>
      <c r="H39" s="1">
        <v>0.72139259700000002</v>
      </c>
      <c r="I39">
        <f t="shared" si="3"/>
        <v>0.59717218465327881</v>
      </c>
      <c r="J39">
        <f t="shared" si="3"/>
        <v>-0.1984143886886314</v>
      </c>
    </row>
    <row r="40" spans="1:10" x14ac:dyDescent="0.3">
      <c r="A40" s="1">
        <v>2001</v>
      </c>
      <c r="B40" s="1" t="s">
        <v>11</v>
      </c>
      <c r="C40" s="1">
        <v>2005</v>
      </c>
      <c r="D40" s="1">
        <v>96</v>
      </c>
      <c r="E40" s="1">
        <v>5</v>
      </c>
      <c r="F40" s="1">
        <v>1</v>
      </c>
      <c r="G40" s="1">
        <v>2009.934532</v>
      </c>
      <c r="H40" s="1">
        <v>0.70910582200000005</v>
      </c>
      <c r="I40">
        <f t="shared" si="3"/>
        <v>0.77964719384711756</v>
      </c>
      <c r="J40">
        <f t="shared" si="3"/>
        <v>-0.3567700854461795</v>
      </c>
    </row>
    <row r="41" spans="1:10" x14ac:dyDescent="0.3">
      <c r="A41" s="1">
        <v>2001</v>
      </c>
      <c r="B41" s="1" t="s">
        <v>11</v>
      </c>
      <c r="C41" s="1">
        <v>2005</v>
      </c>
      <c r="D41" s="1">
        <v>97</v>
      </c>
      <c r="E41" s="1">
        <v>6</v>
      </c>
      <c r="F41" s="1">
        <v>1</v>
      </c>
      <c r="G41" s="1">
        <v>2050.0195090000002</v>
      </c>
      <c r="H41" s="1">
        <v>0.79313871400000002</v>
      </c>
      <c r="I41">
        <f t="shared" si="3"/>
        <v>1.5833249291546063</v>
      </c>
      <c r="J41">
        <f t="shared" si="3"/>
        <v>0.72627140943036983</v>
      </c>
    </row>
    <row r="42" spans="1:10" x14ac:dyDescent="0.3">
      <c r="A42" s="1">
        <v>2001</v>
      </c>
      <c r="B42" s="1" t="s">
        <v>12</v>
      </c>
      <c r="C42" s="1">
        <v>2005</v>
      </c>
      <c r="D42" s="1">
        <v>118</v>
      </c>
      <c r="E42" s="1">
        <v>-3</v>
      </c>
      <c r="F42" s="1">
        <v>1</v>
      </c>
      <c r="G42" s="1">
        <v>2272.1357870000002</v>
      </c>
      <c r="H42" s="1">
        <v>0.65495982900000005</v>
      </c>
      <c r="I42">
        <f>(G42-AVERAGE(G$42:G$51))/_xlfn.STDEV.S(G$42:G$51)</f>
        <v>-1.5462279885501982</v>
      </c>
      <c r="J42">
        <f>(H42-AVERAGE(H$42:H$51))/_xlfn.STDEV.S(H$42:H$51)</f>
        <v>-1.023103099933484</v>
      </c>
    </row>
    <row r="43" spans="1:10" x14ac:dyDescent="0.3">
      <c r="A43" s="1">
        <v>2001</v>
      </c>
      <c r="B43" s="1" t="s">
        <v>12</v>
      </c>
      <c r="C43" s="1">
        <v>2005</v>
      </c>
      <c r="D43" s="1">
        <v>119</v>
      </c>
      <c r="E43" s="1">
        <v>-2</v>
      </c>
      <c r="F43" s="1">
        <v>1</v>
      </c>
      <c r="G43" s="1">
        <v>2278.7392559999998</v>
      </c>
      <c r="H43" s="1">
        <v>0.64955254200000001</v>
      </c>
      <c r="I43">
        <f t="shared" ref="I43:J51" si="4">(G43-AVERAGE(G$42:G$51))/_xlfn.STDEV.S(G$42:G$51)</f>
        <v>-1.3543190483073095</v>
      </c>
      <c r="J43">
        <f t="shared" si="4"/>
        <v>-1.1456105821682345</v>
      </c>
    </row>
    <row r="44" spans="1:10" x14ac:dyDescent="0.3">
      <c r="A44" s="1">
        <v>2001</v>
      </c>
      <c r="B44" s="1" t="s">
        <v>12</v>
      </c>
      <c r="C44" s="1">
        <v>2005</v>
      </c>
      <c r="D44" s="1">
        <v>120</v>
      </c>
      <c r="E44" s="1">
        <v>-1</v>
      </c>
      <c r="F44" s="1">
        <v>1</v>
      </c>
      <c r="G44" s="1">
        <v>2284.6205660000001</v>
      </c>
      <c r="H44" s="1">
        <v>0.64447712999999995</v>
      </c>
      <c r="I44">
        <f t="shared" si="4"/>
        <v>-1.1833973752684872</v>
      </c>
      <c r="J44">
        <f t="shared" si="4"/>
        <v>-1.260599105141778</v>
      </c>
    </row>
    <row r="45" spans="1:10" x14ac:dyDescent="0.3">
      <c r="A45" s="1">
        <v>2001</v>
      </c>
      <c r="B45" s="1" t="s">
        <v>12</v>
      </c>
      <c r="C45" s="1">
        <v>2005</v>
      </c>
      <c r="D45" s="1">
        <v>121</v>
      </c>
      <c r="E45" s="1">
        <v>0</v>
      </c>
      <c r="F45" s="1">
        <v>1</v>
      </c>
      <c r="G45" s="1">
        <v>2332.098422</v>
      </c>
      <c r="H45" s="1">
        <v>0.77896703199999995</v>
      </c>
      <c r="I45">
        <f t="shared" si="4"/>
        <v>0.19639634072607751</v>
      </c>
      <c r="J45">
        <f t="shared" si="4"/>
        <v>1.7864038151800443</v>
      </c>
    </row>
    <row r="46" spans="1:10" x14ac:dyDescent="0.3">
      <c r="A46" s="1">
        <v>2001</v>
      </c>
      <c r="B46" s="1" t="s">
        <v>12</v>
      </c>
      <c r="C46" s="1">
        <v>2005</v>
      </c>
      <c r="D46" s="1">
        <v>122</v>
      </c>
      <c r="E46" s="1">
        <v>1</v>
      </c>
      <c r="F46" s="1">
        <v>1</v>
      </c>
      <c r="G46" s="1">
        <v>2328.5549660000001</v>
      </c>
      <c r="H46" s="1">
        <v>0.74805091499999998</v>
      </c>
      <c r="I46">
        <f t="shared" si="4"/>
        <v>9.3416999752823124E-2</v>
      </c>
      <c r="J46">
        <f t="shared" si="4"/>
        <v>1.0859683372509203</v>
      </c>
    </row>
    <row r="47" spans="1:10" x14ac:dyDescent="0.3">
      <c r="A47" s="1">
        <v>2001</v>
      </c>
      <c r="B47" s="1" t="s">
        <v>12</v>
      </c>
      <c r="C47" s="1">
        <v>2005</v>
      </c>
      <c r="D47" s="1">
        <v>123</v>
      </c>
      <c r="E47" s="1">
        <v>2</v>
      </c>
      <c r="F47" s="1">
        <v>1</v>
      </c>
      <c r="G47" s="1">
        <v>2336.646839</v>
      </c>
      <c r="H47" s="1">
        <v>0.728933516</v>
      </c>
      <c r="I47">
        <f t="shared" si="4"/>
        <v>0.32858169455340314</v>
      </c>
      <c r="J47">
        <f t="shared" si="4"/>
        <v>0.65284458806447654</v>
      </c>
    </row>
    <row r="48" spans="1:10" x14ac:dyDescent="0.3">
      <c r="A48" s="1">
        <v>2001</v>
      </c>
      <c r="B48" s="1" t="s">
        <v>12</v>
      </c>
      <c r="C48" s="1">
        <v>2005</v>
      </c>
      <c r="D48" s="1">
        <v>124</v>
      </c>
      <c r="E48" s="1">
        <v>3</v>
      </c>
      <c r="F48" s="1">
        <v>1</v>
      </c>
      <c r="G48" s="1">
        <v>2344.305574</v>
      </c>
      <c r="H48" s="1">
        <v>0.71471916899999999</v>
      </c>
      <c r="I48">
        <f t="shared" si="4"/>
        <v>0.55115860336469424</v>
      </c>
      <c r="J48">
        <f t="shared" si="4"/>
        <v>0.33080437407526725</v>
      </c>
    </row>
    <row r="49" spans="1:10" x14ac:dyDescent="0.3">
      <c r="A49" s="1">
        <v>2001</v>
      </c>
      <c r="B49" s="1" t="s">
        <v>12</v>
      </c>
      <c r="C49" s="1">
        <v>2005</v>
      </c>
      <c r="D49" s="1">
        <v>125</v>
      </c>
      <c r="E49" s="1">
        <v>4</v>
      </c>
      <c r="F49" s="1">
        <v>1</v>
      </c>
      <c r="G49" s="1">
        <v>2351.6762760000001</v>
      </c>
      <c r="H49" s="1">
        <v>0.70315482900000004</v>
      </c>
      <c r="I49">
        <f t="shared" si="4"/>
        <v>0.76536474405623689</v>
      </c>
      <c r="J49">
        <f t="shared" si="4"/>
        <v>6.8802712778835415E-2</v>
      </c>
    </row>
    <row r="50" spans="1:10" x14ac:dyDescent="0.3">
      <c r="A50" s="1">
        <v>2001</v>
      </c>
      <c r="B50" s="1" t="s">
        <v>12</v>
      </c>
      <c r="C50" s="1">
        <v>2005</v>
      </c>
      <c r="D50" s="1">
        <v>126</v>
      </c>
      <c r="E50" s="1">
        <v>5</v>
      </c>
      <c r="F50" s="1">
        <v>1</v>
      </c>
      <c r="G50" s="1">
        <v>2358.8225590000002</v>
      </c>
      <c r="H50" s="1">
        <v>0.69337252100000002</v>
      </c>
      <c r="I50">
        <f t="shared" si="4"/>
        <v>0.97304885633204907</v>
      </c>
      <c r="J50">
        <f t="shared" si="4"/>
        <v>-0.15282523549260862</v>
      </c>
    </row>
    <row r="51" spans="1:10" x14ac:dyDescent="0.3">
      <c r="A51" s="1">
        <v>2001</v>
      </c>
      <c r="B51" s="1" t="s">
        <v>12</v>
      </c>
      <c r="C51" s="1">
        <v>2005</v>
      </c>
      <c r="D51" s="1">
        <v>127</v>
      </c>
      <c r="E51" s="1">
        <v>6</v>
      </c>
      <c r="F51" s="1">
        <v>1</v>
      </c>
      <c r="G51" s="1">
        <v>2365.805198</v>
      </c>
      <c r="H51" s="1">
        <v>0.68499237499999999</v>
      </c>
      <c r="I51">
        <f t="shared" si="4"/>
        <v>1.1759771733406847</v>
      </c>
      <c r="J51">
        <f t="shared" si="4"/>
        <v>-0.34268580461342885</v>
      </c>
    </row>
    <row r="52" spans="1:10" x14ac:dyDescent="0.3">
      <c r="A52">
        <v>2001</v>
      </c>
      <c r="B52" t="s">
        <v>8</v>
      </c>
      <c r="C52">
        <v>2001</v>
      </c>
      <c r="D52">
        <v>159</v>
      </c>
      <c r="E52">
        <v>-3</v>
      </c>
      <c r="F52">
        <v>2</v>
      </c>
      <c r="G52">
        <v>507.84068489999999</v>
      </c>
      <c r="H52">
        <v>0.611863673</v>
      </c>
      <c r="I52">
        <f>(G52-AVERAGE(G$52:G$61))/_xlfn.STDEV.S(G$52:G$61)</f>
        <v>-1.4163401228977708</v>
      </c>
      <c r="J52">
        <f>(H52-AVERAGE(H$52:H$61))/_xlfn.STDEV.S(H$52:H$61)</f>
        <v>-1.5518359127392996</v>
      </c>
    </row>
    <row r="53" spans="1:10" x14ac:dyDescent="0.3">
      <c r="A53">
        <v>2001</v>
      </c>
      <c r="B53" t="s">
        <v>8</v>
      </c>
      <c r="C53">
        <v>2001</v>
      </c>
      <c r="D53">
        <v>160</v>
      </c>
      <c r="E53">
        <v>-2</v>
      </c>
      <c r="F53">
        <v>2</v>
      </c>
      <c r="G53">
        <v>506.69221190000002</v>
      </c>
      <c r="H53">
        <v>0.61954749099999995</v>
      </c>
      <c r="I53">
        <f t="shared" ref="I53:J61" si="5">(G53-AVERAGE(G$52:G$61))/_xlfn.STDEV.S(G$52:G$61)</f>
        <v>-1.5453515057221265</v>
      </c>
      <c r="J53">
        <f t="shared" si="5"/>
        <v>-1.4297957518317423</v>
      </c>
    </row>
    <row r="54" spans="1:10" x14ac:dyDescent="0.3">
      <c r="A54">
        <v>2001</v>
      </c>
      <c r="B54" t="s">
        <v>8</v>
      </c>
      <c r="C54">
        <v>2001</v>
      </c>
      <c r="D54">
        <v>161</v>
      </c>
      <c r="E54">
        <v>-1</v>
      </c>
      <c r="F54">
        <v>2</v>
      </c>
      <c r="G54">
        <v>508.46268359999999</v>
      </c>
      <c r="H54">
        <v>0.644413401</v>
      </c>
      <c r="I54">
        <f t="shared" si="5"/>
        <v>-1.3464691617154403</v>
      </c>
      <c r="J54">
        <f t="shared" si="5"/>
        <v>-1.0348567179409267</v>
      </c>
    </row>
    <row r="55" spans="1:10" x14ac:dyDescent="0.3">
      <c r="A55">
        <v>2001</v>
      </c>
      <c r="B55" t="s">
        <v>8</v>
      </c>
      <c r="C55">
        <v>2001</v>
      </c>
      <c r="D55">
        <v>162</v>
      </c>
      <c r="E55">
        <v>0</v>
      </c>
      <c r="F55">
        <v>2</v>
      </c>
      <c r="G55">
        <v>525.84738949999996</v>
      </c>
      <c r="H55">
        <v>0.76277494300000004</v>
      </c>
      <c r="I55">
        <f t="shared" si="5"/>
        <v>0.60640648111969375</v>
      </c>
      <c r="J55">
        <f t="shared" si="5"/>
        <v>0.84505007200993876</v>
      </c>
    </row>
    <row r="56" spans="1:10" x14ac:dyDescent="0.3">
      <c r="A56">
        <v>2001</v>
      </c>
      <c r="B56" t="s">
        <v>8</v>
      </c>
      <c r="C56">
        <v>2001</v>
      </c>
      <c r="D56">
        <v>163</v>
      </c>
      <c r="E56">
        <v>1</v>
      </c>
      <c r="F56">
        <v>2</v>
      </c>
      <c r="G56">
        <v>528.1626162</v>
      </c>
      <c r="H56">
        <v>0.785062017</v>
      </c>
      <c r="I56">
        <f t="shared" si="5"/>
        <v>0.8664827720894277</v>
      </c>
      <c r="J56">
        <f t="shared" si="5"/>
        <v>1.199030098231102</v>
      </c>
    </row>
    <row r="57" spans="1:10" x14ac:dyDescent="0.3">
      <c r="A57">
        <v>2001</v>
      </c>
      <c r="B57" t="s">
        <v>8</v>
      </c>
      <c r="C57">
        <v>2001</v>
      </c>
      <c r="D57">
        <v>164</v>
      </c>
      <c r="E57">
        <v>2</v>
      </c>
      <c r="F57">
        <v>2</v>
      </c>
      <c r="G57">
        <v>526.40516890000004</v>
      </c>
      <c r="H57">
        <v>0.76378476299999998</v>
      </c>
      <c r="I57">
        <f t="shared" si="5"/>
        <v>0.66906349761459682</v>
      </c>
      <c r="J57">
        <f t="shared" si="5"/>
        <v>0.86108879068959288</v>
      </c>
    </row>
    <row r="58" spans="1:10" x14ac:dyDescent="0.3">
      <c r="A58">
        <v>2001</v>
      </c>
      <c r="B58" t="s">
        <v>8</v>
      </c>
      <c r="C58">
        <v>2001</v>
      </c>
      <c r="D58">
        <v>165</v>
      </c>
      <c r="E58">
        <v>3</v>
      </c>
      <c r="F58">
        <v>2</v>
      </c>
      <c r="G58">
        <v>526.8849755</v>
      </c>
      <c r="H58">
        <v>0.75121905099999997</v>
      </c>
      <c r="I58">
        <f t="shared" si="5"/>
        <v>0.72296159792191717</v>
      </c>
      <c r="J58">
        <f t="shared" si="5"/>
        <v>0.66151072749262074</v>
      </c>
    </row>
    <row r="59" spans="1:10" x14ac:dyDescent="0.3">
      <c r="A59">
        <v>2001</v>
      </c>
      <c r="B59" t="s">
        <v>8</v>
      </c>
      <c r="C59">
        <v>2001</v>
      </c>
      <c r="D59">
        <v>166</v>
      </c>
      <c r="E59">
        <v>4</v>
      </c>
      <c r="F59">
        <v>2</v>
      </c>
      <c r="G59">
        <v>525.36963739999999</v>
      </c>
      <c r="H59">
        <v>0.73195224599999997</v>
      </c>
      <c r="I59">
        <f t="shared" si="5"/>
        <v>0.55273916889882446</v>
      </c>
      <c r="J59">
        <f t="shared" si="5"/>
        <v>0.35550087895449278</v>
      </c>
    </row>
    <row r="60" spans="1:10" x14ac:dyDescent="0.3">
      <c r="A60">
        <v>2001</v>
      </c>
      <c r="B60" t="s">
        <v>8</v>
      </c>
      <c r="C60">
        <v>2001</v>
      </c>
      <c r="D60">
        <v>167</v>
      </c>
      <c r="E60">
        <v>5</v>
      </c>
      <c r="F60">
        <v>2</v>
      </c>
      <c r="G60">
        <v>524.69621640000003</v>
      </c>
      <c r="H60">
        <v>0.71796905</v>
      </c>
      <c r="I60">
        <f t="shared" si="5"/>
        <v>0.47709178804358626</v>
      </c>
      <c r="J60">
        <f t="shared" si="5"/>
        <v>0.13340927165172778</v>
      </c>
    </row>
    <row r="61" spans="1:10" x14ac:dyDescent="0.3">
      <c r="A61">
        <v>2001</v>
      </c>
      <c r="B61" t="s">
        <v>8</v>
      </c>
      <c r="C61">
        <v>2001</v>
      </c>
      <c r="D61">
        <v>168</v>
      </c>
      <c r="E61">
        <v>6</v>
      </c>
      <c r="F61">
        <v>2</v>
      </c>
      <c r="G61">
        <v>524.12936319999994</v>
      </c>
      <c r="H61">
        <v>0.70710753500000001</v>
      </c>
      <c r="I61">
        <f t="shared" si="5"/>
        <v>0.41341548464731681</v>
      </c>
      <c r="J61">
        <f t="shared" si="5"/>
        <v>-3.910145651750431E-2</v>
      </c>
    </row>
    <row r="62" spans="1:10" x14ac:dyDescent="0.3">
      <c r="A62">
        <v>2001</v>
      </c>
      <c r="B62" t="s">
        <v>9</v>
      </c>
      <c r="C62">
        <v>2002</v>
      </c>
      <c r="D62">
        <v>266</v>
      </c>
      <c r="E62">
        <v>-3</v>
      </c>
      <c r="F62">
        <v>2</v>
      </c>
      <c r="G62">
        <v>245.7801379</v>
      </c>
      <c r="H62">
        <v>0.71977714699999995</v>
      </c>
      <c r="I62">
        <f>(G62-AVERAGE(G$62:G$71))/_xlfn.STDEV.S(G$62:G$71)</f>
        <v>-1.5520423735437459</v>
      </c>
      <c r="J62">
        <f>(H62-AVERAGE(H$62:H$71))/_xlfn.STDEV.S(H$62:H$71)</f>
        <v>-1.0064751995974315</v>
      </c>
    </row>
    <row r="63" spans="1:10" x14ac:dyDescent="0.3">
      <c r="A63">
        <v>2001</v>
      </c>
      <c r="B63" t="s">
        <v>9</v>
      </c>
      <c r="C63">
        <v>2002</v>
      </c>
      <c r="D63">
        <v>267</v>
      </c>
      <c r="E63">
        <v>-2</v>
      </c>
      <c r="F63">
        <v>2</v>
      </c>
      <c r="G63">
        <v>245.54770400000001</v>
      </c>
      <c r="H63">
        <v>0.70859303900000004</v>
      </c>
      <c r="I63">
        <f t="shared" ref="I63:J71" si="6">(G63-AVERAGE(G$62:G$71))/_xlfn.STDEV.S(G$62:G$71)</f>
        <v>-1.5595730874825879</v>
      </c>
      <c r="J63">
        <f t="shared" si="6"/>
        <v>-1.2483321454882577</v>
      </c>
    </row>
    <row r="64" spans="1:10" x14ac:dyDescent="0.3">
      <c r="A64">
        <v>2001</v>
      </c>
      <c r="B64" t="s">
        <v>9</v>
      </c>
      <c r="C64">
        <v>2002</v>
      </c>
      <c r="D64">
        <v>268</v>
      </c>
      <c r="E64">
        <v>-1</v>
      </c>
      <c r="F64">
        <v>2</v>
      </c>
      <c r="G64">
        <v>270.30613540000002</v>
      </c>
      <c r="H64">
        <v>0.80866262499999997</v>
      </c>
      <c r="I64">
        <f t="shared" si="6"/>
        <v>-0.75741529359859072</v>
      </c>
      <c r="J64">
        <f t="shared" si="6"/>
        <v>0.91567811322165016</v>
      </c>
    </row>
    <row r="65" spans="1:10" x14ac:dyDescent="0.3">
      <c r="A65">
        <v>2001</v>
      </c>
      <c r="B65" t="s">
        <v>9</v>
      </c>
      <c r="C65">
        <v>2002</v>
      </c>
      <c r="D65">
        <v>269</v>
      </c>
      <c r="E65">
        <v>0</v>
      </c>
      <c r="F65">
        <v>2</v>
      </c>
      <c r="G65">
        <v>293.9383492</v>
      </c>
      <c r="H65">
        <v>0.85972818100000004</v>
      </c>
      <c r="I65">
        <f t="shared" si="6"/>
        <v>8.2537498127354912E-3</v>
      </c>
      <c r="J65">
        <f t="shared" si="6"/>
        <v>2.0199735487071684</v>
      </c>
    </row>
    <row r="66" spans="1:10" x14ac:dyDescent="0.3">
      <c r="A66">
        <v>2001</v>
      </c>
      <c r="B66" t="s">
        <v>9</v>
      </c>
      <c r="C66">
        <v>2002</v>
      </c>
      <c r="D66">
        <v>270</v>
      </c>
      <c r="E66">
        <v>1</v>
      </c>
      <c r="F66">
        <v>2</v>
      </c>
      <c r="G66">
        <v>295.3459095</v>
      </c>
      <c r="H66">
        <v>0.80403913900000001</v>
      </c>
      <c r="I66">
        <f t="shared" si="6"/>
        <v>5.3857828955111903E-2</v>
      </c>
      <c r="J66">
        <f t="shared" si="6"/>
        <v>0.81569497613740616</v>
      </c>
    </row>
    <row r="67" spans="1:10" x14ac:dyDescent="0.3">
      <c r="A67">
        <v>2001</v>
      </c>
      <c r="B67" t="s">
        <v>9</v>
      </c>
      <c r="C67">
        <v>2002</v>
      </c>
      <c r="D67">
        <v>271</v>
      </c>
      <c r="E67">
        <v>2</v>
      </c>
      <c r="F67">
        <v>2</v>
      </c>
      <c r="G67">
        <v>301.46979829999998</v>
      </c>
      <c r="H67">
        <v>0.77496869199999996</v>
      </c>
      <c r="I67">
        <f t="shared" si="6"/>
        <v>0.25226802104017665</v>
      </c>
      <c r="J67">
        <f t="shared" si="6"/>
        <v>0.18704497319562494</v>
      </c>
    </row>
    <row r="68" spans="1:10" x14ac:dyDescent="0.3">
      <c r="A68">
        <v>2001</v>
      </c>
      <c r="B68" t="s">
        <v>9</v>
      </c>
      <c r="C68">
        <v>2002</v>
      </c>
      <c r="D68">
        <v>272</v>
      </c>
      <c r="E68">
        <v>3</v>
      </c>
      <c r="F68">
        <v>2</v>
      </c>
      <c r="G68">
        <v>308.85976909999999</v>
      </c>
      <c r="H68">
        <v>0.75760759899999996</v>
      </c>
      <c r="I68">
        <f t="shared" si="6"/>
        <v>0.49169848325415877</v>
      </c>
      <c r="J68">
        <f t="shared" si="6"/>
        <v>-0.18838961043917479</v>
      </c>
    </row>
    <row r="69" spans="1:10" x14ac:dyDescent="0.3">
      <c r="A69">
        <v>2001</v>
      </c>
      <c r="B69" t="s">
        <v>9</v>
      </c>
      <c r="C69">
        <v>2002</v>
      </c>
      <c r="D69">
        <v>273</v>
      </c>
      <c r="E69">
        <v>4</v>
      </c>
      <c r="F69">
        <v>2</v>
      </c>
      <c r="G69">
        <v>316.23242779999998</v>
      </c>
      <c r="H69">
        <v>0.74504856399999997</v>
      </c>
      <c r="I69">
        <f t="shared" si="6"/>
        <v>0.73056804418489074</v>
      </c>
      <c r="J69">
        <f t="shared" si="6"/>
        <v>-0.45997942774387313</v>
      </c>
    </row>
    <row r="70" spans="1:10" x14ac:dyDescent="0.3">
      <c r="A70">
        <v>2001</v>
      </c>
      <c r="B70" t="s">
        <v>9</v>
      </c>
      <c r="C70">
        <v>2002</v>
      </c>
      <c r="D70">
        <v>274</v>
      </c>
      <c r="E70">
        <v>5</v>
      </c>
      <c r="F70">
        <v>2</v>
      </c>
      <c r="G70">
        <v>326.36050340000003</v>
      </c>
      <c r="H70">
        <v>0.74772304499999998</v>
      </c>
      <c r="I70">
        <f t="shared" si="6"/>
        <v>1.0587114006168485</v>
      </c>
      <c r="J70">
        <f t="shared" si="6"/>
        <v>-0.40214363015473598</v>
      </c>
    </row>
    <row r="71" spans="1:10" x14ac:dyDescent="0.3">
      <c r="A71">
        <v>2001</v>
      </c>
      <c r="B71" t="s">
        <v>9</v>
      </c>
      <c r="C71">
        <v>2002</v>
      </c>
      <c r="D71">
        <v>275</v>
      </c>
      <c r="E71">
        <v>6</v>
      </c>
      <c r="F71">
        <v>2</v>
      </c>
      <c r="G71">
        <v>332.99525490000002</v>
      </c>
      <c r="H71">
        <v>0.73704432200000003</v>
      </c>
      <c r="I71">
        <f t="shared" si="6"/>
        <v>1.2736732267609934</v>
      </c>
      <c r="J71">
        <f t="shared" si="6"/>
        <v>-0.63307159783835709</v>
      </c>
    </row>
    <row r="72" spans="1:10" x14ac:dyDescent="0.3">
      <c r="A72">
        <v>2001</v>
      </c>
      <c r="B72" t="s">
        <v>10</v>
      </c>
      <c r="C72">
        <v>2004</v>
      </c>
      <c r="D72">
        <v>257</v>
      </c>
      <c r="E72">
        <v>-3</v>
      </c>
      <c r="F72">
        <v>2</v>
      </c>
      <c r="G72">
        <v>422.64037059999998</v>
      </c>
      <c r="H72">
        <v>0.69386065900000005</v>
      </c>
      <c r="I72">
        <f>(G72-AVERAGE(G$72:G$81))/_xlfn.STDEV.S(G$72:G$81)</f>
        <v>-1.4549899562226967</v>
      </c>
      <c r="J72">
        <f>(H72-AVERAGE(H$72:H$81))/_xlfn.STDEV.S(H$72:H$81)</f>
        <v>-0.88071502598245477</v>
      </c>
    </row>
    <row r="73" spans="1:10" x14ac:dyDescent="0.3">
      <c r="A73">
        <v>2001</v>
      </c>
      <c r="B73" t="s">
        <v>10</v>
      </c>
      <c r="C73">
        <v>2004</v>
      </c>
      <c r="D73">
        <v>258</v>
      </c>
      <c r="E73">
        <v>-2</v>
      </c>
      <c r="F73">
        <v>2</v>
      </c>
      <c r="G73">
        <v>425.15982409999998</v>
      </c>
      <c r="H73">
        <v>0.68738394199999997</v>
      </c>
      <c r="I73">
        <f t="shared" ref="I73:J81" si="7">(G73-AVERAGE(G$72:G$81))/_xlfn.STDEV.S(G$72:G$81)</f>
        <v>-1.3659085180947574</v>
      </c>
      <c r="J73">
        <f t="shared" si="7"/>
        <v>-1.0032669980678057</v>
      </c>
    </row>
    <row r="74" spans="1:10" x14ac:dyDescent="0.3">
      <c r="A74">
        <v>2001</v>
      </c>
      <c r="B74" t="s">
        <v>10</v>
      </c>
      <c r="C74">
        <v>2004</v>
      </c>
      <c r="D74">
        <v>259</v>
      </c>
      <c r="E74">
        <v>-1</v>
      </c>
      <c r="F74">
        <v>2</v>
      </c>
      <c r="G74">
        <v>428.56435049999999</v>
      </c>
      <c r="H74">
        <v>0.68154050899999996</v>
      </c>
      <c r="I74">
        <f t="shared" si="7"/>
        <v>-1.2455331637345612</v>
      </c>
      <c r="J74">
        <f t="shared" si="7"/>
        <v>-1.113836015966629</v>
      </c>
    </row>
    <row r="75" spans="1:10" x14ac:dyDescent="0.3">
      <c r="A75">
        <v>2001</v>
      </c>
      <c r="B75" t="s">
        <v>10</v>
      </c>
      <c r="C75">
        <v>2004</v>
      </c>
      <c r="D75">
        <v>260</v>
      </c>
      <c r="E75">
        <v>0</v>
      </c>
      <c r="F75">
        <v>2</v>
      </c>
      <c r="G75">
        <v>470.470258</v>
      </c>
      <c r="H75">
        <v>0.85452867200000004</v>
      </c>
      <c r="I75">
        <f t="shared" si="7"/>
        <v>0.23615264874675632</v>
      </c>
      <c r="J75">
        <f t="shared" si="7"/>
        <v>2.159433531409289</v>
      </c>
    </row>
    <row r="76" spans="1:10" x14ac:dyDescent="0.3">
      <c r="A76">
        <v>2001</v>
      </c>
      <c r="B76" t="s">
        <v>10</v>
      </c>
      <c r="C76">
        <v>2004</v>
      </c>
      <c r="D76">
        <v>261</v>
      </c>
      <c r="E76">
        <v>1</v>
      </c>
      <c r="F76">
        <v>2</v>
      </c>
      <c r="G76">
        <v>465.59706399999999</v>
      </c>
      <c r="H76">
        <v>0.78914486299999997</v>
      </c>
      <c r="I76">
        <f t="shared" si="7"/>
        <v>6.3848960745987046E-2</v>
      </c>
      <c r="J76">
        <f t="shared" si="7"/>
        <v>0.92224581185911625</v>
      </c>
    </row>
    <row r="77" spans="1:10" x14ac:dyDescent="0.3">
      <c r="A77">
        <v>2001</v>
      </c>
      <c r="B77" t="s">
        <v>10</v>
      </c>
      <c r="C77">
        <v>2004</v>
      </c>
      <c r="D77">
        <v>262</v>
      </c>
      <c r="E77">
        <v>2</v>
      </c>
      <c r="F77">
        <v>2</v>
      </c>
      <c r="G77">
        <v>471.77858700000002</v>
      </c>
      <c r="H77">
        <v>0.76486888099999994</v>
      </c>
      <c r="I77">
        <f t="shared" si="7"/>
        <v>0.28241181918371422</v>
      </c>
      <c r="J77">
        <f t="shared" si="7"/>
        <v>0.46289743081846668</v>
      </c>
    </row>
    <row r="78" spans="1:10" x14ac:dyDescent="0.3">
      <c r="A78">
        <v>2001</v>
      </c>
      <c r="B78" t="s">
        <v>10</v>
      </c>
      <c r="C78">
        <v>2004</v>
      </c>
      <c r="D78">
        <v>263</v>
      </c>
      <c r="E78">
        <v>3</v>
      </c>
      <c r="F78">
        <v>2</v>
      </c>
      <c r="G78">
        <v>478.14217630000002</v>
      </c>
      <c r="H78">
        <v>0.74894261699999998</v>
      </c>
      <c r="I78">
        <f t="shared" si="7"/>
        <v>0.50741207677908828</v>
      </c>
      <c r="J78">
        <f t="shared" si="7"/>
        <v>0.16154181173677698</v>
      </c>
    </row>
    <row r="79" spans="1:10" x14ac:dyDescent="0.3">
      <c r="A79">
        <v>2001</v>
      </c>
      <c r="B79" t="s">
        <v>10</v>
      </c>
      <c r="C79">
        <v>2004</v>
      </c>
      <c r="D79">
        <v>264</v>
      </c>
      <c r="E79">
        <v>4</v>
      </c>
      <c r="F79">
        <v>2</v>
      </c>
      <c r="G79">
        <v>485.0659412</v>
      </c>
      <c r="H79">
        <v>0.73699552700000004</v>
      </c>
      <c r="I79">
        <f t="shared" si="7"/>
        <v>0.75221871224656012</v>
      </c>
      <c r="J79">
        <f t="shared" si="7"/>
        <v>-6.4520163826019952E-2</v>
      </c>
    </row>
    <row r="80" spans="1:10" x14ac:dyDescent="0.3">
      <c r="A80">
        <v>2001</v>
      </c>
      <c r="B80" t="s">
        <v>10</v>
      </c>
      <c r="C80">
        <v>2004</v>
      </c>
      <c r="D80">
        <v>265</v>
      </c>
      <c r="E80">
        <v>5</v>
      </c>
      <c r="F80">
        <v>2</v>
      </c>
      <c r="G80">
        <v>491.83575339999999</v>
      </c>
      <c r="H80">
        <v>0.72743875300000005</v>
      </c>
      <c r="I80">
        <f t="shared" si="7"/>
        <v>0.99158197361735656</v>
      </c>
      <c r="J80">
        <f t="shared" si="7"/>
        <v>-0.24535275238500645</v>
      </c>
    </row>
    <row r="81" spans="1:10" x14ac:dyDescent="0.3">
      <c r="A81">
        <v>2001</v>
      </c>
      <c r="B81" t="s">
        <v>10</v>
      </c>
      <c r="C81">
        <v>2004</v>
      </c>
      <c r="D81">
        <v>266</v>
      </c>
      <c r="E81">
        <v>6</v>
      </c>
      <c r="F81">
        <v>2</v>
      </c>
      <c r="G81">
        <v>498.65817720000001</v>
      </c>
      <c r="H81">
        <v>0.71934893899999997</v>
      </c>
      <c r="I81">
        <f t="shared" si="7"/>
        <v>1.2328054467325709</v>
      </c>
      <c r="J81">
        <f t="shared" si="7"/>
        <v>-0.39842762959574157</v>
      </c>
    </row>
    <row r="82" spans="1:10" x14ac:dyDescent="0.3">
      <c r="A82">
        <v>2001</v>
      </c>
      <c r="B82" t="s">
        <v>11</v>
      </c>
      <c r="C82">
        <v>2005</v>
      </c>
      <c r="D82">
        <v>88</v>
      </c>
      <c r="E82">
        <v>-3</v>
      </c>
      <c r="F82">
        <v>2</v>
      </c>
      <c r="G82">
        <v>1178.8967720000001</v>
      </c>
      <c r="H82">
        <v>0.67216857100000005</v>
      </c>
      <c r="I82">
        <f>(G82-AVERAGE(G$82:G$91))/_xlfn.STDEV.S(G$82:G$91)</f>
        <v>-1.465844157132095</v>
      </c>
      <c r="J82">
        <f>(H82-AVERAGE(H$82:H$91))/_xlfn.STDEV.S(H$82:H$91)</f>
        <v>-1.336878244676281</v>
      </c>
    </row>
    <row r="83" spans="1:10" x14ac:dyDescent="0.3">
      <c r="A83">
        <v>2001</v>
      </c>
      <c r="B83" t="s">
        <v>11</v>
      </c>
      <c r="C83">
        <v>2005</v>
      </c>
      <c r="D83">
        <v>89</v>
      </c>
      <c r="E83">
        <v>-2</v>
      </c>
      <c r="F83">
        <v>2</v>
      </c>
      <c r="G83">
        <v>1177.2735929999999</v>
      </c>
      <c r="H83">
        <v>0.66738215999999995</v>
      </c>
      <c r="I83">
        <f t="shared" ref="I83:J91" si="8">(G83-AVERAGE(G$82:G$91))/_xlfn.STDEV.S(G$82:G$91)</f>
        <v>-1.5178269186982749</v>
      </c>
      <c r="J83">
        <f t="shared" si="8"/>
        <v>-1.4037618381405701</v>
      </c>
    </row>
    <row r="84" spans="1:10" x14ac:dyDescent="0.3">
      <c r="A84">
        <v>2001</v>
      </c>
      <c r="B84" t="s">
        <v>11</v>
      </c>
      <c r="C84">
        <v>2005</v>
      </c>
      <c r="D84">
        <v>90</v>
      </c>
      <c r="E84">
        <v>-1</v>
      </c>
      <c r="F84">
        <v>2</v>
      </c>
      <c r="G84">
        <v>1192.3120819999999</v>
      </c>
      <c r="H84">
        <v>0.75105886700000002</v>
      </c>
      <c r="I84">
        <f t="shared" si="8"/>
        <v>-1.036215101392518</v>
      </c>
      <c r="J84">
        <f t="shared" si="8"/>
        <v>-0.23449349628310739</v>
      </c>
    </row>
    <row r="85" spans="1:10" x14ac:dyDescent="0.3">
      <c r="A85">
        <v>2001</v>
      </c>
      <c r="B85" t="s">
        <v>11</v>
      </c>
      <c r="C85">
        <v>2005</v>
      </c>
      <c r="D85">
        <v>91</v>
      </c>
      <c r="E85">
        <v>0</v>
      </c>
      <c r="F85">
        <v>2</v>
      </c>
      <c r="G85">
        <v>1235.0225820000001</v>
      </c>
      <c r="H85">
        <v>0.90833853200000003</v>
      </c>
      <c r="I85">
        <f t="shared" si="8"/>
        <v>0.33160060955008824</v>
      </c>
      <c r="J85">
        <f t="shared" si="8"/>
        <v>1.9632762259700287</v>
      </c>
    </row>
    <row r="86" spans="1:10" x14ac:dyDescent="0.3">
      <c r="A86">
        <v>2001</v>
      </c>
      <c r="B86" t="s">
        <v>11</v>
      </c>
      <c r="C86">
        <v>2005</v>
      </c>
      <c r="D86">
        <v>92</v>
      </c>
      <c r="E86">
        <v>1</v>
      </c>
      <c r="F86">
        <v>2</v>
      </c>
      <c r="G86">
        <v>1230.5902410000001</v>
      </c>
      <c r="H86">
        <v>0.81813691200000005</v>
      </c>
      <c r="I86">
        <f t="shared" si="8"/>
        <v>0.18965364905899174</v>
      </c>
      <c r="J86">
        <f t="shared" si="8"/>
        <v>0.70283108619825418</v>
      </c>
    </row>
    <row r="87" spans="1:10" x14ac:dyDescent="0.3">
      <c r="A87">
        <v>2001</v>
      </c>
      <c r="B87" t="s">
        <v>11</v>
      </c>
      <c r="C87">
        <v>2005</v>
      </c>
      <c r="D87">
        <v>93</v>
      </c>
      <c r="E87">
        <v>2</v>
      </c>
      <c r="F87">
        <v>2</v>
      </c>
      <c r="G87">
        <v>1233.9447070000001</v>
      </c>
      <c r="H87">
        <v>0.78354291600000003</v>
      </c>
      <c r="I87">
        <f t="shared" si="8"/>
        <v>0.29708136113501027</v>
      </c>
      <c r="J87">
        <f t="shared" si="8"/>
        <v>0.21942697301842176</v>
      </c>
    </row>
    <row r="88" spans="1:10" x14ac:dyDescent="0.3">
      <c r="A88">
        <v>2001</v>
      </c>
      <c r="B88" t="s">
        <v>11</v>
      </c>
      <c r="C88">
        <v>2005</v>
      </c>
      <c r="D88">
        <v>94</v>
      </c>
      <c r="E88">
        <v>3</v>
      </c>
      <c r="F88">
        <v>2</v>
      </c>
      <c r="G88">
        <v>1238.680754</v>
      </c>
      <c r="H88">
        <v>0.76411427700000001</v>
      </c>
      <c r="I88">
        <f t="shared" si="8"/>
        <v>0.44875459123913924</v>
      </c>
      <c r="J88">
        <f t="shared" si="8"/>
        <v>-5.2061871637920185E-2</v>
      </c>
    </row>
    <row r="89" spans="1:10" x14ac:dyDescent="0.3">
      <c r="A89">
        <v>2001</v>
      </c>
      <c r="B89" t="s">
        <v>11</v>
      </c>
      <c r="C89">
        <v>2005</v>
      </c>
      <c r="D89">
        <v>95</v>
      </c>
      <c r="E89">
        <v>4</v>
      </c>
      <c r="F89">
        <v>2</v>
      </c>
      <c r="G89">
        <v>1242.7683039999999</v>
      </c>
      <c r="H89">
        <v>0.75078321599999998</v>
      </c>
      <c r="I89">
        <f t="shared" si="8"/>
        <v>0.57965952349849892</v>
      </c>
      <c r="J89">
        <f t="shared" si="8"/>
        <v>-0.23834534465593357</v>
      </c>
    </row>
    <row r="90" spans="1:10" x14ac:dyDescent="0.3">
      <c r="A90">
        <v>2001</v>
      </c>
      <c r="B90" t="s">
        <v>11</v>
      </c>
      <c r="C90">
        <v>2005</v>
      </c>
      <c r="D90">
        <v>96</v>
      </c>
      <c r="E90">
        <v>5</v>
      </c>
      <c r="F90">
        <v>2</v>
      </c>
      <c r="G90">
        <v>1245.7045860000001</v>
      </c>
      <c r="H90">
        <v>0.74036068799999999</v>
      </c>
      <c r="I90">
        <f t="shared" si="8"/>
        <v>0.67369477598578265</v>
      </c>
      <c r="J90">
        <f t="shared" si="8"/>
        <v>-0.38398601897791601</v>
      </c>
    </row>
    <row r="91" spans="1:10" x14ac:dyDescent="0.3">
      <c r="A91">
        <v>2001</v>
      </c>
      <c r="B91" t="s">
        <v>11</v>
      </c>
      <c r="C91">
        <v>2005</v>
      </c>
      <c r="D91">
        <v>97</v>
      </c>
      <c r="E91">
        <v>6</v>
      </c>
      <c r="F91">
        <v>2</v>
      </c>
      <c r="G91">
        <v>1271.488807</v>
      </c>
      <c r="H91">
        <v>0.82251382699999998</v>
      </c>
      <c r="I91">
        <f t="shared" si="8"/>
        <v>1.4994416667554062</v>
      </c>
      <c r="J91">
        <f t="shared" si="8"/>
        <v>0.76399252918502192</v>
      </c>
    </row>
    <row r="92" spans="1:10" x14ac:dyDescent="0.3">
      <c r="A92">
        <v>2001</v>
      </c>
      <c r="B92" t="s">
        <v>12</v>
      </c>
      <c r="C92">
        <v>2005</v>
      </c>
      <c r="D92">
        <v>118</v>
      </c>
      <c r="E92">
        <v>-3</v>
      </c>
      <c r="F92">
        <v>2</v>
      </c>
      <c r="G92">
        <v>1233.045556</v>
      </c>
      <c r="H92">
        <v>0.70022599100000005</v>
      </c>
      <c r="I92">
        <f>(G92-AVERAGE(G$92:G$101))/_xlfn.STDEV.S(G$92:G$101)</f>
        <v>0.88943676422304574</v>
      </c>
      <c r="J92">
        <f>(H92-AVERAGE(H$92:H$101))/_xlfn.STDEV.S(H$92:H$101)</f>
        <v>-0.97498575354720785</v>
      </c>
    </row>
    <row r="93" spans="1:10" x14ac:dyDescent="0.3">
      <c r="A93">
        <v>2001</v>
      </c>
      <c r="B93" t="s">
        <v>12</v>
      </c>
      <c r="C93">
        <v>2005</v>
      </c>
      <c r="D93">
        <v>119</v>
      </c>
      <c r="E93">
        <v>-2</v>
      </c>
      <c r="F93">
        <v>2</v>
      </c>
      <c r="G93">
        <v>1226.8294470000001</v>
      </c>
      <c r="H93">
        <v>0.69503852899999996</v>
      </c>
      <c r="I93">
        <f t="shared" ref="I93:J101" si="9">(G93-AVERAGE(G$92:G$101))/_xlfn.STDEV.S(G$92:G$101)</f>
        <v>0.44755835720021531</v>
      </c>
      <c r="J93">
        <f t="shared" si="9"/>
        <v>-1.1006185598914635</v>
      </c>
    </row>
    <row r="94" spans="1:10" x14ac:dyDescent="0.3">
      <c r="A94">
        <v>2001</v>
      </c>
      <c r="B94" t="s">
        <v>12</v>
      </c>
      <c r="C94">
        <v>2005</v>
      </c>
      <c r="D94">
        <v>120</v>
      </c>
      <c r="E94">
        <v>-1</v>
      </c>
      <c r="F94">
        <v>2</v>
      </c>
      <c r="G94">
        <v>1219.8426400000001</v>
      </c>
      <c r="H94">
        <v>0.69021051300000003</v>
      </c>
      <c r="I94">
        <f t="shared" si="9"/>
        <v>-4.9105898097750081E-2</v>
      </c>
      <c r="J94">
        <f t="shared" si="9"/>
        <v>-1.2175461054146788</v>
      </c>
    </row>
    <row r="95" spans="1:10" x14ac:dyDescent="0.3">
      <c r="A95">
        <v>2001</v>
      </c>
      <c r="B95" t="s">
        <v>12</v>
      </c>
      <c r="C95">
        <v>2005</v>
      </c>
      <c r="D95">
        <v>121</v>
      </c>
      <c r="E95">
        <v>0</v>
      </c>
      <c r="F95">
        <v>2</v>
      </c>
      <c r="G95">
        <v>1244.148766</v>
      </c>
      <c r="H95">
        <v>0.81898395499999999</v>
      </c>
      <c r="I95">
        <f t="shared" si="9"/>
        <v>1.6787196979103391</v>
      </c>
      <c r="J95">
        <f t="shared" si="9"/>
        <v>1.9011599016980394</v>
      </c>
    </row>
    <row r="96" spans="1:10" x14ac:dyDescent="0.3">
      <c r="A96">
        <v>2001</v>
      </c>
      <c r="B96" t="s">
        <v>12</v>
      </c>
      <c r="C96">
        <v>2005</v>
      </c>
      <c r="D96">
        <v>122</v>
      </c>
      <c r="E96">
        <v>1</v>
      </c>
      <c r="F96">
        <v>2</v>
      </c>
      <c r="G96">
        <v>1230.1792820000001</v>
      </c>
      <c r="H96">
        <v>0.78403450399999997</v>
      </c>
      <c r="I96">
        <f t="shared" si="9"/>
        <v>0.68568477254932292</v>
      </c>
      <c r="J96">
        <f t="shared" si="9"/>
        <v>1.054734885125199</v>
      </c>
    </row>
    <row r="97" spans="1:10" x14ac:dyDescent="0.3">
      <c r="A97">
        <v>2001</v>
      </c>
      <c r="B97" t="s">
        <v>12</v>
      </c>
      <c r="C97">
        <v>2005</v>
      </c>
      <c r="D97">
        <v>123</v>
      </c>
      <c r="E97">
        <v>2</v>
      </c>
      <c r="F97">
        <v>2</v>
      </c>
      <c r="G97">
        <v>1223.3047799999999</v>
      </c>
      <c r="H97">
        <v>0.76547101299999998</v>
      </c>
      <c r="I97">
        <f t="shared" si="9"/>
        <v>0.19700383197454618</v>
      </c>
      <c r="J97">
        <f t="shared" si="9"/>
        <v>0.60515405544851109</v>
      </c>
    </row>
    <row r="98" spans="1:10" x14ac:dyDescent="0.3">
      <c r="A98">
        <v>2001</v>
      </c>
      <c r="B98" t="s">
        <v>12</v>
      </c>
      <c r="C98">
        <v>2005</v>
      </c>
      <c r="D98">
        <v>124</v>
      </c>
      <c r="E98">
        <v>3</v>
      </c>
      <c r="F98">
        <v>2</v>
      </c>
      <c r="G98">
        <v>1216.4089120000001</v>
      </c>
      <c r="H98">
        <v>0.75210567299999997</v>
      </c>
      <c r="I98">
        <f t="shared" si="9"/>
        <v>-0.29319593236029079</v>
      </c>
      <c r="J98">
        <f t="shared" si="9"/>
        <v>0.28146490419398518</v>
      </c>
    </row>
    <row r="99" spans="1:10" x14ac:dyDescent="0.3">
      <c r="A99">
        <v>2001</v>
      </c>
      <c r="B99" t="s">
        <v>12</v>
      </c>
      <c r="C99">
        <v>2005</v>
      </c>
      <c r="D99">
        <v>125</v>
      </c>
      <c r="E99">
        <v>4</v>
      </c>
      <c r="F99">
        <v>2</v>
      </c>
      <c r="G99">
        <v>1210.0374340000001</v>
      </c>
      <c r="H99">
        <v>0.74150552400000003</v>
      </c>
      <c r="I99">
        <f t="shared" si="9"/>
        <v>-0.74611890218289822</v>
      </c>
      <c r="J99">
        <f t="shared" si="9"/>
        <v>2.4744668645806545E-2</v>
      </c>
    </row>
    <row r="100" spans="1:10" x14ac:dyDescent="0.3">
      <c r="A100">
        <v>2001</v>
      </c>
      <c r="B100" t="s">
        <v>12</v>
      </c>
      <c r="C100">
        <v>2005</v>
      </c>
      <c r="D100">
        <v>126</v>
      </c>
      <c r="E100">
        <v>5</v>
      </c>
      <c r="F100">
        <v>2</v>
      </c>
      <c r="G100">
        <v>1203.7271169999999</v>
      </c>
      <c r="H100">
        <v>0.73253766799999998</v>
      </c>
      <c r="I100">
        <f t="shared" si="9"/>
        <v>-1.1946941803463247</v>
      </c>
      <c r="J100">
        <f t="shared" si="9"/>
        <v>-0.19244379773161621</v>
      </c>
    </row>
    <row r="101" spans="1:10" x14ac:dyDescent="0.3">
      <c r="A101">
        <v>2001</v>
      </c>
      <c r="B101" t="s">
        <v>12</v>
      </c>
      <c r="C101">
        <v>2005</v>
      </c>
      <c r="D101">
        <v>127</v>
      </c>
      <c r="E101">
        <v>6</v>
      </c>
      <c r="F101">
        <v>2</v>
      </c>
      <c r="G101">
        <v>1197.8104209999999</v>
      </c>
      <c r="H101">
        <v>0.72472463200000004</v>
      </c>
      <c r="I101">
        <f t="shared" si="9"/>
        <v>-1.6152885108701893</v>
      </c>
      <c r="J101">
        <f t="shared" si="9"/>
        <v>-0.38166419852658562</v>
      </c>
    </row>
    <row r="102" spans="1:10" x14ac:dyDescent="0.3">
      <c r="A102">
        <v>2001</v>
      </c>
      <c r="B102" t="s">
        <v>8</v>
      </c>
      <c r="C102">
        <v>2001</v>
      </c>
      <c r="D102">
        <v>159</v>
      </c>
      <c r="E102">
        <v>-3</v>
      </c>
      <c r="F102">
        <v>3</v>
      </c>
      <c r="G102">
        <v>406.6575378</v>
      </c>
      <c r="H102">
        <v>0.253216043</v>
      </c>
      <c r="I102">
        <f>(G102-AVERAGE(G$102:G$111))/_xlfn.STDEV.S(G$102:G$111)</f>
        <v>0.58773551355477549</v>
      </c>
      <c r="J102">
        <f>(H102-AVERAGE(H$102:H$111))/_xlfn.STDEV.S(H$102:H$111)</f>
        <v>-1.5542370654486524</v>
      </c>
    </row>
    <row r="103" spans="1:10" x14ac:dyDescent="0.3">
      <c r="A103">
        <v>2001</v>
      </c>
      <c r="B103" t="s">
        <v>8</v>
      </c>
      <c r="C103">
        <v>2001</v>
      </c>
      <c r="D103">
        <v>160</v>
      </c>
      <c r="E103">
        <v>-2</v>
      </c>
      <c r="F103">
        <v>3</v>
      </c>
      <c r="G103">
        <v>402.06671999999998</v>
      </c>
      <c r="H103">
        <v>0.25960198699999998</v>
      </c>
      <c r="I103">
        <f t="shared" ref="I103:J111" si="10">(G103-AVERAGE(G$102:G$111))/_xlfn.STDEV.S(G$102:G$111)</f>
        <v>0.12255789054907497</v>
      </c>
      <c r="J103">
        <f t="shared" si="10"/>
        <v>-1.4792916003014971</v>
      </c>
    </row>
    <row r="104" spans="1:10" x14ac:dyDescent="0.3">
      <c r="A104">
        <v>2001</v>
      </c>
      <c r="B104" t="s">
        <v>8</v>
      </c>
      <c r="C104">
        <v>2001</v>
      </c>
      <c r="D104">
        <v>161</v>
      </c>
      <c r="E104">
        <v>-1</v>
      </c>
      <c r="F104">
        <v>3</v>
      </c>
      <c r="G104">
        <v>399.99893320000001</v>
      </c>
      <c r="H104">
        <v>0.28320135400000002</v>
      </c>
      <c r="I104">
        <f t="shared" si="10"/>
        <v>-8.6966466637686479E-2</v>
      </c>
      <c r="J104">
        <f t="shared" si="10"/>
        <v>-1.2023293317639978</v>
      </c>
    </row>
    <row r="105" spans="1:10" x14ac:dyDescent="0.3">
      <c r="A105">
        <v>2001</v>
      </c>
      <c r="B105" t="s">
        <v>8</v>
      </c>
      <c r="C105">
        <v>2001</v>
      </c>
      <c r="D105">
        <v>162</v>
      </c>
      <c r="E105">
        <v>0</v>
      </c>
      <c r="F105">
        <v>3</v>
      </c>
      <c r="G105">
        <v>412.54549550000002</v>
      </c>
      <c r="H105">
        <v>0.40687104299999999</v>
      </c>
      <c r="I105">
        <f t="shared" si="10"/>
        <v>1.1843495127520653</v>
      </c>
      <c r="J105">
        <f t="shared" si="10"/>
        <v>0.24905864888679549</v>
      </c>
    </row>
    <row r="106" spans="1:10" x14ac:dyDescent="0.3">
      <c r="A106">
        <v>2001</v>
      </c>
      <c r="B106" t="s">
        <v>8</v>
      </c>
      <c r="C106">
        <v>2001</v>
      </c>
      <c r="D106">
        <v>163</v>
      </c>
      <c r="E106">
        <v>1</v>
      </c>
      <c r="F106">
        <v>3</v>
      </c>
      <c r="G106">
        <v>412.38221149999998</v>
      </c>
      <c r="H106">
        <v>0.45800454200000001</v>
      </c>
      <c r="I106">
        <f t="shared" si="10"/>
        <v>1.1678042987392423</v>
      </c>
      <c r="J106">
        <f t="shared" si="10"/>
        <v>0.84916160424572273</v>
      </c>
    </row>
    <row r="107" spans="1:10" x14ac:dyDescent="0.3">
      <c r="A107">
        <v>2001</v>
      </c>
      <c r="B107" t="s">
        <v>8</v>
      </c>
      <c r="C107">
        <v>2001</v>
      </c>
      <c r="D107">
        <v>164</v>
      </c>
      <c r="E107">
        <v>2</v>
      </c>
      <c r="F107">
        <v>3</v>
      </c>
      <c r="G107">
        <v>406.92419430000001</v>
      </c>
      <c r="H107">
        <v>0.45819728199999998</v>
      </c>
      <c r="I107">
        <f t="shared" si="10"/>
        <v>0.61475523906621354</v>
      </c>
      <c r="J107">
        <f t="shared" si="10"/>
        <v>0.85142360168141284</v>
      </c>
    </row>
    <row r="108" spans="1:10" x14ac:dyDescent="0.3">
      <c r="A108">
        <v>2001</v>
      </c>
      <c r="B108" t="s">
        <v>8</v>
      </c>
      <c r="C108">
        <v>2001</v>
      </c>
      <c r="D108">
        <v>165</v>
      </c>
      <c r="E108">
        <v>3</v>
      </c>
      <c r="F108">
        <v>3</v>
      </c>
      <c r="G108">
        <v>402.1325018</v>
      </c>
      <c r="H108">
        <v>0.456096271</v>
      </c>
      <c r="I108">
        <f t="shared" si="10"/>
        <v>0.12922341784598659</v>
      </c>
      <c r="J108">
        <f t="shared" si="10"/>
        <v>0.82676612791178861</v>
      </c>
    </row>
    <row r="109" spans="1:10" x14ac:dyDescent="0.3">
      <c r="A109">
        <v>2001</v>
      </c>
      <c r="B109" t="s">
        <v>8</v>
      </c>
      <c r="C109">
        <v>2001</v>
      </c>
      <c r="D109">
        <v>166</v>
      </c>
      <c r="E109">
        <v>4</v>
      </c>
      <c r="F109">
        <v>3</v>
      </c>
      <c r="G109">
        <v>395.12747109999998</v>
      </c>
      <c r="H109">
        <v>0.44071917999999999</v>
      </c>
      <c r="I109">
        <f t="shared" si="10"/>
        <v>-0.58058116862833409</v>
      </c>
      <c r="J109">
        <f t="shared" si="10"/>
        <v>0.64630052445439246</v>
      </c>
    </row>
    <row r="110" spans="1:10" x14ac:dyDescent="0.3">
      <c r="A110">
        <v>2001</v>
      </c>
      <c r="B110" t="s">
        <v>8</v>
      </c>
      <c r="C110">
        <v>2001</v>
      </c>
      <c r="D110">
        <v>167</v>
      </c>
      <c r="E110">
        <v>5</v>
      </c>
      <c r="F110">
        <v>3</v>
      </c>
      <c r="G110">
        <v>388.54772850000001</v>
      </c>
      <c r="H110">
        <v>0.42648668299999998</v>
      </c>
      <c r="I110">
        <f t="shared" si="10"/>
        <v>-1.2472922331923251</v>
      </c>
      <c r="J110">
        <f t="shared" si="10"/>
        <v>0.47926788090623496</v>
      </c>
    </row>
    <row r="111" spans="1:10" x14ac:dyDescent="0.3">
      <c r="A111">
        <v>2001</v>
      </c>
      <c r="B111" t="s">
        <v>8</v>
      </c>
      <c r="C111">
        <v>2001</v>
      </c>
      <c r="D111">
        <v>168</v>
      </c>
      <c r="E111">
        <v>6</v>
      </c>
      <c r="F111">
        <v>3</v>
      </c>
      <c r="G111">
        <v>382.18922120000002</v>
      </c>
      <c r="H111">
        <v>0.41409845699999998</v>
      </c>
      <c r="I111">
        <f t="shared" si="10"/>
        <v>-1.8915860040490933</v>
      </c>
      <c r="J111">
        <f t="shared" si="10"/>
        <v>0.33387960942779965</v>
      </c>
    </row>
    <row r="112" spans="1:10" x14ac:dyDescent="0.3">
      <c r="A112">
        <v>2001</v>
      </c>
      <c r="B112" t="s">
        <v>9</v>
      </c>
      <c r="C112">
        <v>2002</v>
      </c>
      <c r="D112">
        <v>266</v>
      </c>
      <c r="E112">
        <v>-3</v>
      </c>
      <c r="F112">
        <v>3</v>
      </c>
      <c r="G112">
        <v>429.46611689999997</v>
      </c>
      <c r="H112">
        <v>0.33444113399999997</v>
      </c>
      <c r="I112">
        <f>(G112-AVERAGE(G$112:G$121))/_xlfn.STDEV.S(G$112:G$121)</f>
        <v>-1.6760429244742905</v>
      </c>
      <c r="J112">
        <f>(H112-AVERAGE(H$112:H$121))/_xlfn.STDEV.S(H$112:H$121)</f>
        <v>-1.6956807158364828</v>
      </c>
    </row>
    <row r="113" spans="1:10" x14ac:dyDescent="0.3">
      <c r="A113">
        <v>2001</v>
      </c>
      <c r="B113" t="s">
        <v>9</v>
      </c>
      <c r="C113">
        <v>2002</v>
      </c>
      <c r="D113">
        <v>267</v>
      </c>
      <c r="E113">
        <v>-2</v>
      </c>
      <c r="F113">
        <v>3</v>
      </c>
      <c r="G113">
        <v>433.17278040000002</v>
      </c>
      <c r="H113">
        <v>0.326432993</v>
      </c>
      <c r="I113">
        <f t="shared" ref="I113:J121" si="11">(G113-AVERAGE(G$112:G$121))/_xlfn.STDEV.S(G$112:G$121)</f>
        <v>-1.5580537960421124</v>
      </c>
      <c r="J113">
        <f t="shared" si="11"/>
        <v>-1.7862244967894052</v>
      </c>
    </row>
    <row r="114" spans="1:10" x14ac:dyDescent="0.3">
      <c r="A114">
        <v>2001</v>
      </c>
      <c r="B114" t="s">
        <v>9</v>
      </c>
      <c r="C114">
        <v>2002</v>
      </c>
      <c r="D114">
        <v>268</v>
      </c>
      <c r="E114">
        <v>-1</v>
      </c>
      <c r="F114">
        <v>3</v>
      </c>
      <c r="G114">
        <v>458.1518322</v>
      </c>
      <c r="H114">
        <v>0.446610589</v>
      </c>
      <c r="I114">
        <f t="shared" si="11"/>
        <v>-0.76292994653589374</v>
      </c>
      <c r="J114">
        <f t="shared" si="11"/>
        <v>-0.42744048840683113</v>
      </c>
    </row>
    <row r="115" spans="1:10" x14ac:dyDescent="0.3">
      <c r="A115">
        <v>2001</v>
      </c>
      <c r="B115" t="s">
        <v>9</v>
      </c>
      <c r="C115">
        <v>2002</v>
      </c>
      <c r="D115">
        <v>269</v>
      </c>
      <c r="E115">
        <v>0</v>
      </c>
      <c r="F115">
        <v>3</v>
      </c>
      <c r="G115">
        <v>483.85048280000001</v>
      </c>
      <c r="H115">
        <v>0.571887586</v>
      </c>
      <c r="I115">
        <f t="shared" si="11"/>
        <v>5.5099903267585001E-2</v>
      </c>
      <c r="J115">
        <f t="shared" si="11"/>
        <v>0.98899972846846496</v>
      </c>
    </row>
    <row r="116" spans="1:10" x14ac:dyDescent="0.3">
      <c r="A116">
        <v>2001</v>
      </c>
      <c r="B116" t="s">
        <v>9</v>
      </c>
      <c r="C116">
        <v>2002</v>
      </c>
      <c r="D116">
        <v>270</v>
      </c>
      <c r="E116">
        <v>1</v>
      </c>
      <c r="F116">
        <v>3</v>
      </c>
      <c r="G116">
        <v>488.73779130000003</v>
      </c>
      <c r="H116">
        <v>0.56322499699999995</v>
      </c>
      <c r="I116">
        <f t="shared" si="11"/>
        <v>0.21067088247683102</v>
      </c>
      <c r="J116">
        <f t="shared" si="11"/>
        <v>0.89105645288163371</v>
      </c>
    </row>
    <row r="117" spans="1:10" x14ac:dyDescent="0.3">
      <c r="A117">
        <v>2001</v>
      </c>
      <c r="B117" t="s">
        <v>9</v>
      </c>
      <c r="C117">
        <v>2002</v>
      </c>
      <c r="D117">
        <v>271</v>
      </c>
      <c r="E117">
        <v>2</v>
      </c>
      <c r="F117">
        <v>3</v>
      </c>
      <c r="G117">
        <v>494.0810189</v>
      </c>
      <c r="H117">
        <v>0.54511318099999995</v>
      </c>
      <c r="I117">
        <f t="shared" si="11"/>
        <v>0.38075450823318818</v>
      </c>
      <c r="J117">
        <f t="shared" si="11"/>
        <v>0.68627580521775766</v>
      </c>
    </row>
    <row r="118" spans="1:10" x14ac:dyDescent="0.3">
      <c r="A118">
        <v>2001</v>
      </c>
      <c r="B118" t="s">
        <v>9</v>
      </c>
      <c r="C118">
        <v>2002</v>
      </c>
      <c r="D118">
        <v>272</v>
      </c>
      <c r="E118">
        <v>3</v>
      </c>
      <c r="F118">
        <v>3</v>
      </c>
      <c r="G118">
        <v>499.56898310000003</v>
      </c>
      <c r="H118">
        <v>0.52909451699999999</v>
      </c>
      <c r="I118">
        <f t="shared" si="11"/>
        <v>0.55544533539486352</v>
      </c>
      <c r="J118">
        <f t="shared" si="11"/>
        <v>0.50516131130781472</v>
      </c>
    </row>
    <row r="119" spans="1:10" x14ac:dyDescent="0.3">
      <c r="A119">
        <v>2001</v>
      </c>
      <c r="B119" t="s">
        <v>9</v>
      </c>
      <c r="C119">
        <v>2002</v>
      </c>
      <c r="D119">
        <v>273</v>
      </c>
      <c r="E119">
        <v>4</v>
      </c>
      <c r="F119">
        <v>3</v>
      </c>
      <c r="G119">
        <v>504.8084963</v>
      </c>
      <c r="H119">
        <v>0.51404731199999998</v>
      </c>
      <c r="I119">
        <f t="shared" si="11"/>
        <v>0.72222756309826375</v>
      </c>
      <c r="J119">
        <f t="shared" si="11"/>
        <v>0.33503058640253103</v>
      </c>
    </row>
    <row r="120" spans="1:10" x14ac:dyDescent="0.3">
      <c r="A120">
        <v>2001</v>
      </c>
      <c r="B120" t="s">
        <v>9</v>
      </c>
      <c r="C120">
        <v>2002</v>
      </c>
      <c r="D120">
        <v>274</v>
      </c>
      <c r="E120">
        <v>5</v>
      </c>
      <c r="F120">
        <v>3</v>
      </c>
      <c r="G120">
        <v>512.4076043</v>
      </c>
      <c r="H120">
        <v>0.51416645599999999</v>
      </c>
      <c r="I120">
        <f t="shared" si="11"/>
        <v>0.96411953138240447</v>
      </c>
      <c r="J120">
        <f t="shared" si="11"/>
        <v>0.33637768409197683</v>
      </c>
    </row>
    <row r="121" spans="1:10" x14ac:dyDescent="0.3">
      <c r="A121">
        <v>2001</v>
      </c>
      <c r="B121" t="s">
        <v>9</v>
      </c>
      <c r="C121">
        <v>2002</v>
      </c>
      <c r="D121">
        <v>275</v>
      </c>
      <c r="E121">
        <v>6</v>
      </c>
      <c r="F121">
        <v>3</v>
      </c>
      <c r="G121">
        <v>516.94992360000003</v>
      </c>
      <c r="H121">
        <v>0.49913668999999999</v>
      </c>
      <c r="I121">
        <f t="shared" si="11"/>
        <v>1.1087089431991661</v>
      </c>
      <c r="J121">
        <f t="shared" si="11"/>
        <v>0.16644413266253963</v>
      </c>
    </row>
    <row r="122" spans="1:10" x14ac:dyDescent="0.3">
      <c r="A122">
        <v>2001</v>
      </c>
      <c r="B122" t="s">
        <v>10</v>
      </c>
      <c r="C122">
        <v>2004</v>
      </c>
      <c r="D122">
        <v>257</v>
      </c>
      <c r="E122">
        <v>-3</v>
      </c>
      <c r="F122">
        <v>3</v>
      </c>
      <c r="G122">
        <v>521.92147090000003</v>
      </c>
      <c r="H122">
        <v>0.32617660399999998</v>
      </c>
      <c r="I122">
        <f>(G122-AVERAGE(G$122:G$131))/_xlfn.STDEV.S(G$122:G$131)</f>
        <v>-1.5170377726226703</v>
      </c>
      <c r="J122">
        <f>(H122-AVERAGE(H$122:H$131))/_xlfn.STDEV.S(H$122:H$131)</f>
        <v>-1.2778989802181573</v>
      </c>
    </row>
    <row r="123" spans="1:10" x14ac:dyDescent="0.3">
      <c r="A123">
        <v>2001</v>
      </c>
      <c r="B123" t="s">
        <v>10</v>
      </c>
      <c r="C123">
        <v>2004</v>
      </c>
      <c r="D123">
        <v>258</v>
      </c>
      <c r="E123">
        <v>-2</v>
      </c>
      <c r="F123">
        <v>3</v>
      </c>
      <c r="G123">
        <v>523.13139169999999</v>
      </c>
      <c r="H123">
        <v>0.31930981400000003</v>
      </c>
      <c r="I123">
        <f t="shared" ref="I123:J131" si="12">(G123-AVERAGE(G$122:G$131))/_xlfn.STDEV.S(G$122:G$131)</f>
        <v>-1.4456360761698905</v>
      </c>
      <c r="J123">
        <f t="shared" si="12"/>
        <v>-1.3705836086846839</v>
      </c>
    </row>
    <row r="124" spans="1:10" x14ac:dyDescent="0.3">
      <c r="A124">
        <v>2001</v>
      </c>
      <c r="B124" t="s">
        <v>10</v>
      </c>
      <c r="C124">
        <v>2004</v>
      </c>
      <c r="D124">
        <v>259</v>
      </c>
      <c r="E124">
        <v>-1</v>
      </c>
      <c r="F124">
        <v>3</v>
      </c>
      <c r="G124">
        <v>524.48196470000005</v>
      </c>
      <c r="H124">
        <v>0.31295466599999999</v>
      </c>
      <c r="I124">
        <f t="shared" si="12"/>
        <v>-1.3659339970062572</v>
      </c>
      <c r="J124">
        <f t="shared" si="12"/>
        <v>-1.4563623395370611</v>
      </c>
    </row>
    <row r="125" spans="1:10" x14ac:dyDescent="0.3">
      <c r="A125">
        <v>2001</v>
      </c>
      <c r="B125" t="s">
        <v>10</v>
      </c>
      <c r="C125">
        <v>2004</v>
      </c>
      <c r="D125">
        <v>260</v>
      </c>
      <c r="E125">
        <v>0</v>
      </c>
      <c r="F125">
        <v>3</v>
      </c>
      <c r="G125">
        <v>560.16585789999999</v>
      </c>
      <c r="H125">
        <v>0.51174297800000002</v>
      </c>
      <c r="I125">
        <f t="shared" si="12"/>
        <v>0.73989847609436221</v>
      </c>
      <c r="J125">
        <f t="shared" si="12"/>
        <v>1.2267866778652581</v>
      </c>
    </row>
    <row r="126" spans="1:10" x14ac:dyDescent="0.3">
      <c r="A126">
        <v>2001</v>
      </c>
      <c r="B126" t="s">
        <v>10</v>
      </c>
      <c r="C126">
        <v>2004</v>
      </c>
      <c r="D126">
        <v>261</v>
      </c>
      <c r="E126">
        <v>1</v>
      </c>
      <c r="F126">
        <v>3</v>
      </c>
      <c r="G126">
        <v>555.42010310000001</v>
      </c>
      <c r="H126">
        <v>0.48961302299999998</v>
      </c>
      <c r="I126">
        <f t="shared" si="12"/>
        <v>0.45983473665874702</v>
      </c>
      <c r="J126">
        <f t="shared" si="12"/>
        <v>0.9280871898721833</v>
      </c>
    </row>
    <row r="127" spans="1:10" x14ac:dyDescent="0.3">
      <c r="A127">
        <v>2001</v>
      </c>
      <c r="B127" t="s">
        <v>10</v>
      </c>
      <c r="C127">
        <v>2004</v>
      </c>
      <c r="D127">
        <v>262</v>
      </c>
      <c r="E127">
        <v>2</v>
      </c>
      <c r="F127">
        <v>3</v>
      </c>
      <c r="G127">
        <v>556.65692720000004</v>
      </c>
      <c r="H127">
        <v>0.473332586</v>
      </c>
      <c r="I127">
        <f t="shared" si="12"/>
        <v>0.53282409179148593</v>
      </c>
      <c r="J127">
        <f t="shared" si="12"/>
        <v>0.70834168220153959</v>
      </c>
    </row>
    <row r="128" spans="1:10" x14ac:dyDescent="0.3">
      <c r="A128">
        <v>2001</v>
      </c>
      <c r="B128" t="s">
        <v>10</v>
      </c>
      <c r="C128">
        <v>2004</v>
      </c>
      <c r="D128">
        <v>263</v>
      </c>
      <c r="E128">
        <v>3</v>
      </c>
      <c r="F128">
        <v>3</v>
      </c>
      <c r="G128">
        <v>557.20558589999996</v>
      </c>
      <c r="H128">
        <v>0.46089904700000001</v>
      </c>
      <c r="I128">
        <f t="shared" si="12"/>
        <v>0.56520237800127093</v>
      </c>
      <c r="J128">
        <f t="shared" si="12"/>
        <v>0.54051975336156133</v>
      </c>
    </row>
    <row r="129" spans="1:10" x14ac:dyDescent="0.3">
      <c r="A129">
        <v>2001</v>
      </c>
      <c r="B129" t="s">
        <v>10</v>
      </c>
      <c r="C129">
        <v>2004</v>
      </c>
      <c r="D129">
        <v>264</v>
      </c>
      <c r="E129">
        <v>4</v>
      </c>
      <c r="F129">
        <v>3</v>
      </c>
      <c r="G129">
        <v>558.19923940000001</v>
      </c>
      <c r="H129">
        <v>0.44907654800000002</v>
      </c>
      <c r="I129">
        <f t="shared" si="12"/>
        <v>0.62384137783187787</v>
      </c>
      <c r="J129">
        <f t="shared" si="12"/>
        <v>0.38094534852889761</v>
      </c>
    </row>
    <row r="130" spans="1:10" x14ac:dyDescent="0.3">
      <c r="A130">
        <v>2001</v>
      </c>
      <c r="B130" t="s">
        <v>10</v>
      </c>
      <c r="C130">
        <v>2004</v>
      </c>
      <c r="D130">
        <v>265</v>
      </c>
      <c r="E130">
        <v>5</v>
      </c>
      <c r="F130">
        <v>3</v>
      </c>
      <c r="G130">
        <v>559.05626870000003</v>
      </c>
      <c r="H130">
        <v>0.43817036199999998</v>
      </c>
      <c r="I130">
        <f t="shared" si="12"/>
        <v>0.67441770144722657</v>
      </c>
      <c r="J130">
        <f t="shared" si="12"/>
        <v>0.23373889582001281</v>
      </c>
    </row>
    <row r="131" spans="1:10" x14ac:dyDescent="0.3">
      <c r="A131">
        <v>2001</v>
      </c>
      <c r="B131" t="s">
        <v>10</v>
      </c>
      <c r="C131">
        <v>2004</v>
      </c>
      <c r="D131">
        <v>266</v>
      </c>
      <c r="E131">
        <v>6</v>
      </c>
      <c r="F131">
        <v>3</v>
      </c>
      <c r="G131">
        <v>560.04199830000005</v>
      </c>
      <c r="H131">
        <v>0.42725624400000001</v>
      </c>
      <c r="I131">
        <f t="shared" si="12"/>
        <v>0.73258908397385392</v>
      </c>
      <c r="J131">
        <f t="shared" si="12"/>
        <v>8.6425380790452686E-2</v>
      </c>
    </row>
    <row r="132" spans="1:10" x14ac:dyDescent="0.3">
      <c r="A132">
        <v>2001</v>
      </c>
      <c r="B132" t="s">
        <v>11</v>
      </c>
      <c r="C132">
        <v>2005</v>
      </c>
      <c r="D132">
        <v>88</v>
      </c>
      <c r="E132">
        <v>-3</v>
      </c>
      <c r="F132">
        <v>3</v>
      </c>
      <c r="G132">
        <v>636.34973860000002</v>
      </c>
      <c r="H132">
        <v>0.411791081</v>
      </c>
      <c r="I132">
        <f>(G132-AVERAGE(G$132:G$141))/_xlfn.STDEV.S(G$132:G$141)</f>
        <v>-1.2918108906812182</v>
      </c>
      <c r="J132">
        <f>(H132-AVERAGE(H$132:H$141))/_xlfn.STDEV.S(H$132:H$141)</f>
        <v>-1.5837973479602638</v>
      </c>
    </row>
    <row r="133" spans="1:10" x14ac:dyDescent="0.3">
      <c r="A133">
        <v>2001</v>
      </c>
      <c r="B133" t="s">
        <v>11</v>
      </c>
      <c r="C133">
        <v>2005</v>
      </c>
      <c r="D133">
        <v>89</v>
      </c>
      <c r="E133">
        <v>-2</v>
      </c>
      <c r="F133">
        <v>3</v>
      </c>
      <c r="G133">
        <v>630.0214244</v>
      </c>
      <c r="H133">
        <v>0.40560677499999997</v>
      </c>
      <c r="I133">
        <f t="shared" ref="I133:J141" si="13">(G133-AVERAGE(G$132:G$141))/_xlfn.STDEV.S(G$132:G$141)</f>
        <v>-1.6579772192108166</v>
      </c>
      <c r="J133">
        <f t="shared" si="13"/>
        <v>-1.632871842779547</v>
      </c>
    </row>
    <row r="134" spans="1:10" x14ac:dyDescent="0.3">
      <c r="A134">
        <v>2001</v>
      </c>
      <c r="B134" t="s">
        <v>11</v>
      </c>
      <c r="C134">
        <v>2005</v>
      </c>
      <c r="D134">
        <v>90</v>
      </c>
      <c r="E134">
        <v>-1</v>
      </c>
      <c r="F134">
        <v>3</v>
      </c>
      <c r="G134">
        <v>639.68690990000005</v>
      </c>
      <c r="H134">
        <v>0.49214857299999998</v>
      </c>
      <c r="I134">
        <f t="shared" si="13"/>
        <v>-1.0987168495232507</v>
      </c>
      <c r="J134">
        <f t="shared" si="13"/>
        <v>-0.94613431433214534</v>
      </c>
    </row>
    <row r="135" spans="1:10" x14ac:dyDescent="0.3">
      <c r="A135">
        <v>2001</v>
      </c>
      <c r="B135" t="s">
        <v>11</v>
      </c>
      <c r="C135">
        <v>2005</v>
      </c>
      <c r="D135">
        <v>91</v>
      </c>
      <c r="E135">
        <v>0</v>
      </c>
      <c r="F135">
        <v>3</v>
      </c>
      <c r="G135">
        <v>677.38662720000002</v>
      </c>
      <c r="H135">
        <v>0.71902915899999997</v>
      </c>
      <c r="I135">
        <f t="shared" si="13"/>
        <v>1.0826487770988793</v>
      </c>
      <c r="J135">
        <f t="shared" si="13"/>
        <v>0.85423748846236291</v>
      </c>
    </row>
    <row r="136" spans="1:10" x14ac:dyDescent="0.3">
      <c r="A136">
        <v>2001</v>
      </c>
      <c r="B136" t="s">
        <v>11</v>
      </c>
      <c r="C136">
        <v>2005</v>
      </c>
      <c r="D136">
        <v>92</v>
      </c>
      <c r="E136">
        <v>1</v>
      </c>
      <c r="F136">
        <v>3</v>
      </c>
      <c r="G136">
        <v>672.01327830000002</v>
      </c>
      <c r="H136">
        <v>0.70607915399999999</v>
      </c>
      <c r="I136">
        <f t="shared" si="13"/>
        <v>0.77173826026304515</v>
      </c>
      <c r="J136">
        <f t="shared" si="13"/>
        <v>0.75147495483576221</v>
      </c>
    </row>
    <row r="137" spans="1:10" x14ac:dyDescent="0.3">
      <c r="A137">
        <v>2001</v>
      </c>
      <c r="B137" t="s">
        <v>11</v>
      </c>
      <c r="C137">
        <v>2005</v>
      </c>
      <c r="D137">
        <v>93</v>
      </c>
      <c r="E137">
        <v>2</v>
      </c>
      <c r="F137">
        <v>3</v>
      </c>
      <c r="G137">
        <v>668.7553868</v>
      </c>
      <c r="H137">
        <v>0.68402666599999995</v>
      </c>
      <c r="I137">
        <f t="shared" si="13"/>
        <v>0.58323147447437629</v>
      </c>
      <c r="J137">
        <f t="shared" si="13"/>
        <v>0.57648123555532838</v>
      </c>
    </row>
    <row r="138" spans="1:10" x14ac:dyDescent="0.3">
      <c r="A138">
        <v>2001</v>
      </c>
      <c r="B138" t="s">
        <v>11</v>
      </c>
      <c r="C138">
        <v>2005</v>
      </c>
      <c r="D138">
        <v>94</v>
      </c>
      <c r="E138">
        <v>3</v>
      </c>
      <c r="F138">
        <v>3</v>
      </c>
      <c r="G138">
        <v>665.50942629999997</v>
      </c>
      <c r="H138">
        <v>0.66801090900000004</v>
      </c>
      <c r="I138">
        <f t="shared" si="13"/>
        <v>0.39541503532900263</v>
      </c>
      <c r="J138">
        <f t="shared" si="13"/>
        <v>0.4493909551061735</v>
      </c>
    </row>
    <row r="139" spans="1:10" x14ac:dyDescent="0.3">
      <c r="A139">
        <v>2001</v>
      </c>
      <c r="B139" t="s">
        <v>11</v>
      </c>
      <c r="C139">
        <v>2005</v>
      </c>
      <c r="D139">
        <v>95</v>
      </c>
      <c r="E139">
        <v>4</v>
      </c>
      <c r="F139">
        <v>3</v>
      </c>
      <c r="G139">
        <v>662.06591279999998</v>
      </c>
      <c r="H139">
        <v>0.65377779800000002</v>
      </c>
      <c r="I139">
        <f t="shared" si="13"/>
        <v>0.19616786527902305</v>
      </c>
      <c r="J139">
        <f t="shared" si="13"/>
        <v>0.33644655487245595</v>
      </c>
    </row>
    <row r="140" spans="1:10" x14ac:dyDescent="0.3">
      <c r="A140">
        <v>2001</v>
      </c>
      <c r="B140" t="s">
        <v>11</v>
      </c>
      <c r="C140">
        <v>2005</v>
      </c>
      <c r="D140">
        <v>96</v>
      </c>
      <c r="E140">
        <v>5</v>
      </c>
      <c r="F140">
        <v>3</v>
      </c>
      <c r="G140">
        <v>658.39625339999998</v>
      </c>
      <c r="H140">
        <v>0.63997547200000005</v>
      </c>
      <c r="I140">
        <f t="shared" si="13"/>
        <v>-1.616446636344249E-2</v>
      </c>
      <c r="J140">
        <f t="shared" si="13"/>
        <v>0.22692057478979927</v>
      </c>
    </row>
    <row r="141" spans="1:10" x14ac:dyDescent="0.3">
      <c r="A141">
        <v>2001</v>
      </c>
      <c r="B141" t="s">
        <v>11</v>
      </c>
      <c r="C141">
        <v>2005</v>
      </c>
      <c r="D141">
        <v>97</v>
      </c>
      <c r="E141">
        <v>6</v>
      </c>
      <c r="F141">
        <v>3</v>
      </c>
      <c r="G141">
        <v>676.57121989999996</v>
      </c>
      <c r="H141">
        <v>0.73334668400000003</v>
      </c>
      <c r="I141">
        <f t="shared" si="13"/>
        <v>1.0354680133344545</v>
      </c>
      <c r="J141">
        <f t="shared" si="13"/>
        <v>0.96785174145008013</v>
      </c>
    </row>
    <row r="142" spans="1:10" x14ac:dyDescent="0.3">
      <c r="A142">
        <v>2001</v>
      </c>
      <c r="B142" t="s">
        <v>12</v>
      </c>
      <c r="C142">
        <v>2005</v>
      </c>
      <c r="D142">
        <v>118</v>
      </c>
      <c r="E142">
        <v>-3</v>
      </c>
      <c r="F142">
        <v>3</v>
      </c>
      <c r="G142">
        <v>715.68759090000003</v>
      </c>
      <c r="H142">
        <v>0.55548068100000003</v>
      </c>
      <c r="I142">
        <f>(G142-AVERAGE(G$142:G$151))/_xlfn.STDEV.S(G$142:G$151)</f>
        <v>-1.443814273249155</v>
      </c>
      <c r="J142">
        <f>(H142-AVERAGE(H$142:H$151))/_xlfn.STDEV.S(H$142:H$151)</f>
        <v>-1.0970290211852607</v>
      </c>
    </row>
    <row r="143" spans="1:10" x14ac:dyDescent="0.3">
      <c r="A143">
        <v>2001</v>
      </c>
      <c r="B143" t="s">
        <v>12</v>
      </c>
      <c r="C143">
        <v>2005</v>
      </c>
      <c r="D143">
        <v>119</v>
      </c>
      <c r="E143">
        <v>-2</v>
      </c>
      <c r="F143">
        <v>3</v>
      </c>
      <c r="G143">
        <v>719.72076089999996</v>
      </c>
      <c r="H143">
        <v>0.54594037100000004</v>
      </c>
      <c r="I143">
        <f t="shared" ref="I143:J150" si="14">(G143-AVERAGE(G$142:G$151))/_xlfn.STDEV.S(G$142:G$151)</f>
        <v>-1.3135481993951599</v>
      </c>
      <c r="J143">
        <f t="shared" si="14"/>
        <v>-1.2867859376832738</v>
      </c>
    </row>
    <row r="144" spans="1:10" x14ac:dyDescent="0.3">
      <c r="A144">
        <v>2001</v>
      </c>
      <c r="B144" t="s">
        <v>12</v>
      </c>
      <c r="C144">
        <v>2005</v>
      </c>
      <c r="D144">
        <v>120</v>
      </c>
      <c r="E144">
        <v>-1</v>
      </c>
      <c r="F144">
        <v>3</v>
      </c>
      <c r="G144">
        <v>724.24000209999997</v>
      </c>
      <c r="H144">
        <v>0.53665981600000001</v>
      </c>
      <c r="I144">
        <f t="shared" si="14"/>
        <v>-1.167582666595097</v>
      </c>
      <c r="J144">
        <f t="shared" si="14"/>
        <v>-1.4713763231309398</v>
      </c>
    </row>
    <row r="145" spans="1:10" x14ac:dyDescent="0.3">
      <c r="A145">
        <v>2001</v>
      </c>
      <c r="B145" t="s">
        <v>12</v>
      </c>
      <c r="C145">
        <v>2005</v>
      </c>
      <c r="D145">
        <v>121</v>
      </c>
      <c r="E145">
        <v>0</v>
      </c>
      <c r="F145">
        <v>3</v>
      </c>
      <c r="G145">
        <v>758.44172470000001</v>
      </c>
      <c r="H145">
        <v>0.68089210099999997</v>
      </c>
      <c r="I145">
        <f t="shared" si="14"/>
        <v>-6.2912116594590686E-2</v>
      </c>
      <c r="J145">
        <f t="shared" si="14"/>
        <v>1.3974061022894728</v>
      </c>
    </row>
    <row r="146" spans="1:10" x14ac:dyDescent="0.3">
      <c r="A146">
        <v>2001</v>
      </c>
      <c r="B146" t="s">
        <v>12</v>
      </c>
      <c r="C146">
        <v>2005</v>
      </c>
      <c r="D146">
        <v>122</v>
      </c>
      <c r="E146">
        <v>1</v>
      </c>
      <c r="F146">
        <v>3</v>
      </c>
      <c r="G146">
        <v>761.42382190000001</v>
      </c>
      <c r="H146">
        <v>0.66310863900000006</v>
      </c>
      <c r="I146">
        <f t="shared" si="14"/>
        <v>3.3405691505489159E-2</v>
      </c>
      <c r="J146">
        <f t="shared" si="14"/>
        <v>1.0436927623896612</v>
      </c>
    </row>
    <row r="147" spans="1:10" x14ac:dyDescent="0.3">
      <c r="A147">
        <v>2001</v>
      </c>
      <c r="B147" t="s">
        <v>12</v>
      </c>
      <c r="C147">
        <v>2005</v>
      </c>
      <c r="D147">
        <v>123</v>
      </c>
      <c r="E147">
        <v>2</v>
      </c>
      <c r="F147">
        <v>3</v>
      </c>
      <c r="G147">
        <v>768.88328509999997</v>
      </c>
      <c r="H147">
        <v>0.64871460400000003</v>
      </c>
      <c r="I147">
        <f t="shared" si="14"/>
        <v>0.27433651865196984</v>
      </c>
      <c r="J147">
        <f t="shared" si="14"/>
        <v>0.75739517902345155</v>
      </c>
    </row>
    <row r="148" spans="1:10" x14ac:dyDescent="0.3">
      <c r="A148">
        <v>2001</v>
      </c>
      <c r="B148" t="s">
        <v>12</v>
      </c>
      <c r="C148">
        <v>2005</v>
      </c>
      <c r="D148">
        <v>124</v>
      </c>
      <c r="E148">
        <v>3</v>
      </c>
      <c r="F148">
        <v>3</v>
      </c>
      <c r="G148">
        <v>776.47705069999995</v>
      </c>
      <c r="H148">
        <v>0.63615022200000004</v>
      </c>
      <c r="I148">
        <f t="shared" si="14"/>
        <v>0.51960513626033833</v>
      </c>
      <c r="J148">
        <f t="shared" si="14"/>
        <v>0.50748942270912467</v>
      </c>
    </row>
    <row r="149" spans="1:10" x14ac:dyDescent="0.3">
      <c r="A149">
        <v>2001</v>
      </c>
      <c r="B149" t="s">
        <v>12</v>
      </c>
      <c r="C149">
        <v>2005</v>
      </c>
      <c r="D149">
        <v>125</v>
      </c>
      <c r="E149">
        <v>4</v>
      </c>
      <c r="F149">
        <v>3</v>
      </c>
      <c r="G149">
        <v>784.63082540000005</v>
      </c>
      <c r="H149">
        <v>0.62428444400000005</v>
      </c>
      <c r="I149">
        <f t="shared" si="14"/>
        <v>0.78296130950844578</v>
      </c>
      <c r="J149">
        <f t="shared" si="14"/>
        <v>0.27147891098257082</v>
      </c>
    </row>
    <row r="150" spans="1:10" x14ac:dyDescent="0.3">
      <c r="A150">
        <v>2001</v>
      </c>
      <c r="B150" t="s">
        <v>12</v>
      </c>
      <c r="C150">
        <v>2005</v>
      </c>
      <c r="D150">
        <v>126</v>
      </c>
      <c r="E150">
        <v>5</v>
      </c>
      <c r="F150">
        <v>3</v>
      </c>
      <c r="G150">
        <v>792.98284779999994</v>
      </c>
      <c r="H150">
        <v>0.61275677200000001</v>
      </c>
      <c r="I150">
        <f t="shared" si="14"/>
        <v>1.0527206221058885</v>
      </c>
      <c r="J150">
        <f t="shared" si="14"/>
        <v>4.2193332933168647E-2</v>
      </c>
    </row>
    <row r="151" spans="1:10" x14ac:dyDescent="0.3">
      <c r="A151">
        <v>2001</v>
      </c>
      <c r="B151" t="s">
        <v>12</v>
      </c>
      <c r="C151">
        <v>2005</v>
      </c>
      <c r="D151">
        <v>127</v>
      </c>
      <c r="E151">
        <v>6</v>
      </c>
      <c r="F151">
        <v>3</v>
      </c>
      <c r="G151">
        <v>801.40756799999997</v>
      </c>
      <c r="H151">
        <v>0.60236674700000004</v>
      </c>
      <c r="I151">
        <f>(G151-AVERAGE(G$142:G$151))/_xlfn.STDEV.S(G$142:G$151)</f>
        <v>1.3248279778018965</v>
      </c>
      <c r="J151">
        <f>(H151-AVERAGE(H$142:H$151))/_xlfn.STDEV.S(H$142:H$151)</f>
        <v>-0.16446442832797092</v>
      </c>
    </row>
    <row r="152" spans="1:10" x14ac:dyDescent="0.3">
      <c r="A152">
        <v>2001</v>
      </c>
      <c r="B152" t="s">
        <v>8</v>
      </c>
      <c r="C152">
        <v>2001</v>
      </c>
      <c r="D152">
        <v>159</v>
      </c>
      <c r="E152">
        <v>-3</v>
      </c>
      <c r="F152">
        <v>4</v>
      </c>
      <c r="G152">
        <v>124.9436151</v>
      </c>
      <c r="H152">
        <v>0.169269589</v>
      </c>
      <c r="I152">
        <f>(G152-AVERAGE(G$152:G$161))/_xlfn.STDEV.S(G$152:G$161)</f>
        <v>-1.3954006230475706</v>
      </c>
      <c r="J152">
        <f>(H152-AVERAGE(H$152:H$161))/_xlfn.STDEV.S(H$152:H$161)</f>
        <v>-1.5577221297770369</v>
      </c>
    </row>
    <row r="153" spans="1:10" x14ac:dyDescent="0.3">
      <c r="A153">
        <v>2001</v>
      </c>
      <c r="B153" t="s">
        <v>8</v>
      </c>
      <c r="C153">
        <v>2001</v>
      </c>
      <c r="D153">
        <v>160</v>
      </c>
      <c r="E153">
        <v>-2</v>
      </c>
      <c r="F153">
        <v>4</v>
      </c>
      <c r="G153">
        <v>123.61493059999999</v>
      </c>
      <c r="H153">
        <v>0.17640973200000001</v>
      </c>
      <c r="I153">
        <f t="shared" ref="I153:J161" si="15">(G153-AVERAGE(G$152:G$161))/_xlfn.STDEV.S(G$152:G$161)</f>
        <v>-1.518457193695939</v>
      </c>
      <c r="J153">
        <f t="shared" si="15"/>
        <v>-1.4804899305711596</v>
      </c>
    </row>
    <row r="154" spans="1:10" x14ac:dyDescent="0.3">
      <c r="A154">
        <v>2001</v>
      </c>
      <c r="B154" t="s">
        <v>8</v>
      </c>
      <c r="C154">
        <v>2001</v>
      </c>
      <c r="D154">
        <v>161</v>
      </c>
      <c r="E154">
        <v>-1</v>
      </c>
      <c r="F154">
        <v>4</v>
      </c>
      <c r="G154">
        <v>125.6556326</v>
      </c>
      <c r="H154">
        <v>0.202391505</v>
      </c>
      <c r="I154">
        <f t="shared" si="15"/>
        <v>-1.3294568780941038</v>
      </c>
      <c r="J154">
        <f t="shared" si="15"/>
        <v>-1.1994550173967493</v>
      </c>
    </row>
    <row r="155" spans="1:10" x14ac:dyDescent="0.3">
      <c r="A155">
        <v>2001</v>
      </c>
      <c r="B155" t="s">
        <v>8</v>
      </c>
      <c r="C155">
        <v>2001</v>
      </c>
      <c r="D155">
        <v>162</v>
      </c>
      <c r="E155">
        <v>0</v>
      </c>
      <c r="F155">
        <v>4</v>
      </c>
      <c r="G155">
        <v>143.43649669999999</v>
      </c>
      <c r="H155">
        <v>0.33659781500000002</v>
      </c>
      <c r="I155">
        <f t="shared" si="15"/>
        <v>0.31732394858873353</v>
      </c>
      <c r="J155">
        <f t="shared" si="15"/>
        <v>0.25220336936184656</v>
      </c>
    </row>
    <row r="156" spans="1:10" x14ac:dyDescent="0.3">
      <c r="A156">
        <v>2001</v>
      </c>
      <c r="B156" t="s">
        <v>8</v>
      </c>
      <c r="C156">
        <v>2001</v>
      </c>
      <c r="D156">
        <v>163</v>
      </c>
      <c r="E156">
        <v>1</v>
      </c>
      <c r="F156">
        <v>4</v>
      </c>
      <c r="G156">
        <v>144.8150756</v>
      </c>
      <c r="H156">
        <v>0.39140896200000003</v>
      </c>
      <c r="I156">
        <f t="shared" si="15"/>
        <v>0.44500150620470624</v>
      </c>
      <c r="J156">
        <f t="shared" si="15"/>
        <v>0.84507460790799427</v>
      </c>
    </row>
    <row r="157" spans="1:10" x14ac:dyDescent="0.3">
      <c r="A157">
        <v>2001</v>
      </c>
      <c r="B157" t="s">
        <v>8</v>
      </c>
      <c r="C157">
        <v>2001</v>
      </c>
      <c r="D157">
        <v>164</v>
      </c>
      <c r="E157">
        <v>2</v>
      </c>
      <c r="F157">
        <v>4</v>
      </c>
      <c r="G157">
        <v>143.9620558</v>
      </c>
      <c r="H157">
        <v>0.39141176700000002</v>
      </c>
      <c r="I157">
        <f t="shared" si="15"/>
        <v>0.36599878487909715</v>
      </c>
      <c r="J157">
        <f t="shared" si="15"/>
        <v>0.84510494852144857</v>
      </c>
    </row>
    <row r="158" spans="1:10" x14ac:dyDescent="0.3">
      <c r="A158">
        <v>2001</v>
      </c>
      <c r="B158" t="s">
        <v>8</v>
      </c>
      <c r="C158">
        <v>2001</v>
      </c>
      <c r="D158">
        <v>165</v>
      </c>
      <c r="E158">
        <v>3</v>
      </c>
      <c r="F158">
        <v>4</v>
      </c>
      <c r="G158">
        <v>146.3255058</v>
      </c>
      <c r="H158">
        <v>0.38969264599999998</v>
      </c>
      <c r="I158">
        <f t="shared" si="15"/>
        <v>0.58489051718942708</v>
      </c>
      <c r="J158">
        <f t="shared" si="15"/>
        <v>0.82650987339045889</v>
      </c>
    </row>
    <row r="159" spans="1:10" x14ac:dyDescent="0.3">
      <c r="A159">
        <v>2001</v>
      </c>
      <c r="B159" t="s">
        <v>8</v>
      </c>
      <c r="C159">
        <v>2001</v>
      </c>
      <c r="D159">
        <v>166</v>
      </c>
      <c r="E159">
        <v>4</v>
      </c>
      <c r="F159">
        <v>4</v>
      </c>
      <c r="G159">
        <v>147.13178310000001</v>
      </c>
      <c r="H159">
        <v>0.37329462600000002</v>
      </c>
      <c r="I159">
        <f t="shared" si="15"/>
        <v>0.6595641658468967</v>
      </c>
      <c r="J159">
        <f t="shared" si="15"/>
        <v>0.64913875530193443</v>
      </c>
    </row>
    <row r="160" spans="1:10" x14ac:dyDescent="0.3">
      <c r="A160">
        <v>2001</v>
      </c>
      <c r="B160" t="s">
        <v>8</v>
      </c>
      <c r="C160">
        <v>2001</v>
      </c>
      <c r="D160">
        <v>167</v>
      </c>
      <c r="E160">
        <v>5</v>
      </c>
      <c r="F160">
        <v>4</v>
      </c>
      <c r="G160">
        <v>149.0171186</v>
      </c>
      <c r="H160">
        <v>0.357899201</v>
      </c>
      <c r="I160">
        <f t="shared" si="15"/>
        <v>0.83417515976729328</v>
      </c>
      <c r="J160">
        <f t="shared" si="15"/>
        <v>0.48261232432441203</v>
      </c>
    </row>
    <row r="161" spans="1:10" x14ac:dyDescent="0.3">
      <c r="A161">
        <v>2001</v>
      </c>
      <c r="B161" t="s">
        <v>8</v>
      </c>
      <c r="C161">
        <v>2001</v>
      </c>
      <c r="D161">
        <v>168</v>
      </c>
      <c r="E161">
        <v>6</v>
      </c>
      <c r="F161">
        <v>4</v>
      </c>
      <c r="G161">
        <v>151.2001851</v>
      </c>
      <c r="H161">
        <v>0.34443943700000001</v>
      </c>
      <c r="I161">
        <f t="shared" si="15"/>
        <v>1.0363606123614451</v>
      </c>
      <c r="J161">
        <f t="shared" si="15"/>
        <v>0.33702319893685462</v>
      </c>
    </row>
    <row r="162" spans="1:10" x14ac:dyDescent="0.3">
      <c r="A162">
        <v>2001</v>
      </c>
      <c r="B162" t="s">
        <v>9</v>
      </c>
      <c r="C162">
        <v>2002</v>
      </c>
      <c r="D162">
        <v>266</v>
      </c>
      <c r="E162">
        <v>-3</v>
      </c>
      <c r="F162">
        <v>4</v>
      </c>
      <c r="G162">
        <v>277.22545330000003</v>
      </c>
      <c r="H162">
        <v>0.25312937299999999</v>
      </c>
      <c r="I162">
        <f>(G162-AVERAGE(G$162:G$171))/_xlfn.STDEV.S(G$162:G$171)</f>
        <v>-1.4256373017990371</v>
      </c>
      <c r="J162">
        <f>(H162-AVERAGE(H$162:H$171))/_xlfn.STDEV.S(H$162:H$171)</f>
        <v>-1.6982849513247449</v>
      </c>
    </row>
    <row r="163" spans="1:10" x14ac:dyDescent="0.3">
      <c r="A163">
        <v>2001</v>
      </c>
      <c r="B163" t="s">
        <v>9</v>
      </c>
      <c r="C163">
        <v>2002</v>
      </c>
      <c r="D163">
        <v>267</v>
      </c>
      <c r="E163">
        <v>-2</v>
      </c>
      <c r="F163">
        <v>4</v>
      </c>
      <c r="G163">
        <v>271.82451479999997</v>
      </c>
      <c r="H163">
        <v>0.24443696000000001</v>
      </c>
      <c r="I163">
        <f t="shared" ref="I163:J171" si="16">(G163-AVERAGE(G$162:G$171))/_xlfn.STDEV.S(G$162:G$171)</f>
        <v>-1.6817524260039531</v>
      </c>
      <c r="J163">
        <f t="shared" si="16"/>
        <v>-1.7879663898808049</v>
      </c>
    </row>
    <row r="164" spans="1:10" x14ac:dyDescent="0.3">
      <c r="A164">
        <v>2001</v>
      </c>
      <c r="B164" t="s">
        <v>9</v>
      </c>
      <c r="C164">
        <v>2002</v>
      </c>
      <c r="D164">
        <v>268</v>
      </c>
      <c r="E164">
        <v>-1</v>
      </c>
      <c r="F164">
        <v>4</v>
      </c>
      <c r="G164">
        <v>291.80006309999999</v>
      </c>
      <c r="H164">
        <v>0.37292219900000001</v>
      </c>
      <c r="I164">
        <f t="shared" si="16"/>
        <v>-0.73450223348356991</v>
      </c>
      <c r="J164">
        <f t="shared" si="16"/>
        <v>-0.46235737121829884</v>
      </c>
    </row>
    <row r="165" spans="1:10" x14ac:dyDescent="0.3">
      <c r="A165">
        <v>2001</v>
      </c>
      <c r="B165" t="s">
        <v>9</v>
      </c>
      <c r="C165">
        <v>2002</v>
      </c>
      <c r="D165">
        <v>269</v>
      </c>
      <c r="E165">
        <v>0</v>
      </c>
      <c r="F165">
        <v>4</v>
      </c>
      <c r="G165">
        <v>310.45278139999999</v>
      </c>
      <c r="H165">
        <v>0.50806758699999999</v>
      </c>
      <c r="I165">
        <f t="shared" si="16"/>
        <v>0.15001871859980609</v>
      </c>
      <c r="J165">
        <f t="shared" si="16"/>
        <v>0.93196579428901349</v>
      </c>
    </row>
    <row r="166" spans="1:10" x14ac:dyDescent="0.3">
      <c r="A166">
        <v>2001</v>
      </c>
      <c r="B166" t="s">
        <v>9</v>
      </c>
      <c r="C166">
        <v>2002</v>
      </c>
      <c r="D166">
        <v>270</v>
      </c>
      <c r="E166">
        <v>1</v>
      </c>
      <c r="F166">
        <v>4</v>
      </c>
      <c r="G166">
        <v>307.19716670000003</v>
      </c>
      <c r="H166">
        <v>0.50310253900000002</v>
      </c>
      <c r="I166">
        <f t="shared" si="16"/>
        <v>-4.3641100981754296E-3</v>
      </c>
      <c r="J166">
        <f t="shared" si="16"/>
        <v>0.8807403581368326</v>
      </c>
    </row>
    <row r="167" spans="1:10" x14ac:dyDescent="0.3">
      <c r="A167">
        <v>2001</v>
      </c>
      <c r="B167" t="s">
        <v>9</v>
      </c>
      <c r="C167">
        <v>2002</v>
      </c>
      <c r="D167">
        <v>271</v>
      </c>
      <c r="E167">
        <v>2</v>
      </c>
      <c r="F167">
        <v>4</v>
      </c>
      <c r="G167">
        <v>311.37199659999999</v>
      </c>
      <c r="H167">
        <v>0.48538798599999999</v>
      </c>
      <c r="I167">
        <f t="shared" si="16"/>
        <v>0.19360834938694491</v>
      </c>
      <c r="J167">
        <f t="shared" si="16"/>
        <v>0.6979756187695737</v>
      </c>
    </row>
    <row r="168" spans="1:10" x14ac:dyDescent="0.3">
      <c r="A168">
        <v>2001</v>
      </c>
      <c r="B168" t="s">
        <v>9</v>
      </c>
      <c r="C168">
        <v>2002</v>
      </c>
      <c r="D168">
        <v>272</v>
      </c>
      <c r="E168">
        <v>3</v>
      </c>
      <c r="F168">
        <v>4</v>
      </c>
      <c r="G168">
        <v>316.37189189999998</v>
      </c>
      <c r="H168">
        <v>0.46882029400000003</v>
      </c>
      <c r="I168">
        <f t="shared" si="16"/>
        <v>0.43070581046173034</v>
      </c>
      <c r="J168">
        <f t="shared" si="16"/>
        <v>0.52704328362699271</v>
      </c>
    </row>
    <row r="169" spans="1:10" x14ac:dyDescent="0.3">
      <c r="A169">
        <v>2001</v>
      </c>
      <c r="B169" t="s">
        <v>9</v>
      </c>
      <c r="C169">
        <v>2002</v>
      </c>
      <c r="D169">
        <v>273</v>
      </c>
      <c r="E169">
        <v>4</v>
      </c>
      <c r="F169">
        <v>4</v>
      </c>
      <c r="G169">
        <v>321.58615420000001</v>
      </c>
      <c r="H169">
        <v>0.452790462</v>
      </c>
      <c r="I169">
        <f t="shared" si="16"/>
        <v>0.67796865868736833</v>
      </c>
      <c r="J169">
        <f t="shared" si="16"/>
        <v>0.36166016232661624</v>
      </c>
    </row>
    <row r="170" spans="1:10" x14ac:dyDescent="0.3">
      <c r="A170">
        <v>2001</v>
      </c>
      <c r="B170" t="s">
        <v>9</v>
      </c>
      <c r="C170">
        <v>2002</v>
      </c>
      <c r="D170">
        <v>274</v>
      </c>
      <c r="E170">
        <v>5</v>
      </c>
      <c r="F170">
        <v>4</v>
      </c>
      <c r="G170">
        <v>329.98698999999999</v>
      </c>
      <c r="H170">
        <v>0.452577758</v>
      </c>
      <c r="I170">
        <f t="shared" si="16"/>
        <v>1.0763403684082025</v>
      </c>
      <c r="J170">
        <f t="shared" si="16"/>
        <v>0.3594656507788298</v>
      </c>
    </row>
    <row r="171" spans="1:10" x14ac:dyDescent="0.3">
      <c r="A171">
        <v>2001</v>
      </c>
      <c r="B171" t="s">
        <v>9</v>
      </c>
      <c r="C171">
        <v>2002</v>
      </c>
      <c r="D171">
        <v>275</v>
      </c>
      <c r="E171">
        <v>6</v>
      </c>
      <c r="F171">
        <v>4</v>
      </c>
      <c r="G171">
        <v>335.07495560000001</v>
      </c>
      <c r="H171">
        <v>0.43612875400000001</v>
      </c>
      <c r="I171">
        <f t="shared" si="16"/>
        <v>1.3176141658406915</v>
      </c>
      <c r="J171">
        <f t="shared" si="16"/>
        <v>0.18975784449599586</v>
      </c>
    </row>
    <row r="172" spans="1:10" x14ac:dyDescent="0.3">
      <c r="A172">
        <v>2001</v>
      </c>
      <c r="B172" t="s">
        <v>10</v>
      </c>
      <c r="C172">
        <v>2004</v>
      </c>
      <c r="D172">
        <v>257</v>
      </c>
      <c r="E172">
        <v>-3</v>
      </c>
      <c r="F172">
        <v>4</v>
      </c>
      <c r="G172">
        <v>313.6877609</v>
      </c>
      <c r="H172">
        <v>0.24660541999999999</v>
      </c>
      <c r="I172">
        <f>(G172-AVERAGE(G$172:G$181))/_xlfn.STDEV.S(G$172:G$181)</f>
        <v>-1.3420376797607234</v>
      </c>
      <c r="J172">
        <f>(H172-AVERAGE(H$172:H$181))/_xlfn.STDEV.S(H$172:H$181)</f>
        <v>-1.286334291319907</v>
      </c>
    </row>
    <row r="173" spans="1:10" x14ac:dyDescent="0.3">
      <c r="A173">
        <v>2001</v>
      </c>
      <c r="B173" t="s">
        <v>10</v>
      </c>
      <c r="C173">
        <v>2004</v>
      </c>
      <c r="D173">
        <v>258</v>
      </c>
      <c r="E173">
        <v>-2</v>
      </c>
      <c r="F173">
        <v>4</v>
      </c>
      <c r="G173">
        <v>312.69397029999999</v>
      </c>
      <c r="H173">
        <v>0.239205533</v>
      </c>
      <c r="I173">
        <f t="shared" ref="I173:J181" si="17">(G173-AVERAGE(G$172:G$181))/_xlfn.STDEV.S(G$172:G$181)</f>
        <v>-1.3976168717273292</v>
      </c>
      <c r="J173">
        <f t="shared" si="17"/>
        <v>-1.3778741725070636</v>
      </c>
    </row>
    <row r="174" spans="1:10" x14ac:dyDescent="0.3">
      <c r="A174">
        <v>2001</v>
      </c>
      <c r="B174" t="s">
        <v>10</v>
      </c>
      <c r="C174">
        <v>2004</v>
      </c>
      <c r="D174">
        <v>259</v>
      </c>
      <c r="E174">
        <v>-1</v>
      </c>
      <c r="F174">
        <v>4</v>
      </c>
      <c r="G174">
        <v>312.52520820000001</v>
      </c>
      <c r="H174">
        <v>0.23228185000000001</v>
      </c>
      <c r="I174">
        <f t="shared" si="17"/>
        <v>-1.4070551388558232</v>
      </c>
      <c r="J174">
        <f t="shared" si="17"/>
        <v>-1.4635231992013273</v>
      </c>
    </row>
    <row r="175" spans="1:10" x14ac:dyDescent="0.3">
      <c r="A175">
        <v>2001</v>
      </c>
      <c r="B175" t="s">
        <v>10</v>
      </c>
      <c r="C175">
        <v>2004</v>
      </c>
      <c r="D175">
        <v>260</v>
      </c>
      <c r="E175">
        <v>0</v>
      </c>
      <c r="F175">
        <v>4</v>
      </c>
      <c r="G175">
        <v>350.60554239999999</v>
      </c>
      <c r="H175">
        <v>0.44634553399999999</v>
      </c>
      <c r="I175">
        <f t="shared" si="17"/>
        <v>0.72264321475537019</v>
      </c>
      <c r="J175">
        <f t="shared" si="17"/>
        <v>1.1845394265989142</v>
      </c>
    </row>
    <row r="176" spans="1:10" x14ac:dyDescent="0.3">
      <c r="A176">
        <v>2001</v>
      </c>
      <c r="B176" t="s">
        <v>10</v>
      </c>
      <c r="C176">
        <v>2004</v>
      </c>
      <c r="D176">
        <v>261</v>
      </c>
      <c r="E176">
        <v>1</v>
      </c>
      <c r="F176">
        <v>4</v>
      </c>
      <c r="G176">
        <v>338.95393410000003</v>
      </c>
      <c r="H176">
        <v>0.42497423200000001</v>
      </c>
      <c r="I176">
        <f t="shared" si="17"/>
        <v>7.1009988977838737E-2</v>
      </c>
      <c r="J176">
        <f t="shared" si="17"/>
        <v>0.92016695092532019</v>
      </c>
    </row>
    <row r="177" spans="1:10" x14ac:dyDescent="0.3">
      <c r="A177">
        <v>2001</v>
      </c>
      <c r="B177" t="s">
        <v>10</v>
      </c>
      <c r="C177">
        <v>2004</v>
      </c>
      <c r="D177">
        <v>262</v>
      </c>
      <c r="E177">
        <v>2</v>
      </c>
      <c r="F177">
        <v>4</v>
      </c>
      <c r="G177">
        <v>342.11753909999999</v>
      </c>
      <c r="H177">
        <v>0.408584426</v>
      </c>
      <c r="I177">
        <f t="shared" si="17"/>
        <v>0.24793922296486767</v>
      </c>
      <c r="J177">
        <f t="shared" si="17"/>
        <v>0.71741778814478718</v>
      </c>
    </row>
    <row r="178" spans="1:10" x14ac:dyDescent="0.3">
      <c r="A178">
        <v>2001</v>
      </c>
      <c r="B178" t="s">
        <v>10</v>
      </c>
      <c r="C178">
        <v>2004</v>
      </c>
      <c r="D178">
        <v>263</v>
      </c>
      <c r="E178">
        <v>3</v>
      </c>
      <c r="F178">
        <v>4</v>
      </c>
      <c r="G178">
        <v>345.49371480000002</v>
      </c>
      <c r="H178">
        <v>0.39551477699999998</v>
      </c>
      <c r="I178">
        <f t="shared" si="17"/>
        <v>0.43675678407209639</v>
      </c>
      <c r="J178">
        <f t="shared" si="17"/>
        <v>0.55574043866393108</v>
      </c>
    </row>
    <row r="179" spans="1:10" x14ac:dyDescent="0.3">
      <c r="A179">
        <v>2001</v>
      </c>
      <c r="B179" t="s">
        <v>10</v>
      </c>
      <c r="C179">
        <v>2004</v>
      </c>
      <c r="D179">
        <v>264</v>
      </c>
      <c r="E179">
        <v>4</v>
      </c>
      <c r="F179">
        <v>4</v>
      </c>
      <c r="G179">
        <v>349.41994890000001</v>
      </c>
      <c r="H179">
        <v>0.38280555900000002</v>
      </c>
      <c r="I179">
        <f t="shared" si="17"/>
        <v>0.65633716524065511</v>
      </c>
      <c r="J179">
        <f t="shared" si="17"/>
        <v>0.39852178036527441</v>
      </c>
    </row>
    <row r="180" spans="1:10" x14ac:dyDescent="0.3">
      <c r="A180">
        <v>2001</v>
      </c>
      <c r="B180" t="s">
        <v>10</v>
      </c>
      <c r="C180">
        <v>2004</v>
      </c>
      <c r="D180">
        <v>265</v>
      </c>
      <c r="E180">
        <v>5</v>
      </c>
      <c r="F180">
        <v>4</v>
      </c>
      <c r="G180">
        <v>353.43139680000002</v>
      </c>
      <c r="H180">
        <v>0.37078294299999998</v>
      </c>
      <c r="I180">
        <f t="shared" si="17"/>
        <v>0.88068325273447501</v>
      </c>
      <c r="J180">
        <f t="shared" si="17"/>
        <v>0.24979669304991217</v>
      </c>
    </row>
    <row r="181" spans="1:10" x14ac:dyDescent="0.3">
      <c r="A181">
        <v>2001</v>
      </c>
      <c r="B181" t="s">
        <v>10</v>
      </c>
      <c r="C181">
        <v>2004</v>
      </c>
      <c r="D181">
        <v>266</v>
      </c>
      <c r="E181">
        <v>6</v>
      </c>
      <c r="F181">
        <v>4</v>
      </c>
      <c r="G181">
        <v>357.91329680000001</v>
      </c>
      <c r="H181">
        <v>0.35879888500000001</v>
      </c>
      <c r="I181">
        <f t="shared" si="17"/>
        <v>1.1313400615985632</v>
      </c>
      <c r="J181">
        <f t="shared" si="17"/>
        <v>0.10154858528015942</v>
      </c>
    </row>
    <row r="182" spans="1:10" x14ac:dyDescent="0.3">
      <c r="A182">
        <v>2001</v>
      </c>
      <c r="B182" t="s">
        <v>11</v>
      </c>
      <c r="C182">
        <v>2005</v>
      </c>
      <c r="D182">
        <v>88</v>
      </c>
      <c r="E182">
        <v>-3</v>
      </c>
      <c r="F182">
        <v>4</v>
      </c>
      <c r="G182">
        <v>267.01917500000002</v>
      </c>
      <c r="H182">
        <v>0.33118047099999998</v>
      </c>
      <c r="I182">
        <f>(G182-AVERAGE(G$182:G$191))/_xlfn.STDEV.S(G$182:G$191)</f>
        <v>-1.3667684536378677</v>
      </c>
      <c r="J182">
        <f>(H182-AVERAGE(H$182:H$191))/_xlfn.STDEV.S(H$182:H$191)</f>
        <v>-1.5847612106850284</v>
      </c>
    </row>
    <row r="183" spans="1:10" x14ac:dyDescent="0.3">
      <c r="A183">
        <v>2001</v>
      </c>
      <c r="B183" t="s">
        <v>11</v>
      </c>
      <c r="C183">
        <v>2005</v>
      </c>
      <c r="D183">
        <v>89</v>
      </c>
      <c r="E183">
        <v>-2</v>
      </c>
      <c r="F183">
        <v>4</v>
      </c>
      <c r="G183">
        <v>266.20120229999998</v>
      </c>
      <c r="H183">
        <v>0.324392821</v>
      </c>
      <c r="I183">
        <f t="shared" ref="I183:J191" si="18">(G183-AVERAGE(G$182:G$191))/_xlfn.STDEV.S(G$182:G$191)</f>
        <v>-1.3866343323071604</v>
      </c>
      <c r="J183">
        <f t="shared" si="18"/>
        <v>-1.6323173987014676</v>
      </c>
    </row>
    <row r="184" spans="1:10" x14ac:dyDescent="0.3">
      <c r="A184">
        <v>2001</v>
      </c>
      <c r="B184" t="s">
        <v>11</v>
      </c>
      <c r="C184">
        <v>2005</v>
      </c>
      <c r="D184">
        <v>90</v>
      </c>
      <c r="E184">
        <v>-1</v>
      </c>
      <c r="F184">
        <v>4</v>
      </c>
      <c r="G184">
        <v>282.060697</v>
      </c>
      <c r="H184">
        <v>0.41842454800000001</v>
      </c>
      <c r="I184">
        <f t="shared" si="18"/>
        <v>-1.0014591333470051</v>
      </c>
      <c r="J184">
        <f t="shared" si="18"/>
        <v>-0.9735046301110859</v>
      </c>
    </row>
    <row r="185" spans="1:10" x14ac:dyDescent="0.3">
      <c r="A185">
        <v>2001</v>
      </c>
      <c r="B185" t="s">
        <v>11</v>
      </c>
      <c r="C185">
        <v>2005</v>
      </c>
      <c r="D185">
        <v>91</v>
      </c>
      <c r="E185">
        <v>0</v>
      </c>
      <c r="F185">
        <v>4</v>
      </c>
      <c r="G185">
        <v>326.90462869999999</v>
      </c>
      <c r="H185">
        <v>0.66670024400000005</v>
      </c>
      <c r="I185">
        <f t="shared" si="18"/>
        <v>8.7653139233979341E-2</v>
      </c>
      <c r="J185">
        <f t="shared" si="18"/>
        <v>0.76598483662458272</v>
      </c>
    </row>
    <row r="186" spans="1:10" x14ac:dyDescent="0.3">
      <c r="A186">
        <v>2001</v>
      </c>
      <c r="B186" t="s">
        <v>11</v>
      </c>
      <c r="C186">
        <v>2005</v>
      </c>
      <c r="D186">
        <v>92</v>
      </c>
      <c r="E186">
        <v>1</v>
      </c>
      <c r="F186">
        <v>4</v>
      </c>
      <c r="G186">
        <v>320.8953161</v>
      </c>
      <c r="H186">
        <v>0.66261187799999999</v>
      </c>
      <c r="I186">
        <f t="shared" si="18"/>
        <v>-5.8293388073650393E-2</v>
      </c>
      <c r="J186">
        <f t="shared" si="18"/>
        <v>0.73734059271453711</v>
      </c>
    </row>
    <row r="187" spans="1:10" x14ac:dyDescent="0.3">
      <c r="A187">
        <v>2001</v>
      </c>
      <c r="B187" t="s">
        <v>11</v>
      </c>
      <c r="C187">
        <v>2005</v>
      </c>
      <c r="D187">
        <v>93</v>
      </c>
      <c r="E187">
        <v>2</v>
      </c>
      <c r="F187">
        <v>4</v>
      </c>
      <c r="G187">
        <v>329.30325140000002</v>
      </c>
      <c r="H187">
        <v>0.64205007300000005</v>
      </c>
      <c r="I187">
        <f t="shared" si="18"/>
        <v>0.14590783102456054</v>
      </c>
      <c r="J187">
        <f t="shared" si="18"/>
        <v>0.59327879451672771</v>
      </c>
    </row>
    <row r="188" spans="1:10" x14ac:dyDescent="0.3">
      <c r="A188">
        <v>2001</v>
      </c>
      <c r="B188" t="s">
        <v>11</v>
      </c>
      <c r="C188">
        <v>2005</v>
      </c>
      <c r="D188">
        <v>94</v>
      </c>
      <c r="E188">
        <v>3</v>
      </c>
      <c r="F188">
        <v>4</v>
      </c>
      <c r="G188">
        <v>339.34059569999999</v>
      </c>
      <c r="H188">
        <v>0.62573182699999996</v>
      </c>
      <c r="I188">
        <f t="shared" si="18"/>
        <v>0.38968205970689446</v>
      </c>
      <c r="J188">
        <f t="shared" si="18"/>
        <v>0.47894856610564063</v>
      </c>
    </row>
    <row r="189" spans="1:10" x14ac:dyDescent="0.3">
      <c r="A189">
        <v>2001</v>
      </c>
      <c r="B189" t="s">
        <v>11</v>
      </c>
      <c r="C189">
        <v>2005</v>
      </c>
      <c r="D189">
        <v>95</v>
      </c>
      <c r="E189">
        <v>4</v>
      </c>
      <c r="F189">
        <v>4</v>
      </c>
      <c r="G189">
        <v>349.15059359999998</v>
      </c>
      <c r="H189">
        <v>0.61033029100000002</v>
      </c>
      <c r="I189">
        <f t="shared" si="18"/>
        <v>0.62793478871289443</v>
      </c>
      <c r="J189">
        <f t="shared" si="18"/>
        <v>0.37104106619654725</v>
      </c>
    </row>
    <row r="190" spans="1:10" x14ac:dyDescent="0.3">
      <c r="A190">
        <v>2001</v>
      </c>
      <c r="B190" t="s">
        <v>11</v>
      </c>
      <c r="C190">
        <v>2005</v>
      </c>
      <c r="D190">
        <v>96</v>
      </c>
      <c r="E190">
        <v>5</v>
      </c>
      <c r="F190">
        <v>4</v>
      </c>
      <c r="G190">
        <v>358.91697379999999</v>
      </c>
      <c r="H190">
        <v>0.59536851199999996</v>
      </c>
      <c r="I190">
        <f t="shared" si="18"/>
        <v>0.86512818659936808</v>
      </c>
      <c r="J190">
        <f t="shared" si="18"/>
        <v>0.26621462771129561</v>
      </c>
    </row>
    <row r="191" spans="1:10" x14ac:dyDescent="0.3">
      <c r="A191">
        <v>2001</v>
      </c>
      <c r="B191" t="s">
        <v>11</v>
      </c>
      <c r="C191">
        <v>2005</v>
      </c>
      <c r="D191">
        <v>97</v>
      </c>
      <c r="E191">
        <v>6</v>
      </c>
      <c r="F191">
        <v>4</v>
      </c>
      <c r="G191">
        <v>393.16288750000001</v>
      </c>
      <c r="H191">
        <v>0.69692882</v>
      </c>
      <c r="I191">
        <f t="shared" si="18"/>
        <v>1.696849302087984</v>
      </c>
      <c r="J191">
        <f t="shared" si="18"/>
        <v>0.97777475562824767</v>
      </c>
    </row>
    <row r="192" spans="1:10" x14ac:dyDescent="0.3">
      <c r="A192">
        <v>2001</v>
      </c>
      <c r="B192" t="s">
        <v>12</v>
      </c>
      <c r="C192">
        <v>2005</v>
      </c>
      <c r="D192">
        <v>118</v>
      </c>
      <c r="E192">
        <v>-3</v>
      </c>
      <c r="F192">
        <v>4</v>
      </c>
      <c r="G192">
        <v>610.97275190000005</v>
      </c>
      <c r="H192">
        <v>0.49977919999999998</v>
      </c>
      <c r="I192">
        <f>(G192-AVERAGE(G$192:G$201))/_xlfn.STDEV.S(G$192:G$201)</f>
        <v>-1.6040893905324907</v>
      </c>
      <c r="J192">
        <f>(H192-AVERAGE(H$192:H$201))/_xlfn.STDEV.S(H$192:H$201)</f>
        <v>-1.1023332226880964</v>
      </c>
    </row>
    <row r="193" spans="1:10" x14ac:dyDescent="0.3">
      <c r="A193">
        <v>2001</v>
      </c>
      <c r="B193" t="s">
        <v>12</v>
      </c>
      <c r="C193">
        <v>2005</v>
      </c>
      <c r="D193">
        <v>119</v>
      </c>
      <c r="E193">
        <v>-2</v>
      </c>
      <c r="F193">
        <v>4</v>
      </c>
      <c r="G193">
        <v>616.37414420000005</v>
      </c>
      <c r="H193">
        <v>0.48893805400000001</v>
      </c>
      <c r="I193">
        <f t="shared" ref="I193:J201" si="19">(G193-AVERAGE(G$192:G$201))/_xlfn.STDEV.S(G$192:G$201)</f>
        <v>-1.3740323960250103</v>
      </c>
      <c r="J193">
        <f t="shared" si="19"/>
        <v>-1.2993841440889724</v>
      </c>
    </row>
    <row r="194" spans="1:10" x14ac:dyDescent="0.3">
      <c r="A194">
        <v>2001</v>
      </c>
      <c r="B194" t="s">
        <v>12</v>
      </c>
      <c r="C194">
        <v>2005</v>
      </c>
      <c r="D194">
        <v>120</v>
      </c>
      <c r="E194">
        <v>-1</v>
      </c>
      <c r="F194">
        <v>4</v>
      </c>
      <c r="G194">
        <v>621.09340050000003</v>
      </c>
      <c r="H194">
        <v>0.47827491700000002</v>
      </c>
      <c r="I194">
        <f t="shared" si="19"/>
        <v>-1.1730290508896293</v>
      </c>
      <c r="J194">
        <f t="shared" si="19"/>
        <v>-1.4931995369333981</v>
      </c>
    </row>
    <row r="195" spans="1:10" x14ac:dyDescent="0.3">
      <c r="A195">
        <v>2001</v>
      </c>
      <c r="B195" t="s">
        <v>12</v>
      </c>
      <c r="C195">
        <v>2005</v>
      </c>
      <c r="D195">
        <v>121</v>
      </c>
      <c r="E195">
        <v>0</v>
      </c>
      <c r="F195">
        <v>4</v>
      </c>
      <c r="G195">
        <v>656.28312019999998</v>
      </c>
      <c r="H195">
        <v>0.63451769999999996</v>
      </c>
      <c r="I195">
        <f t="shared" si="19"/>
        <v>0.32577731274788524</v>
      </c>
      <c r="J195">
        <f t="shared" si="19"/>
        <v>1.3467017384840878</v>
      </c>
    </row>
    <row r="196" spans="1:10" x14ac:dyDescent="0.3">
      <c r="A196">
        <v>2001</v>
      </c>
      <c r="B196" t="s">
        <v>12</v>
      </c>
      <c r="C196">
        <v>2005</v>
      </c>
      <c r="D196">
        <v>122</v>
      </c>
      <c r="E196">
        <v>1</v>
      </c>
      <c r="F196">
        <v>4</v>
      </c>
      <c r="G196">
        <v>651.62634300000002</v>
      </c>
      <c r="H196">
        <v>0.61725715400000003</v>
      </c>
      <c r="I196">
        <f t="shared" si="19"/>
        <v>0.12743508777693607</v>
      </c>
      <c r="J196">
        <f t="shared" si="19"/>
        <v>1.0329704693745123</v>
      </c>
    </row>
    <row r="197" spans="1:10" x14ac:dyDescent="0.3">
      <c r="A197">
        <v>2001</v>
      </c>
      <c r="B197" t="s">
        <v>12</v>
      </c>
      <c r="C197">
        <v>2005</v>
      </c>
      <c r="D197">
        <v>123</v>
      </c>
      <c r="E197">
        <v>2</v>
      </c>
      <c r="F197">
        <v>4</v>
      </c>
      <c r="G197">
        <v>657.08955709999998</v>
      </c>
      <c r="H197">
        <v>0.60268836699999995</v>
      </c>
      <c r="I197">
        <f t="shared" si="19"/>
        <v>0.36012520661849495</v>
      </c>
      <c r="J197">
        <f t="shared" si="19"/>
        <v>0.76816517092699332</v>
      </c>
    </row>
    <row r="198" spans="1:10" x14ac:dyDescent="0.3">
      <c r="A198">
        <v>2001</v>
      </c>
      <c r="B198" t="s">
        <v>12</v>
      </c>
      <c r="C198">
        <v>2005</v>
      </c>
      <c r="D198">
        <v>124</v>
      </c>
      <c r="E198">
        <v>3</v>
      </c>
      <c r="F198">
        <v>4</v>
      </c>
      <c r="G198">
        <v>662.15766810000002</v>
      </c>
      <c r="H198">
        <v>0.58964137900000002</v>
      </c>
      <c r="I198">
        <f t="shared" si="19"/>
        <v>0.57598702885464548</v>
      </c>
      <c r="J198">
        <f t="shared" si="19"/>
        <v>0.53102040718096843</v>
      </c>
    </row>
    <row r="199" spans="1:10" x14ac:dyDescent="0.3">
      <c r="A199">
        <v>2001</v>
      </c>
      <c r="B199" t="s">
        <v>12</v>
      </c>
      <c r="C199">
        <v>2005</v>
      </c>
      <c r="D199">
        <v>125</v>
      </c>
      <c r="E199">
        <v>4</v>
      </c>
      <c r="F199">
        <v>4</v>
      </c>
      <c r="G199">
        <v>666.92880769999999</v>
      </c>
      <c r="H199">
        <v>0.57680387099999997</v>
      </c>
      <c r="I199">
        <f t="shared" si="19"/>
        <v>0.77920019608777091</v>
      </c>
      <c r="J199">
        <f t="shared" si="19"/>
        <v>0.29768319542391503</v>
      </c>
    </row>
    <row r="200" spans="1:10" x14ac:dyDescent="0.3">
      <c r="A200">
        <v>2001</v>
      </c>
      <c r="B200" t="s">
        <v>12</v>
      </c>
      <c r="C200">
        <v>2005</v>
      </c>
      <c r="D200">
        <v>126</v>
      </c>
      <c r="E200">
        <v>5</v>
      </c>
      <c r="F200">
        <v>4</v>
      </c>
      <c r="G200">
        <v>670.56452209999998</v>
      </c>
      <c r="H200">
        <v>0.56397427600000005</v>
      </c>
      <c r="I200">
        <f t="shared" si="19"/>
        <v>0.9340531453452362</v>
      </c>
      <c r="J200">
        <f t="shared" si="19"/>
        <v>6.4489811998393376E-2</v>
      </c>
    </row>
    <row r="201" spans="1:10" x14ac:dyDescent="0.3">
      <c r="A201">
        <v>2001</v>
      </c>
      <c r="B201" t="s">
        <v>12</v>
      </c>
      <c r="C201">
        <v>2005</v>
      </c>
      <c r="D201">
        <v>127</v>
      </c>
      <c r="E201">
        <v>6</v>
      </c>
      <c r="F201">
        <v>4</v>
      </c>
      <c r="G201">
        <v>673.25327279999999</v>
      </c>
      <c r="H201">
        <v>0.55238749700000001</v>
      </c>
      <c r="I201">
        <f t="shared" si="19"/>
        <v>1.0485728600161903</v>
      </c>
      <c r="J201">
        <f t="shared" si="19"/>
        <v>-0.14611388967837902</v>
      </c>
    </row>
    <row r="202" spans="1:10" x14ac:dyDescent="0.3">
      <c r="A202">
        <v>2001</v>
      </c>
      <c r="B202" t="s">
        <v>8</v>
      </c>
      <c r="C202">
        <v>2001</v>
      </c>
      <c r="D202">
        <v>159</v>
      </c>
      <c r="E202">
        <v>-3</v>
      </c>
      <c r="F202">
        <v>5</v>
      </c>
      <c r="G202">
        <v>150.45821749999999</v>
      </c>
      <c r="H202">
        <v>0.12858757300000001</v>
      </c>
      <c r="I202">
        <f>(G202-AVERAGE(G$202:G$211))/_xlfn.STDEV.S(G$202:G$211)</f>
        <v>-0.6886907532567309</v>
      </c>
      <c r="J202">
        <f>(H202-AVERAGE(H$202:H$211))/_xlfn.STDEV.S(H$202:H$211)</f>
        <v>-1.5535220163496841</v>
      </c>
    </row>
    <row r="203" spans="1:10" x14ac:dyDescent="0.3">
      <c r="A203">
        <v>2001</v>
      </c>
      <c r="B203" t="s">
        <v>8</v>
      </c>
      <c r="C203">
        <v>2001</v>
      </c>
      <c r="D203">
        <v>160</v>
      </c>
      <c r="E203">
        <v>-2</v>
      </c>
      <c r="F203">
        <v>5</v>
      </c>
      <c r="G203">
        <v>147.95745679999999</v>
      </c>
      <c r="H203">
        <v>0.135954356</v>
      </c>
      <c r="I203">
        <f t="shared" ref="I203:J211" si="20">(G203-AVERAGE(G$202:G$211))/_xlfn.STDEV.S(G$202:G$211)</f>
        <v>-1.1634300250899072</v>
      </c>
      <c r="J203">
        <f t="shared" si="20"/>
        <v>-1.4793247121786162</v>
      </c>
    </row>
    <row r="204" spans="1:10" x14ac:dyDescent="0.3">
      <c r="A204">
        <v>2001</v>
      </c>
      <c r="B204" t="s">
        <v>8</v>
      </c>
      <c r="C204">
        <v>2001</v>
      </c>
      <c r="D204">
        <v>161</v>
      </c>
      <c r="E204">
        <v>-1</v>
      </c>
      <c r="F204">
        <v>5</v>
      </c>
      <c r="G204">
        <v>148.2128409</v>
      </c>
      <c r="H204">
        <v>0.16357057999999999</v>
      </c>
      <c r="I204">
        <f t="shared" si="20"/>
        <v>-1.1149484324002197</v>
      </c>
      <c r="J204">
        <f t="shared" si="20"/>
        <v>-1.2011776061508765</v>
      </c>
    </row>
    <row r="205" spans="1:10" x14ac:dyDescent="0.3">
      <c r="A205">
        <v>2001</v>
      </c>
      <c r="B205" t="s">
        <v>8</v>
      </c>
      <c r="C205">
        <v>2001</v>
      </c>
      <c r="D205">
        <v>162</v>
      </c>
      <c r="E205">
        <v>0</v>
      </c>
      <c r="F205">
        <v>5</v>
      </c>
      <c r="G205">
        <v>162.13737019999999</v>
      </c>
      <c r="H205">
        <v>0.30775993699999998</v>
      </c>
      <c r="I205">
        <f t="shared" si="20"/>
        <v>1.5284555928236736</v>
      </c>
      <c r="J205">
        <f t="shared" si="20"/>
        <v>0.25107931244706777</v>
      </c>
    </row>
    <row r="206" spans="1:10" x14ac:dyDescent="0.3">
      <c r="A206">
        <v>2001</v>
      </c>
      <c r="B206" t="s">
        <v>8</v>
      </c>
      <c r="C206">
        <v>2001</v>
      </c>
      <c r="D206">
        <v>163</v>
      </c>
      <c r="E206">
        <v>1</v>
      </c>
      <c r="F206">
        <v>5</v>
      </c>
      <c r="G206">
        <v>161.26234679999999</v>
      </c>
      <c r="H206">
        <v>0.36714554399999999</v>
      </c>
      <c r="I206">
        <f t="shared" si="20"/>
        <v>1.3623429488777767</v>
      </c>
      <c r="J206">
        <f t="shared" si="20"/>
        <v>0.84920361527538635</v>
      </c>
    </row>
    <row r="207" spans="1:10" x14ac:dyDescent="0.3">
      <c r="A207">
        <v>2001</v>
      </c>
      <c r="B207" t="s">
        <v>8</v>
      </c>
      <c r="C207">
        <v>2001</v>
      </c>
      <c r="D207">
        <v>164</v>
      </c>
      <c r="E207">
        <v>2</v>
      </c>
      <c r="F207">
        <v>5</v>
      </c>
      <c r="G207">
        <v>157.9490188</v>
      </c>
      <c r="H207">
        <v>0.36765393400000002</v>
      </c>
      <c r="I207">
        <f t="shared" si="20"/>
        <v>0.73334757076564216</v>
      </c>
      <c r="J207">
        <f t="shared" si="20"/>
        <v>0.85432405488485097</v>
      </c>
    </row>
    <row r="208" spans="1:10" x14ac:dyDescent="0.3">
      <c r="A208">
        <v>2001</v>
      </c>
      <c r="B208" t="s">
        <v>8</v>
      </c>
      <c r="C208">
        <v>2001</v>
      </c>
      <c r="D208">
        <v>165</v>
      </c>
      <c r="E208">
        <v>3</v>
      </c>
      <c r="F208">
        <v>5</v>
      </c>
      <c r="G208">
        <v>157.02886100000001</v>
      </c>
      <c r="H208">
        <v>0.365200478</v>
      </c>
      <c r="I208">
        <f t="shared" si="20"/>
        <v>0.55866670508200578</v>
      </c>
      <c r="J208">
        <f t="shared" si="20"/>
        <v>0.82961315718332607</v>
      </c>
    </row>
    <row r="209" spans="1:10" x14ac:dyDescent="0.3">
      <c r="A209">
        <v>2001</v>
      </c>
      <c r="B209" t="s">
        <v>8</v>
      </c>
      <c r="C209">
        <v>2001</v>
      </c>
      <c r="D209">
        <v>166</v>
      </c>
      <c r="E209">
        <v>4</v>
      </c>
      <c r="F209">
        <v>5</v>
      </c>
      <c r="G209">
        <v>154.2555629</v>
      </c>
      <c r="H209">
        <v>0.347208091</v>
      </c>
      <c r="I209">
        <f t="shared" si="20"/>
        <v>3.2189493339861333E-2</v>
      </c>
      <c r="J209">
        <f t="shared" si="20"/>
        <v>0.6483961169905349</v>
      </c>
    </row>
    <row r="210" spans="1:10" x14ac:dyDescent="0.3">
      <c r="A210">
        <v>2001</v>
      </c>
      <c r="B210" t="s">
        <v>8</v>
      </c>
      <c r="C210">
        <v>2001</v>
      </c>
      <c r="D210">
        <v>167</v>
      </c>
      <c r="E210">
        <v>5</v>
      </c>
      <c r="F210">
        <v>5</v>
      </c>
      <c r="G210">
        <v>152.01904680000001</v>
      </c>
      <c r="H210">
        <v>0.33013783099999999</v>
      </c>
      <c r="I210">
        <f t="shared" si="20"/>
        <v>-0.39238612669334283</v>
      </c>
      <c r="J210">
        <f t="shared" si="20"/>
        <v>0.47646662300391729</v>
      </c>
    </row>
    <row r="211" spans="1:10" x14ac:dyDescent="0.3">
      <c r="A211">
        <v>2001</v>
      </c>
      <c r="B211" t="s">
        <v>8</v>
      </c>
      <c r="C211">
        <v>2001</v>
      </c>
      <c r="D211">
        <v>168</v>
      </c>
      <c r="E211">
        <v>6</v>
      </c>
      <c r="F211">
        <v>5</v>
      </c>
      <c r="G211">
        <v>149.57927720000001</v>
      </c>
      <c r="H211">
        <v>0.31509344299999997</v>
      </c>
      <c r="I211">
        <f t="shared" si="20"/>
        <v>-0.85554697344878083</v>
      </c>
      <c r="J211">
        <f t="shared" si="20"/>
        <v>0.32494145489409682</v>
      </c>
    </row>
    <row r="212" spans="1:10" x14ac:dyDescent="0.3">
      <c r="A212">
        <v>2001</v>
      </c>
      <c r="B212" t="s">
        <v>9</v>
      </c>
      <c r="C212">
        <v>2002</v>
      </c>
      <c r="D212">
        <v>266</v>
      </c>
      <c r="E212">
        <v>-3</v>
      </c>
      <c r="F212">
        <v>5</v>
      </c>
      <c r="G212">
        <v>130.38470509999999</v>
      </c>
      <c r="H212">
        <v>0.214954961</v>
      </c>
      <c r="I212">
        <f>(G212-AVERAGE(G$212:G$221))/_xlfn.STDEV.S(G$212:G$221)</f>
        <v>-1.4976186964661848</v>
      </c>
      <c r="J212">
        <f>(H212-AVERAGE(H$212:H$221))/_xlfn.STDEV.S(H$212:H$221)</f>
        <v>-1.6967085308547589</v>
      </c>
    </row>
    <row r="213" spans="1:10" x14ac:dyDescent="0.3">
      <c r="A213">
        <v>2001</v>
      </c>
      <c r="B213" t="s">
        <v>9</v>
      </c>
      <c r="C213">
        <v>2002</v>
      </c>
      <c r="D213">
        <v>267</v>
      </c>
      <c r="E213">
        <v>-2</v>
      </c>
      <c r="F213">
        <v>5</v>
      </c>
      <c r="G213">
        <v>127.9830903</v>
      </c>
      <c r="H213">
        <v>0.20566114099999999</v>
      </c>
      <c r="I213">
        <f t="shared" ref="I213:J221" si="21">(G213-AVERAGE(G$212:G$221))/_xlfn.STDEV.S(G$212:G$221)</f>
        <v>-1.6067892144210973</v>
      </c>
      <c r="J213">
        <f t="shared" si="21"/>
        <v>-1.783488463646246</v>
      </c>
    </row>
    <row r="214" spans="1:10" x14ac:dyDescent="0.3">
      <c r="A214">
        <v>2001</v>
      </c>
      <c r="B214" t="s">
        <v>9</v>
      </c>
      <c r="C214">
        <v>2002</v>
      </c>
      <c r="D214">
        <v>268</v>
      </c>
      <c r="E214">
        <v>-1</v>
      </c>
      <c r="F214">
        <v>5</v>
      </c>
      <c r="G214">
        <v>147.70430999999999</v>
      </c>
      <c r="H214">
        <v>0.34304062899999999</v>
      </c>
      <c r="I214">
        <f t="shared" si="21"/>
        <v>-0.71031915213149366</v>
      </c>
      <c r="J214">
        <f t="shared" si="21"/>
        <v>-0.50072392381559383</v>
      </c>
    </row>
    <row r="215" spans="1:10" x14ac:dyDescent="0.3">
      <c r="A215">
        <v>2001</v>
      </c>
      <c r="B215" t="s">
        <v>9</v>
      </c>
      <c r="C215">
        <v>2002</v>
      </c>
      <c r="D215">
        <v>269</v>
      </c>
      <c r="E215">
        <v>0</v>
      </c>
      <c r="F215">
        <v>5</v>
      </c>
      <c r="G215">
        <v>164.58507259999999</v>
      </c>
      <c r="H215">
        <v>0.49211732400000002</v>
      </c>
      <c r="I215">
        <f t="shared" si="21"/>
        <v>5.7031880397088536E-2</v>
      </c>
      <c r="J215">
        <f t="shared" si="21"/>
        <v>0.89126188749525892</v>
      </c>
    </row>
    <row r="216" spans="1:10" x14ac:dyDescent="0.3">
      <c r="A216">
        <v>2001</v>
      </c>
      <c r="B216" t="s">
        <v>9</v>
      </c>
      <c r="C216">
        <v>2002</v>
      </c>
      <c r="D216">
        <v>270</v>
      </c>
      <c r="E216">
        <v>1</v>
      </c>
      <c r="F216">
        <v>5</v>
      </c>
      <c r="G216">
        <v>162.90394839999999</v>
      </c>
      <c r="H216">
        <v>0.49002279700000001</v>
      </c>
      <c r="I216">
        <f t="shared" si="21"/>
        <v>-1.93872021554252E-2</v>
      </c>
      <c r="J216">
        <f t="shared" si="21"/>
        <v>0.87170449211962697</v>
      </c>
    </row>
    <row r="217" spans="1:10" x14ac:dyDescent="0.3">
      <c r="A217">
        <v>2001</v>
      </c>
      <c r="B217" t="s">
        <v>9</v>
      </c>
      <c r="C217">
        <v>2002</v>
      </c>
      <c r="D217">
        <v>271</v>
      </c>
      <c r="E217">
        <v>2</v>
      </c>
      <c r="F217">
        <v>5</v>
      </c>
      <c r="G217">
        <v>167.68315100000001</v>
      </c>
      <c r="H217">
        <v>0.47307124</v>
      </c>
      <c r="I217">
        <f t="shared" si="21"/>
        <v>0.19786163527406983</v>
      </c>
      <c r="J217">
        <f t="shared" si="21"/>
        <v>0.71342135588812428</v>
      </c>
    </row>
    <row r="218" spans="1:10" x14ac:dyDescent="0.3">
      <c r="A218">
        <v>2001</v>
      </c>
      <c r="B218" t="s">
        <v>9</v>
      </c>
      <c r="C218">
        <v>2002</v>
      </c>
      <c r="D218">
        <v>272</v>
      </c>
      <c r="E218">
        <v>3</v>
      </c>
      <c r="F218">
        <v>5</v>
      </c>
      <c r="G218">
        <v>173.3646694</v>
      </c>
      <c r="H218">
        <v>0.45532528999999999</v>
      </c>
      <c r="I218">
        <f t="shared" si="21"/>
        <v>0.45612715999450693</v>
      </c>
      <c r="J218">
        <f t="shared" si="21"/>
        <v>0.54772067002148472</v>
      </c>
    </row>
    <row r="219" spans="1:10" x14ac:dyDescent="0.3">
      <c r="A219">
        <v>2001</v>
      </c>
      <c r="B219" t="s">
        <v>9</v>
      </c>
      <c r="C219">
        <v>2002</v>
      </c>
      <c r="D219">
        <v>273</v>
      </c>
      <c r="E219">
        <v>4</v>
      </c>
      <c r="F219">
        <v>5</v>
      </c>
      <c r="G219">
        <v>179.32931959999999</v>
      </c>
      <c r="H219">
        <v>0.43767890100000001</v>
      </c>
      <c r="I219">
        <f t="shared" si="21"/>
        <v>0.72726304396469033</v>
      </c>
      <c r="J219">
        <f t="shared" si="21"/>
        <v>0.3829496230857321</v>
      </c>
    </row>
    <row r="220" spans="1:10" x14ac:dyDescent="0.3">
      <c r="A220">
        <v>2001</v>
      </c>
      <c r="B220" t="s">
        <v>9</v>
      </c>
      <c r="C220">
        <v>2002</v>
      </c>
      <c r="D220">
        <v>274</v>
      </c>
      <c r="E220">
        <v>5</v>
      </c>
      <c r="F220">
        <v>5</v>
      </c>
      <c r="G220">
        <v>187.42511880000001</v>
      </c>
      <c r="H220">
        <v>0.43671076399999997</v>
      </c>
      <c r="I220">
        <f t="shared" si="21"/>
        <v>1.0952748466580167</v>
      </c>
      <c r="J220">
        <f t="shared" si="21"/>
        <v>0.37390975962883766</v>
      </c>
    </row>
    <row r="221" spans="1:10" x14ac:dyDescent="0.3">
      <c r="A221">
        <v>2001</v>
      </c>
      <c r="B221" t="s">
        <v>9</v>
      </c>
      <c r="C221">
        <v>2002</v>
      </c>
      <c r="D221">
        <v>275</v>
      </c>
      <c r="E221">
        <v>6</v>
      </c>
      <c r="F221">
        <v>5</v>
      </c>
      <c r="G221">
        <v>191.9410407</v>
      </c>
      <c r="H221">
        <v>0.41808063200000001</v>
      </c>
      <c r="I221">
        <f t="shared" si="21"/>
        <v>1.300555698885832</v>
      </c>
      <c r="J221">
        <f t="shared" si="21"/>
        <v>0.19995313007753035</v>
      </c>
    </row>
    <row r="222" spans="1:10" x14ac:dyDescent="0.3">
      <c r="A222">
        <v>2001</v>
      </c>
      <c r="B222" t="s">
        <v>10</v>
      </c>
      <c r="C222">
        <v>2004</v>
      </c>
      <c r="D222">
        <v>257</v>
      </c>
      <c r="E222">
        <v>-3</v>
      </c>
      <c r="F222">
        <v>5</v>
      </c>
      <c r="G222">
        <v>212.8182122</v>
      </c>
      <c r="H222">
        <v>0.203987167</v>
      </c>
      <c r="I222">
        <f>(G222-AVERAGE(G$222:G$231))/_xlfn.STDEV.S(G$222:G$231)</f>
        <v>-1.4256785206252995</v>
      </c>
      <c r="J222">
        <f>(H222-AVERAGE(H$222:H$231))/_xlfn.STDEV.S(H$222:H$231)</f>
        <v>-1.2935151004259537</v>
      </c>
    </row>
    <row r="223" spans="1:10" x14ac:dyDescent="0.3">
      <c r="A223">
        <v>2001</v>
      </c>
      <c r="B223" t="s">
        <v>10</v>
      </c>
      <c r="C223">
        <v>2004</v>
      </c>
      <c r="D223">
        <v>258</v>
      </c>
      <c r="E223">
        <v>-2</v>
      </c>
      <c r="F223">
        <v>5</v>
      </c>
      <c r="G223">
        <v>213.0311877</v>
      </c>
      <c r="H223">
        <v>0.19625953600000001</v>
      </c>
      <c r="I223">
        <f t="shared" ref="I223:J231" si="22">(G223-AVERAGE(G$222:G$231))/_xlfn.STDEV.S(G$222:G$231)</f>
        <v>-1.4127464359620718</v>
      </c>
      <c r="J223">
        <f t="shared" si="22"/>
        <v>-1.3826978848481786</v>
      </c>
    </row>
    <row r="224" spans="1:10" x14ac:dyDescent="0.3">
      <c r="A224">
        <v>2001</v>
      </c>
      <c r="B224" t="s">
        <v>10</v>
      </c>
      <c r="C224">
        <v>2004</v>
      </c>
      <c r="D224">
        <v>259</v>
      </c>
      <c r="E224">
        <v>-1</v>
      </c>
      <c r="F224">
        <v>5</v>
      </c>
      <c r="G224">
        <v>214.0616958</v>
      </c>
      <c r="H224">
        <v>0.18910344900000001</v>
      </c>
      <c r="I224">
        <f t="shared" si="22"/>
        <v>-1.3501729568748446</v>
      </c>
      <c r="J224">
        <f t="shared" si="22"/>
        <v>-1.4652846134623796</v>
      </c>
    </row>
    <row r="225" spans="1:10" x14ac:dyDescent="0.3">
      <c r="A225">
        <v>2001</v>
      </c>
      <c r="B225" t="s">
        <v>10</v>
      </c>
      <c r="C225">
        <v>2004</v>
      </c>
      <c r="D225">
        <v>260</v>
      </c>
      <c r="E225">
        <v>0</v>
      </c>
      <c r="F225">
        <v>5</v>
      </c>
      <c r="G225">
        <v>247.54173220000001</v>
      </c>
      <c r="H225">
        <v>0.415825532</v>
      </c>
      <c r="I225">
        <f t="shared" si="22"/>
        <v>0.68276822768743695</v>
      </c>
      <c r="J225">
        <f t="shared" si="22"/>
        <v>1.1512619907875874</v>
      </c>
    </row>
    <row r="226" spans="1:10" x14ac:dyDescent="0.3">
      <c r="A226">
        <v>2001</v>
      </c>
      <c r="B226" t="s">
        <v>10</v>
      </c>
      <c r="C226">
        <v>2004</v>
      </c>
      <c r="D226">
        <v>261</v>
      </c>
      <c r="E226">
        <v>1</v>
      </c>
      <c r="F226">
        <v>5</v>
      </c>
      <c r="G226">
        <v>237.814921</v>
      </c>
      <c r="H226">
        <v>0.39598713000000002</v>
      </c>
      <c r="I226">
        <f t="shared" si="22"/>
        <v>9.2146555515608436E-2</v>
      </c>
      <c r="J226">
        <f t="shared" si="22"/>
        <v>0.92231162697655233</v>
      </c>
    </row>
    <row r="227" spans="1:10" x14ac:dyDescent="0.3">
      <c r="A227">
        <v>2001</v>
      </c>
      <c r="B227" t="s">
        <v>10</v>
      </c>
      <c r="C227">
        <v>2004</v>
      </c>
      <c r="D227">
        <v>262</v>
      </c>
      <c r="E227">
        <v>2</v>
      </c>
      <c r="F227">
        <v>5</v>
      </c>
      <c r="G227">
        <v>241.29252840000001</v>
      </c>
      <c r="H227">
        <v>0.37890961299999998</v>
      </c>
      <c r="I227">
        <f t="shared" si="22"/>
        <v>0.30331034347369362</v>
      </c>
      <c r="J227">
        <f t="shared" si="22"/>
        <v>0.72522399208846244</v>
      </c>
    </row>
    <row r="228" spans="1:10" x14ac:dyDescent="0.3">
      <c r="A228">
        <v>2001</v>
      </c>
      <c r="B228" t="s">
        <v>10</v>
      </c>
      <c r="C228">
        <v>2004</v>
      </c>
      <c r="D228">
        <v>263</v>
      </c>
      <c r="E228">
        <v>3</v>
      </c>
      <c r="F228">
        <v>5</v>
      </c>
      <c r="G228">
        <v>244.44650519999999</v>
      </c>
      <c r="H228">
        <v>0.36506312400000002</v>
      </c>
      <c r="I228">
        <f t="shared" si="22"/>
        <v>0.49482295879074012</v>
      </c>
      <c r="J228">
        <f t="shared" si="22"/>
        <v>0.5654248966746539</v>
      </c>
    </row>
    <row r="229" spans="1:10" x14ac:dyDescent="0.3">
      <c r="A229">
        <v>2001</v>
      </c>
      <c r="B229" t="s">
        <v>10</v>
      </c>
      <c r="C229">
        <v>2004</v>
      </c>
      <c r="D229">
        <v>264</v>
      </c>
      <c r="E229">
        <v>4</v>
      </c>
      <c r="F229">
        <v>5</v>
      </c>
      <c r="G229">
        <v>247.80342419999999</v>
      </c>
      <c r="H229">
        <v>0.35144528400000002</v>
      </c>
      <c r="I229">
        <f t="shared" si="22"/>
        <v>0.69865842679338652</v>
      </c>
      <c r="J229">
        <f t="shared" si="22"/>
        <v>0.40826458596412052</v>
      </c>
    </row>
    <row r="230" spans="1:10" x14ac:dyDescent="0.3">
      <c r="A230">
        <v>2001</v>
      </c>
      <c r="B230" t="s">
        <v>10</v>
      </c>
      <c r="C230">
        <v>2004</v>
      </c>
      <c r="D230">
        <v>265</v>
      </c>
      <c r="E230">
        <v>5</v>
      </c>
      <c r="F230">
        <v>5</v>
      </c>
      <c r="G230">
        <v>250.81944150000001</v>
      </c>
      <c r="H230">
        <v>0.3386054</v>
      </c>
      <c r="I230">
        <f t="shared" si="22"/>
        <v>0.88179400374641403</v>
      </c>
      <c r="J230">
        <f t="shared" si="22"/>
        <v>0.26008248374179949</v>
      </c>
    </row>
    <row r="231" spans="1:10" x14ac:dyDescent="0.3">
      <c r="A231">
        <v>2001</v>
      </c>
      <c r="B231" t="s">
        <v>10</v>
      </c>
      <c r="C231">
        <v>2004</v>
      </c>
      <c r="D231">
        <v>266</v>
      </c>
      <c r="E231">
        <v>6</v>
      </c>
      <c r="F231">
        <v>5</v>
      </c>
      <c r="G231">
        <v>253.34415949999999</v>
      </c>
      <c r="H231">
        <v>0.32550796300000001</v>
      </c>
      <c r="I231">
        <f t="shared" si="22"/>
        <v>1.0350973974549604</v>
      </c>
      <c r="J231">
        <f t="shared" si="22"/>
        <v>0.10892802250333317</v>
      </c>
    </row>
    <row r="232" spans="1:10" x14ac:dyDescent="0.3">
      <c r="A232">
        <v>2001</v>
      </c>
      <c r="B232" t="s">
        <v>11</v>
      </c>
      <c r="C232">
        <v>2005</v>
      </c>
      <c r="D232">
        <v>88</v>
      </c>
      <c r="E232">
        <v>-3</v>
      </c>
      <c r="F232">
        <v>5</v>
      </c>
      <c r="G232">
        <v>329.15179560000001</v>
      </c>
      <c r="H232">
        <v>0.29578942400000002</v>
      </c>
      <c r="I232">
        <f>(G232-AVERAGE(G$232:G$241))/_xlfn.STDEV.S(G$232:G$241)</f>
        <v>-1.3055050533522783</v>
      </c>
      <c r="J232">
        <f>(H232-AVERAGE(H$232:H$241))/_xlfn.STDEV.S(H$232:H$241)</f>
        <v>-1.5793959437188589</v>
      </c>
    </row>
    <row r="233" spans="1:10" x14ac:dyDescent="0.3">
      <c r="A233">
        <v>2001</v>
      </c>
      <c r="B233" t="s">
        <v>11</v>
      </c>
      <c r="C233">
        <v>2005</v>
      </c>
      <c r="D233">
        <v>89</v>
      </c>
      <c r="E233">
        <v>-2</v>
      </c>
      <c r="F233">
        <v>5</v>
      </c>
      <c r="G233">
        <v>325.36434200000002</v>
      </c>
      <c r="H233">
        <v>0.28853937200000002</v>
      </c>
      <c r="I233">
        <f t="shared" ref="I233:J241" si="23">(G233-AVERAGE(G$232:G$241))/_xlfn.STDEV.S(G$232:G$241)</f>
        <v>-1.4552523297190576</v>
      </c>
      <c r="J233">
        <f t="shared" si="23"/>
        <v>-1.6243139613758122</v>
      </c>
    </row>
    <row r="234" spans="1:10" x14ac:dyDescent="0.3">
      <c r="A234">
        <v>2001</v>
      </c>
      <c r="B234" t="s">
        <v>11</v>
      </c>
      <c r="C234">
        <v>2005</v>
      </c>
      <c r="D234">
        <v>90</v>
      </c>
      <c r="E234">
        <v>-1</v>
      </c>
      <c r="F234">
        <v>5</v>
      </c>
      <c r="G234">
        <v>336.41964849999999</v>
      </c>
      <c r="H234">
        <v>0.38692620700000002</v>
      </c>
      <c r="I234">
        <f t="shared" si="23"/>
        <v>-1.0181507272664359</v>
      </c>
      <c r="J234">
        <f t="shared" si="23"/>
        <v>-1.0147539759106388</v>
      </c>
    </row>
    <row r="235" spans="1:10" x14ac:dyDescent="0.3">
      <c r="A235">
        <v>2001</v>
      </c>
      <c r="B235" t="s">
        <v>11</v>
      </c>
      <c r="C235">
        <v>2005</v>
      </c>
      <c r="D235">
        <v>91</v>
      </c>
      <c r="E235">
        <v>0</v>
      </c>
      <c r="F235">
        <v>5</v>
      </c>
      <c r="G235">
        <v>370.37018870000003</v>
      </c>
      <c r="H235">
        <v>0.65398541200000004</v>
      </c>
      <c r="I235">
        <f t="shared" si="23"/>
        <v>0.32417619289196964</v>
      </c>
      <c r="J235">
        <f t="shared" si="23"/>
        <v>0.6398231341075945</v>
      </c>
    </row>
    <row r="236" spans="1:10" x14ac:dyDescent="0.3">
      <c r="A236">
        <v>2001</v>
      </c>
      <c r="B236" t="s">
        <v>11</v>
      </c>
      <c r="C236">
        <v>2005</v>
      </c>
      <c r="D236">
        <v>92</v>
      </c>
      <c r="E236">
        <v>1</v>
      </c>
      <c r="F236">
        <v>5</v>
      </c>
      <c r="G236">
        <v>361.54104480000001</v>
      </c>
      <c r="H236">
        <v>0.66327267000000001</v>
      </c>
      <c r="I236">
        <f t="shared" si="23"/>
        <v>-2.490801811337949E-2</v>
      </c>
      <c r="J236">
        <f t="shared" si="23"/>
        <v>0.6973627515929145</v>
      </c>
    </row>
    <row r="237" spans="1:10" x14ac:dyDescent="0.3">
      <c r="A237">
        <v>2001</v>
      </c>
      <c r="B237" t="s">
        <v>11</v>
      </c>
      <c r="C237">
        <v>2005</v>
      </c>
      <c r="D237">
        <v>93</v>
      </c>
      <c r="E237">
        <v>2</v>
      </c>
      <c r="F237">
        <v>5</v>
      </c>
      <c r="G237">
        <v>364.81385510000001</v>
      </c>
      <c r="H237">
        <v>0.647662497</v>
      </c>
      <c r="I237">
        <f t="shared" si="23"/>
        <v>0.10449143604498784</v>
      </c>
      <c r="J237">
        <f t="shared" si="23"/>
        <v>0.60064923471853959</v>
      </c>
    </row>
    <row r="238" spans="1:10" x14ac:dyDescent="0.3">
      <c r="A238">
        <v>2001</v>
      </c>
      <c r="B238" t="s">
        <v>11</v>
      </c>
      <c r="C238">
        <v>2005</v>
      </c>
      <c r="D238">
        <v>94</v>
      </c>
      <c r="E238">
        <v>3</v>
      </c>
      <c r="F238">
        <v>5</v>
      </c>
      <c r="G238">
        <v>370.28041689999998</v>
      </c>
      <c r="H238">
        <v>0.63353510400000002</v>
      </c>
      <c r="I238">
        <f t="shared" si="23"/>
        <v>0.32062682068459764</v>
      </c>
      <c r="J238">
        <f t="shared" si="23"/>
        <v>0.51312234688094638</v>
      </c>
    </row>
    <row r="239" spans="1:10" x14ac:dyDescent="0.3">
      <c r="A239">
        <v>2001</v>
      </c>
      <c r="B239" t="s">
        <v>11</v>
      </c>
      <c r="C239">
        <v>2005</v>
      </c>
      <c r="D239">
        <v>95</v>
      </c>
      <c r="E239">
        <v>4</v>
      </c>
      <c r="F239">
        <v>5</v>
      </c>
      <c r="G239">
        <v>376.12953390000001</v>
      </c>
      <c r="H239">
        <v>0.61900973599999998</v>
      </c>
      <c r="I239">
        <f t="shared" si="23"/>
        <v>0.55188756534444883</v>
      </c>
      <c r="J239">
        <f t="shared" si="23"/>
        <v>0.42312978733823609</v>
      </c>
    </row>
    <row r="240" spans="1:10" x14ac:dyDescent="0.3">
      <c r="A240">
        <v>2001</v>
      </c>
      <c r="B240" t="s">
        <v>11</v>
      </c>
      <c r="C240">
        <v>2005</v>
      </c>
      <c r="D240">
        <v>96</v>
      </c>
      <c r="E240">
        <v>5</v>
      </c>
      <c r="F240">
        <v>5</v>
      </c>
      <c r="G240">
        <v>381.35613990000002</v>
      </c>
      <c r="H240">
        <v>0.60389248699999998</v>
      </c>
      <c r="I240">
        <f t="shared" si="23"/>
        <v>0.75853564497828752</v>
      </c>
      <c r="J240">
        <f t="shared" si="23"/>
        <v>0.32947020289573009</v>
      </c>
    </row>
    <row r="241" spans="1:10" x14ac:dyDescent="0.3">
      <c r="A241">
        <v>2001</v>
      </c>
      <c r="B241" t="s">
        <v>11</v>
      </c>
      <c r="C241">
        <v>2005</v>
      </c>
      <c r="D241">
        <v>97</v>
      </c>
      <c r="E241">
        <v>6</v>
      </c>
      <c r="F241">
        <v>5</v>
      </c>
      <c r="G241">
        <v>406.2832942</v>
      </c>
      <c r="H241">
        <v>0.71452622600000004</v>
      </c>
      <c r="I241">
        <f t="shared" si="23"/>
        <v>1.7440984685068597</v>
      </c>
      <c r="J241">
        <f t="shared" si="23"/>
        <v>1.0149064234713572</v>
      </c>
    </row>
    <row r="242" spans="1:10" x14ac:dyDescent="0.3">
      <c r="A242">
        <v>2001</v>
      </c>
      <c r="B242" t="s">
        <v>12</v>
      </c>
      <c r="C242">
        <v>2005</v>
      </c>
      <c r="D242">
        <v>118</v>
      </c>
      <c r="E242">
        <v>-3</v>
      </c>
      <c r="F242">
        <v>5</v>
      </c>
      <c r="G242">
        <v>563.01025549999997</v>
      </c>
      <c r="H242">
        <v>0.50637743599999996</v>
      </c>
      <c r="I242">
        <f>(G242-AVERAGE(G$242:G$251))/_xlfn.STDEV.S(G$242:G$251)</f>
        <v>-1.5378623943779488</v>
      </c>
      <c r="J242">
        <f>(H242-AVERAGE(H$242:H$251))/_xlfn.STDEV.S(H$242:H$251)</f>
        <v>-1.087340538088529</v>
      </c>
    </row>
    <row r="243" spans="1:10" x14ac:dyDescent="0.3">
      <c r="A243">
        <v>2001</v>
      </c>
      <c r="B243" t="s">
        <v>12</v>
      </c>
      <c r="C243">
        <v>2005</v>
      </c>
      <c r="D243">
        <v>119</v>
      </c>
      <c r="E243">
        <v>-2</v>
      </c>
      <c r="F243">
        <v>5</v>
      </c>
      <c r="G243">
        <v>566.91268700000001</v>
      </c>
      <c r="H243">
        <v>0.49368530100000002</v>
      </c>
      <c r="I243">
        <f t="shared" ref="I243:J251" si="24">(G243-AVERAGE(G$242:G$251))/_xlfn.STDEV.S(G$242:G$251)</f>
        <v>-1.3549984704088172</v>
      </c>
      <c r="J243">
        <f t="shared" si="24"/>
        <v>-1.3053875836600797</v>
      </c>
    </row>
    <row r="244" spans="1:10" x14ac:dyDescent="0.3">
      <c r="A244">
        <v>2001</v>
      </c>
      <c r="B244" t="s">
        <v>12</v>
      </c>
      <c r="C244">
        <v>2005</v>
      </c>
      <c r="D244">
        <v>120</v>
      </c>
      <c r="E244">
        <v>-1</v>
      </c>
      <c r="F244">
        <v>5</v>
      </c>
      <c r="G244">
        <v>570.63203710000005</v>
      </c>
      <c r="H244">
        <v>0.48126598599999998</v>
      </c>
      <c r="I244">
        <f t="shared" si="24"/>
        <v>-1.1807135524285826</v>
      </c>
      <c r="J244">
        <f t="shared" si="24"/>
        <v>-1.5187476640383979</v>
      </c>
    </row>
    <row r="245" spans="1:10" x14ac:dyDescent="0.3">
      <c r="A245">
        <v>2001</v>
      </c>
      <c r="B245" t="s">
        <v>12</v>
      </c>
      <c r="C245">
        <v>2005</v>
      </c>
      <c r="D245">
        <v>121</v>
      </c>
      <c r="E245">
        <v>0</v>
      </c>
      <c r="F245">
        <v>5</v>
      </c>
      <c r="G245">
        <v>601.65731730000005</v>
      </c>
      <c r="H245">
        <v>0.64612844599999997</v>
      </c>
      <c r="I245">
        <f t="shared" si="24"/>
        <v>0.27309914860505663</v>
      </c>
      <c r="J245">
        <f t="shared" si="24"/>
        <v>1.3135396011583658</v>
      </c>
    </row>
    <row r="246" spans="1:10" x14ac:dyDescent="0.3">
      <c r="A246">
        <v>2001</v>
      </c>
      <c r="B246" t="s">
        <v>12</v>
      </c>
      <c r="C246">
        <v>2005</v>
      </c>
      <c r="D246">
        <v>122</v>
      </c>
      <c r="E246">
        <v>1</v>
      </c>
      <c r="F246">
        <v>5</v>
      </c>
      <c r="G246">
        <v>596.93884660000003</v>
      </c>
      <c r="H246">
        <v>0.62944975700000005</v>
      </c>
      <c r="I246">
        <f t="shared" si="24"/>
        <v>5.1996467536761112E-2</v>
      </c>
      <c r="J246">
        <f t="shared" si="24"/>
        <v>1.0270047620271463</v>
      </c>
    </row>
    <row r="247" spans="1:10" x14ac:dyDescent="0.3">
      <c r="A247">
        <v>2001</v>
      </c>
      <c r="B247" t="s">
        <v>12</v>
      </c>
      <c r="C247">
        <v>2005</v>
      </c>
      <c r="D247">
        <v>123</v>
      </c>
      <c r="E247">
        <v>2</v>
      </c>
      <c r="F247">
        <v>5</v>
      </c>
      <c r="G247">
        <v>602.03242420000004</v>
      </c>
      <c r="H247">
        <v>0.61498792700000005</v>
      </c>
      <c r="I247">
        <f t="shared" si="24"/>
        <v>0.29067627190418299</v>
      </c>
      <c r="J247">
        <f t="shared" si="24"/>
        <v>0.77855489090160002</v>
      </c>
    </row>
    <row r="248" spans="1:10" x14ac:dyDescent="0.3">
      <c r="A248">
        <v>2001</v>
      </c>
      <c r="B248" t="s">
        <v>12</v>
      </c>
      <c r="C248">
        <v>2005</v>
      </c>
      <c r="D248">
        <v>124</v>
      </c>
      <c r="E248">
        <v>3</v>
      </c>
      <c r="F248">
        <v>5</v>
      </c>
      <c r="G248">
        <v>606.90904990000001</v>
      </c>
      <c r="H248">
        <v>0.601436572</v>
      </c>
      <c r="I248">
        <f t="shared" si="24"/>
        <v>0.51918993350995402</v>
      </c>
      <c r="J248">
        <f t="shared" si="24"/>
        <v>0.54574670526212443</v>
      </c>
    </row>
    <row r="249" spans="1:10" x14ac:dyDescent="0.3">
      <c r="A249">
        <v>2001</v>
      </c>
      <c r="B249" t="s">
        <v>12</v>
      </c>
      <c r="C249">
        <v>2005</v>
      </c>
      <c r="D249">
        <v>125</v>
      </c>
      <c r="E249">
        <v>4</v>
      </c>
      <c r="F249">
        <v>5</v>
      </c>
      <c r="G249">
        <v>611.97796819999996</v>
      </c>
      <c r="H249">
        <v>0.587834776</v>
      </c>
      <c r="I249">
        <f t="shared" si="24"/>
        <v>0.7567142284570717</v>
      </c>
      <c r="J249">
        <f t="shared" si="24"/>
        <v>0.31207195847862818</v>
      </c>
    </row>
    <row r="250" spans="1:10" x14ac:dyDescent="0.3">
      <c r="A250">
        <v>2001</v>
      </c>
      <c r="B250" t="s">
        <v>12</v>
      </c>
      <c r="C250">
        <v>2005</v>
      </c>
      <c r="D250">
        <v>126</v>
      </c>
      <c r="E250">
        <v>5</v>
      </c>
      <c r="F250">
        <v>5</v>
      </c>
      <c r="G250">
        <v>616.94598910000002</v>
      </c>
      <c r="H250">
        <v>0.57406343100000001</v>
      </c>
      <c r="I250">
        <f t="shared" si="24"/>
        <v>0.98951057507703399</v>
      </c>
      <c r="J250">
        <f t="shared" si="24"/>
        <v>7.5484411088330233E-2</v>
      </c>
    </row>
    <row r="251" spans="1:10" x14ac:dyDescent="0.3">
      <c r="A251">
        <v>2001</v>
      </c>
      <c r="B251" t="s">
        <v>12</v>
      </c>
      <c r="C251">
        <v>2005</v>
      </c>
      <c r="D251">
        <v>127</v>
      </c>
      <c r="E251">
        <v>6</v>
      </c>
      <c r="F251">
        <v>5</v>
      </c>
      <c r="G251">
        <v>621.27551689999996</v>
      </c>
      <c r="H251">
        <v>0.56146653000000002</v>
      </c>
      <c r="I251">
        <f t="shared" si="24"/>
        <v>1.192387792125283</v>
      </c>
      <c r="J251">
        <f t="shared" si="24"/>
        <v>-0.14092654312916938</v>
      </c>
    </row>
    <row r="252" spans="1:10" x14ac:dyDescent="0.3">
      <c r="A252">
        <v>2001</v>
      </c>
      <c r="B252" t="s">
        <v>8</v>
      </c>
      <c r="C252">
        <v>2001</v>
      </c>
      <c r="D252">
        <v>159</v>
      </c>
      <c r="E252">
        <v>-3</v>
      </c>
      <c r="F252">
        <v>6</v>
      </c>
      <c r="G252">
        <v>26.631855399999999</v>
      </c>
      <c r="I252">
        <f>(G252-AVERAGE(G$252:G$261))/_xlfn.STDEV.S(G$252:G$261)</f>
        <v>-0.98326978073572635</v>
      </c>
      <c r="J252" t="e">
        <f>(H252-AVERAGE(H$252:H$261))/_xlfn.STDEV.S(H$252:H$261)</f>
        <v>#DIV/0!</v>
      </c>
    </row>
    <row r="253" spans="1:10" x14ac:dyDescent="0.3">
      <c r="A253">
        <v>2001</v>
      </c>
      <c r="B253" t="s">
        <v>8</v>
      </c>
      <c r="C253">
        <v>2001</v>
      </c>
      <c r="D253">
        <v>160</v>
      </c>
      <c r="E253">
        <v>-2</v>
      </c>
      <c r="F253">
        <v>6</v>
      </c>
      <c r="G253">
        <v>24.787770399999999</v>
      </c>
      <c r="I253">
        <f t="shared" ref="I253:J261" si="25">(G253-AVERAGE(G$252:G$261))/_xlfn.STDEV.S(G$252:G$261)</f>
        <v>-1.5300439050645886</v>
      </c>
      <c r="J253" t="e">
        <f t="shared" si="25"/>
        <v>#DIV/0!</v>
      </c>
    </row>
    <row r="254" spans="1:10" x14ac:dyDescent="0.3">
      <c r="A254">
        <v>2001</v>
      </c>
      <c r="B254" t="s">
        <v>8</v>
      </c>
      <c r="C254">
        <v>2001</v>
      </c>
      <c r="D254">
        <v>161</v>
      </c>
      <c r="E254">
        <v>-1</v>
      </c>
      <c r="F254">
        <v>6</v>
      </c>
      <c r="G254">
        <v>24.68242433</v>
      </c>
      <c r="I254">
        <f t="shared" si="25"/>
        <v>-1.5612791817333631</v>
      </c>
      <c r="J254" t="e">
        <f t="shared" si="25"/>
        <v>#DIV/0!</v>
      </c>
    </row>
    <row r="255" spans="1:10" x14ac:dyDescent="0.3">
      <c r="A255">
        <v>2001</v>
      </c>
      <c r="B255" t="s">
        <v>8</v>
      </c>
      <c r="C255">
        <v>2001</v>
      </c>
      <c r="D255">
        <v>162</v>
      </c>
      <c r="E255">
        <v>0</v>
      </c>
      <c r="F255">
        <v>6</v>
      </c>
      <c r="G255">
        <v>32.998770970000002</v>
      </c>
      <c r="I255">
        <f t="shared" si="25"/>
        <v>0.90453077371949231</v>
      </c>
      <c r="J255" t="e">
        <f t="shared" si="25"/>
        <v>#DIV/0!</v>
      </c>
    </row>
    <row r="256" spans="1:10" x14ac:dyDescent="0.3">
      <c r="A256">
        <v>2001</v>
      </c>
      <c r="B256" t="s">
        <v>8</v>
      </c>
      <c r="C256">
        <v>2001</v>
      </c>
      <c r="D256">
        <v>163</v>
      </c>
      <c r="E256">
        <v>1</v>
      </c>
      <c r="F256">
        <v>6</v>
      </c>
      <c r="G256">
        <v>33.682021939999998</v>
      </c>
      <c r="I256">
        <f t="shared" si="25"/>
        <v>1.1071157688897766</v>
      </c>
      <c r="J256" t="e">
        <f t="shared" si="25"/>
        <v>#DIV/0!</v>
      </c>
    </row>
    <row r="257" spans="1:10" x14ac:dyDescent="0.3">
      <c r="A257">
        <v>2001</v>
      </c>
      <c r="B257" t="s">
        <v>8</v>
      </c>
      <c r="C257">
        <v>2001</v>
      </c>
      <c r="D257">
        <v>164</v>
      </c>
      <c r="E257">
        <v>2</v>
      </c>
      <c r="F257">
        <v>6</v>
      </c>
      <c r="G257">
        <v>32.422483530000001</v>
      </c>
      <c r="I257">
        <f t="shared" si="25"/>
        <v>0.73366063467073772</v>
      </c>
      <c r="J257" t="e">
        <f t="shared" si="25"/>
        <v>#DIV/0!</v>
      </c>
    </row>
    <row r="258" spans="1:10" x14ac:dyDescent="0.3">
      <c r="A258">
        <v>2001</v>
      </c>
      <c r="B258" t="s">
        <v>8</v>
      </c>
      <c r="C258">
        <v>2001</v>
      </c>
      <c r="D258">
        <v>165</v>
      </c>
      <c r="E258">
        <v>3</v>
      </c>
      <c r="F258">
        <v>6</v>
      </c>
      <c r="G258">
        <v>32.277637060000004</v>
      </c>
      <c r="I258">
        <f t="shared" si="25"/>
        <v>0.69071342681623238</v>
      </c>
      <c r="J258" t="e">
        <f t="shared" si="25"/>
        <v>#DIV/0!</v>
      </c>
    </row>
    <row r="259" spans="1:10" x14ac:dyDescent="0.3">
      <c r="A259">
        <v>2001</v>
      </c>
      <c r="B259" t="s">
        <v>8</v>
      </c>
      <c r="C259">
        <v>2001</v>
      </c>
      <c r="D259">
        <v>166</v>
      </c>
      <c r="E259">
        <v>4</v>
      </c>
      <c r="F259">
        <v>6</v>
      </c>
      <c r="G259">
        <v>31.241171640000001</v>
      </c>
      <c r="I259">
        <f t="shared" si="25"/>
        <v>0.3833997875763665</v>
      </c>
      <c r="J259" t="e">
        <f t="shared" si="25"/>
        <v>#DIV/0!</v>
      </c>
    </row>
    <row r="260" spans="1:10" x14ac:dyDescent="0.3">
      <c r="A260">
        <v>2001</v>
      </c>
      <c r="B260" t="s">
        <v>8</v>
      </c>
      <c r="C260">
        <v>2001</v>
      </c>
      <c r="D260">
        <v>167</v>
      </c>
      <c r="E260">
        <v>5</v>
      </c>
      <c r="F260">
        <v>6</v>
      </c>
      <c r="G260">
        <v>30.677953070000001</v>
      </c>
      <c r="I260">
        <f t="shared" si="25"/>
        <v>0.21640458918935934</v>
      </c>
      <c r="J260" t="e">
        <f t="shared" si="25"/>
        <v>#DIV/0!</v>
      </c>
    </row>
    <row r="261" spans="1:10" x14ac:dyDescent="0.3">
      <c r="A261">
        <v>2001</v>
      </c>
      <c r="B261" t="s">
        <v>8</v>
      </c>
      <c r="C261">
        <v>2001</v>
      </c>
      <c r="D261">
        <v>168</v>
      </c>
      <c r="E261">
        <v>6</v>
      </c>
      <c r="F261">
        <v>6</v>
      </c>
      <c r="G261">
        <v>30.078844289999999</v>
      </c>
      <c r="I261">
        <f t="shared" si="25"/>
        <v>3.8767886671723754E-2</v>
      </c>
      <c r="J261" t="e">
        <f t="shared" si="25"/>
        <v>#DIV/0!</v>
      </c>
    </row>
    <row r="262" spans="1:10" x14ac:dyDescent="0.3">
      <c r="A262">
        <v>2001</v>
      </c>
      <c r="B262" t="s">
        <v>9</v>
      </c>
      <c r="C262">
        <v>2002</v>
      </c>
      <c r="D262">
        <v>266</v>
      </c>
      <c r="E262">
        <v>-3</v>
      </c>
      <c r="F262">
        <v>6</v>
      </c>
      <c r="G262">
        <v>74.116486929999994</v>
      </c>
      <c r="I262">
        <f>(G262-AVERAGE(G$262:G$271))/_xlfn.STDEV.S(G$262:G$271)</f>
        <v>-1.5668824847960716</v>
      </c>
      <c r="J262" t="e">
        <f>(H262-AVERAGE(H$262:H$271))/_xlfn.STDEV.S(H$262:H$271)</f>
        <v>#DIV/0!</v>
      </c>
    </row>
    <row r="263" spans="1:10" x14ac:dyDescent="0.3">
      <c r="A263">
        <v>2001</v>
      </c>
      <c r="B263" t="s">
        <v>9</v>
      </c>
      <c r="C263">
        <v>2002</v>
      </c>
      <c r="D263">
        <v>267</v>
      </c>
      <c r="E263">
        <v>-2</v>
      </c>
      <c r="F263">
        <v>6</v>
      </c>
      <c r="G263">
        <v>72.607629430000003</v>
      </c>
      <c r="I263">
        <f t="shared" ref="I263:J271" si="26">(G263-AVERAGE(G$262:G$271))/_xlfn.STDEV.S(G$262:G$271)</f>
        <v>-1.7094482069529435</v>
      </c>
      <c r="J263" t="e">
        <f t="shared" si="26"/>
        <v>#DIV/0!</v>
      </c>
    </row>
    <row r="264" spans="1:10" x14ac:dyDescent="0.3">
      <c r="A264">
        <v>2001</v>
      </c>
      <c r="B264" t="s">
        <v>9</v>
      </c>
      <c r="C264">
        <v>2002</v>
      </c>
      <c r="D264">
        <v>268</v>
      </c>
      <c r="E264">
        <v>-1</v>
      </c>
      <c r="F264">
        <v>6</v>
      </c>
      <c r="G264">
        <v>83.263497380000004</v>
      </c>
      <c r="I264">
        <f t="shared" si="26"/>
        <v>-0.70261919261592098</v>
      </c>
      <c r="J264" t="e">
        <f t="shared" si="26"/>
        <v>#DIV/0!</v>
      </c>
    </row>
    <row r="265" spans="1:10" x14ac:dyDescent="0.3">
      <c r="A265">
        <v>2001</v>
      </c>
      <c r="B265" t="s">
        <v>9</v>
      </c>
      <c r="C265">
        <v>2002</v>
      </c>
      <c r="D265">
        <v>269</v>
      </c>
      <c r="E265">
        <v>0</v>
      </c>
      <c r="F265">
        <v>6</v>
      </c>
      <c r="G265">
        <v>93.08019625</v>
      </c>
      <c r="I265">
        <f t="shared" si="26"/>
        <v>0.22492019635759364</v>
      </c>
      <c r="J265" t="e">
        <f t="shared" si="26"/>
        <v>#DIV/0!</v>
      </c>
    </row>
    <row r="266" spans="1:10" x14ac:dyDescent="0.3">
      <c r="A266">
        <v>2001</v>
      </c>
      <c r="B266" t="s">
        <v>9</v>
      </c>
      <c r="C266">
        <v>2002</v>
      </c>
      <c r="D266">
        <v>270</v>
      </c>
      <c r="E266">
        <v>1</v>
      </c>
      <c r="F266">
        <v>6</v>
      </c>
      <c r="G266">
        <v>92.3408582</v>
      </c>
      <c r="I266">
        <f t="shared" si="26"/>
        <v>0.1550631932832118</v>
      </c>
      <c r="J266" t="e">
        <f t="shared" si="26"/>
        <v>#DIV/0!</v>
      </c>
    </row>
    <row r="267" spans="1:10" x14ac:dyDescent="0.3">
      <c r="A267">
        <v>2001</v>
      </c>
      <c r="B267" t="s">
        <v>9</v>
      </c>
      <c r="C267">
        <v>2002</v>
      </c>
      <c r="D267">
        <v>271</v>
      </c>
      <c r="E267">
        <v>2</v>
      </c>
      <c r="F267">
        <v>6</v>
      </c>
      <c r="G267">
        <v>93.905965649999999</v>
      </c>
      <c r="I267">
        <f t="shared" si="26"/>
        <v>0.30294374122253098</v>
      </c>
      <c r="J267" t="e">
        <f t="shared" si="26"/>
        <v>#DIV/0!</v>
      </c>
    </row>
    <row r="268" spans="1:10" x14ac:dyDescent="0.3">
      <c r="A268">
        <v>2001</v>
      </c>
      <c r="B268" t="s">
        <v>9</v>
      </c>
      <c r="C268">
        <v>2002</v>
      </c>
      <c r="D268">
        <v>272</v>
      </c>
      <c r="E268">
        <v>3</v>
      </c>
      <c r="F268">
        <v>6</v>
      </c>
      <c r="G268">
        <v>95.932529799999998</v>
      </c>
      <c r="I268">
        <f t="shared" si="26"/>
        <v>0.49442542954762364</v>
      </c>
      <c r="J268" t="e">
        <f t="shared" si="26"/>
        <v>#DIV/0!</v>
      </c>
    </row>
    <row r="269" spans="1:10" x14ac:dyDescent="0.3">
      <c r="A269">
        <v>2001</v>
      </c>
      <c r="B269" t="s">
        <v>9</v>
      </c>
      <c r="C269">
        <v>2002</v>
      </c>
      <c r="D269">
        <v>273</v>
      </c>
      <c r="E269">
        <v>4</v>
      </c>
      <c r="F269">
        <v>6</v>
      </c>
      <c r="G269">
        <v>97.949779750000005</v>
      </c>
      <c r="I269">
        <f t="shared" si="26"/>
        <v>0.68502705752950144</v>
      </c>
      <c r="J269" t="e">
        <f t="shared" si="26"/>
        <v>#DIV/0!</v>
      </c>
    </row>
    <row r="270" spans="1:10" x14ac:dyDescent="0.3">
      <c r="A270">
        <v>2001</v>
      </c>
      <c r="B270" t="s">
        <v>9</v>
      </c>
      <c r="C270">
        <v>2002</v>
      </c>
      <c r="D270">
        <v>274</v>
      </c>
      <c r="E270">
        <v>5</v>
      </c>
      <c r="F270">
        <v>6</v>
      </c>
      <c r="G270">
        <v>101.1929744</v>
      </c>
      <c r="I270">
        <f t="shared" si="26"/>
        <v>0.99146314402047531</v>
      </c>
      <c r="J270" t="e">
        <f t="shared" si="26"/>
        <v>#DIV/0!</v>
      </c>
    </row>
    <row r="271" spans="1:10" x14ac:dyDescent="0.3">
      <c r="A271">
        <v>2001</v>
      </c>
      <c r="B271" t="s">
        <v>9</v>
      </c>
      <c r="C271">
        <v>2002</v>
      </c>
      <c r="D271">
        <v>275</v>
      </c>
      <c r="E271">
        <v>6</v>
      </c>
      <c r="F271">
        <v>6</v>
      </c>
      <c r="G271">
        <v>102.6074078</v>
      </c>
      <c r="I271">
        <f t="shared" si="26"/>
        <v>1.1251071224039886</v>
      </c>
      <c r="J271" t="e">
        <f t="shared" si="26"/>
        <v>#DIV/0!</v>
      </c>
    </row>
    <row r="272" spans="1:10" x14ac:dyDescent="0.3">
      <c r="A272">
        <v>2001</v>
      </c>
      <c r="B272" t="s">
        <v>10</v>
      </c>
      <c r="C272">
        <v>2004</v>
      </c>
      <c r="D272">
        <v>257</v>
      </c>
      <c r="E272">
        <v>-3</v>
      </c>
      <c r="F272">
        <v>6</v>
      </c>
      <c r="G272">
        <v>88.036669680000003</v>
      </c>
      <c r="I272">
        <f>(G272-AVERAGE(G$272:G$281))/_xlfn.STDEV.S(G$272:G$281)</f>
        <v>-1.3227789464731332</v>
      </c>
      <c r="J272" t="e">
        <f>(H272-AVERAGE(H$272:H$281))/_xlfn.STDEV.S(H$272:H$281)</f>
        <v>#DIV/0!</v>
      </c>
    </row>
    <row r="273" spans="1:10" x14ac:dyDescent="0.3">
      <c r="A273">
        <v>2001</v>
      </c>
      <c r="B273" t="s">
        <v>10</v>
      </c>
      <c r="C273">
        <v>2004</v>
      </c>
      <c r="D273">
        <v>258</v>
      </c>
      <c r="E273">
        <v>-2</v>
      </c>
      <c r="F273">
        <v>6</v>
      </c>
      <c r="G273">
        <v>87.174523780000001</v>
      </c>
      <c r="I273">
        <f t="shared" ref="I273:J281" si="27">(G273-AVERAGE(G$272:G$281))/_xlfn.STDEV.S(G$272:G$281)</f>
        <v>-1.4277595848945692</v>
      </c>
      <c r="J273" t="e">
        <f t="shared" si="27"/>
        <v>#DIV/0!</v>
      </c>
    </row>
    <row r="274" spans="1:10" x14ac:dyDescent="0.3">
      <c r="A274">
        <v>2001</v>
      </c>
      <c r="B274" t="s">
        <v>10</v>
      </c>
      <c r="C274">
        <v>2004</v>
      </c>
      <c r="D274">
        <v>259</v>
      </c>
      <c r="E274">
        <v>-1</v>
      </c>
      <c r="F274">
        <v>6</v>
      </c>
      <c r="G274">
        <v>86.752041779999999</v>
      </c>
      <c r="I274">
        <f t="shared" si="27"/>
        <v>-1.4792038127005187</v>
      </c>
      <c r="J274" t="e">
        <f t="shared" si="27"/>
        <v>#DIV/0!</v>
      </c>
    </row>
    <row r="275" spans="1:10" x14ac:dyDescent="0.3">
      <c r="A275">
        <v>2001</v>
      </c>
      <c r="B275" t="s">
        <v>10</v>
      </c>
      <c r="C275">
        <v>2004</v>
      </c>
      <c r="D275">
        <v>260</v>
      </c>
      <c r="E275">
        <v>0</v>
      </c>
      <c r="F275">
        <v>6</v>
      </c>
      <c r="G275">
        <v>104.8689198</v>
      </c>
      <c r="I275">
        <f t="shared" si="27"/>
        <v>0.72682816024382602</v>
      </c>
      <c r="J275" t="e">
        <f t="shared" si="27"/>
        <v>#DIV/0!</v>
      </c>
    </row>
    <row r="276" spans="1:10" x14ac:dyDescent="0.3">
      <c r="A276">
        <v>2001</v>
      </c>
      <c r="B276" t="s">
        <v>10</v>
      </c>
      <c r="C276">
        <v>2004</v>
      </c>
      <c r="D276">
        <v>261</v>
      </c>
      <c r="E276">
        <v>1</v>
      </c>
      <c r="F276">
        <v>6</v>
      </c>
      <c r="G276">
        <v>100.4449724</v>
      </c>
      <c r="I276">
        <f t="shared" si="27"/>
        <v>0.1881388010589696</v>
      </c>
      <c r="J276" t="e">
        <f t="shared" si="27"/>
        <v>#DIV/0!</v>
      </c>
    </row>
    <row r="277" spans="1:10" x14ac:dyDescent="0.3">
      <c r="A277">
        <v>2001</v>
      </c>
      <c r="B277" t="s">
        <v>10</v>
      </c>
      <c r="C277">
        <v>2004</v>
      </c>
      <c r="D277">
        <v>262</v>
      </c>
      <c r="E277">
        <v>2</v>
      </c>
      <c r="F277">
        <v>6</v>
      </c>
      <c r="G277">
        <v>101.749306</v>
      </c>
      <c r="I277">
        <f t="shared" si="27"/>
        <v>0.34696316482678474</v>
      </c>
      <c r="J277" t="e">
        <f t="shared" si="27"/>
        <v>#DIV/0!</v>
      </c>
    </row>
    <row r="278" spans="1:10" x14ac:dyDescent="0.3">
      <c r="A278">
        <v>2001</v>
      </c>
      <c r="B278" t="s">
        <v>10</v>
      </c>
      <c r="C278">
        <v>2004</v>
      </c>
      <c r="D278">
        <v>263</v>
      </c>
      <c r="E278">
        <v>3</v>
      </c>
      <c r="F278">
        <v>6</v>
      </c>
      <c r="G278">
        <v>102.8609697</v>
      </c>
      <c r="I278">
        <f t="shared" si="27"/>
        <v>0.48232675576415951</v>
      </c>
      <c r="J278" t="e">
        <f t="shared" si="27"/>
        <v>#DIV/0!</v>
      </c>
    </row>
    <row r="279" spans="1:10" x14ac:dyDescent="0.3">
      <c r="A279">
        <v>2001</v>
      </c>
      <c r="B279" t="s">
        <v>10</v>
      </c>
      <c r="C279">
        <v>2004</v>
      </c>
      <c r="D279">
        <v>264</v>
      </c>
      <c r="E279">
        <v>4</v>
      </c>
      <c r="F279">
        <v>6</v>
      </c>
      <c r="G279">
        <v>104.38916810000001</v>
      </c>
      <c r="I279">
        <f t="shared" si="27"/>
        <v>0.66841039156944204</v>
      </c>
      <c r="J279" t="e">
        <f t="shared" si="27"/>
        <v>#DIV/0!</v>
      </c>
    </row>
    <row r="280" spans="1:10" x14ac:dyDescent="0.3">
      <c r="A280">
        <v>2001</v>
      </c>
      <c r="B280" t="s">
        <v>10</v>
      </c>
      <c r="C280">
        <v>2004</v>
      </c>
      <c r="D280">
        <v>265</v>
      </c>
      <c r="E280">
        <v>5</v>
      </c>
      <c r="F280">
        <v>6</v>
      </c>
      <c r="G280">
        <v>105.79928150000001</v>
      </c>
      <c r="I280">
        <f t="shared" si="27"/>
        <v>0.84011520971985199</v>
      </c>
      <c r="J280" t="e">
        <f t="shared" si="27"/>
        <v>#DIV/0!</v>
      </c>
    </row>
    <row r="281" spans="1:10" x14ac:dyDescent="0.3">
      <c r="A281">
        <v>2001</v>
      </c>
      <c r="B281" t="s">
        <v>10</v>
      </c>
      <c r="C281">
        <v>2004</v>
      </c>
      <c r="D281">
        <v>266</v>
      </c>
      <c r="E281">
        <v>6</v>
      </c>
      <c r="F281">
        <v>6</v>
      </c>
      <c r="G281">
        <v>106.9231083</v>
      </c>
      <c r="I281">
        <f t="shared" si="27"/>
        <v>0.97695986088518028</v>
      </c>
      <c r="J281" t="e">
        <f t="shared" si="27"/>
        <v>#DIV/0!</v>
      </c>
    </row>
    <row r="282" spans="1:10" x14ac:dyDescent="0.3">
      <c r="A282">
        <v>2001</v>
      </c>
      <c r="B282" t="s">
        <v>11</v>
      </c>
      <c r="C282">
        <v>2005</v>
      </c>
      <c r="D282">
        <v>88</v>
      </c>
      <c r="E282">
        <v>-3</v>
      </c>
      <c r="F282">
        <v>6</v>
      </c>
      <c r="G282">
        <v>133.90064960000001</v>
      </c>
      <c r="I282">
        <f>(G282-AVERAGE(G$282:G$291))/_xlfn.STDEV.S(G$282:G$291)</f>
        <v>-1.4119424802494325</v>
      </c>
      <c r="J282" t="e">
        <f>(H282-AVERAGE(H$282:H$291))/_xlfn.STDEV.S(H$282:H$291)</f>
        <v>#DIV/0!</v>
      </c>
    </row>
    <row r="283" spans="1:10" x14ac:dyDescent="0.3">
      <c r="A283">
        <v>2001</v>
      </c>
      <c r="B283" t="s">
        <v>11</v>
      </c>
      <c r="C283">
        <v>2005</v>
      </c>
      <c r="D283">
        <v>89</v>
      </c>
      <c r="E283">
        <v>-2</v>
      </c>
      <c r="F283">
        <v>6</v>
      </c>
      <c r="G283">
        <v>133.44624580000001</v>
      </c>
      <c r="I283">
        <f t="shared" ref="I283:J291" si="28">(G283-AVERAGE(G$282:G$291))/_xlfn.STDEV.S(G$282:G$291)</f>
        <v>-1.4355975554693827</v>
      </c>
      <c r="J283" t="e">
        <f t="shared" si="28"/>
        <v>#DIV/0!</v>
      </c>
    </row>
    <row r="284" spans="1:10" x14ac:dyDescent="0.3">
      <c r="A284">
        <v>2001</v>
      </c>
      <c r="B284" t="s">
        <v>11</v>
      </c>
      <c r="C284">
        <v>2005</v>
      </c>
      <c r="D284">
        <v>90</v>
      </c>
      <c r="E284">
        <v>-1</v>
      </c>
      <c r="F284">
        <v>6</v>
      </c>
      <c r="G284">
        <v>141.42332450000001</v>
      </c>
      <c r="I284">
        <f t="shared" si="28"/>
        <v>-1.0203316693038933</v>
      </c>
      <c r="J284" t="e">
        <f t="shared" si="28"/>
        <v>#DIV/0!</v>
      </c>
    </row>
    <row r="285" spans="1:10" x14ac:dyDescent="0.3">
      <c r="A285">
        <v>2001</v>
      </c>
      <c r="B285" t="s">
        <v>11</v>
      </c>
      <c r="C285">
        <v>2005</v>
      </c>
      <c r="D285">
        <v>91</v>
      </c>
      <c r="E285">
        <v>0</v>
      </c>
      <c r="F285">
        <v>6</v>
      </c>
      <c r="G285">
        <v>162.48664299999999</v>
      </c>
      <c r="I285">
        <f t="shared" si="28"/>
        <v>7.6169688077530953E-2</v>
      </c>
      <c r="J285" t="e">
        <f t="shared" si="28"/>
        <v>#DIV/0!</v>
      </c>
    </row>
    <row r="286" spans="1:10" x14ac:dyDescent="0.3">
      <c r="A286">
        <v>2001</v>
      </c>
      <c r="B286" t="s">
        <v>11</v>
      </c>
      <c r="C286">
        <v>2005</v>
      </c>
      <c r="D286">
        <v>92</v>
      </c>
      <c r="E286">
        <v>1</v>
      </c>
      <c r="F286">
        <v>6</v>
      </c>
      <c r="G286">
        <v>161.52556190000001</v>
      </c>
      <c r="I286">
        <f t="shared" si="28"/>
        <v>2.6138315732114274E-2</v>
      </c>
      <c r="J286" t="e">
        <f t="shared" si="28"/>
        <v>#DIV/0!</v>
      </c>
    </row>
    <row r="287" spans="1:10" x14ac:dyDescent="0.3">
      <c r="A287">
        <v>2001</v>
      </c>
      <c r="B287" t="s">
        <v>11</v>
      </c>
      <c r="C287">
        <v>2005</v>
      </c>
      <c r="D287">
        <v>93</v>
      </c>
      <c r="E287">
        <v>2</v>
      </c>
      <c r="F287">
        <v>6</v>
      </c>
      <c r="G287">
        <v>165.5025272</v>
      </c>
      <c r="I287">
        <f t="shared" si="28"/>
        <v>0.23316874399577156</v>
      </c>
      <c r="J287" t="e">
        <f t="shared" si="28"/>
        <v>#DIV/0!</v>
      </c>
    </row>
    <row r="288" spans="1:10" x14ac:dyDescent="0.3">
      <c r="A288">
        <v>2001</v>
      </c>
      <c r="B288" t="s">
        <v>11</v>
      </c>
      <c r="C288">
        <v>2005</v>
      </c>
      <c r="D288">
        <v>94</v>
      </c>
      <c r="E288">
        <v>3</v>
      </c>
      <c r="F288">
        <v>6</v>
      </c>
      <c r="G288">
        <v>169.6804611</v>
      </c>
      <c r="I288">
        <f t="shared" si="28"/>
        <v>0.45066107277577228</v>
      </c>
      <c r="J288" t="e">
        <f t="shared" si="28"/>
        <v>#DIV/0!</v>
      </c>
    </row>
    <row r="289" spans="1:10" x14ac:dyDescent="0.3">
      <c r="A289">
        <v>2001</v>
      </c>
      <c r="B289" t="s">
        <v>11</v>
      </c>
      <c r="C289">
        <v>2005</v>
      </c>
      <c r="D289">
        <v>95</v>
      </c>
      <c r="E289">
        <v>4</v>
      </c>
      <c r="F289">
        <v>6</v>
      </c>
      <c r="G289">
        <v>173.6939974</v>
      </c>
      <c r="I289">
        <f t="shared" si="28"/>
        <v>0.65959529179969401</v>
      </c>
      <c r="J289" t="e">
        <f t="shared" si="28"/>
        <v>#DIV/0!</v>
      </c>
    </row>
    <row r="290" spans="1:10" x14ac:dyDescent="0.3">
      <c r="A290">
        <v>2001</v>
      </c>
      <c r="B290" t="s">
        <v>11</v>
      </c>
      <c r="C290">
        <v>2005</v>
      </c>
      <c r="D290">
        <v>96</v>
      </c>
      <c r="E290">
        <v>5</v>
      </c>
      <c r="F290">
        <v>6</v>
      </c>
      <c r="G290">
        <v>177.2033107</v>
      </c>
      <c r="I290">
        <f t="shared" si="28"/>
        <v>0.84228097814710834</v>
      </c>
      <c r="J290" t="e">
        <f t="shared" si="28"/>
        <v>#DIV/0!</v>
      </c>
    </row>
    <row r="291" spans="1:10" x14ac:dyDescent="0.3">
      <c r="A291">
        <v>2001</v>
      </c>
      <c r="B291" t="s">
        <v>11</v>
      </c>
      <c r="C291">
        <v>2005</v>
      </c>
      <c r="D291">
        <v>97</v>
      </c>
      <c r="E291">
        <v>6</v>
      </c>
      <c r="F291">
        <v>6</v>
      </c>
      <c r="G291">
        <v>191.37183999999999</v>
      </c>
      <c r="I291">
        <f t="shared" si="28"/>
        <v>1.579857614494723</v>
      </c>
      <c r="J291" t="e">
        <f t="shared" si="28"/>
        <v>#DIV/0!</v>
      </c>
    </row>
    <row r="292" spans="1:10" x14ac:dyDescent="0.3">
      <c r="A292">
        <v>2001</v>
      </c>
      <c r="B292" t="s">
        <v>12</v>
      </c>
      <c r="C292">
        <v>2005</v>
      </c>
      <c r="D292">
        <v>118</v>
      </c>
      <c r="E292">
        <v>-3</v>
      </c>
      <c r="F292">
        <v>6</v>
      </c>
      <c r="G292">
        <v>268.10620669999997</v>
      </c>
      <c r="I292">
        <f>(G292-AVERAGE(G$292:G$301))/_xlfn.STDEV.S(G$292:G$301)</f>
        <v>-1.4781281695680415</v>
      </c>
      <c r="J292" t="e">
        <f>(H292-AVERAGE(H$292:H$301))/_xlfn.STDEV.S(H$292:H$301)</f>
        <v>#DIV/0!</v>
      </c>
    </row>
    <row r="293" spans="1:10" x14ac:dyDescent="0.3">
      <c r="A293">
        <v>2001</v>
      </c>
      <c r="B293" t="s">
        <v>12</v>
      </c>
      <c r="C293">
        <v>2005</v>
      </c>
      <c r="D293">
        <v>119</v>
      </c>
      <c r="E293">
        <v>-2</v>
      </c>
      <c r="F293">
        <v>6</v>
      </c>
      <c r="G293">
        <v>272.60932630000002</v>
      </c>
      <c r="I293">
        <f t="shared" ref="I293:J301" si="29">(G293-AVERAGE(G$292:G$301))/_xlfn.STDEV.S(G$292:G$301)</f>
        <v>-1.2675967032043687</v>
      </c>
      <c r="J293" t="e">
        <f t="shared" si="29"/>
        <v>#DIV/0!</v>
      </c>
    </row>
    <row r="294" spans="1:10" x14ac:dyDescent="0.3">
      <c r="A294">
        <v>2001</v>
      </c>
      <c r="B294" t="s">
        <v>12</v>
      </c>
      <c r="C294">
        <v>2005</v>
      </c>
      <c r="D294">
        <v>120</v>
      </c>
      <c r="E294">
        <v>-1</v>
      </c>
      <c r="F294">
        <v>6</v>
      </c>
      <c r="G294">
        <v>277.139386</v>
      </c>
      <c r="I294">
        <f t="shared" si="29"/>
        <v>-1.0558057236008143</v>
      </c>
      <c r="J294" t="e">
        <f t="shared" si="29"/>
        <v>#DIV/0!</v>
      </c>
    </row>
    <row r="295" spans="1:10" x14ac:dyDescent="0.3">
      <c r="A295">
        <v>2001</v>
      </c>
      <c r="B295" t="s">
        <v>12</v>
      </c>
      <c r="C295">
        <v>2005</v>
      </c>
      <c r="D295">
        <v>121</v>
      </c>
      <c r="E295">
        <v>0</v>
      </c>
      <c r="F295">
        <v>6</v>
      </c>
      <c r="G295">
        <v>296.60003010000003</v>
      </c>
      <c r="I295">
        <f t="shared" si="29"/>
        <v>-0.14597469473928457</v>
      </c>
      <c r="J295" t="e">
        <f t="shared" si="29"/>
        <v>#DIV/0!</v>
      </c>
    </row>
    <row r="296" spans="1:10" x14ac:dyDescent="0.3">
      <c r="A296">
        <v>2001</v>
      </c>
      <c r="B296" t="s">
        <v>12</v>
      </c>
      <c r="C296">
        <v>2005</v>
      </c>
      <c r="D296">
        <v>122</v>
      </c>
      <c r="E296">
        <v>1</v>
      </c>
      <c r="F296">
        <v>6</v>
      </c>
      <c r="G296">
        <v>298.22797989999998</v>
      </c>
      <c r="I296">
        <f t="shared" si="29"/>
        <v>-6.9864200458734121E-2</v>
      </c>
      <c r="J296" t="e">
        <f t="shared" si="29"/>
        <v>#DIV/0!</v>
      </c>
    </row>
    <row r="297" spans="1:10" x14ac:dyDescent="0.3">
      <c r="A297">
        <v>2001</v>
      </c>
      <c r="B297" t="s">
        <v>12</v>
      </c>
      <c r="C297">
        <v>2005</v>
      </c>
      <c r="D297">
        <v>123</v>
      </c>
      <c r="E297">
        <v>2</v>
      </c>
      <c r="F297">
        <v>6</v>
      </c>
      <c r="G297">
        <v>304.41402149999999</v>
      </c>
      <c r="I297">
        <f t="shared" si="29"/>
        <v>0.21934784024182141</v>
      </c>
      <c r="J297" t="e">
        <f t="shared" si="29"/>
        <v>#DIV/0!</v>
      </c>
    </row>
    <row r="298" spans="1:10" x14ac:dyDescent="0.3">
      <c r="A298">
        <v>2001</v>
      </c>
      <c r="B298" t="s">
        <v>12</v>
      </c>
      <c r="C298">
        <v>2005</v>
      </c>
      <c r="D298">
        <v>124</v>
      </c>
      <c r="E298">
        <v>3</v>
      </c>
      <c r="F298">
        <v>6</v>
      </c>
      <c r="G298">
        <v>310.73358359999997</v>
      </c>
      <c r="I298">
        <f t="shared" si="29"/>
        <v>0.51480227935760114</v>
      </c>
      <c r="J298" t="e">
        <f t="shared" si="29"/>
        <v>#DIV/0!</v>
      </c>
    </row>
    <row r="299" spans="1:10" x14ac:dyDescent="0.3">
      <c r="A299">
        <v>2001</v>
      </c>
      <c r="B299" t="s">
        <v>12</v>
      </c>
      <c r="C299">
        <v>2005</v>
      </c>
      <c r="D299">
        <v>125</v>
      </c>
      <c r="E299">
        <v>4</v>
      </c>
      <c r="F299">
        <v>6</v>
      </c>
      <c r="G299">
        <v>317.03518600000001</v>
      </c>
      <c r="I299">
        <f t="shared" si="29"/>
        <v>0.80941706012265868</v>
      </c>
      <c r="J299" t="e">
        <f t="shared" si="29"/>
        <v>#DIV/0!</v>
      </c>
    </row>
    <row r="300" spans="1:10" x14ac:dyDescent="0.3">
      <c r="A300">
        <v>2001</v>
      </c>
      <c r="B300" t="s">
        <v>12</v>
      </c>
      <c r="C300">
        <v>2005</v>
      </c>
      <c r="D300">
        <v>126</v>
      </c>
      <c r="E300">
        <v>5</v>
      </c>
      <c r="F300">
        <v>6</v>
      </c>
      <c r="G300">
        <v>323.18119150000001</v>
      </c>
      <c r="I300">
        <f t="shared" si="29"/>
        <v>1.0967573186834541</v>
      </c>
      <c r="J300" t="e">
        <f t="shared" si="29"/>
        <v>#DIV/0!</v>
      </c>
    </row>
    <row r="301" spans="1:10" x14ac:dyDescent="0.3">
      <c r="A301">
        <v>2001</v>
      </c>
      <c r="B301" t="s">
        <v>12</v>
      </c>
      <c r="C301">
        <v>2005</v>
      </c>
      <c r="D301">
        <v>127</v>
      </c>
      <c r="E301">
        <v>6</v>
      </c>
      <c r="F301">
        <v>6</v>
      </c>
      <c r="G301">
        <v>329.17634720000001</v>
      </c>
      <c r="I301">
        <f t="shared" si="29"/>
        <v>1.3770449931657214</v>
      </c>
      <c r="J301" t="e">
        <f t="shared" si="29"/>
        <v>#DIV/0!</v>
      </c>
    </row>
    <row r="302" spans="1:10" x14ac:dyDescent="0.3">
      <c r="A302">
        <v>2006</v>
      </c>
      <c r="B302" t="s">
        <v>8</v>
      </c>
      <c r="C302">
        <v>2001</v>
      </c>
      <c r="D302">
        <v>159</v>
      </c>
      <c r="E302">
        <v>-3</v>
      </c>
      <c r="F302">
        <v>1</v>
      </c>
      <c r="G302">
        <v>1058.063492</v>
      </c>
      <c r="H302">
        <v>0.53699371699999998</v>
      </c>
    </row>
    <row r="303" spans="1:10" x14ac:dyDescent="0.3">
      <c r="A303">
        <v>2006</v>
      </c>
      <c r="B303" t="s">
        <v>8</v>
      </c>
      <c r="C303">
        <v>2001</v>
      </c>
      <c r="D303">
        <v>160</v>
      </c>
      <c r="E303">
        <v>-2</v>
      </c>
      <c r="F303">
        <v>1</v>
      </c>
      <c r="G303">
        <v>1054.8501819999999</v>
      </c>
      <c r="H303">
        <v>0.54442632199999996</v>
      </c>
    </row>
    <row r="304" spans="1:10" x14ac:dyDescent="0.3">
      <c r="A304">
        <v>2006</v>
      </c>
      <c r="B304" t="s">
        <v>8</v>
      </c>
      <c r="C304">
        <v>2001</v>
      </c>
      <c r="D304">
        <v>161</v>
      </c>
      <c r="E304">
        <v>-1</v>
      </c>
      <c r="F304">
        <v>1</v>
      </c>
      <c r="G304">
        <v>1056.3489629999999</v>
      </c>
      <c r="H304">
        <v>0.56925012900000005</v>
      </c>
    </row>
    <row r="305" spans="1:8" x14ac:dyDescent="0.3">
      <c r="A305">
        <v>2006</v>
      </c>
      <c r="B305" t="s">
        <v>8</v>
      </c>
      <c r="C305">
        <v>2001</v>
      </c>
      <c r="D305">
        <v>162</v>
      </c>
      <c r="E305">
        <v>0</v>
      </c>
      <c r="F305">
        <v>1</v>
      </c>
      <c r="G305">
        <v>1080.805337</v>
      </c>
      <c r="H305">
        <v>0.689918696</v>
      </c>
    </row>
    <row r="306" spans="1:8" x14ac:dyDescent="0.3">
      <c r="A306">
        <v>2006</v>
      </c>
      <c r="B306" t="s">
        <v>8</v>
      </c>
      <c r="C306">
        <v>2001</v>
      </c>
      <c r="D306">
        <v>163</v>
      </c>
      <c r="E306">
        <v>1</v>
      </c>
      <c r="F306">
        <v>1</v>
      </c>
      <c r="G306">
        <v>1081.0692309999999</v>
      </c>
      <c r="H306">
        <v>0.72182357900000005</v>
      </c>
    </row>
    <row r="307" spans="1:8" x14ac:dyDescent="0.3">
      <c r="A307">
        <v>2006</v>
      </c>
      <c r="B307" t="s">
        <v>8</v>
      </c>
      <c r="C307">
        <v>2001</v>
      </c>
      <c r="D307">
        <v>164</v>
      </c>
      <c r="E307">
        <v>2</v>
      </c>
      <c r="F307">
        <v>1</v>
      </c>
      <c r="G307">
        <v>1076.122335</v>
      </c>
      <c r="H307">
        <v>0.70635932999999995</v>
      </c>
    </row>
    <row r="308" spans="1:8" x14ac:dyDescent="0.3">
      <c r="A308">
        <v>2006</v>
      </c>
      <c r="B308" t="s">
        <v>8</v>
      </c>
      <c r="C308">
        <v>2001</v>
      </c>
      <c r="D308">
        <v>165</v>
      </c>
      <c r="E308">
        <v>3</v>
      </c>
      <c r="F308">
        <v>1</v>
      </c>
      <c r="G308">
        <v>1075.238196</v>
      </c>
      <c r="H308">
        <v>0.696511141</v>
      </c>
    </row>
    <row r="309" spans="1:8" x14ac:dyDescent="0.3">
      <c r="A309">
        <v>2006</v>
      </c>
      <c r="B309" t="s">
        <v>8</v>
      </c>
      <c r="C309">
        <v>2001</v>
      </c>
      <c r="D309">
        <v>166</v>
      </c>
      <c r="E309">
        <v>4</v>
      </c>
      <c r="F309">
        <v>1</v>
      </c>
      <c r="G309">
        <v>1072.243455</v>
      </c>
      <c r="H309">
        <v>0.678422894</v>
      </c>
    </row>
    <row r="310" spans="1:8" x14ac:dyDescent="0.3">
      <c r="A310">
        <v>2006</v>
      </c>
      <c r="B310" t="s">
        <v>8</v>
      </c>
      <c r="C310">
        <v>2001</v>
      </c>
      <c r="D310">
        <v>167</v>
      </c>
      <c r="E310">
        <v>5</v>
      </c>
      <c r="F310">
        <v>1</v>
      </c>
      <c r="G310">
        <v>1070.871161</v>
      </c>
      <c r="H310">
        <v>0.66462120899999999</v>
      </c>
    </row>
    <row r="311" spans="1:8" x14ac:dyDescent="0.3">
      <c r="A311">
        <v>2006</v>
      </c>
      <c r="B311" t="s">
        <v>8</v>
      </c>
      <c r="C311">
        <v>2001</v>
      </c>
      <c r="D311">
        <v>168</v>
      </c>
      <c r="E311">
        <v>6</v>
      </c>
      <c r="F311">
        <v>1</v>
      </c>
      <c r="G311">
        <v>1069.8206620000001</v>
      </c>
      <c r="H311">
        <v>0.65360426699999996</v>
      </c>
    </row>
    <row r="312" spans="1:8" x14ac:dyDescent="0.3">
      <c r="A312">
        <v>2006</v>
      </c>
      <c r="B312" t="s">
        <v>9</v>
      </c>
      <c r="C312">
        <v>2002</v>
      </c>
      <c r="D312">
        <v>266</v>
      </c>
      <c r="E312">
        <v>-3</v>
      </c>
      <c r="F312">
        <v>1</v>
      </c>
      <c r="G312">
        <v>606.70639530000005</v>
      </c>
      <c r="H312">
        <v>0.64513400700000001</v>
      </c>
    </row>
    <row r="313" spans="1:8" x14ac:dyDescent="0.3">
      <c r="A313">
        <v>2006</v>
      </c>
      <c r="B313" t="s">
        <v>9</v>
      </c>
      <c r="C313">
        <v>2002</v>
      </c>
      <c r="D313">
        <v>267</v>
      </c>
      <c r="E313">
        <v>-2</v>
      </c>
      <c r="F313">
        <v>1</v>
      </c>
      <c r="G313">
        <v>602.46348669999998</v>
      </c>
      <c r="H313">
        <v>0.63513206200000005</v>
      </c>
    </row>
    <row r="314" spans="1:8" x14ac:dyDescent="0.3">
      <c r="A314">
        <v>2006</v>
      </c>
      <c r="B314" t="s">
        <v>9</v>
      </c>
      <c r="C314">
        <v>2002</v>
      </c>
      <c r="D314">
        <v>268</v>
      </c>
      <c r="E314">
        <v>-1</v>
      </c>
      <c r="F314">
        <v>1</v>
      </c>
      <c r="G314">
        <v>634.73205770000004</v>
      </c>
      <c r="H314">
        <v>0.74061434000000004</v>
      </c>
    </row>
    <row r="315" spans="1:8" x14ac:dyDescent="0.3">
      <c r="A315">
        <v>2006</v>
      </c>
      <c r="B315" t="s">
        <v>9</v>
      </c>
      <c r="C315">
        <v>2002</v>
      </c>
      <c r="D315">
        <v>269</v>
      </c>
      <c r="E315">
        <v>0</v>
      </c>
      <c r="F315">
        <v>1</v>
      </c>
      <c r="G315">
        <v>662.45409849999999</v>
      </c>
      <c r="H315">
        <v>0.81005318000000004</v>
      </c>
    </row>
    <row r="316" spans="1:8" x14ac:dyDescent="0.3">
      <c r="A316">
        <v>2006</v>
      </c>
      <c r="B316" t="s">
        <v>9</v>
      </c>
      <c r="C316">
        <v>2002</v>
      </c>
      <c r="D316">
        <v>270</v>
      </c>
      <c r="E316">
        <v>1</v>
      </c>
      <c r="F316">
        <v>1</v>
      </c>
      <c r="G316">
        <v>656.57660980000003</v>
      </c>
      <c r="H316">
        <v>0.75997821700000001</v>
      </c>
    </row>
    <row r="317" spans="1:8" x14ac:dyDescent="0.3">
      <c r="A317">
        <v>2006</v>
      </c>
      <c r="B317" t="s">
        <v>9</v>
      </c>
      <c r="C317">
        <v>2002</v>
      </c>
      <c r="D317">
        <v>271</v>
      </c>
      <c r="E317">
        <v>2</v>
      </c>
      <c r="F317">
        <v>1</v>
      </c>
      <c r="G317">
        <v>658.86406450000004</v>
      </c>
      <c r="H317">
        <v>0.73026820400000003</v>
      </c>
    </row>
    <row r="318" spans="1:8" x14ac:dyDescent="0.3">
      <c r="A318">
        <v>2006</v>
      </c>
      <c r="B318" t="s">
        <v>9</v>
      </c>
      <c r="C318">
        <v>2002</v>
      </c>
      <c r="D318">
        <v>272</v>
      </c>
      <c r="E318">
        <v>3</v>
      </c>
      <c r="F318">
        <v>1</v>
      </c>
      <c r="G318">
        <v>663.35038510000004</v>
      </c>
      <c r="H318">
        <v>0.71133188000000003</v>
      </c>
    </row>
    <row r="319" spans="1:8" x14ac:dyDescent="0.3">
      <c r="A319">
        <v>2006</v>
      </c>
      <c r="B319" t="s">
        <v>9</v>
      </c>
      <c r="C319">
        <v>2002</v>
      </c>
      <c r="D319">
        <v>273</v>
      </c>
      <c r="E319">
        <v>4</v>
      </c>
      <c r="F319">
        <v>1</v>
      </c>
      <c r="G319">
        <v>668.61664450000001</v>
      </c>
      <c r="H319">
        <v>0.69710592100000002</v>
      </c>
    </row>
    <row r="320" spans="1:8" x14ac:dyDescent="0.3">
      <c r="A320">
        <v>2006</v>
      </c>
      <c r="B320" t="s">
        <v>9</v>
      </c>
      <c r="C320">
        <v>2002</v>
      </c>
      <c r="D320">
        <v>274</v>
      </c>
      <c r="E320">
        <v>5</v>
      </c>
      <c r="F320">
        <v>1</v>
      </c>
      <c r="G320">
        <v>678.23860850000005</v>
      </c>
      <c r="H320">
        <v>0.69845962800000005</v>
      </c>
    </row>
    <row r="321" spans="1:8" x14ac:dyDescent="0.3">
      <c r="A321">
        <v>2006</v>
      </c>
      <c r="B321" t="s">
        <v>9</v>
      </c>
      <c r="C321">
        <v>2002</v>
      </c>
      <c r="D321">
        <v>275</v>
      </c>
      <c r="E321">
        <v>6</v>
      </c>
      <c r="F321">
        <v>1</v>
      </c>
      <c r="G321">
        <v>682.43430320000004</v>
      </c>
      <c r="H321">
        <v>0.68636677499999998</v>
      </c>
    </row>
    <row r="322" spans="1:8" x14ac:dyDescent="0.3">
      <c r="A322">
        <v>2006</v>
      </c>
      <c r="B322" t="s">
        <v>10</v>
      </c>
      <c r="C322">
        <v>2004</v>
      </c>
      <c r="D322">
        <v>257</v>
      </c>
      <c r="E322">
        <v>-3</v>
      </c>
      <c r="F322">
        <v>1</v>
      </c>
      <c r="G322">
        <v>943.79410859999996</v>
      </c>
      <c r="H322">
        <v>0.62511203400000004</v>
      </c>
    </row>
    <row r="323" spans="1:8" x14ac:dyDescent="0.3">
      <c r="A323">
        <v>2006</v>
      </c>
      <c r="B323" t="s">
        <v>10</v>
      </c>
      <c r="C323">
        <v>2004</v>
      </c>
      <c r="D323">
        <v>258</v>
      </c>
      <c r="E323">
        <v>-2</v>
      </c>
      <c r="F323">
        <v>1</v>
      </c>
      <c r="G323">
        <v>936.89177329999995</v>
      </c>
      <c r="H323">
        <v>0.61854438499999997</v>
      </c>
    </row>
    <row r="324" spans="1:8" x14ac:dyDescent="0.3">
      <c r="A324">
        <v>2006</v>
      </c>
      <c r="B324" t="s">
        <v>10</v>
      </c>
      <c r="C324">
        <v>2004</v>
      </c>
      <c r="D324">
        <v>259</v>
      </c>
      <c r="E324">
        <v>-1</v>
      </c>
      <c r="F324">
        <v>1</v>
      </c>
      <c r="G324">
        <v>931.58498459999998</v>
      </c>
      <c r="H324">
        <v>0.612575588</v>
      </c>
    </row>
    <row r="325" spans="1:8" x14ac:dyDescent="0.3">
      <c r="A325">
        <v>2006</v>
      </c>
      <c r="B325" t="s">
        <v>10</v>
      </c>
      <c r="C325">
        <v>2004</v>
      </c>
      <c r="D325">
        <v>260</v>
      </c>
      <c r="E325">
        <v>0</v>
      </c>
      <c r="F325">
        <v>1</v>
      </c>
      <c r="G325">
        <v>981.60775769999998</v>
      </c>
      <c r="H325">
        <v>0.79186810500000004</v>
      </c>
    </row>
    <row r="326" spans="1:8" x14ac:dyDescent="0.3">
      <c r="A326">
        <v>2006</v>
      </c>
      <c r="B326" t="s">
        <v>10</v>
      </c>
      <c r="C326">
        <v>2004</v>
      </c>
      <c r="D326">
        <v>261</v>
      </c>
      <c r="E326">
        <v>1</v>
      </c>
      <c r="F326">
        <v>1</v>
      </c>
      <c r="G326">
        <v>959.91391929999998</v>
      </c>
      <c r="H326">
        <v>0.73633171200000003</v>
      </c>
    </row>
    <row r="327" spans="1:8" x14ac:dyDescent="0.3">
      <c r="A327">
        <v>2006</v>
      </c>
      <c r="B327" t="s">
        <v>10</v>
      </c>
      <c r="C327">
        <v>2004</v>
      </c>
      <c r="D327">
        <v>262</v>
      </c>
      <c r="E327">
        <v>2</v>
      </c>
      <c r="F327">
        <v>1</v>
      </c>
      <c r="G327">
        <v>958.35450920000005</v>
      </c>
      <c r="H327">
        <v>0.71158411200000005</v>
      </c>
    </row>
    <row r="328" spans="1:8" x14ac:dyDescent="0.3">
      <c r="A328">
        <v>2006</v>
      </c>
      <c r="B328" t="s">
        <v>10</v>
      </c>
      <c r="C328">
        <v>2004</v>
      </c>
      <c r="D328">
        <v>263</v>
      </c>
      <c r="E328">
        <v>3</v>
      </c>
      <c r="F328">
        <v>1</v>
      </c>
      <c r="G328">
        <v>957.07615899999996</v>
      </c>
      <c r="H328">
        <v>0.69513334100000002</v>
      </c>
    </row>
    <row r="329" spans="1:8" x14ac:dyDescent="0.3">
      <c r="A329">
        <v>2006</v>
      </c>
      <c r="B329" t="s">
        <v>10</v>
      </c>
      <c r="C329">
        <v>2004</v>
      </c>
      <c r="D329">
        <v>264</v>
      </c>
      <c r="E329">
        <v>4</v>
      </c>
      <c r="F329">
        <v>1</v>
      </c>
      <c r="G329">
        <v>957.41712219999999</v>
      </c>
      <c r="H329">
        <v>0.68231278399999995</v>
      </c>
    </row>
    <row r="330" spans="1:8" x14ac:dyDescent="0.3">
      <c r="A330">
        <v>2006</v>
      </c>
      <c r="B330" t="s">
        <v>10</v>
      </c>
      <c r="C330">
        <v>2004</v>
      </c>
      <c r="D330">
        <v>265</v>
      </c>
      <c r="E330">
        <v>5</v>
      </c>
      <c r="F330">
        <v>1</v>
      </c>
      <c r="G330">
        <v>958.03117420000001</v>
      </c>
      <c r="H330">
        <v>0.67179317699999996</v>
      </c>
    </row>
    <row r="331" spans="1:8" x14ac:dyDescent="0.3">
      <c r="A331">
        <v>2006</v>
      </c>
      <c r="B331" t="s">
        <v>10</v>
      </c>
      <c r="C331">
        <v>2004</v>
      </c>
      <c r="D331">
        <v>266</v>
      </c>
      <c r="E331">
        <v>6</v>
      </c>
      <c r="F331">
        <v>1</v>
      </c>
      <c r="G331">
        <v>958.71507699999995</v>
      </c>
      <c r="H331">
        <v>0.66269798899999999</v>
      </c>
    </row>
    <row r="332" spans="1:8" x14ac:dyDescent="0.3">
      <c r="A332">
        <v>2006</v>
      </c>
      <c r="B332" t="s">
        <v>11</v>
      </c>
      <c r="C332">
        <v>2005</v>
      </c>
      <c r="D332">
        <v>88</v>
      </c>
      <c r="E332">
        <v>-3</v>
      </c>
      <c r="F332">
        <v>1</v>
      </c>
      <c r="G332">
        <v>2265.4090660000002</v>
      </c>
      <c r="H332">
        <v>0.63062573399999999</v>
      </c>
    </row>
    <row r="333" spans="1:8" x14ac:dyDescent="0.3">
      <c r="A333">
        <v>2006</v>
      </c>
      <c r="B333" t="s">
        <v>11</v>
      </c>
      <c r="C333">
        <v>2005</v>
      </c>
      <c r="D333">
        <v>89</v>
      </c>
      <c r="E333">
        <v>-2</v>
      </c>
      <c r="F333">
        <v>1</v>
      </c>
      <c r="G333">
        <v>2270.2025020000001</v>
      </c>
      <c r="H333">
        <v>0.62568438299999996</v>
      </c>
    </row>
    <row r="334" spans="1:8" x14ac:dyDescent="0.3">
      <c r="A334">
        <v>2006</v>
      </c>
      <c r="B334" t="s">
        <v>11</v>
      </c>
      <c r="C334">
        <v>2005</v>
      </c>
      <c r="D334">
        <v>90</v>
      </c>
      <c r="E334">
        <v>-1</v>
      </c>
      <c r="F334">
        <v>1</v>
      </c>
      <c r="G334">
        <v>2299.725895</v>
      </c>
      <c r="H334">
        <v>0.70965659800000003</v>
      </c>
    </row>
    <row r="335" spans="1:8" x14ac:dyDescent="0.3">
      <c r="A335">
        <v>2006</v>
      </c>
      <c r="B335" t="s">
        <v>11</v>
      </c>
      <c r="C335">
        <v>2005</v>
      </c>
      <c r="D335">
        <v>91</v>
      </c>
      <c r="E335">
        <v>0</v>
      </c>
      <c r="F335">
        <v>1</v>
      </c>
      <c r="G335">
        <v>2367.588647</v>
      </c>
      <c r="H335">
        <v>0.88257830199999998</v>
      </c>
    </row>
    <row r="336" spans="1:8" x14ac:dyDescent="0.3">
      <c r="A336">
        <v>2006</v>
      </c>
      <c r="B336" t="s">
        <v>11</v>
      </c>
      <c r="C336">
        <v>2005</v>
      </c>
      <c r="D336">
        <v>92</v>
      </c>
      <c r="E336">
        <v>1</v>
      </c>
      <c r="F336">
        <v>1</v>
      </c>
      <c r="G336">
        <v>2361.5709019999999</v>
      </c>
      <c r="H336">
        <v>0.79754255299999999</v>
      </c>
    </row>
    <row r="337" spans="1:8" x14ac:dyDescent="0.3">
      <c r="A337">
        <v>2006</v>
      </c>
      <c r="B337" t="s">
        <v>11</v>
      </c>
      <c r="C337">
        <v>2005</v>
      </c>
      <c r="D337">
        <v>93</v>
      </c>
      <c r="E337">
        <v>2</v>
      </c>
      <c r="F337">
        <v>1</v>
      </c>
      <c r="G337">
        <v>2369.7312740000002</v>
      </c>
      <c r="H337">
        <v>0.75854466099999995</v>
      </c>
    </row>
    <row r="338" spans="1:8" x14ac:dyDescent="0.3">
      <c r="A338">
        <v>2006</v>
      </c>
      <c r="B338" t="s">
        <v>11</v>
      </c>
      <c r="C338">
        <v>2005</v>
      </c>
      <c r="D338">
        <v>94</v>
      </c>
      <c r="E338">
        <v>3</v>
      </c>
      <c r="F338">
        <v>1</v>
      </c>
      <c r="G338">
        <v>2381.202198</v>
      </c>
      <c r="H338">
        <v>0.73651362899999995</v>
      </c>
    </row>
    <row r="339" spans="1:8" x14ac:dyDescent="0.3">
      <c r="A339">
        <v>2006</v>
      </c>
      <c r="B339" t="s">
        <v>11</v>
      </c>
      <c r="C339">
        <v>2005</v>
      </c>
      <c r="D339">
        <v>95</v>
      </c>
      <c r="E339">
        <v>4</v>
      </c>
      <c r="F339">
        <v>1</v>
      </c>
      <c r="G339">
        <v>2393.2901740000002</v>
      </c>
      <c r="H339">
        <v>0.72118877299999995</v>
      </c>
    </row>
    <row r="340" spans="1:8" x14ac:dyDescent="0.3">
      <c r="A340">
        <v>2006</v>
      </c>
      <c r="B340" t="s">
        <v>11</v>
      </c>
      <c r="C340">
        <v>2005</v>
      </c>
      <c r="D340">
        <v>96</v>
      </c>
      <c r="E340">
        <v>5</v>
      </c>
      <c r="F340">
        <v>1</v>
      </c>
      <c r="G340">
        <v>2404.822079</v>
      </c>
      <c r="H340">
        <v>0.70893483300000004</v>
      </c>
    </row>
    <row r="341" spans="1:8" x14ac:dyDescent="0.3">
      <c r="A341">
        <v>2006</v>
      </c>
      <c r="B341" t="s">
        <v>11</v>
      </c>
      <c r="C341">
        <v>2005</v>
      </c>
      <c r="D341">
        <v>97</v>
      </c>
      <c r="E341">
        <v>6</v>
      </c>
      <c r="F341">
        <v>1</v>
      </c>
      <c r="G341">
        <v>2450.1040109999999</v>
      </c>
      <c r="H341">
        <v>0.792805019</v>
      </c>
    </row>
    <row r="342" spans="1:8" x14ac:dyDescent="0.3">
      <c r="A342">
        <v>2006</v>
      </c>
      <c r="B342" t="s">
        <v>12</v>
      </c>
      <c r="C342">
        <v>2005</v>
      </c>
      <c r="D342">
        <v>118</v>
      </c>
      <c r="E342">
        <v>-3</v>
      </c>
      <c r="F342">
        <v>1</v>
      </c>
      <c r="G342">
        <v>2692.1081899999999</v>
      </c>
      <c r="H342">
        <v>0.65479362799999996</v>
      </c>
    </row>
    <row r="343" spans="1:8" x14ac:dyDescent="0.3">
      <c r="A343">
        <v>2006</v>
      </c>
      <c r="B343" t="s">
        <v>12</v>
      </c>
      <c r="C343">
        <v>2005</v>
      </c>
      <c r="D343">
        <v>119</v>
      </c>
      <c r="E343">
        <v>-2</v>
      </c>
      <c r="F343">
        <v>1</v>
      </c>
      <c r="G343">
        <v>2698.9883890000001</v>
      </c>
      <c r="H343">
        <v>0.649391669</v>
      </c>
    </row>
    <row r="344" spans="1:8" x14ac:dyDescent="0.3">
      <c r="A344">
        <v>2006</v>
      </c>
      <c r="B344" t="s">
        <v>12</v>
      </c>
      <c r="C344">
        <v>2005</v>
      </c>
      <c r="D344">
        <v>120</v>
      </c>
      <c r="E344">
        <v>-1</v>
      </c>
      <c r="F344">
        <v>1</v>
      </c>
      <c r="G344">
        <v>2705.0854939999999</v>
      </c>
      <c r="H344">
        <v>0.64432131299999995</v>
      </c>
    </row>
    <row r="345" spans="1:8" x14ac:dyDescent="0.3">
      <c r="A345">
        <v>2006</v>
      </c>
      <c r="B345" t="s">
        <v>12</v>
      </c>
      <c r="C345">
        <v>2005</v>
      </c>
      <c r="D345">
        <v>121</v>
      </c>
      <c r="E345">
        <v>0</v>
      </c>
      <c r="F345">
        <v>1</v>
      </c>
      <c r="G345">
        <v>2756.1649090000001</v>
      </c>
      <c r="H345">
        <v>0.77855572799999995</v>
      </c>
    </row>
    <row r="346" spans="1:8" x14ac:dyDescent="0.3">
      <c r="A346">
        <v>2006</v>
      </c>
      <c r="B346" t="s">
        <v>12</v>
      </c>
      <c r="C346">
        <v>2005</v>
      </c>
      <c r="D346">
        <v>122</v>
      </c>
      <c r="E346">
        <v>1</v>
      </c>
      <c r="F346">
        <v>1</v>
      </c>
      <c r="G346">
        <v>2749.8967969999999</v>
      </c>
      <c r="H346">
        <v>0.74757724999999997</v>
      </c>
    </row>
    <row r="347" spans="1:8" x14ac:dyDescent="0.3">
      <c r="A347">
        <v>2006</v>
      </c>
      <c r="B347" t="s">
        <v>12</v>
      </c>
      <c r="C347">
        <v>2005</v>
      </c>
      <c r="D347">
        <v>123</v>
      </c>
      <c r="E347">
        <v>2</v>
      </c>
      <c r="F347">
        <v>1</v>
      </c>
      <c r="G347">
        <v>2757.8335099999999</v>
      </c>
      <c r="H347">
        <v>0.72851838400000002</v>
      </c>
    </row>
    <row r="348" spans="1:8" x14ac:dyDescent="0.3">
      <c r="A348">
        <v>2006</v>
      </c>
      <c r="B348" t="s">
        <v>12</v>
      </c>
      <c r="C348">
        <v>2005</v>
      </c>
      <c r="D348">
        <v>124</v>
      </c>
      <c r="E348">
        <v>3</v>
      </c>
      <c r="F348">
        <v>1</v>
      </c>
      <c r="G348">
        <v>2765.3080319999999</v>
      </c>
      <c r="H348">
        <v>0.714352718</v>
      </c>
    </row>
    <row r="349" spans="1:8" x14ac:dyDescent="0.3">
      <c r="A349">
        <v>2006</v>
      </c>
      <c r="B349" t="s">
        <v>12</v>
      </c>
      <c r="C349">
        <v>2005</v>
      </c>
      <c r="D349">
        <v>125</v>
      </c>
      <c r="E349">
        <v>4</v>
      </c>
      <c r="F349">
        <v>1</v>
      </c>
      <c r="G349">
        <v>2772.5642210000001</v>
      </c>
      <c r="H349">
        <v>0.70282772100000002</v>
      </c>
    </row>
    <row r="350" spans="1:8" x14ac:dyDescent="0.3">
      <c r="A350">
        <v>2006</v>
      </c>
      <c r="B350" t="s">
        <v>12</v>
      </c>
      <c r="C350">
        <v>2005</v>
      </c>
      <c r="D350">
        <v>126</v>
      </c>
      <c r="E350">
        <v>5</v>
      </c>
      <c r="F350">
        <v>1</v>
      </c>
      <c r="G350">
        <v>2779.7875949999998</v>
      </c>
      <c r="H350">
        <v>0.69307688199999995</v>
      </c>
    </row>
    <row r="351" spans="1:8" x14ac:dyDescent="0.3">
      <c r="A351">
        <v>2006</v>
      </c>
      <c r="B351" t="s">
        <v>12</v>
      </c>
      <c r="C351">
        <v>2005</v>
      </c>
      <c r="D351">
        <v>127</v>
      </c>
      <c r="E351">
        <v>6</v>
      </c>
      <c r="F351">
        <v>1</v>
      </c>
      <c r="G351">
        <v>2787.0240690000001</v>
      </c>
      <c r="H351">
        <v>0.68472242100000003</v>
      </c>
    </row>
    <row r="352" spans="1:8" x14ac:dyDescent="0.3">
      <c r="A352">
        <v>2006</v>
      </c>
      <c r="B352" t="s">
        <v>8</v>
      </c>
      <c r="C352">
        <v>2001</v>
      </c>
      <c r="D352">
        <v>159</v>
      </c>
      <c r="E352">
        <v>-3</v>
      </c>
      <c r="F352">
        <v>2</v>
      </c>
      <c r="G352">
        <v>579.2263921</v>
      </c>
      <c r="H352">
        <v>0.61164358200000002</v>
      </c>
    </row>
    <row r="353" spans="1:8" x14ac:dyDescent="0.3">
      <c r="A353">
        <v>2006</v>
      </c>
      <c r="B353" t="s">
        <v>8</v>
      </c>
      <c r="C353">
        <v>2001</v>
      </c>
      <c r="D353">
        <v>160</v>
      </c>
      <c r="E353">
        <v>-2</v>
      </c>
      <c r="F353">
        <v>2</v>
      </c>
      <c r="G353">
        <v>578.17705869999998</v>
      </c>
      <c r="H353">
        <v>0.61931441399999998</v>
      </c>
    </row>
    <row r="354" spans="1:8" x14ac:dyDescent="0.3">
      <c r="A354">
        <v>2006</v>
      </c>
      <c r="B354" t="s">
        <v>8</v>
      </c>
      <c r="C354">
        <v>2001</v>
      </c>
      <c r="D354">
        <v>161</v>
      </c>
      <c r="E354">
        <v>-1</v>
      </c>
      <c r="F354">
        <v>2</v>
      </c>
      <c r="G354">
        <v>580.01898359999996</v>
      </c>
      <c r="H354">
        <v>0.64411744100000001</v>
      </c>
    </row>
    <row r="355" spans="1:8" x14ac:dyDescent="0.3">
      <c r="A355">
        <v>2006</v>
      </c>
      <c r="B355" t="s">
        <v>8</v>
      </c>
      <c r="C355">
        <v>2001</v>
      </c>
      <c r="D355">
        <v>162</v>
      </c>
      <c r="E355">
        <v>0</v>
      </c>
      <c r="F355">
        <v>2</v>
      </c>
      <c r="G355">
        <v>597.57178329999999</v>
      </c>
      <c r="H355">
        <v>0.76212366399999998</v>
      </c>
    </row>
    <row r="356" spans="1:8" x14ac:dyDescent="0.3">
      <c r="A356">
        <v>2006</v>
      </c>
      <c r="B356" t="s">
        <v>8</v>
      </c>
      <c r="C356">
        <v>2001</v>
      </c>
      <c r="D356">
        <v>163</v>
      </c>
      <c r="E356">
        <v>1</v>
      </c>
      <c r="F356">
        <v>2</v>
      </c>
      <c r="G356">
        <v>599.76140810000004</v>
      </c>
      <c r="H356">
        <v>0.78434423799999997</v>
      </c>
    </row>
    <row r="357" spans="1:8" x14ac:dyDescent="0.3">
      <c r="A357">
        <v>2006</v>
      </c>
      <c r="B357" t="s">
        <v>8</v>
      </c>
      <c r="C357">
        <v>2001</v>
      </c>
      <c r="D357">
        <v>164</v>
      </c>
      <c r="E357">
        <v>2</v>
      </c>
      <c r="F357">
        <v>2</v>
      </c>
      <c r="G357">
        <v>597.78174279999996</v>
      </c>
      <c r="H357">
        <v>0.76329893500000001</v>
      </c>
    </row>
    <row r="358" spans="1:8" x14ac:dyDescent="0.3">
      <c r="A358">
        <v>2006</v>
      </c>
      <c r="B358" t="s">
        <v>8</v>
      </c>
      <c r="C358">
        <v>2001</v>
      </c>
      <c r="D358">
        <v>165</v>
      </c>
      <c r="E358">
        <v>3</v>
      </c>
      <c r="F358">
        <v>2</v>
      </c>
      <c r="G358">
        <v>598.0673051</v>
      </c>
      <c r="H358">
        <v>0.75079871200000003</v>
      </c>
    </row>
    <row r="359" spans="1:8" x14ac:dyDescent="0.3">
      <c r="A359">
        <v>2006</v>
      </c>
      <c r="B359" t="s">
        <v>8</v>
      </c>
      <c r="C359">
        <v>2001</v>
      </c>
      <c r="D359">
        <v>166</v>
      </c>
      <c r="E359">
        <v>4</v>
      </c>
      <c r="F359">
        <v>2</v>
      </c>
      <c r="G359">
        <v>596.30681589999995</v>
      </c>
      <c r="H359">
        <v>0.73166202400000002</v>
      </c>
    </row>
    <row r="360" spans="1:8" x14ac:dyDescent="0.3">
      <c r="A360">
        <v>2006</v>
      </c>
      <c r="B360" t="s">
        <v>8</v>
      </c>
      <c r="C360">
        <v>2001</v>
      </c>
      <c r="D360">
        <v>167</v>
      </c>
      <c r="E360">
        <v>5</v>
      </c>
      <c r="F360">
        <v>2</v>
      </c>
      <c r="G360">
        <v>595.37313759999995</v>
      </c>
      <c r="H360">
        <v>0.71771310600000005</v>
      </c>
    </row>
    <row r="361" spans="1:8" x14ac:dyDescent="0.3">
      <c r="A361">
        <v>2006</v>
      </c>
      <c r="B361" t="s">
        <v>8</v>
      </c>
      <c r="C361">
        <v>2001</v>
      </c>
      <c r="D361">
        <v>168</v>
      </c>
      <c r="E361">
        <v>6</v>
      </c>
      <c r="F361">
        <v>2</v>
      </c>
      <c r="G361">
        <v>594.52004150000005</v>
      </c>
      <c r="H361">
        <v>0.70687363800000003</v>
      </c>
    </row>
    <row r="362" spans="1:8" x14ac:dyDescent="0.3">
      <c r="A362">
        <v>2006</v>
      </c>
      <c r="B362" t="s">
        <v>9</v>
      </c>
      <c r="C362">
        <v>2002</v>
      </c>
      <c r="D362">
        <v>266</v>
      </c>
      <c r="E362">
        <v>-3</v>
      </c>
      <c r="F362">
        <v>2</v>
      </c>
      <c r="G362">
        <v>294.72813239999999</v>
      </c>
      <c r="H362">
        <v>0.71944171099999998</v>
      </c>
    </row>
    <row r="363" spans="1:8" x14ac:dyDescent="0.3">
      <c r="A363">
        <v>2006</v>
      </c>
      <c r="B363" t="s">
        <v>9</v>
      </c>
      <c r="C363">
        <v>2002</v>
      </c>
      <c r="D363">
        <v>267</v>
      </c>
      <c r="E363">
        <v>-2</v>
      </c>
      <c r="F363">
        <v>2</v>
      </c>
      <c r="G363">
        <v>294.94037309999999</v>
      </c>
      <c r="H363">
        <v>0.70829226599999995</v>
      </c>
    </row>
    <row r="364" spans="1:8" x14ac:dyDescent="0.3">
      <c r="A364">
        <v>2006</v>
      </c>
      <c r="B364" t="s">
        <v>9</v>
      </c>
      <c r="C364">
        <v>2002</v>
      </c>
      <c r="D364">
        <v>268</v>
      </c>
      <c r="E364">
        <v>-1</v>
      </c>
      <c r="F364">
        <v>2</v>
      </c>
      <c r="G364">
        <v>320.4316455</v>
      </c>
      <c r="H364">
        <v>0.808052455</v>
      </c>
    </row>
    <row r="365" spans="1:8" x14ac:dyDescent="0.3">
      <c r="A365">
        <v>2006</v>
      </c>
      <c r="B365" t="s">
        <v>9</v>
      </c>
      <c r="C365">
        <v>2002</v>
      </c>
      <c r="D365">
        <v>269</v>
      </c>
      <c r="E365">
        <v>0</v>
      </c>
      <c r="F365">
        <v>2</v>
      </c>
      <c r="G365">
        <v>344.70065670000002</v>
      </c>
      <c r="H365">
        <v>0.85898127899999999</v>
      </c>
    </row>
    <row r="366" spans="1:8" x14ac:dyDescent="0.3">
      <c r="A366">
        <v>2006</v>
      </c>
      <c r="B366" t="s">
        <v>9</v>
      </c>
      <c r="C366">
        <v>2002</v>
      </c>
      <c r="D366">
        <v>270</v>
      </c>
      <c r="E366">
        <v>1</v>
      </c>
      <c r="F366">
        <v>2</v>
      </c>
      <c r="G366">
        <v>346.44576439999997</v>
      </c>
      <c r="H366">
        <v>0.803491026</v>
      </c>
    </row>
    <row r="367" spans="1:8" x14ac:dyDescent="0.3">
      <c r="A367">
        <v>2006</v>
      </c>
      <c r="B367" t="s">
        <v>9</v>
      </c>
      <c r="C367">
        <v>2002</v>
      </c>
      <c r="D367">
        <v>271</v>
      </c>
      <c r="E367">
        <v>2</v>
      </c>
      <c r="F367">
        <v>2</v>
      </c>
      <c r="G367">
        <v>352.93736410000002</v>
      </c>
      <c r="H367">
        <v>0.77456668900000003</v>
      </c>
    </row>
    <row r="368" spans="1:8" x14ac:dyDescent="0.3">
      <c r="A368">
        <v>2006</v>
      </c>
      <c r="B368" t="s">
        <v>9</v>
      </c>
      <c r="C368">
        <v>2002</v>
      </c>
      <c r="D368">
        <v>272</v>
      </c>
      <c r="E368">
        <v>3</v>
      </c>
      <c r="F368">
        <v>2</v>
      </c>
      <c r="G368">
        <v>360.66230839999997</v>
      </c>
      <c r="H368">
        <v>0.75729253399999996</v>
      </c>
    </row>
    <row r="369" spans="1:8" x14ac:dyDescent="0.3">
      <c r="A369">
        <v>2006</v>
      </c>
      <c r="B369" t="s">
        <v>9</v>
      </c>
      <c r="C369">
        <v>2002</v>
      </c>
      <c r="D369">
        <v>273</v>
      </c>
      <c r="E369">
        <v>4</v>
      </c>
      <c r="F369">
        <v>2</v>
      </c>
      <c r="G369">
        <v>368.36551150000003</v>
      </c>
      <c r="H369">
        <v>0.74478454999999999</v>
      </c>
    </row>
    <row r="370" spans="1:8" x14ac:dyDescent="0.3">
      <c r="A370">
        <v>2006</v>
      </c>
      <c r="B370" t="s">
        <v>9</v>
      </c>
      <c r="C370">
        <v>2002</v>
      </c>
      <c r="D370">
        <v>274</v>
      </c>
      <c r="E370">
        <v>5</v>
      </c>
      <c r="F370">
        <v>2</v>
      </c>
      <c r="G370">
        <v>378.86933269999997</v>
      </c>
      <c r="H370">
        <v>0.74747017999999998</v>
      </c>
    </row>
    <row r="371" spans="1:8" x14ac:dyDescent="0.3">
      <c r="A371">
        <v>2006</v>
      </c>
      <c r="B371" t="s">
        <v>9</v>
      </c>
      <c r="C371">
        <v>2002</v>
      </c>
      <c r="D371">
        <v>275</v>
      </c>
      <c r="E371">
        <v>6</v>
      </c>
      <c r="F371">
        <v>2</v>
      </c>
      <c r="G371">
        <v>385.86666480000002</v>
      </c>
      <c r="H371">
        <v>0.73681875799999996</v>
      </c>
    </row>
    <row r="372" spans="1:8" x14ac:dyDescent="0.3">
      <c r="A372">
        <v>2006</v>
      </c>
      <c r="B372" t="s">
        <v>10</v>
      </c>
      <c r="C372">
        <v>2004</v>
      </c>
      <c r="D372">
        <v>257</v>
      </c>
      <c r="E372">
        <v>-3</v>
      </c>
      <c r="F372">
        <v>2</v>
      </c>
      <c r="G372">
        <v>485.899429</v>
      </c>
      <c r="H372">
        <v>0.69361122500000005</v>
      </c>
    </row>
    <row r="373" spans="1:8" x14ac:dyDescent="0.3">
      <c r="A373">
        <v>2006</v>
      </c>
      <c r="B373" t="s">
        <v>10</v>
      </c>
      <c r="C373">
        <v>2004</v>
      </c>
      <c r="D373">
        <v>258</v>
      </c>
      <c r="E373">
        <v>-2</v>
      </c>
      <c r="F373">
        <v>2</v>
      </c>
      <c r="G373">
        <v>488.79573540000001</v>
      </c>
      <c r="H373">
        <v>0.68715223199999997</v>
      </c>
    </row>
    <row r="374" spans="1:8" x14ac:dyDescent="0.3">
      <c r="A374">
        <v>2006</v>
      </c>
      <c r="B374" t="s">
        <v>10</v>
      </c>
      <c r="C374">
        <v>2004</v>
      </c>
      <c r="D374">
        <v>259</v>
      </c>
      <c r="E374">
        <v>-1</v>
      </c>
      <c r="F374">
        <v>2</v>
      </c>
      <c r="G374">
        <v>492.57504469999998</v>
      </c>
      <c r="H374">
        <v>0.68131632099999995</v>
      </c>
    </row>
    <row r="375" spans="1:8" x14ac:dyDescent="0.3">
      <c r="A375">
        <v>2006</v>
      </c>
      <c r="B375" t="s">
        <v>10</v>
      </c>
      <c r="C375">
        <v>2004</v>
      </c>
      <c r="D375">
        <v>260</v>
      </c>
      <c r="E375">
        <v>0</v>
      </c>
      <c r="F375">
        <v>2</v>
      </c>
      <c r="G375">
        <v>535.21470050000005</v>
      </c>
      <c r="H375">
        <v>0.85377406300000003</v>
      </c>
    </row>
    <row r="376" spans="1:8" x14ac:dyDescent="0.3">
      <c r="A376">
        <v>2006</v>
      </c>
      <c r="B376" t="s">
        <v>10</v>
      </c>
      <c r="C376">
        <v>2004</v>
      </c>
      <c r="D376">
        <v>261</v>
      </c>
      <c r="E376">
        <v>1</v>
      </c>
      <c r="F376">
        <v>2</v>
      </c>
      <c r="G376">
        <v>530.50277830000005</v>
      </c>
      <c r="H376">
        <v>0.78853793999999999</v>
      </c>
    </row>
    <row r="377" spans="1:8" x14ac:dyDescent="0.3">
      <c r="A377">
        <v>2006</v>
      </c>
      <c r="B377" t="s">
        <v>10</v>
      </c>
      <c r="C377">
        <v>2004</v>
      </c>
      <c r="D377">
        <v>262</v>
      </c>
      <c r="E377">
        <v>2</v>
      </c>
      <c r="F377">
        <v>2</v>
      </c>
      <c r="G377">
        <v>536.99499660000004</v>
      </c>
      <c r="H377">
        <v>0.76438689400000004</v>
      </c>
    </row>
    <row r="378" spans="1:8" x14ac:dyDescent="0.3">
      <c r="A378">
        <v>2006</v>
      </c>
      <c r="B378" t="s">
        <v>10</v>
      </c>
      <c r="C378">
        <v>2004</v>
      </c>
      <c r="D378">
        <v>263</v>
      </c>
      <c r="E378">
        <v>3</v>
      </c>
      <c r="F378">
        <v>2</v>
      </c>
      <c r="G378">
        <v>543.61992480000004</v>
      </c>
      <c r="H378">
        <v>0.74850415100000001</v>
      </c>
    </row>
    <row r="379" spans="1:8" x14ac:dyDescent="0.3">
      <c r="A379">
        <v>2006</v>
      </c>
      <c r="B379" t="s">
        <v>10</v>
      </c>
      <c r="C379">
        <v>2004</v>
      </c>
      <c r="D379">
        <v>264</v>
      </c>
      <c r="E379">
        <v>4</v>
      </c>
      <c r="F379">
        <v>2</v>
      </c>
      <c r="G379">
        <v>550.76390679999997</v>
      </c>
      <c r="H379">
        <v>0.73659657899999997</v>
      </c>
    </row>
    <row r="380" spans="1:8" x14ac:dyDescent="0.3">
      <c r="A380">
        <v>2006</v>
      </c>
      <c r="B380" t="s">
        <v>10</v>
      </c>
      <c r="C380">
        <v>2004</v>
      </c>
      <c r="D380">
        <v>265</v>
      </c>
      <c r="E380">
        <v>5</v>
      </c>
      <c r="F380">
        <v>2</v>
      </c>
      <c r="G380">
        <v>557.74760609999998</v>
      </c>
      <c r="H380">
        <v>0.72707569699999997</v>
      </c>
    </row>
    <row r="381" spans="1:8" x14ac:dyDescent="0.3">
      <c r="A381">
        <v>2006</v>
      </c>
      <c r="B381" t="s">
        <v>10</v>
      </c>
      <c r="C381">
        <v>2004</v>
      </c>
      <c r="D381">
        <v>266</v>
      </c>
      <c r="E381">
        <v>6</v>
      </c>
      <c r="F381">
        <v>2</v>
      </c>
      <c r="G381">
        <v>564.77409950000003</v>
      </c>
      <c r="H381">
        <v>0.71900908900000005</v>
      </c>
    </row>
    <row r="382" spans="1:8" x14ac:dyDescent="0.3">
      <c r="A382">
        <v>2006</v>
      </c>
      <c r="B382" t="s">
        <v>11</v>
      </c>
      <c r="C382">
        <v>2005</v>
      </c>
      <c r="D382">
        <v>88</v>
      </c>
      <c r="E382">
        <v>-3</v>
      </c>
      <c r="F382">
        <v>2</v>
      </c>
      <c r="G382">
        <v>1291.6238840000001</v>
      </c>
      <c r="H382">
        <v>0.67195128900000001</v>
      </c>
    </row>
    <row r="383" spans="1:8" x14ac:dyDescent="0.3">
      <c r="A383">
        <v>2006</v>
      </c>
      <c r="B383" t="s">
        <v>11</v>
      </c>
      <c r="C383">
        <v>2005</v>
      </c>
      <c r="D383">
        <v>89</v>
      </c>
      <c r="E383">
        <v>-2</v>
      </c>
      <c r="F383">
        <v>2</v>
      </c>
      <c r="G383">
        <v>1291.2608090000001</v>
      </c>
      <c r="H383">
        <v>0.66717246699999999</v>
      </c>
    </row>
    <row r="384" spans="1:8" x14ac:dyDescent="0.3">
      <c r="A384">
        <v>2006</v>
      </c>
      <c r="B384" t="s">
        <v>11</v>
      </c>
      <c r="C384">
        <v>2005</v>
      </c>
      <c r="D384">
        <v>90</v>
      </c>
      <c r="E384">
        <v>-1</v>
      </c>
      <c r="F384">
        <v>2</v>
      </c>
      <c r="G384">
        <v>1307.89806</v>
      </c>
      <c r="H384">
        <v>0.75064069899999997</v>
      </c>
    </row>
    <row r="385" spans="1:8" x14ac:dyDescent="0.3">
      <c r="A385">
        <v>2006</v>
      </c>
      <c r="B385" t="s">
        <v>11</v>
      </c>
      <c r="C385">
        <v>2005</v>
      </c>
      <c r="D385">
        <v>91</v>
      </c>
      <c r="E385">
        <v>0</v>
      </c>
      <c r="F385">
        <v>2</v>
      </c>
      <c r="G385">
        <v>1352.472086</v>
      </c>
      <c r="H385">
        <v>0.90769352800000003</v>
      </c>
    </row>
    <row r="386" spans="1:8" x14ac:dyDescent="0.3">
      <c r="A386">
        <v>2006</v>
      </c>
      <c r="B386" t="s">
        <v>11</v>
      </c>
      <c r="C386">
        <v>2005</v>
      </c>
      <c r="D386">
        <v>92</v>
      </c>
      <c r="E386">
        <v>1</v>
      </c>
      <c r="F386">
        <v>2</v>
      </c>
      <c r="G386">
        <v>1349.277517</v>
      </c>
      <c r="H386">
        <v>0.81776383100000005</v>
      </c>
    </row>
    <row r="387" spans="1:8" x14ac:dyDescent="0.3">
      <c r="A387">
        <v>2006</v>
      </c>
      <c r="B387" t="s">
        <v>11</v>
      </c>
      <c r="C387">
        <v>2005</v>
      </c>
      <c r="D387">
        <v>93</v>
      </c>
      <c r="E387">
        <v>2</v>
      </c>
      <c r="F387">
        <v>2</v>
      </c>
      <c r="G387">
        <v>1353.8173159999999</v>
      </c>
      <c r="H387">
        <v>0.78313408799999995</v>
      </c>
    </row>
    <row r="388" spans="1:8" x14ac:dyDescent="0.3">
      <c r="A388">
        <v>2006</v>
      </c>
      <c r="B388" t="s">
        <v>11</v>
      </c>
      <c r="C388">
        <v>2005</v>
      </c>
      <c r="D388">
        <v>94</v>
      </c>
      <c r="E388">
        <v>3</v>
      </c>
      <c r="F388">
        <v>2</v>
      </c>
      <c r="G388">
        <v>1359.6313479999999</v>
      </c>
      <c r="H388">
        <v>0.76373152399999999</v>
      </c>
    </row>
    <row r="389" spans="1:8" x14ac:dyDescent="0.3">
      <c r="A389">
        <v>2006</v>
      </c>
      <c r="B389" t="s">
        <v>11</v>
      </c>
      <c r="C389">
        <v>2005</v>
      </c>
      <c r="D389">
        <v>95</v>
      </c>
      <c r="E389">
        <v>4</v>
      </c>
      <c r="F389">
        <v>2</v>
      </c>
      <c r="G389">
        <v>1364.770745</v>
      </c>
      <c r="H389">
        <v>0.75048281299999997</v>
      </c>
    </row>
    <row r="390" spans="1:8" x14ac:dyDescent="0.3">
      <c r="A390">
        <v>2006</v>
      </c>
      <c r="B390" t="s">
        <v>11</v>
      </c>
      <c r="C390">
        <v>2005</v>
      </c>
      <c r="D390">
        <v>96</v>
      </c>
      <c r="E390">
        <v>5</v>
      </c>
      <c r="F390">
        <v>2</v>
      </c>
      <c r="G390">
        <v>1368.8356719999999</v>
      </c>
      <c r="H390">
        <v>0.740083308</v>
      </c>
    </row>
    <row r="391" spans="1:8" x14ac:dyDescent="0.3">
      <c r="A391">
        <v>2006</v>
      </c>
      <c r="B391" t="s">
        <v>11</v>
      </c>
      <c r="C391">
        <v>2005</v>
      </c>
      <c r="D391">
        <v>97</v>
      </c>
      <c r="E391">
        <v>6</v>
      </c>
      <c r="F391">
        <v>2</v>
      </c>
      <c r="G391">
        <v>1396.099054</v>
      </c>
      <c r="H391">
        <v>0.82224070800000004</v>
      </c>
    </row>
    <row r="392" spans="1:8" x14ac:dyDescent="0.3">
      <c r="A392">
        <v>2006</v>
      </c>
      <c r="B392" t="s">
        <v>12</v>
      </c>
      <c r="C392">
        <v>2005</v>
      </c>
      <c r="D392">
        <v>118</v>
      </c>
      <c r="E392">
        <v>-3</v>
      </c>
      <c r="F392">
        <v>2</v>
      </c>
      <c r="G392">
        <v>1386.249601</v>
      </c>
      <c r="H392">
        <v>0.70004276399999998</v>
      </c>
    </row>
    <row r="393" spans="1:8" x14ac:dyDescent="0.3">
      <c r="A393">
        <v>2006</v>
      </c>
      <c r="B393" t="s">
        <v>12</v>
      </c>
      <c r="C393">
        <v>2005</v>
      </c>
      <c r="D393">
        <v>119</v>
      </c>
      <c r="E393">
        <v>-2</v>
      </c>
      <c r="F393">
        <v>2</v>
      </c>
      <c r="G393">
        <v>1380.5089290000001</v>
      </c>
      <c r="H393">
        <v>0.69485245100000004</v>
      </c>
    </row>
    <row r="394" spans="1:8" x14ac:dyDescent="0.3">
      <c r="A394">
        <v>2006</v>
      </c>
      <c r="B394" t="s">
        <v>12</v>
      </c>
      <c r="C394">
        <v>2005</v>
      </c>
      <c r="D394">
        <v>120</v>
      </c>
      <c r="E394">
        <v>-1</v>
      </c>
      <c r="F394">
        <v>2</v>
      </c>
      <c r="G394">
        <v>1373.8702940000001</v>
      </c>
      <c r="H394">
        <v>0.69002390599999996</v>
      </c>
    </row>
    <row r="395" spans="1:8" x14ac:dyDescent="0.3">
      <c r="A395">
        <v>2006</v>
      </c>
      <c r="B395" t="s">
        <v>12</v>
      </c>
      <c r="C395">
        <v>2005</v>
      </c>
      <c r="D395">
        <v>121</v>
      </c>
      <c r="E395">
        <v>0</v>
      </c>
      <c r="F395">
        <v>2</v>
      </c>
      <c r="G395">
        <v>1398.67569</v>
      </c>
      <c r="H395">
        <v>0.81851298900000002</v>
      </c>
    </row>
    <row r="396" spans="1:8" x14ac:dyDescent="0.3">
      <c r="A396">
        <v>2006</v>
      </c>
      <c r="B396" t="s">
        <v>12</v>
      </c>
      <c r="C396">
        <v>2005</v>
      </c>
      <c r="D396">
        <v>122</v>
      </c>
      <c r="E396">
        <v>1</v>
      </c>
      <c r="F396">
        <v>2</v>
      </c>
      <c r="G396">
        <v>1384.7357010000001</v>
      </c>
      <c r="H396">
        <v>0.78366744200000005</v>
      </c>
    </row>
    <row r="397" spans="1:8" x14ac:dyDescent="0.3">
      <c r="A397">
        <v>2006</v>
      </c>
      <c r="B397" t="s">
        <v>12</v>
      </c>
      <c r="C397">
        <v>2005</v>
      </c>
      <c r="D397">
        <v>123</v>
      </c>
      <c r="E397">
        <v>2</v>
      </c>
      <c r="F397">
        <v>2</v>
      </c>
      <c r="G397">
        <v>1377.930619</v>
      </c>
      <c r="H397">
        <v>0.76515688199999998</v>
      </c>
    </row>
    <row r="398" spans="1:8" x14ac:dyDescent="0.3">
      <c r="A398">
        <v>2006</v>
      </c>
      <c r="B398" t="s">
        <v>12</v>
      </c>
      <c r="C398">
        <v>2005</v>
      </c>
      <c r="D398">
        <v>124</v>
      </c>
      <c r="E398">
        <v>3</v>
      </c>
      <c r="F398">
        <v>2</v>
      </c>
      <c r="G398">
        <v>1370.99452</v>
      </c>
      <c r="H398">
        <v>0.75186509499999998</v>
      </c>
    </row>
    <row r="399" spans="1:8" x14ac:dyDescent="0.3">
      <c r="A399">
        <v>2006</v>
      </c>
      <c r="B399" t="s">
        <v>12</v>
      </c>
      <c r="C399">
        <v>2005</v>
      </c>
      <c r="D399">
        <v>125</v>
      </c>
      <c r="E399">
        <v>4</v>
      </c>
      <c r="F399">
        <v>2</v>
      </c>
      <c r="G399">
        <v>1364.471603</v>
      </c>
      <c r="H399">
        <v>0.74128752399999998</v>
      </c>
    </row>
    <row r="400" spans="1:8" x14ac:dyDescent="0.3">
      <c r="A400">
        <v>2006</v>
      </c>
      <c r="B400" t="s">
        <v>12</v>
      </c>
      <c r="C400">
        <v>2005</v>
      </c>
      <c r="D400">
        <v>126</v>
      </c>
      <c r="E400">
        <v>5</v>
      </c>
      <c r="F400">
        <v>2</v>
      </c>
      <c r="G400">
        <v>1357.8921789999999</v>
      </c>
      <c r="H400">
        <v>0.73233569799999998</v>
      </c>
    </row>
    <row r="401" spans="1:8" x14ac:dyDescent="0.3">
      <c r="A401">
        <v>2006</v>
      </c>
      <c r="B401" t="s">
        <v>12</v>
      </c>
      <c r="C401">
        <v>2005</v>
      </c>
      <c r="D401">
        <v>127</v>
      </c>
      <c r="E401">
        <v>6</v>
      </c>
      <c r="F401">
        <v>2</v>
      </c>
      <c r="G401">
        <v>1351.5791099999999</v>
      </c>
      <c r="H401">
        <v>0.72453537499999998</v>
      </c>
    </row>
    <row r="402" spans="1:8" x14ac:dyDescent="0.3">
      <c r="A402">
        <v>2006</v>
      </c>
      <c r="B402" t="s">
        <v>8</v>
      </c>
      <c r="C402">
        <v>2001</v>
      </c>
      <c r="D402">
        <v>159</v>
      </c>
      <c r="E402">
        <v>-3</v>
      </c>
      <c r="F402">
        <v>3</v>
      </c>
      <c r="G402">
        <v>479.69236110000003</v>
      </c>
      <c r="H402">
        <v>0.254141224</v>
      </c>
    </row>
    <row r="403" spans="1:8" x14ac:dyDescent="0.3">
      <c r="A403">
        <v>2006</v>
      </c>
      <c r="B403" t="s">
        <v>8</v>
      </c>
      <c r="C403">
        <v>2001</v>
      </c>
      <c r="D403">
        <v>160</v>
      </c>
      <c r="E403">
        <v>-2</v>
      </c>
      <c r="F403">
        <v>3</v>
      </c>
      <c r="G403">
        <v>476.12162590000003</v>
      </c>
      <c r="H403">
        <v>0.26054380999999999</v>
      </c>
    </row>
    <row r="404" spans="1:8" x14ac:dyDescent="0.3">
      <c r="A404">
        <v>2006</v>
      </c>
      <c r="B404" t="s">
        <v>8</v>
      </c>
      <c r="C404">
        <v>2001</v>
      </c>
      <c r="D404">
        <v>161</v>
      </c>
      <c r="E404">
        <v>-1</v>
      </c>
      <c r="F404">
        <v>3</v>
      </c>
      <c r="G404">
        <v>475.1208269</v>
      </c>
      <c r="H404">
        <v>0.28417817899999998</v>
      </c>
    </row>
    <row r="405" spans="1:8" x14ac:dyDescent="0.3">
      <c r="A405">
        <v>2006</v>
      </c>
      <c r="B405" t="s">
        <v>8</v>
      </c>
      <c r="C405">
        <v>2001</v>
      </c>
      <c r="D405">
        <v>162</v>
      </c>
      <c r="E405">
        <v>0</v>
      </c>
      <c r="F405">
        <v>3</v>
      </c>
      <c r="G405">
        <v>488.88901570000002</v>
      </c>
      <c r="H405">
        <v>0.407704556</v>
      </c>
    </row>
    <row r="406" spans="1:8" x14ac:dyDescent="0.3">
      <c r="A406">
        <v>2006</v>
      </c>
      <c r="B406" t="s">
        <v>8</v>
      </c>
      <c r="C406">
        <v>2001</v>
      </c>
      <c r="D406">
        <v>163</v>
      </c>
      <c r="E406">
        <v>1</v>
      </c>
      <c r="F406">
        <v>3</v>
      </c>
      <c r="G406">
        <v>489.6534145</v>
      </c>
      <c r="H406">
        <v>0.45866244099999998</v>
      </c>
    </row>
    <row r="407" spans="1:8" x14ac:dyDescent="0.3">
      <c r="A407">
        <v>2006</v>
      </c>
      <c r="B407" t="s">
        <v>8</v>
      </c>
      <c r="C407">
        <v>2001</v>
      </c>
      <c r="D407">
        <v>164</v>
      </c>
      <c r="E407">
        <v>2</v>
      </c>
      <c r="F407">
        <v>3</v>
      </c>
      <c r="G407">
        <v>484.9749132</v>
      </c>
      <c r="H407">
        <v>0.45889556999999997</v>
      </c>
    </row>
    <row r="408" spans="1:8" x14ac:dyDescent="0.3">
      <c r="A408">
        <v>2006</v>
      </c>
      <c r="B408" t="s">
        <v>8</v>
      </c>
      <c r="C408">
        <v>2001</v>
      </c>
      <c r="D408">
        <v>165</v>
      </c>
      <c r="E408">
        <v>3</v>
      </c>
      <c r="F408">
        <v>3</v>
      </c>
      <c r="G408">
        <v>480.96723930000002</v>
      </c>
      <c r="H408">
        <v>0.456840252</v>
      </c>
    </row>
    <row r="409" spans="1:8" x14ac:dyDescent="0.3">
      <c r="A409">
        <v>2006</v>
      </c>
      <c r="B409" t="s">
        <v>8</v>
      </c>
      <c r="C409">
        <v>2001</v>
      </c>
      <c r="D409">
        <v>166</v>
      </c>
      <c r="E409">
        <v>4</v>
      </c>
      <c r="F409">
        <v>3</v>
      </c>
      <c r="G409">
        <v>474.56988030000002</v>
      </c>
      <c r="H409">
        <v>0.44151490100000002</v>
      </c>
    </row>
    <row r="410" spans="1:8" x14ac:dyDescent="0.3">
      <c r="A410">
        <v>2006</v>
      </c>
      <c r="B410" t="s">
        <v>8</v>
      </c>
      <c r="C410">
        <v>2001</v>
      </c>
      <c r="D410">
        <v>167</v>
      </c>
      <c r="E410">
        <v>5</v>
      </c>
      <c r="F410">
        <v>3</v>
      </c>
      <c r="G410">
        <v>468.508195</v>
      </c>
      <c r="H410">
        <v>0.42733036000000002</v>
      </c>
    </row>
    <row r="411" spans="1:8" x14ac:dyDescent="0.3">
      <c r="A411">
        <v>2006</v>
      </c>
      <c r="B411" t="s">
        <v>8</v>
      </c>
      <c r="C411">
        <v>2001</v>
      </c>
      <c r="D411">
        <v>168</v>
      </c>
      <c r="E411">
        <v>6</v>
      </c>
      <c r="F411">
        <v>3</v>
      </c>
      <c r="G411">
        <v>462.54261960000002</v>
      </c>
      <c r="H411">
        <v>0.41497771999999999</v>
      </c>
    </row>
    <row r="412" spans="1:8" x14ac:dyDescent="0.3">
      <c r="A412">
        <v>2006</v>
      </c>
      <c r="B412" t="s">
        <v>9</v>
      </c>
      <c r="C412">
        <v>2002</v>
      </c>
      <c r="D412">
        <v>266</v>
      </c>
      <c r="E412">
        <v>-3</v>
      </c>
      <c r="F412">
        <v>3</v>
      </c>
      <c r="G412">
        <v>486.76213250000001</v>
      </c>
      <c r="H412">
        <v>0.33524192000000003</v>
      </c>
    </row>
    <row r="413" spans="1:8" x14ac:dyDescent="0.3">
      <c r="A413">
        <v>2006</v>
      </c>
      <c r="B413" t="s">
        <v>9</v>
      </c>
      <c r="C413">
        <v>2002</v>
      </c>
      <c r="D413">
        <v>267</v>
      </c>
      <c r="E413">
        <v>-2</v>
      </c>
      <c r="F413">
        <v>3</v>
      </c>
      <c r="G413">
        <v>490.93136629999998</v>
      </c>
      <c r="H413">
        <v>0.32719252399999998</v>
      </c>
    </row>
    <row r="414" spans="1:8" x14ac:dyDescent="0.3">
      <c r="A414">
        <v>2006</v>
      </c>
      <c r="B414" t="s">
        <v>9</v>
      </c>
      <c r="C414">
        <v>2002</v>
      </c>
      <c r="D414">
        <v>268</v>
      </c>
      <c r="E414">
        <v>-1</v>
      </c>
      <c r="F414">
        <v>3</v>
      </c>
      <c r="G414">
        <v>516.57581619999996</v>
      </c>
      <c r="H414">
        <v>0.44739020099999999</v>
      </c>
    </row>
    <row r="415" spans="1:8" x14ac:dyDescent="0.3">
      <c r="A415">
        <v>2006</v>
      </c>
      <c r="B415" t="s">
        <v>9</v>
      </c>
      <c r="C415">
        <v>2002</v>
      </c>
      <c r="D415">
        <v>269</v>
      </c>
      <c r="E415">
        <v>0</v>
      </c>
      <c r="F415">
        <v>3</v>
      </c>
      <c r="G415">
        <v>542.91522889999999</v>
      </c>
      <c r="H415">
        <v>0.57266043600000005</v>
      </c>
    </row>
    <row r="416" spans="1:8" x14ac:dyDescent="0.3">
      <c r="A416">
        <v>2006</v>
      </c>
      <c r="B416" t="s">
        <v>9</v>
      </c>
      <c r="C416">
        <v>2002</v>
      </c>
      <c r="D416">
        <v>270</v>
      </c>
      <c r="E416">
        <v>1</v>
      </c>
      <c r="F416">
        <v>3</v>
      </c>
      <c r="G416">
        <v>548.23468990000003</v>
      </c>
      <c r="H416">
        <v>0.56399603300000001</v>
      </c>
    </row>
    <row r="417" spans="1:8" x14ac:dyDescent="0.3">
      <c r="A417">
        <v>2006</v>
      </c>
      <c r="B417" t="s">
        <v>9</v>
      </c>
      <c r="C417">
        <v>2002</v>
      </c>
      <c r="D417">
        <v>271</v>
      </c>
      <c r="E417">
        <v>2</v>
      </c>
      <c r="F417">
        <v>3</v>
      </c>
      <c r="G417">
        <v>554.0507652</v>
      </c>
      <c r="H417">
        <v>0.54589045999999997</v>
      </c>
    </row>
    <row r="418" spans="1:8" x14ac:dyDescent="0.3">
      <c r="A418">
        <v>2006</v>
      </c>
      <c r="B418" t="s">
        <v>9</v>
      </c>
      <c r="C418">
        <v>2002</v>
      </c>
      <c r="D418">
        <v>272</v>
      </c>
      <c r="E418">
        <v>3</v>
      </c>
      <c r="F418">
        <v>3</v>
      </c>
      <c r="G418">
        <v>560.09437009999999</v>
      </c>
      <c r="H418">
        <v>0.52988392799999995</v>
      </c>
    </row>
    <row r="419" spans="1:8" x14ac:dyDescent="0.3">
      <c r="A419">
        <v>2006</v>
      </c>
      <c r="B419" t="s">
        <v>9</v>
      </c>
      <c r="C419">
        <v>2002</v>
      </c>
      <c r="D419">
        <v>273</v>
      </c>
      <c r="E419">
        <v>4</v>
      </c>
      <c r="F419">
        <v>3</v>
      </c>
      <c r="G419">
        <v>565.94685219999997</v>
      </c>
      <c r="H419">
        <v>0.51485324499999996</v>
      </c>
    </row>
    <row r="420" spans="1:8" x14ac:dyDescent="0.3">
      <c r="A420">
        <v>2006</v>
      </c>
      <c r="B420" t="s">
        <v>9</v>
      </c>
      <c r="C420">
        <v>2002</v>
      </c>
      <c r="D420">
        <v>274</v>
      </c>
      <c r="E420">
        <v>5</v>
      </c>
      <c r="F420">
        <v>3</v>
      </c>
      <c r="G420">
        <v>574.23624380000001</v>
      </c>
      <c r="H420">
        <v>0.51500901700000001</v>
      </c>
    </row>
    <row r="421" spans="1:8" x14ac:dyDescent="0.3">
      <c r="A421">
        <v>2006</v>
      </c>
      <c r="B421" t="s">
        <v>9</v>
      </c>
      <c r="C421">
        <v>2002</v>
      </c>
      <c r="D421">
        <v>275</v>
      </c>
      <c r="E421">
        <v>6</v>
      </c>
      <c r="F421">
        <v>3</v>
      </c>
      <c r="G421">
        <v>579.50342620000004</v>
      </c>
      <c r="H421">
        <v>0.49999576499999998</v>
      </c>
    </row>
    <row r="422" spans="1:8" x14ac:dyDescent="0.3">
      <c r="A422">
        <v>2006</v>
      </c>
      <c r="B422" t="s">
        <v>10</v>
      </c>
      <c r="C422">
        <v>2004</v>
      </c>
      <c r="D422">
        <v>257</v>
      </c>
      <c r="E422">
        <v>-3</v>
      </c>
      <c r="F422">
        <v>3</v>
      </c>
      <c r="G422">
        <v>594.26376219999997</v>
      </c>
      <c r="H422">
        <v>0.32718217399999999</v>
      </c>
    </row>
    <row r="423" spans="1:8" x14ac:dyDescent="0.3">
      <c r="A423">
        <v>2006</v>
      </c>
      <c r="B423" t="s">
        <v>10</v>
      </c>
      <c r="C423">
        <v>2004</v>
      </c>
      <c r="D423">
        <v>258</v>
      </c>
      <c r="E423">
        <v>-2</v>
      </c>
      <c r="F423">
        <v>3</v>
      </c>
      <c r="G423">
        <v>596.1868882</v>
      </c>
      <c r="H423">
        <v>0.32030978900000001</v>
      </c>
    </row>
    <row r="424" spans="1:8" x14ac:dyDescent="0.3">
      <c r="A424">
        <v>2006</v>
      </c>
      <c r="B424" t="s">
        <v>10</v>
      </c>
      <c r="C424">
        <v>2004</v>
      </c>
      <c r="D424">
        <v>259</v>
      </c>
      <c r="E424">
        <v>-1</v>
      </c>
      <c r="F424">
        <v>3</v>
      </c>
      <c r="G424">
        <v>598.26508200000001</v>
      </c>
      <c r="H424">
        <v>0.313949694</v>
      </c>
    </row>
    <row r="425" spans="1:8" x14ac:dyDescent="0.3">
      <c r="A425">
        <v>2006</v>
      </c>
      <c r="B425" t="s">
        <v>10</v>
      </c>
      <c r="C425">
        <v>2004</v>
      </c>
      <c r="D425">
        <v>260</v>
      </c>
      <c r="E425">
        <v>0</v>
      </c>
      <c r="F425">
        <v>3</v>
      </c>
      <c r="G425">
        <v>635.28779029999998</v>
      </c>
      <c r="H425">
        <v>0.51274404399999995</v>
      </c>
    </row>
    <row r="426" spans="1:8" x14ac:dyDescent="0.3">
      <c r="A426">
        <v>2006</v>
      </c>
      <c r="B426" t="s">
        <v>10</v>
      </c>
      <c r="C426">
        <v>2004</v>
      </c>
      <c r="D426">
        <v>261</v>
      </c>
      <c r="E426">
        <v>1</v>
      </c>
      <c r="F426">
        <v>3</v>
      </c>
      <c r="G426">
        <v>631.07869419999997</v>
      </c>
      <c r="H426">
        <v>0.49070612499999999</v>
      </c>
    </row>
    <row r="427" spans="1:8" x14ac:dyDescent="0.3">
      <c r="A427">
        <v>2006</v>
      </c>
      <c r="B427" t="s">
        <v>10</v>
      </c>
      <c r="C427">
        <v>2004</v>
      </c>
      <c r="D427">
        <v>262</v>
      </c>
      <c r="E427">
        <v>2</v>
      </c>
      <c r="F427">
        <v>3</v>
      </c>
      <c r="G427">
        <v>633.08265070000004</v>
      </c>
      <c r="H427">
        <v>0.47449021200000002</v>
      </c>
    </row>
    <row r="428" spans="1:8" x14ac:dyDescent="0.3">
      <c r="A428">
        <v>2006</v>
      </c>
      <c r="B428" t="s">
        <v>10</v>
      </c>
      <c r="C428">
        <v>2004</v>
      </c>
      <c r="D428">
        <v>263</v>
      </c>
      <c r="E428">
        <v>3</v>
      </c>
      <c r="F428">
        <v>3</v>
      </c>
      <c r="G428">
        <v>634.42864640000005</v>
      </c>
      <c r="H428">
        <v>0.46210223900000003</v>
      </c>
    </row>
    <row r="429" spans="1:8" x14ac:dyDescent="0.3">
      <c r="A429">
        <v>2006</v>
      </c>
      <c r="B429" t="s">
        <v>10</v>
      </c>
      <c r="C429">
        <v>2004</v>
      </c>
      <c r="D429">
        <v>264</v>
      </c>
      <c r="E429">
        <v>4</v>
      </c>
      <c r="F429">
        <v>3</v>
      </c>
      <c r="G429">
        <v>636.25172740000005</v>
      </c>
      <c r="H429">
        <v>0.45031599700000002</v>
      </c>
    </row>
    <row r="430" spans="1:8" x14ac:dyDescent="0.3">
      <c r="A430">
        <v>2006</v>
      </c>
      <c r="B430" t="s">
        <v>10</v>
      </c>
      <c r="C430">
        <v>2004</v>
      </c>
      <c r="D430">
        <v>265</v>
      </c>
      <c r="E430">
        <v>5</v>
      </c>
      <c r="F430">
        <v>3</v>
      </c>
      <c r="G430">
        <v>637.94934679999994</v>
      </c>
      <c r="H430">
        <v>0.439440055</v>
      </c>
    </row>
    <row r="431" spans="1:8" x14ac:dyDescent="0.3">
      <c r="A431">
        <v>2006</v>
      </c>
      <c r="B431" t="s">
        <v>10</v>
      </c>
      <c r="C431">
        <v>2004</v>
      </c>
      <c r="D431">
        <v>266</v>
      </c>
      <c r="E431">
        <v>6</v>
      </c>
      <c r="F431">
        <v>3</v>
      </c>
      <c r="G431">
        <v>639.76413290000005</v>
      </c>
      <c r="H431">
        <v>0.42855132200000001</v>
      </c>
    </row>
    <row r="432" spans="1:8" x14ac:dyDescent="0.3">
      <c r="A432">
        <v>2006</v>
      </c>
      <c r="B432" t="s">
        <v>11</v>
      </c>
      <c r="C432">
        <v>2005</v>
      </c>
      <c r="D432">
        <v>88</v>
      </c>
      <c r="E432">
        <v>-3</v>
      </c>
      <c r="F432">
        <v>3</v>
      </c>
      <c r="G432">
        <v>760.17341980000003</v>
      </c>
      <c r="H432">
        <v>0.41301015899999999</v>
      </c>
    </row>
    <row r="433" spans="1:8" x14ac:dyDescent="0.3">
      <c r="A433">
        <v>2006</v>
      </c>
      <c r="B433" t="s">
        <v>11</v>
      </c>
      <c r="C433">
        <v>2005</v>
      </c>
      <c r="D433">
        <v>89</v>
      </c>
      <c r="E433">
        <v>-2</v>
      </c>
      <c r="F433">
        <v>3</v>
      </c>
      <c r="G433">
        <v>752.17033890000005</v>
      </c>
      <c r="H433">
        <v>0.406833573</v>
      </c>
    </row>
    <row r="434" spans="1:8" x14ac:dyDescent="0.3">
      <c r="A434">
        <v>2006</v>
      </c>
      <c r="B434" t="s">
        <v>11</v>
      </c>
      <c r="C434">
        <v>2005</v>
      </c>
      <c r="D434">
        <v>90</v>
      </c>
      <c r="E434">
        <v>-1</v>
      </c>
      <c r="F434">
        <v>3</v>
      </c>
      <c r="G434">
        <v>760.38688179999997</v>
      </c>
      <c r="H434">
        <v>0.49338975699999998</v>
      </c>
    </row>
    <row r="435" spans="1:8" x14ac:dyDescent="0.3">
      <c r="A435">
        <v>2006</v>
      </c>
      <c r="B435" t="s">
        <v>11</v>
      </c>
      <c r="C435">
        <v>2005</v>
      </c>
      <c r="D435">
        <v>91</v>
      </c>
      <c r="E435">
        <v>0</v>
      </c>
      <c r="F435">
        <v>3</v>
      </c>
      <c r="G435">
        <v>797.19069260000003</v>
      </c>
      <c r="H435">
        <v>0.71996911600000002</v>
      </c>
    </row>
    <row r="436" spans="1:8" x14ac:dyDescent="0.3">
      <c r="A436">
        <v>2006</v>
      </c>
      <c r="B436" t="s">
        <v>11</v>
      </c>
      <c r="C436">
        <v>2005</v>
      </c>
      <c r="D436">
        <v>92</v>
      </c>
      <c r="E436">
        <v>1</v>
      </c>
      <c r="F436">
        <v>3</v>
      </c>
      <c r="G436">
        <v>790.13720530000001</v>
      </c>
      <c r="H436">
        <v>0.70652234300000005</v>
      </c>
    </row>
    <row r="437" spans="1:8" x14ac:dyDescent="0.3">
      <c r="A437">
        <v>2006</v>
      </c>
      <c r="B437" t="s">
        <v>11</v>
      </c>
      <c r="C437">
        <v>2005</v>
      </c>
      <c r="D437">
        <v>93</v>
      </c>
      <c r="E437">
        <v>2</v>
      </c>
      <c r="F437">
        <v>3</v>
      </c>
      <c r="G437">
        <v>785.25305179999998</v>
      </c>
      <c r="H437">
        <v>0.68432886400000004</v>
      </c>
    </row>
    <row r="438" spans="1:8" x14ac:dyDescent="0.3">
      <c r="A438">
        <v>2006</v>
      </c>
      <c r="B438" t="s">
        <v>11</v>
      </c>
      <c r="C438">
        <v>2005</v>
      </c>
      <c r="D438">
        <v>94</v>
      </c>
      <c r="E438">
        <v>3</v>
      </c>
      <c r="F438">
        <v>3</v>
      </c>
      <c r="G438">
        <v>780.55394260000003</v>
      </c>
      <c r="H438">
        <v>0.66827665000000003</v>
      </c>
    </row>
    <row r="439" spans="1:8" x14ac:dyDescent="0.3">
      <c r="A439">
        <v>2006</v>
      </c>
      <c r="B439" t="s">
        <v>11</v>
      </c>
      <c r="C439">
        <v>2005</v>
      </c>
      <c r="D439">
        <v>95</v>
      </c>
      <c r="E439">
        <v>4</v>
      </c>
      <c r="F439">
        <v>3</v>
      </c>
      <c r="G439">
        <v>775.64406180000003</v>
      </c>
      <c r="H439">
        <v>0.65404219799999996</v>
      </c>
    </row>
    <row r="440" spans="1:8" x14ac:dyDescent="0.3">
      <c r="A440">
        <v>2006</v>
      </c>
      <c r="B440" t="s">
        <v>11</v>
      </c>
      <c r="C440">
        <v>2005</v>
      </c>
      <c r="D440">
        <v>96</v>
      </c>
      <c r="E440">
        <v>5</v>
      </c>
      <c r="F440">
        <v>3</v>
      </c>
      <c r="G440">
        <v>770.4440161</v>
      </c>
      <c r="H440">
        <v>0.64025599799999999</v>
      </c>
    </row>
    <row r="441" spans="1:8" x14ac:dyDescent="0.3">
      <c r="A441">
        <v>2006</v>
      </c>
      <c r="B441" t="s">
        <v>11</v>
      </c>
      <c r="C441">
        <v>2005</v>
      </c>
      <c r="D441">
        <v>97</v>
      </c>
      <c r="E441">
        <v>6</v>
      </c>
      <c r="F441">
        <v>3</v>
      </c>
      <c r="G441">
        <v>787.4230652</v>
      </c>
      <c r="H441">
        <v>0.73355858900000004</v>
      </c>
    </row>
    <row r="442" spans="1:8" x14ac:dyDescent="0.3">
      <c r="A442">
        <v>2006</v>
      </c>
      <c r="B442" t="s">
        <v>12</v>
      </c>
      <c r="C442">
        <v>2005</v>
      </c>
      <c r="D442">
        <v>118</v>
      </c>
      <c r="E442">
        <v>-3</v>
      </c>
      <c r="F442">
        <v>3</v>
      </c>
      <c r="G442">
        <v>805.88926030000005</v>
      </c>
      <c r="H442">
        <v>0.55597212100000004</v>
      </c>
    </row>
    <row r="443" spans="1:8" x14ac:dyDescent="0.3">
      <c r="A443">
        <v>2006</v>
      </c>
      <c r="B443" t="s">
        <v>12</v>
      </c>
      <c r="C443">
        <v>2005</v>
      </c>
      <c r="D443">
        <v>119</v>
      </c>
      <c r="E443">
        <v>-2</v>
      </c>
      <c r="F443">
        <v>3</v>
      </c>
      <c r="G443">
        <v>809.78075799999999</v>
      </c>
      <c r="H443">
        <v>0.54642828300000001</v>
      </c>
    </row>
    <row r="444" spans="1:8" x14ac:dyDescent="0.3">
      <c r="A444">
        <v>2006</v>
      </c>
      <c r="B444" t="s">
        <v>12</v>
      </c>
      <c r="C444">
        <v>2005</v>
      </c>
      <c r="D444">
        <v>120</v>
      </c>
      <c r="E444">
        <v>-1</v>
      </c>
      <c r="F444">
        <v>3</v>
      </c>
      <c r="G444">
        <v>814.14594499999998</v>
      </c>
      <c r="H444">
        <v>0.53714510299999996</v>
      </c>
    </row>
    <row r="445" spans="1:8" x14ac:dyDescent="0.3">
      <c r="A445">
        <v>2006</v>
      </c>
      <c r="B445" t="s">
        <v>12</v>
      </c>
      <c r="C445">
        <v>2005</v>
      </c>
      <c r="D445">
        <v>121</v>
      </c>
      <c r="E445">
        <v>0</v>
      </c>
      <c r="F445">
        <v>3</v>
      </c>
      <c r="G445">
        <v>848.70217230000003</v>
      </c>
      <c r="H445">
        <v>0.681454216</v>
      </c>
    </row>
    <row r="446" spans="1:8" x14ac:dyDescent="0.3">
      <c r="A446">
        <v>2006</v>
      </c>
      <c r="B446" t="s">
        <v>12</v>
      </c>
      <c r="C446">
        <v>2005</v>
      </c>
      <c r="D446">
        <v>122</v>
      </c>
      <c r="E446">
        <v>1</v>
      </c>
      <c r="F446">
        <v>3</v>
      </c>
      <c r="G446">
        <v>851.4457701</v>
      </c>
      <c r="H446">
        <v>0.663599414</v>
      </c>
    </row>
    <row r="447" spans="1:8" x14ac:dyDescent="0.3">
      <c r="A447">
        <v>2006</v>
      </c>
      <c r="B447" t="s">
        <v>12</v>
      </c>
      <c r="C447">
        <v>2005</v>
      </c>
      <c r="D447">
        <v>123</v>
      </c>
      <c r="E447">
        <v>2</v>
      </c>
      <c r="F447">
        <v>3</v>
      </c>
      <c r="G447">
        <v>858.80330130000004</v>
      </c>
      <c r="H447">
        <v>0.64917353899999997</v>
      </c>
    </row>
    <row r="448" spans="1:8" x14ac:dyDescent="0.3">
      <c r="A448">
        <v>2006</v>
      </c>
      <c r="B448" t="s">
        <v>12</v>
      </c>
      <c r="C448">
        <v>2005</v>
      </c>
      <c r="D448">
        <v>124</v>
      </c>
      <c r="E448">
        <v>3</v>
      </c>
      <c r="F448">
        <v>3</v>
      </c>
      <c r="G448">
        <v>866.37974280000003</v>
      </c>
      <c r="H448">
        <v>0.63659067199999997</v>
      </c>
    </row>
    <row r="449" spans="1:8" x14ac:dyDescent="0.3">
      <c r="A449">
        <v>2006</v>
      </c>
      <c r="B449" t="s">
        <v>12</v>
      </c>
      <c r="C449">
        <v>2005</v>
      </c>
      <c r="D449">
        <v>125</v>
      </c>
      <c r="E449">
        <v>4</v>
      </c>
      <c r="F449">
        <v>3</v>
      </c>
      <c r="G449">
        <v>874.5741008</v>
      </c>
      <c r="H449">
        <v>0.62472026000000003</v>
      </c>
    </row>
    <row r="450" spans="1:8" x14ac:dyDescent="0.3">
      <c r="A450">
        <v>2006</v>
      </c>
      <c r="B450" t="s">
        <v>12</v>
      </c>
      <c r="C450">
        <v>2005</v>
      </c>
      <c r="D450">
        <v>126</v>
      </c>
      <c r="E450">
        <v>5</v>
      </c>
      <c r="F450">
        <v>3</v>
      </c>
      <c r="G450">
        <v>882.96151769999994</v>
      </c>
      <c r="H450">
        <v>0.61319607799999998</v>
      </c>
    </row>
    <row r="451" spans="1:8" x14ac:dyDescent="0.3">
      <c r="A451">
        <v>2006</v>
      </c>
      <c r="B451" t="s">
        <v>12</v>
      </c>
      <c r="C451">
        <v>2005</v>
      </c>
      <c r="D451">
        <v>127</v>
      </c>
      <c r="E451">
        <v>6</v>
      </c>
      <c r="F451">
        <v>3</v>
      </c>
      <c r="G451">
        <v>891.4338874</v>
      </c>
      <c r="H451">
        <v>0.60281175200000003</v>
      </c>
    </row>
    <row r="452" spans="1:8" x14ac:dyDescent="0.3">
      <c r="A452">
        <v>2006</v>
      </c>
      <c r="B452" t="s">
        <v>8</v>
      </c>
      <c r="C452">
        <v>2001</v>
      </c>
      <c r="D452">
        <v>159</v>
      </c>
      <c r="E452">
        <v>-3</v>
      </c>
      <c r="F452">
        <v>4</v>
      </c>
      <c r="G452">
        <v>161.66828749999999</v>
      </c>
      <c r="H452">
        <v>0.15977339099999999</v>
      </c>
    </row>
    <row r="453" spans="1:8" x14ac:dyDescent="0.3">
      <c r="A453">
        <v>2006</v>
      </c>
      <c r="B453" t="s">
        <v>8</v>
      </c>
      <c r="C453">
        <v>2001</v>
      </c>
      <c r="D453">
        <v>160</v>
      </c>
      <c r="E453">
        <v>-2</v>
      </c>
      <c r="F453">
        <v>4</v>
      </c>
      <c r="G453">
        <v>159.6922998</v>
      </c>
      <c r="H453">
        <v>0.16697651599999999</v>
      </c>
    </row>
    <row r="454" spans="1:8" x14ac:dyDescent="0.3">
      <c r="A454">
        <v>2006</v>
      </c>
      <c r="B454" t="s">
        <v>8</v>
      </c>
      <c r="C454">
        <v>2001</v>
      </c>
      <c r="D454">
        <v>161</v>
      </c>
      <c r="E454">
        <v>-1</v>
      </c>
      <c r="F454">
        <v>4</v>
      </c>
      <c r="G454">
        <v>161.37594949999999</v>
      </c>
      <c r="H454">
        <v>0.19297504300000001</v>
      </c>
    </row>
    <row r="455" spans="1:8" x14ac:dyDescent="0.3">
      <c r="A455">
        <v>2006</v>
      </c>
      <c r="B455" t="s">
        <v>8</v>
      </c>
      <c r="C455">
        <v>2001</v>
      </c>
      <c r="D455">
        <v>162</v>
      </c>
      <c r="E455">
        <v>0</v>
      </c>
      <c r="F455">
        <v>4</v>
      </c>
      <c r="G455">
        <v>180.07594159999999</v>
      </c>
      <c r="H455">
        <v>0.32700488999999999</v>
      </c>
    </row>
    <row r="456" spans="1:8" x14ac:dyDescent="0.3">
      <c r="A456">
        <v>2006</v>
      </c>
      <c r="B456" t="s">
        <v>8</v>
      </c>
      <c r="C456">
        <v>2001</v>
      </c>
      <c r="D456">
        <v>163</v>
      </c>
      <c r="E456">
        <v>1</v>
      </c>
      <c r="F456">
        <v>4</v>
      </c>
      <c r="G456">
        <v>180.76974970000001</v>
      </c>
      <c r="H456">
        <v>0.38160739199999999</v>
      </c>
    </row>
    <row r="457" spans="1:8" x14ac:dyDescent="0.3">
      <c r="A457">
        <v>2006</v>
      </c>
      <c r="B457" t="s">
        <v>8</v>
      </c>
      <c r="C457">
        <v>2001</v>
      </c>
      <c r="D457">
        <v>164</v>
      </c>
      <c r="E457">
        <v>2</v>
      </c>
      <c r="F457">
        <v>4</v>
      </c>
      <c r="G457">
        <v>179.02442110000001</v>
      </c>
      <c r="H457">
        <v>0.38140784700000002</v>
      </c>
    </row>
    <row r="458" spans="1:8" x14ac:dyDescent="0.3">
      <c r="A458">
        <v>2006</v>
      </c>
      <c r="B458" t="s">
        <v>8</v>
      </c>
      <c r="C458">
        <v>2001</v>
      </c>
      <c r="D458">
        <v>165</v>
      </c>
      <c r="E458">
        <v>3</v>
      </c>
      <c r="F458">
        <v>4</v>
      </c>
      <c r="G458">
        <v>180.9998587</v>
      </c>
      <c r="H458">
        <v>0.37940817900000001</v>
      </c>
    </row>
    <row r="459" spans="1:8" x14ac:dyDescent="0.3">
      <c r="A459">
        <v>2006</v>
      </c>
      <c r="B459" t="s">
        <v>8</v>
      </c>
      <c r="C459">
        <v>2001</v>
      </c>
      <c r="D459">
        <v>166</v>
      </c>
      <c r="E459">
        <v>4</v>
      </c>
      <c r="F459">
        <v>4</v>
      </c>
      <c r="G459">
        <v>181.32769250000001</v>
      </c>
      <c r="H459">
        <v>0.362727354</v>
      </c>
    </row>
    <row r="460" spans="1:8" x14ac:dyDescent="0.3">
      <c r="A460">
        <v>2006</v>
      </c>
      <c r="B460" t="s">
        <v>8</v>
      </c>
      <c r="C460">
        <v>2001</v>
      </c>
      <c r="D460">
        <v>167</v>
      </c>
      <c r="E460">
        <v>5</v>
      </c>
      <c r="F460">
        <v>4</v>
      </c>
      <c r="G460">
        <v>183.0396878</v>
      </c>
      <c r="H460">
        <v>0.34707196400000001</v>
      </c>
    </row>
    <row r="461" spans="1:8" x14ac:dyDescent="0.3">
      <c r="A461">
        <v>2006</v>
      </c>
      <c r="B461" t="s">
        <v>8</v>
      </c>
      <c r="C461">
        <v>2001</v>
      </c>
      <c r="D461">
        <v>168</v>
      </c>
      <c r="E461">
        <v>6</v>
      </c>
      <c r="F461">
        <v>4</v>
      </c>
      <c r="G461">
        <v>185.1684521</v>
      </c>
      <c r="H461">
        <v>0.33338162799999999</v>
      </c>
    </row>
    <row r="462" spans="1:8" x14ac:dyDescent="0.3">
      <c r="A462">
        <v>2006</v>
      </c>
      <c r="B462" t="s">
        <v>9</v>
      </c>
      <c r="C462">
        <v>2002</v>
      </c>
      <c r="D462">
        <v>266</v>
      </c>
      <c r="E462">
        <v>-3</v>
      </c>
      <c r="F462">
        <v>4</v>
      </c>
      <c r="G462">
        <v>346.82942739999999</v>
      </c>
      <c r="H462">
        <v>0.244960127</v>
      </c>
    </row>
    <row r="463" spans="1:8" x14ac:dyDescent="0.3">
      <c r="A463">
        <v>2006</v>
      </c>
      <c r="B463" t="s">
        <v>9</v>
      </c>
      <c r="C463">
        <v>2002</v>
      </c>
      <c r="D463">
        <v>267</v>
      </c>
      <c r="E463">
        <v>-2</v>
      </c>
      <c r="F463">
        <v>4</v>
      </c>
      <c r="G463">
        <v>340.52920999999998</v>
      </c>
      <c r="H463">
        <v>0.23620548</v>
      </c>
    </row>
    <row r="464" spans="1:8" x14ac:dyDescent="0.3">
      <c r="A464">
        <v>2006</v>
      </c>
      <c r="B464" t="s">
        <v>9</v>
      </c>
      <c r="C464">
        <v>2002</v>
      </c>
      <c r="D464">
        <v>268</v>
      </c>
      <c r="E464">
        <v>-1</v>
      </c>
      <c r="F464">
        <v>4</v>
      </c>
      <c r="G464">
        <v>361.57092799999998</v>
      </c>
      <c r="H464">
        <v>0.36451171799999998</v>
      </c>
    </row>
    <row r="465" spans="1:8" x14ac:dyDescent="0.3">
      <c r="A465">
        <v>2006</v>
      </c>
      <c r="B465" t="s">
        <v>9</v>
      </c>
      <c r="C465">
        <v>2002</v>
      </c>
      <c r="D465">
        <v>269</v>
      </c>
      <c r="E465">
        <v>0</v>
      </c>
      <c r="F465">
        <v>4</v>
      </c>
      <c r="G465">
        <v>380.87839609999997</v>
      </c>
      <c r="H465">
        <v>0.49953196100000002</v>
      </c>
    </row>
    <row r="466" spans="1:8" x14ac:dyDescent="0.3">
      <c r="A466">
        <v>2006</v>
      </c>
      <c r="B466" t="s">
        <v>9</v>
      </c>
      <c r="C466">
        <v>2002</v>
      </c>
      <c r="D466">
        <v>270</v>
      </c>
      <c r="E466">
        <v>1</v>
      </c>
      <c r="F466">
        <v>4</v>
      </c>
      <c r="G466">
        <v>376.2608209</v>
      </c>
      <c r="H466">
        <v>0.49465820199999999</v>
      </c>
    </row>
    <row r="467" spans="1:8" x14ac:dyDescent="0.3">
      <c r="A467">
        <v>2006</v>
      </c>
      <c r="B467" t="s">
        <v>9</v>
      </c>
      <c r="C467">
        <v>2002</v>
      </c>
      <c r="D467">
        <v>271</v>
      </c>
      <c r="E467">
        <v>2</v>
      </c>
      <c r="F467">
        <v>4</v>
      </c>
      <c r="G467">
        <v>379.44364000000002</v>
      </c>
      <c r="H467">
        <v>0.47684318999999997</v>
      </c>
    </row>
    <row r="468" spans="1:8" x14ac:dyDescent="0.3">
      <c r="A468">
        <v>2006</v>
      </c>
      <c r="B468" t="s">
        <v>9</v>
      </c>
      <c r="C468">
        <v>2002</v>
      </c>
      <c r="D468">
        <v>272</v>
      </c>
      <c r="E468">
        <v>3</v>
      </c>
      <c r="F468">
        <v>4</v>
      </c>
      <c r="G468">
        <v>383.62952259999997</v>
      </c>
      <c r="H468">
        <v>0.46008419299999997</v>
      </c>
    </row>
    <row r="469" spans="1:8" x14ac:dyDescent="0.3">
      <c r="A469">
        <v>2006</v>
      </c>
      <c r="B469" t="s">
        <v>9</v>
      </c>
      <c r="C469">
        <v>2002</v>
      </c>
      <c r="D469">
        <v>273</v>
      </c>
      <c r="E469">
        <v>4</v>
      </c>
      <c r="F469">
        <v>4</v>
      </c>
      <c r="G469">
        <v>388.24638169999997</v>
      </c>
      <c r="H469">
        <v>0.44382312400000001</v>
      </c>
    </row>
    <row r="470" spans="1:8" x14ac:dyDescent="0.3">
      <c r="A470">
        <v>2006</v>
      </c>
      <c r="B470" t="s">
        <v>9</v>
      </c>
      <c r="C470">
        <v>2002</v>
      </c>
      <c r="D470">
        <v>274</v>
      </c>
      <c r="E470">
        <v>5</v>
      </c>
      <c r="F470">
        <v>4</v>
      </c>
      <c r="G470">
        <v>396.32223490000001</v>
      </c>
      <c r="H470">
        <v>0.44333772199999999</v>
      </c>
    </row>
    <row r="471" spans="1:8" x14ac:dyDescent="0.3">
      <c r="A471">
        <v>2006</v>
      </c>
      <c r="B471" t="s">
        <v>9</v>
      </c>
      <c r="C471">
        <v>2002</v>
      </c>
      <c r="D471">
        <v>275</v>
      </c>
      <c r="E471">
        <v>6</v>
      </c>
      <c r="F471">
        <v>4</v>
      </c>
      <c r="G471">
        <v>400.50588320000003</v>
      </c>
      <c r="H471">
        <v>0.42660778999999999</v>
      </c>
    </row>
    <row r="472" spans="1:8" x14ac:dyDescent="0.3">
      <c r="A472">
        <v>2006</v>
      </c>
      <c r="B472" t="s">
        <v>10</v>
      </c>
      <c r="C472">
        <v>2004</v>
      </c>
      <c r="D472">
        <v>257</v>
      </c>
      <c r="E472">
        <v>-3</v>
      </c>
      <c r="F472">
        <v>4</v>
      </c>
      <c r="G472">
        <v>377.50431350000002</v>
      </c>
      <c r="H472">
        <v>0.23243034600000001</v>
      </c>
    </row>
    <row r="473" spans="1:8" x14ac:dyDescent="0.3">
      <c r="A473">
        <v>2006</v>
      </c>
      <c r="B473" t="s">
        <v>10</v>
      </c>
      <c r="C473">
        <v>2004</v>
      </c>
      <c r="D473">
        <v>258</v>
      </c>
      <c r="E473">
        <v>-2</v>
      </c>
      <c r="F473">
        <v>4</v>
      </c>
      <c r="G473">
        <v>376.3827005</v>
      </c>
      <c r="H473">
        <v>0.22505836700000001</v>
      </c>
    </row>
    <row r="474" spans="1:8" x14ac:dyDescent="0.3">
      <c r="A474">
        <v>2006</v>
      </c>
      <c r="B474" t="s">
        <v>10</v>
      </c>
      <c r="C474">
        <v>2004</v>
      </c>
      <c r="D474">
        <v>259</v>
      </c>
      <c r="E474">
        <v>-1</v>
      </c>
      <c r="F474">
        <v>4</v>
      </c>
      <c r="G474">
        <v>376.24791110000001</v>
      </c>
      <c r="H474">
        <v>0.218190773</v>
      </c>
    </row>
    <row r="475" spans="1:8" x14ac:dyDescent="0.3">
      <c r="A475">
        <v>2006</v>
      </c>
      <c r="B475" t="s">
        <v>10</v>
      </c>
      <c r="C475">
        <v>2004</v>
      </c>
      <c r="D475">
        <v>260</v>
      </c>
      <c r="E475">
        <v>0</v>
      </c>
      <c r="F475">
        <v>4</v>
      </c>
      <c r="G475">
        <v>417.35452029999999</v>
      </c>
      <c r="H475">
        <v>0.432083088</v>
      </c>
    </row>
    <row r="476" spans="1:8" x14ac:dyDescent="0.3">
      <c r="A476">
        <v>2006</v>
      </c>
      <c r="B476" t="s">
        <v>10</v>
      </c>
      <c r="C476">
        <v>2004</v>
      </c>
      <c r="D476">
        <v>261</v>
      </c>
      <c r="E476">
        <v>1</v>
      </c>
      <c r="F476">
        <v>4</v>
      </c>
      <c r="G476">
        <v>404.45510030000003</v>
      </c>
      <c r="H476">
        <v>0.41084215499999999</v>
      </c>
    </row>
    <row r="477" spans="1:8" x14ac:dyDescent="0.3">
      <c r="A477">
        <v>2006</v>
      </c>
      <c r="B477" t="s">
        <v>10</v>
      </c>
      <c r="C477">
        <v>2004</v>
      </c>
      <c r="D477">
        <v>262</v>
      </c>
      <c r="E477">
        <v>2</v>
      </c>
      <c r="F477">
        <v>4</v>
      </c>
      <c r="G477">
        <v>408.05042179999998</v>
      </c>
      <c r="H477">
        <v>0.394402845</v>
      </c>
    </row>
    <row r="478" spans="1:8" x14ac:dyDescent="0.3">
      <c r="A478">
        <v>2006</v>
      </c>
      <c r="B478" t="s">
        <v>10</v>
      </c>
      <c r="C478">
        <v>2004</v>
      </c>
      <c r="D478">
        <v>263</v>
      </c>
      <c r="E478">
        <v>3</v>
      </c>
      <c r="F478">
        <v>4</v>
      </c>
      <c r="G478">
        <v>411.60025430000002</v>
      </c>
      <c r="H478">
        <v>0.381275378</v>
      </c>
    </row>
    <row r="479" spans="1:8" x14ac:dyDescent="0.3">
      <c r="A479">
        <v>2006</v>
      </c>
      <c r="B479" t="s">
        <v>10</v>
      </c>
      <c r="C479">
        <v>2004</v>
      </c>
      <c r="D479">
        <v>264</v>
      </c>
      <c r="E479">
        <v>4</v>
      </c>
      <c r="F479">
        <v>4</v>
      </c>
      <c r="G479">
        <v>416.0148279</v>
      </c>
      <c r="H479">
        <v>0.36848041199999998</v>
      </c>
    </row>
    <row r="480" spans="1:8" x14ac:dyDescent="0.3">
      <c r="A480">
        <v>2006</v>
      </c>
      <c r="B480" t="s">
        <v>10</v>
      </c>
      <c r="C480">
        <v>2004</v>
      </c>
      <c r="D480">
        <v>265</v>
      </c>
      <c r="E480">
        <v>5</v>
      </c>
      <c r="F480">
        <v>4</v>
      </c>
      <c r="G480">
        <v>420.55544989999999</v>
      </c>
      <c r="H480">
        <v>0.35636201099999998</v>
      </c>
    </row>
    <row r="481" spans="1:8" x14ac:dyDescent="0.3">
      <c r="A481">
        <v>2006</v>
      </c>
      <c r="B481" t="s">
        <v>10</v>
      </c>
      <c r="C481">
        <v>2004</v>
      </c>
      <c r="D481">
        <v>266</v>
      </c>
      <c r="E481">
        <v>6</v>
      </c>
      <c r="F481">
        <v>4</v>
      </c>
      <c r="G481">
        <v>425.49612919999998</v>
      </c>
      <c r="H481">
        <v>0.34424978000000001</v>
      </c>
    </row>
    <row r="482" spans="1:8" x14ac:dyDescent="0.3">
      <c r="A482">
        <v>2006</v>
      </c>
      <c r="B482" t="s">
        <v>11</v>
      </c>
      <c r="C482">
        <v>2005</v>
      </c>
      <c r="D482">
        <v>88</v>
      </c>
      <c r="E482">
        <v>-3</v>
      </c>
      <c r="F482">
        <v>4</v>
      </c>
      <c r="G482">
        <v>338.44572440000002</v>
      </c>
      <c r="H482">
        <v>0.31386030300000001</v>
      </c>
    </row>
    <row r="483" spans="1:8" x14ac:dyDescent="0.3">
      <c r="A483">
        <v>2006</v>
      </c>
      <c r="B483" t="s">
        <v>11</v>
      </c>
      <c r="C483">
        <v>2005</v>
      </c>
      <c r="D483">
        <v>89</v>
      </c>
      <c r="E483">
        <v>-2</v>
      </c>
      <c r="F483">
        <v>4</v>
      </c>
      <c r="G483">
        <v>337.51802220000002</v>
      </c>
      <c r="H483">
        <v>0.30702692999999998</v>
      </c>
    </row>
    <row r="484" spans="1:8" x14ac:dyDescent="0.3">
      <c r="A484">
        <v>2006</v>
      </c>
      <c r="B484" t="s">
        <v>11</v>
      </c>
      <c r="C484">
        <v>2005</v>
      </c>
      <c r="D484">
        <v>90</v>
      </c>
      <c r="E484">
        <v>-1</v>
      </c>
      <c r="F484">
        <v>4</v>
      </c>
      <c r="G484">
        <v>354.9041818</v>
      </c>
      <c r="H484">
        <v>0.40096746500000002</v>
      </c>
    </row>
    <row r="485" spans="1:8" x14ac:dyDescent="0.3">
      <c r="A485">
        <v>2006</v>
      </c>
      <c r="B485" t="s">
        <v>11</v>
      </c>
      <c r="C485">
        <v>2005</v>
      </c>
      <c r="D485">
        <v>91</v>
      </c>
      <c r="E485">
        <v>0</v>
      </c>
      <c r="F485">
        <v>4</v>
      </c>
      <c r="G485">
        <v>403.03731670000002</v>
      </c>
      <c r="H485">
        <v>0.65091509700000005</v>
      </c>
    </row>
    <row r="486" spans="1:8" x14ac:dyDescent="0.3">
      <c r="A486">
        <v>2006</v>
      </c>
      <c r="B486" t="s">
        <v>11</v>
      </c>
      <c r="C486">
        <v>2005</v>
      </c>
      <c r="D486">
        <v>92</v>
      </c>
      <c r="E486">
        <v>1</v>
      </c>
      <c r="F486">
        <v>4</v>
      </c>
      <c r="G486">
        <v>396.62926349999998</v>
      </c>
      <c r="H486">
        <v>0.65248208799999996</v>
      </c>
    </row>
    <row r="487" spans="1:8" x14ac:dyDescent="0.3">
      <c r="A487">
        <v>2006</v>
      </c>
      <c r="B487" t="s">
        <v>11</v>
      </c>
      <c r="C487">
        <v>2005</v>
      </c>
      <c r="D487">
        <v>93</v>
      </c>
      <c r="E487">
        <v>2</v>
      </c>
      <c r="F487">
        <v>4</v>
      </c>
      <c r="G487">
        <v>405.44673970000002</v>
      </c>
      <c r="H487">
        <v>0.63375192800000002</v>
      </c>
    </row>
    <row r="488" spans="1:8" x14ac:dyDescent="0.3">
      <c r="A488">
        <v>2006</v>
      </c>
      <c r="B488" t="s">
        <v>11</v>
      </c>
      <c r="C488">
        <v>2005</v>
      </c>
      <c r="D488">
        <v>94</v>
      </c>
      <c r="E488">
        <v>3</v>
      </c>
      <c r="F488">
        <v>4</v>
      </c>
      <c r="G488">
        <v>415.51217459999998</v>
      </c>
      <c r="H488">
        <v>0.61822391600000004</v>
      </c>
    </row>
    <row r="489" spans="1:8" x14ac:dyDescent="0.3">
      <c r="A489">
        <v>2006</v>
      </c>
      <c r="B489" t="s">
        <v>11</v>
      </c>
      <c r="C489">
        <v>2005</v>
      </c>
      <c r="D489">
        <v>95</v>
      </c>
      <c r="E489">
        <v>4</v>
      </c>
      <c r="F489">
        <v>4</v>
      </c>
      <c r="G489">
        <v>425.65719030000002</v>
      </c>
      <c r="H489">
        <v>0.60319048099999995</v>
      </c>
    </row>
    <row r="490" spans="1:8" x14ac:dyDescent="0.3">
      <c r="A490">
        <v>2006</v>
      </c>
      <c r="B490" t="s">
        <v>11</v>
      </c>
      <c r="C490">
        <v>2005</v>
      </c>
      <c r="D490">
        <v>96</v>
      </c>
      <c r="E490">
        <v>5</v>
      </c>
      <c r="F490">
        <v>4</v>
      </c>
      <c r="G490">
        <v>435.9480954</v>
      </c>
      <c r="H490">
        <v>0.58832654699999998</v>
      </c>
    </row>
    <row r="491" spans="1:8" x14ac:dyDescent="0.3">
      <c r="A491">
        <v>2006</v>
      </c>
      <c r="B491" t="s">
        <v>11</v>
      </c>
      <c r="C491">
        <v>2005</v>
      </c>
      <c r="D491">
        <v>97</v>
      </c>
      <c r="E491">
        <v>6</v>
      </c>
      <c r="F491">
        <v>4</v>
      </c>
      <c r="G491">
        <v>471.8013176</v>
      </c>
      <c r="H491">
        <v>0.690454291</v>
      </c>
    </row>
    <row r="492" spans="1:8" x14ac:dyDescent="0.3">
      <c r="A492">
        <v>2006</v>
      </c>
      <c r="B492" t="s">
        <v>12</v>
      </c>
      <c r="C492">
        <v>2005</v>
      </c>
      <c r="D492">
        <v>118</v>
      </c>
      <c r="E492">
        <v>-3</v>
      </c>
      <c r="F492">
        <v>4</v>
      </c>
      <c r="G492">
        <v>719.61495190000005</v>
      </c>
      <c r="H492">
        <v>0.49148304599999998</v>
      </c>
    </row>
    <row r="493" spans="1:8" x14ac:dyDescent="0.3">
      <c r="A493">
        <v>2006</v>
      </c>
      <c r="B493" t="s">
        <v>12</v>
      </c>
      <c r="C493">
        <v>2005</v>
      </c>
      <c r="D493">
        <v>119</v>
      </c>
      <c r="E493">
        <v>-2</v>
      </c>
      <c r="F493">
        <v>4</v>
      </c>
      <c r="G493">
        <v>728.15836330000002</v>
      </c>
      <c r="H493">
        <v>0.48035190999999999</v>
      </c>
    </row>
    <row r="494" spans="1:8" x14ac:dyDescent="0.3">
      <c r="A494">
        <v>2006</v>
      </c>
      <c r="B494" t="s">
        <v>12</v>
      </c>
      <c r="C494">
        <v>2005</v>
      </c>
      <c r="D494">
        <v>120</v>
      </c>
      <c r="E494">
        <v>-1</v>
      </c>
      <c r="F494">
        <v>4</v>
      </c>
      <c r="G494">
        <v>736.23435930000005</v>
      </c>
      <c r="H494">
        <v>0.46939984000000001</v>
      </c>
    </row>
    <row r="495" spans="1:8" x14ac:dyDescent="0.3">
      <c r="A495">
        <v>2006</v>
      </c>
      <c r="B495" t="s">
        <v>12</v>
      </c>
      <c r="C495">
        <v>2005</v>
      </c>
      <c r="D495">
        <v>121</v>
      </c>
      <c r="E495">
        <v>0</v>
      </c>
      <c r="F495">
        <v>4</v>
      </c>
      <c r="G495">
        <v>777.0538517</v>
      </c>
      <c r="H495">
        <v>0.62560894</v>
      </c>
    </row>
    <row r="496" spans="1:8" x14ac:dyDescent="0.3">
      <c r="A496">
        <v>2006</v>
      </c>
      <c r="B496" t="s">
        <v>12</v>
      </c>
      <c r="C496">
        <v>2005</v>
      </c>
      <c r="D496">
        <v>122</v>
      </c>
      <c r="E496">
        <v>1</v>
      </c>
      <c r="F496">
        <v>4</v>
      </c>
      <c r="G496">
        <v>775.04404280000006</v>
      </c>
      <c r="H496">
        <v>0.60904812699999999</v>
      </c>
    </row>
    <row r="497" spans="1:8" x14ac:dyDescent="0.3">
      <c r="A497">
        <v>2006</v>
      </c>
      <c r="B497" t="s">
        <v>12</v>
      </c>
      <c r="C497">
        <v>2005</v>
      </c>
      <c r="D497">
        <v>123</v>
      </c>
      <c r="E497">
        <v>2</v>
      </c>
      <c r="F497">
        <v>4</v>
      </c>
      <c r="G497">
        <v>784.33817120000003</v>
      </c>
      <c r="H497">
        <v>0.594772568</v>
      </c>
    </row>
    <row r="498" spans="1:8" x14ac:dyDescent="0.3">
      <c r="A498">
        <v>2006</v>
      </c>
      <c r="B498" t="s">
        <v>12</v>
      </c>
      <c r="C498">
        <v>2005</v>
      </c>
      <c r="D498">
        <v>124</v>
      </c>
      <c r="E498">
        <v>3</v>
      </c>
      <c r="F498">
        <v>4</v>
      </c>
      <c r="G498">
        <v>793.24939759999995</v>
      </c>
      <c r="H498">
        <v>0.58182640299999999</v>
      </c>
    </row>
    <row r="499" spans="1:8" x14ac:dyDescent="0.3">
      <c r="A499">
        <v>2006</v>
      </c>
      <c r="B499" t="s">
        <v>12</v>
      </c>
      <c r="C499">
        <v>2005</v>
      </c>
      <c r="D499">
        <v>125</v>
      </c>
      <c r="E499">
        <v>4</v>
      </c>
      <c r="F499">
        <v>4</v>
      </c>
      <c r="G499">
        <v>802.27776040000003</v>
      </c>
      <c r="H499">
        <v>0.56897344500000002</v>
      </c>
    </row>
    <row r="500" spans="1:8" x14ac:dyDescent="0.3">
      <c r="A500">
        <v>2006</v>
      </c>
      <c r="B500" t="s">
        <v>12</v>
      </c>
      <c r="C500">
        <v>2005</v>
      </c>
      <c r="D500">
        <v>126</v>
      </c>
      <c r="E500">
        <v>5</v>
      </c>
      <c r="F500">
        <v>4</v>
      </c>
      <c r="G500">
        <v>810.37436739999998</v>
      </c>
      <c r="H500">
        <v>0.55603807999999999</v>
      </c>
    </row>
    <row r="501" spans="1:8" x14ac:dyDescent="0.3">
      <c r="A501">
        <v>2006</v>
      </c>
      <c r="B501" t="s">
        <v>12</v>
      </c>
      <c r="C501">
        <v>2005</v>
      </c>
      <c r="D501">
        <v>127</v>
      </c>
      <c r="E501">
        <v>6</v>
      </c>
      <c r="F501">
        <v>4</v>
      </c>
      <c r="G501">
        <v>817.60230539999998</v>
      </c>
      <c r="H501">
        <v>0.54430869199999998</v>
      </c>
    </row>
    <row r="502" spans="1:8" x14ac:dyDescent="0.3">
      <c r="A502">
        <v>2006</v>
      </c>
      <c r="B502" t="s">
        <v>8</v>
      </c>
      <c r="C502">
        <v>2001</v>
      </c>
      <c r="D502">
        <v>159</v>
      </c>
      <c r="E502">
        <v>-3</v>
      </c>
      <c r="F502">
        <v>5</v>
      </c>
      <c r="G502">
        <v>282.74395550000003</v>
      </c>
      <c r="H502">
        <v>0.127370926</v>
      </c>
    </row>
    <row r="503" spans="1:8" x14ac:dyDescent="0.3">
      <c r="A503">
        <v>2006</v>
      </c>
      <c r="B503" t="s">
        <v>8</v>
      </c>
      <c r="C503">
        <v>2001</v>
      </c>
      <c r="D503">
        <v>160</v>
      </c>
      <c r="E503">
        <v>-2</v>
      </c>
      <c r="F503">
        <v>5</v>
      </c>
      <c r="G503">
        <v>281.49092899999999</v>
      </c>
      <c r="H503">
        <v>0.134671808</v>
      </c>
    </row>
    <row r="504" spans="1:8" x14ac:dyDescent="0.3">
      <c r="A504">
        <v>2006</v>
      </c>
      <c r="B504" t="s">
        <v>8</v>
      </c>
      <c r="C504">
        <v>2001</v>
      </c>
      <c r="D504">
        <v>161</v>
      </c>
      <c r="E504">
        <v>-1</v>
      </c>
      <c r="F504">
        <v>5</v>
      </c>
      <c r="G504">
        <v>282.86221130000001</v>
      </c>
      <c r="H504">
        <v>0.16235756500000001</v>
      </c>
    </row>
    <row r="505" spans="1:8" x14ac:dyDescent="0.3">
      <c r="A505">
        <v>2006</v>
      </c>
      <c r="B505" t="s">
        <v>8</v>
      </c>
      <c r="C505">
        <v>2001</v>
      </c>
      <c r="D505">
        <v>162</v>
      </c>
      <c r="E505">
        <v>0</v>
      </c>
      <c r="F505">
        <v>5</v>
      </c>
      <c r="G505">
        <v>297.83003280000003</v>
      </c>
      <c r="H505">
        <v>0.30704700200000001</v>
      </c>
    </row>
    <row r="506" spans="1:8" x14ac:dyDescent="0.3">
      <c r="A506">
        <v>2006</v>
      </c>
      <c r="B506" t="s">
        <v>8</v>
      </c>
      <c r="C506">
        <v>2001</v>
      </c>
      <c r="D506">
        <v>163</v>
      </c>
      <c r="E506">
        <v>1</v>
      </c>
      <c r="F506">
        <v>5</v>
      </c>
      <c r="G506">
        <v>297.6372164</v>
      </c>
      <c r="H506">
        <v>0.36700273100000003</v>
      </c>
    </row>
    <row r="507" spans="1:8" x14ac:dyDescent="0.3">
      <c r="A507">
        <v>2006</v>
      </c>
      <c r="B507" t="s">
        <v>8</v>
      </c>
      <c r="C507">
        <v>2001</v>
      </c>
      <c r="D507">
        <v>164</v>
      </c>
      <c r="E507">
        <v>2</v>
      </c>
      <c r="F507">
        <v>5</v>
      </c>
      <c r="G507">
        <v>294.81118620000001</v>
      </c>
      <c r="H507">
        <v>0.36779341399999999</v>
      </c>
    </row>
    <row r="508" spans="1:8" x14ac:dyDescent="0.3">
      <c r="A508">
        <v>2006</v>
      </c>
      <c r="B508" t="s">
        <v>8</v>
      </c>
      <c r="C508">
        <v>2001</v>
      </c>
      <c r="D508">
        <v>165</v>
      </c>
      <c r="E508">
        <v>3</v>
      </c>
      <c r="F508">
        <v>5</v>
      </c>
      <c r="G508">
        <v>294.2712745</v>
      </c>
      <c r="H508">
        <v>0.365366513</v>
      </c>
    </row>
    <row r="509" spans="1:8" x14ac:dyDescent="0.3">
      <c r="A509">
        <v>2006</v>
      </c>
      <c r="B509" t="s">
        <v>8</v>
      </c>
      <c r="C509">
        <v>2001</v>
      </c>
      <c r="D509">
        <v>166</v>
      </c>
      <c r="E509">
        <v>4</v>
      </c>
      <c r="F509">
        <v>5</v>
      </c>
      <c r="G509">
        <v>291.70622259999999</v>
      </c>
      <c r="H509">
        <v>0.34709705600000001</v>
      </c>
    </row>
    <row r="510" spans="1:8" x14ac:dyDescent="0.3">
      <c r="A510">
        <v>2006</v>
      </c>
      <c r="B510" t="s">
        <v>8</v>
      </c>
      <c r="C510">
        <v>2001</v>
      </c>
      <c r="D510">
        <v>167</v>
      </c>
      <c r="E510">
        <v>5</v>
      </c>
      <c r="F510">
        <v>5</v>
      </c>
      <c r="G510">
        <v>289.53880170000002</v>
      </c>
      <c r="H510">
        <v>0.32982486799999999</v>
      </c>
    </row>
    <row r="511" spans="1:8" x14ac:dyDescent="0.3">
      <c r="A511">
        <v>2006</v>
      </c>
      <c r="B511" t="s">
        <v>8</v>
      </c>
      <c r="C511">
        <v>2001</v>
      </c>
      <c r="D511">
        <v>168</v>
      </c>
      <c r="E511">
        <v>6</v>
      </c>
      <c r="F511">
        <v>5</v>
      </c>
      <c r="G511">
        <v>287.00316709999998</v>
      </c>
      <c r="H511">
        <v>0.31449771300000001</v>
      </c>
    </row>
    <row r="512" spans="1:8" x14ac:dyDescent="0.3">
      <c r="A512">
        <v>2006</v>
      </c>
      <c r="B512" t="s">
        <v>9</v>
      </c>
      <c r="C512">
        <v>2002</v>
      </c>
      <c r="D512">
        <v>266</v>
      </c>
      <c r="E512">
        <v>-3</v>
      </c>
      <c r="F512">
        <v>5</v>
      </c>
      <c r="G512">
        <v>195.23125160000001</v>
      </c>
      <c r="H512">
        <v>0.21010321400000001</v>
      </c>
    </row>
    <row r="513" spans="1:8" x14ac:dyDescent="0.3">
      <c r="A513">
        <v>2006</v>
      </c>
      <c r="B513" t="s">
        <v>9</v>
      </c>
      <c r="C513">
        <v>2002</v>
      </c>
      <c r="D513">
        <v>267</v>
      </c>
      <c r="E513">
        <v>-2</v>
      </c>
      <c r="F513">
        <v>5</v>
      </c>
      <c r="G513">
        <v>194.94995349999999</v>
      </c>
      <c r="H513">
        <v>0.200897723</v>
      </c>
    </row>
    <row r="514" spans="1:8" x14ac:dyDescent="0.3">
      <c r="A514">
        <v>2006</v>
      </c>
      <c r="B514" t="s">
        <v>9</v>
      </c>
      <c r="C514">
        <v>2002</v>
      </c>
      <c r="D514">
        <v>268</v>
      </c>
      <c r="E514">
        <v>-1</v>
      </c>
      <c r="F514">
        <v>5</v>
      </c>
      <c r="G514">
        <v>216.9546872</v>
      </c>
      <c r="H514">
        <v>0.33972074600000002</v>
      </c>
    </row>
    <row r="515" spans="1:8" x14ac:dyDescent="0.3">
      <c r="A515">
        <v>2006</v>
      </c>
      <c r="B515" t="s">
        <v>9</v>
      </c>
      <c r="C515">
        <v>2002</v>
      </c>
      <c r="D515">
        <v>269</v>
      </c>
      <c r="E515">
        <v>0</v>
      </c>
      <c r="F515">
        <v>5</v>
      </c>
      <c r="G515">
        <v>235.8372148</v>
      </c>
      <c r="H515">
        <v>0.48991023900000003</v>
      </c>
    </row>
    <row r="516" spans="1:8" x14ac:dyDescent="0.3">
      <c r="A516">
        <v>2006</v>
      </c>
      <c r="B516" t="s">
        <v>9</v>
      </c>
      <c r="C516">
        <v>2002</v>
      </c>
      <c r="D516">
        <v>270</v>
      </c>
      <c r="E516">
        <v>1</v>
      </c>
      <c r="F516">
        <v>5</v>
      </c>
      <c r="G516">
        <v>236.01062350000001</v>
      </c>
      <c r="H516">
        <v>0.48750064900000001</v>
      </c>
    </row>
    <row r="517" spans="1:8" x14ac:dyDescent="0.3">
      <c r="A517">
        <v>2006</v>
      </c>
      <c r="B517" t="s">
        <v>9</v>
      </c>
      <c r="C517">
        <v>2002</v>
      </c>
      <c r="D517">
        <v>271</v>
      </c>
      <c r="E517">
        <v>2</v>
      </c>
      <c r="F517">
        <v>5</v>
      </c>
      <c r="G517">
        <v>242.8208946</v>
      </c>
      <c r="H517">
        <v>0.46956065000000002</v>
      </c>
    </row>
    <row r="518" spans="1:8" x14ac:dyDescent="0.3">
      <c r="A518">
        <v>2006</v>
      </c>
      <c r="B518" t="s">
        <v>9</v>
      </c>
      <c r="C518">
        <v>2002</v>
      </c>
      <c r="D518">
        <v>272</v>
      </c>
      <c r="E518">
        <v>3</v>
      </c>
      <c r="F518">
        <v>5</v>
      </c>
      <c r="G518">
        <v>250.63524530000001</v>
      </c>
      <c r="H518">
        <v>0.45190152</v>
      </c>
    </row>
    <row r="519" spans="1:8" x14ac:dyDescent="0.3">
      <c r="A519">
        <v>2006</v>
      </c>
      <c r="B519" t="s">
        <v>9</v>
      </c>
      <c r="C519">
        <v>2002</v>
      </c>
      <c r="D519">
        <v>273</v>
      </c>
      <c r="E519">
        <v>4</v>
      </c>
      <c r="F519">
        <v>5</v>
      </c>
      <c r="G519">
        <v>258.74312579999997</v>
      </c>
      <c r="H519">
        <v>0.4345774</v>
      </c>
    </row>
    <row r="520" spans="1:8" x14ac:dyDescent="0.3">
      <c r="A520">
        <v>2006</v>
      </c>
      <c r="B520" t="s">
        <v>9</v>
      </c>
      <c r="C520">
        <v>2002</v>
      </c>
      <c r="D520">
        <v>274</v>
      </c>
      <c r="E520">
        <v>5</v>
      </c>
      <c r="F520">
        <v>5</v>
      </c>
      <c r="G520">
        <v>269.06372570000002</v>
      </c>
      <c r="H520">
        <v>0.43374753599999999</v>
      </c>
    </row>
    <row r="521" spans="1:8" x14ac:dyDescent="0.3">
      <c r="A521">
        <v>2006</v>
      </c>
      <c r="B521" t="s">
        <v>9</v>
      </c>
      <c r="C521">
        <v>2002</v>
      </c>
      <c r="D521">
        <v>275</v>
      </c>
      <c r="E521">
        <v>6</v>
      </c>
      <c r="F521">
        <v>5</v>
      </c>
      <c r="G521">
        <v>275.8400456</v>
      </c>
      <c r="H521">
        <v>0.41575089999999998</v>
      </c>
    </row>
    <row r="522" spans="1:8" x14ac:dyDescent="0.3">
      <c r="A522">
        <v>2006</v>
      </c>
      <c r="B522" t="s">
        <v>10</v>
      </c>
      <c r="C522">
        <v>2004</v>
      </c>
      <c r="D522">
        <v>257</v>
      </c>
      <c r="E522">
        <v>-3</v>
      </c>
      <c r="F522">
        <v>5</v>
      </c>
      <c r="G522">
        <v>306.12645650000002</v>
      </c>
      <c r="H522">
        <v>0.203247962</v>
      </c>
    </row>
    <row r="523" spans="1:8" x14ac:dyDescent="0.3">
      <c r="A523">
        <v>2006</v>
      </c>
      <c r="B523" t="s">
        <v>10</v>
      </c>
      <c r="C523">
        <v>2004</v>
      </c>
      <c r="D523">
        <v>258</v>
      </c>
      <c r="E523">
        <v>-2</v>
      </c>
      <c r="F523">
        <v>5</v>
      </c>
      <c r="G523">
        <v>307.83833329999999</v>
      </c>
      <c r="H523">
        <v>0.19556210500000001</v>
      </c>
    </row>
    <row r="524" spans="1:8" x14ac:dyDescent="0.3">
      <c r="A524">
        <v>2006</v>
      </c>
      <c r="B524" t="s">
        <v>10</v>
      </c>
      <c r="C524">
        <v>2004</v>
      </c>
      <c r="D524">
        <v>259</v>
      </c>
      <c r="E524">
        <v>-1</v>
      </c>
      <c r="F524">
        <v>5</v>
      </c>
      <c r="G524">
        <v>310.36051830000002</v>
      </c>
      <c r="H524">
        <v>0.188457077</v>
      </c>
    </row>
    <row r="525" spans="1:8" x14ac:dyDescent="0.3">
      <c r="A525">
        <v>2006</v>
      </c>
      <c r="B525" t="s">
        <v>10</v>
      </c>
      <c r="C525">
        <v>2004</v>
      </c>
      <c r="D525">
        <v>260</v>
      </c>
      <c r="E525">
        <v>0</v>
      </c>
      <c r="F525">
        <v>5</v>
      </c>
      <c r="G525">
        <v>345.53957359999998</v>
      </c>
      <c r="H525">
        <v>0.41591868900000001</v>
      </c>
    </row>
    <row r="526" spans="1:8" x14ac:dyDescent="0.3">
      <c r="A526">
        <v>2006</v>
      </c>
      <c r="B526" t="s">
        <v>10</v>
      </c>
      <c r="C526">
        <v>2004</v>
      </c>
      <c r="D526">
        <v>261</v>
      </c>
      <c r="E526">
        <v>1</v>
      </c>
      <c r="F526">
        <v>5</v>
      </c>
      <c r="G526">
        <v>336.91929219999997</v>
      </c>
      <c r="H526">
        <v>0.39598777000000002</v>
      </c>
    </row>
    <row r="527" spans="1:8" x14ac:dyDescent="0.3">
      <c r="A527">
        <v>2006</v>
      </c>
      <c r="B527" t="s">
        <v>10</v>
      </c>
      <c r="C527">
        <v>2004</v>
      </c>
      <c r="D527">
        <v>262</v>
      </c>
      <c r="E527">
        <v>2</v>
      </c>
      <c r="F527">
        <v>5</v>
      </c>
      <c r="G527">
        <v>341.68862109999998</v>
      </c>
      <c r="H527">
        <v>0.37890785300000002</v>
      </c>
    </row>
    <row r="528" spans="1:8" x14ac:dyDescent="0.3">
      <c r="A528">
        <v>2006</v>
      </c>
      <c r="B528" t="s">
        <v>10</v>
      </c>
      <c r="C528">
        <v>2004</v>
      </c>
      <c r="D528">
        <v>263</v>
      </c>
      <c r="E528">
        <v>3</v>
      </c>
      <c r="F528">
        <v>5</v>
      </c>
      <c r="G528">
        <v>346.08810010000002</v>
      </c>
      <c r="H528">
        <v>0.36519163399999999</v>
      </c>
    </row>
    <row r="529" spans="1:8" x14ac:dyDescent="0.3">
      <c r="A529">
        <v>2006</v>
      </c>
      <c r="B529" t="s">
        <v>10</v>
      </c>
      <c r="C529">
        <v>2004</v>
      </c>
      <c r="D529">
        <v>264</v>
      </c>
      <c r="E529">
        <v>4</v>
      </c>
      <c r="F529">
        <v>5</v>
      </c>
      <c r="G529">
        <v>350.64250199999998</v>
      </c>
      <c r="H529">
        <v>0.35174336499999997</v>
      </c>
    </row>
    <row r="530" spans="1:8" x14ac:dyDescent="0.3">
      <c r="A530">
        <v>2006</v>
      </c>
      <c r="B530" t="s">
        <v>10</v>
      </c>
      <c r="C530">
        <v>2004</v>
      </c>
      <c r="D530">
        <v>265</v>
      </c>
      <c r="E530">
        <v>5</v>
      </c>
      <c r="F530">
        <v>5</v>
      </c>
      <c r="G530">
        <v>354.8443193</v>
      </c>
      <c r="H530">
        <v>0.338934613</v>
      </c>
    </row>
    <row r="531" spans="1:8" x14ac:dyDescent="0.3">
      <c r="A531">
        <v>2006</v>
      </c>
      <c r="B531" t="s">
        <v>10</v>
      </c>
      <c r="C531">
        <v>2004</v>
      </c>
      <c r="D531">
        <v>266</v>
      </c>
      <c r="E531">
        <v>6</v>
      </c>
      <c r="F531">
        <v>5</v>
      </c>
      <c r="G531">
        <v>358.49601080000002</v>
      </c>
      <c r="H531">
        <v>0.32585597300000002</v>
      </c>
    </row>
    <row r="532" spans="1:8" x14ac:dyDescent="0.3">
      <c r="A532">
        <v>2006</v>
      </c>
      <c r="B532" t="s">
        <v>11</v>
      </c>
      <c r="C532">
        <v>2005</v>
      </c>
      <c r="D532">
        <v>88</v>
      </c>
      <c r="E532">
        <v>-3</v>
      </c>
      <c r="F532">
        <v>5</v>
      </c>
      <c r="G532">
        <v>580.63657490000003</v>
      </c>
      <c r="H532">
        <v>0.29767120499999999</v>
      </c>
    </row>
    <row r="533" spans="1:8" x14ac:dyDescent="0.3">
      <c r="A533">
        <v>2006</v>
      </c>
      <c r="B533" t="s">
        <v>11</v>
      </c>
      <c r="C533">
        <v>2005</v>
      </c>
      <c r="D533">
        <v>89</v>
      </c>
      <c r="E533">
        <v>-2</v>
      </c>
      <c r="F533">
        <v>5</v>
      </c>
      <c r="G533">
        <v>576.12751519999995</v>
      </c>
      <c r="H533">
        <v>0.290420646</v>
      </c>
    </row>
    <row r="534" spans="1:8" x14ac:dyDescent="0.3">
      <c r="A534">
        <v>2006</v>
      </c>
      <c r="B534" t="s">
        <v>11</v>
      </c>
      <c r="C534">
        <v>2005</v>
      </c>
      <c r="D534">
        <v>90</v>
      </c>
      <c r="E534">
        <v>-1</v>
      </c>
      <c r="F534">
        <v>5</v>
      </c>
      <c r="G534">
        <v>586.5839919</v>
      </c>
      <c r="H534">
        <v>0.38882450699999999</v>
      </c>
    </row>
    <row r="535" spans="1:8" x14ac:dyDescent="0.3">
      <c r="A535">
        <v>2006</v>
      </c>
      <c r="B535" t="s">
        <v>11</v>
      </c>
      <c r="C535">
        <v>2005</v>
      </c>
      <c r="D535">
        <v>91</v>
      </c>
      <c r="E535">
        <v>0</v>
      </c>
      <c r="F535">
        <v>5</v>
      </c>
      <c r="G535">
        <v>619.96737949999999</v>
      </c>
      <c r="H535">
        <v>0.65585462699999997</v>
      </c>
    </row>
    <row r="536" spans="1:8" x14ac:dyDescent="0.3">
      <c r="A536">
        <v>2006</v>
      </c>
      <c r="B536" t="s">
        <v>11</v>
      </c>
      <c r="C536">
        <v>2005</v>
      </c>
      <c r="D536">
        <v>92</v>
      </c>
      <c r="E536">
        <v>1</v>
      </c>
      <c r="F536">
        <v>5</v>
      </c>
      <c r="G536">
        <v>609.97703879999995</v>
      </c>
      <c r="H536">
        <v>0.66467208600000005</v>
      </c>
    </row>
    <row r="537" spans="1:8" x14ac:dyDescent="0.3">
      <c r="A537">
        <v>2006</v>
      </c>
      <c r="B537" t="s">
        <v>11</v>
      </c>
      <c r="C537">
        <v>2005</v>
      </c>
      <c r="D537">
        <v>93</v>
      </c>
      <c r="E537">
        <v>2</v>
      </c>
      <c r="F537">
        <v>5</v>
      </c>
      <c r="G537">
        <v>612.08765500000004</v>
      </c>
      <c r="H537">
        <v>0.64885270299999998</v>
      </c>
    </row>
    <row r="538" spans="1:8" x14ac:dyDescent="0.3">
      <c r="A538">
        <v>2006</v>
      </c>
      <c r="B538" t="s">
        <v>11</v>
      </c>
      <c r="C538">
        <v>2005</v>
      </c>
      <c r="D538">
        <v>94</v>
      </c>
      <c r="E538">
        <v>3</v>
      </c>
      <c r="F538">
        <v>5</v>
      </c>
      <c r="G538">
        <v>616.21375720000003</v>
      </c>
      <c r="H538">
        <v>0.63463473400000003</v>
      </c>
    </row>
    <row r="539" spans="1:8" x14ac:dyDescent="0.3">
      <c r="A539">
        <v>2006</v>
      </c>
      <c r="B539" t="s">
        <v>11</v>
      </c>
      <c r="C539">
        <v>2005</v>
      </c>
      <c r="D539">
        <v>95</v>
      </c>
      <c r="E539">
        <v>4</v>
      </c>
      <c r="F539">
        <v>5</v>
      </c>
      <c r="G539">
        <v>620.56527359999995</v>
      </c>
      <c r="H539">
        <v>0.62005434400000004</v>
      </c>
    </row>
    <row r="540" spans="1:8" x14ac:dyDescent="0.3">
      <c r="A540">
        <v>2006</v>
      </c>
      <c r="B540" t="s">
        <v>11</v>
      </c>
      <c r="C540">
        <v>2005</v>
      </c>
      <c r="D540">
        <v>96</v>
      </c>
      <c r="E540">
        <v>5</v>
      </c>
      <c r="F540">
        <v>5</v>
      </c>
      <c r="G540">
        <v>624.14024040000004</v>
      </c>
      <c r="H540">
        <v>0.60490827400000002</v>
      </c>
    </row>
    <row r="541" spans="1:8" x14ac:dyDescent="0.3">
      <c r="A541">
        <v>2006</v>
      </c>
      <c r="B541" t="s">
        <v>11</v>
      </c>
      <c r="C541">
        <v>2005</v>
      </c>
      <c r="D541">
        <v>97</v>
      </c>
      <c r="E541">
        <v>6</v>
      </c>
      <c r="F541">
        <v>5</v>
      </c>
      <c r="G541">
        <v>647.32972440000003</v>
      </c>
      <c r="H541">
        <v>0.71546198500000002</v>
      </c>
    </row>
    <row r="542" spans="1:8" x14ac:dyDescent="0.3">
      <c r="A542">
        <v>2006</v>
      </c>
      <c r="B542" t="s">
        <v>12</v>
      </c>
      <c r="C542">
        <v>2005</v>
      </c>
      <c r="D542">
        <v>118</v>
      </c>
      <c r="E542">
        <v>-3</v>
      </c>
      <c r="F542">
        <v>5</v>
      </c>
      <c r="G542">
        <v>746.7415019</v>
      </c>
      <c r="H542">
        <v>0.50738263699999997</v>
      </c>
    </row>
    <row r="543" spans="1:8" x14ac:dyDescent="0.3">
      <c r="A543">
        <v>2006</v>
      </c>
      <c r="B543" t="s">
        <v>12</v>
      </c>
      <c r="C543">
        <v>2005</v>
      </c>
      <c r="D543">
        <v>119</v>
      </c>
      <c r="E543">
        <v>-2</v>
      </c>
      <c r="F543">
        <v>5</v>
      </c>
      <c r="G543">
        <v>747.55021469999997</v>
      </c>
      <c r="H543">
        <v>0.494725945</v>
      </c>
    </row>
    <row r="544" spans="1:8" x14ac:dyDescent="0.3">
      <c r="A544">
        <v>2006</v>
      </c>
      <c r="B544" t="s">
        <v>12</v>
      </c>
      <c r="C544">
        <v>2005</v>
      </c>
      <c r="D544">
        <v>120</v>
      </c>
      <c r="E544">
        <v>-1</v>
      </c>
      <c r="F544">
        <v>5</v>
      </c>
      <c r="G544">
        <v>748.31118149999998</v>
      </c>
      <c r="H544">
        <v>0.482340557</v>
      </c>
    </row>
    <row r="545" spans="1:8" x14ac:dyDescent="0.3">
      <c r="A545">
        <v>2006</v>
      </c>
      <c r="B545" t="s">
        <v>12</v>
      </c>
      <c r="C545">
        <v>2005</v>
      </c>
      <c r="D545">
        <v>121</v>
      </c>
      <c r="E545">
        <v>0</v>
      </c>
      <c r="F545">
        <v>5</v>
      </c>
      <c r="G545">
        <v>776.8536871</v>
      </c>
      <c r="H545">
        <v>0.64721015500000001</v>
      </c>
    </row>
    <row r="546" spans="1:8" x14ac:dyDescent="0.3">
      <c r="A546">
        <v>2006</v>
      </c>
      <c r="B546" t="s">
        <v>12</v>
      </c>
      <c r="C546">
        <v>2005</v>
      </c>
      <c r="D546">
        <v>122</v>
      </c>
      <c r="E546">
        <v>1</v>
      </c>
      <c r="F546">
        <v>5</v>
      </c>
      <c r="G546">
        <v>769.78091819999997</v>
      </c>
      <c r="H546">
        <v>0.630465583</v>
      </c>
    </row>
    <row r="547" spans="1:8" x14ac:dyDescent="0.3">
      <c r="A547">
        <v>2006</v>
      </c>
      <c r="B547" t="s">
        <v>12</v>
      </c>
      <c r="C547">
        <v>2005</v>
      </c>
      <c r="D547">
        <v>123</v>
      </c>
      <c r="E547">
        <v>2</v>
      </c>
      <c r="F547">
        <v>5</v>
      </c>
      <c r="G547">
        <v>773.17581159999997</v>
      </c>
      <c r="H547">
        <v>0.61596429100000005</v>
      </c>
    </row>
    <row r="548" spans="1:8" x14ac:dyDescent="0.3">
      <c r="A548">
        <v>2006</v>
      </c>
      <c r="B548" t="s">
        <v>12</v>
      </c>
      <c r="C548">
        <v>2005</v>
      </c>
      <c r="D548">
        <v>124</v>
      </c>
      <c r="E548">
        <v>3</v>
      </c>
      <c r="F548">
        <v>5</v>
      </c>
      <c r="G548">
        <v>776.64389089999997</v>
      </c>
      <c r="H548">
        <v>0.60239652799999999</v>
      </c>
    </row>
    <row r="549" spans="1:8" x14ac:dyDescent="0.3">
      <c r="A549">
        <v>2006</v>
      </c>
      <c r="B549" t="s">
        <v>12</v>
      </c>
      <c r="C549">
        <v>2005</v>
      </c>
      <c r="D549">
        <v>125</v>
      </c>
      <c r="E549">
        <v>4</v>
      </c>
      <c r="F549">
        <v>5</v>
      </c>
      <c r="G549">
        <v>780.40320169999995</v>
      </c>
      <c r="H549">
        <v>0.58878987400000005</v>
      </c>
    </row>
    <row r="550" spans="1:8" x14ac:dyDescent="0.3">
      <c r="A550">
        <v>2006</v>
      </c>
      <c r="B550" t="s">
        <v>12</v>
      </c>
      <c r="C550">
        <v>2005</v>
      </c>
      <c r="D550">
        <v>126</v>
      </c>
      <c r="E550">
        <v>5</v>
      </c>
      <c r="F550">
        <v>5</v>
      </c>
      <c r="G550">
        <v>784.14906580000002</v>
      </c>
      <c r="H550">
        <v>0.57502629699999996</v>
      </c>
    </row>
    <row r="551" spans="1:8" x14ac:dyDescent="0.3">
      <c r="A551">
        <v>2006</v>
      </c>
      <c r="B551" t="s">
        <v>12</v>
      </c>
      <c r="C551">
        <v>2005</v>
      </c>
      <c r="D551">
        <v>127</v>
      </c>
      <c r="E551">
        <v>6</v>
      </c>
      <c r="F551">
        <v>5</v>
      </c>
      <c r="G551">
        <v>787.34569899999997</v>
      </c>
      <c r="H551">
        <v>0.56244258800000002</v>
      </c>
    </row>
    <row r="552" spans="1:8" x14ac:dyDescent="0.3">
      <c r="A552">
        <v>2006</v>
      </c>
      <c r="B552" t="s">
        <v>8</v>
      </c>
      <c r="C552">
        <v>2001</v>
      </c>
      <c r="D552">
        <v>159</v>
      </c>
      <c r="E552">
        <v>-3</v>
      </c>
      <c r="F552">
        <v>6</v>
      </c>
      <c r="G552">
        <v>131.2101279</v>
      </c>
    </row>
    <row r="553" spans="1:8" x14ac:dyDescent="0.3">
      <c r="A553">
        <v>2006</v>
      </c>
      <c r="B553" t="s">
        <v>8</v>
      </c>
      <c r="C553">
        <v>2001</v>
      </c>
      <c r="D553">
        <v>160</v>
      </c>
      <c r="E553">
        <v>-2</v>
      </c>
      <c r="F553">
        <v>6</v>
      </c>
      <c r="G553">
        <v>127.18074559999999</v>
      </c>
    </row>
    <row r="554" spans="1:8" x14ac:dyDescent="0.3">
      <c r="A554">
        <v>2006</v>
      </c>
      <c r="B554" t="s">
        <v>8</v>
      </c>
      <c r="C554">
        <v>2001</v>
      </c>
      <c r="D554">
        <v>161</v>
      </c>
      <c r="E554">
        <v>-1</v>
      </c>
      <c r="F554">
        <v>6</v>
      </c>
      <c r="G554">
        <v>124.91219649999999</v>
      </c>
    </row>
    <row r="555" spans="1:8" x14ac:dyDescent="0.3">
      <c r="A555">
        <v>2006</v>
      </c>
      <c r="B555" t="s">
        <v>8</v>
      </c>
      <c r="C555">
        <v>2001</v>
      </c>
      <c r="D555">
        <v>162</v>
      </c>
      <c r="E555">
        <v>0</v>
      </c>
      <c r="F555">
        <v>6</v>
      </c>
      <c r="G555">
        <v>131.85808410000001</v>
      </c>
    </row>
    <row r="556" spans="1:8" x14ac:dyDescent="0.3">
      <c r="A556">
        <v>2006</v>
      </c>
      <c r="B556" t="s">
        <v>8</v>
      </c>
      <c r="C556">
        <v>2001</v>
      </c>
      <c r="D556">
        <v>163</v>
      </c>
      <c r="E556">
        <v>1</v>
      </c>
      <c r="F556">
        <v>6</v>
      </c>
      <c r="G556">
        <v>130.60123139999999</v>
      </c>
    </row>
    <row r="557" spans="1:8" x14ac:dyDescent="0.3">
      <c r="A557">
        <v>2006</v>
      </c>
      <c r="B557" t="s">
        <v>8</v>
      </c>
      <c r="C557">
        <v>2001</v>
      </c>
      <c r="D557">
        <v>164</v>
      </c>
      <c r="E557">
        <v>2</v>
      </c>
      <c r="F557">
        <v>6</v>
      </c>
      <c r="G557">
        <v>127.0593868</v>
      </c>
    </row>
    <row r="558" spans="1:8" x14ac:dyDescent="0.3">
      <c r="A558">
        <v>2006</v>
      </c>
      <c r="B558" t="s">
        <v>8</v>
      </c>
      <c r="C558">
        <v>2001</v>
      </c>
      <c r="D558">
        <v>165</v>
      </c>
      <c r="E558">
        <v>3</v>
      </c>
      <c r="F558">
        <v>6</v>
      </c>
      <c r="G558">
        <v>124.7168617</v>
      </c>
    </row>
    <row r="559" spans="1:8" x14ac:dyDescent="0.3">
      <c r="A559">
        <v>2006</v>
      </c>
      <c r="B559" t="s">
        <v>8</v>
      </c>
      <c r="C559">
        <v>2001</v>
      </c>
      <c r="D559">
        <v>166</v>
      </c>
      <c r="E559">
        <v>4</v>
      </c>
      <c r="F559">
        <v>6</v>
      </c>
      <c r="G559">
        <v>121.5753394</v>
      </c>
    </row>
    <row r="560" spans="1:8" x14ac:dyDescent="0.3">
      <c r="A560">
        <v>2006</v>
      </c>
      <c r="B560" t="s">
        <v>8</v>
      </c>
      <c r="C560">
        <v>2001</v>
      </c>
      <c r="D560">
        <v>167</v>
      </c>
      <c r="E560">
        <v>5</v>
      </c>
      <c r="F560">
        <v>6</v>
      </c>
      <c r="G560">
        <v>118.9126581</v>
      </c>
    </row>
    <row r="561" spans="1:7" x14ac:dyDescent="0.3">
      <c r="A561">
        <v>2006</v>
      </c>
      <c r="B561" t="s">
        <v>8</v>
      </c>
      <c r="C561">
        <v>2001</v>
      </c>
      <c r="D561">
        <v>168</v>
      </c>
      <c r="E561">
        <v>6</v>
      </c>
      <c r="F561">
        <v>6</v>
      </c>
      <c r="G561">
        <v>116.1663056</v>
      </c>
    </row>
    <row r="562" spans="1:7" x14ac:dyDescent="0.3">
      <c r="A562">
        <v>2006</v>
      </c>
      <c r="B562" t="s">
        <v>9</v>
      </c>
      <c r="C562">
        <v>2002</v>
      </c>
      <c r="D562">
        <v>266</v>
      </c>
      <c r="E562">
        <v>-3</v>
      </c>
      <c r="F562">
        <v>6</v>
      </c>
      <c r="G562">
        <v>186.24822069999999</v>
      </c>
    </row>
    <row r="563" spans="1:7" x14ac:dyDescent="0.3">
      <c r="A563">
        <v>2006</v>
      </c>
      <c r="B563" t="s">
        <v>9</v>
      </c>
      <c r="C563">
        <v>2002</v>
      </c>
      <c r="D563">
        <v>267</v>
      </c>
      <c r="E563">
        <v>-2</v>
      </c>
      <c r="F563">
        <v>6</v>
      </c>
      <c r="G563">
        <v>185.15758640000001</v>
      </c>
    </row>
    <row r="564" spans="1:7" x14ac:dyDescent="0.3">
      <c r="A564">
        <v>2006</v>
      </c>
      <c r="B564" t="s">
        <v>9</v>
      </c>
      <c r="C564">
        <v>2002</v>
      </c>
      <c r="D564">
        <v>268</v>
      </c>
      <c r="E564">
        <v>-1</v>
      </c>
      <c r="F564">
        <v>6</v>
      </c>
      <c r="G564">
        <v>196.4881968</v>
      </c>
    </row>
    <row r="565" spans="1:7" x14ac:dyDescent="0.3">
      <c r="A565">
        <v>2006</v>
      </c>
      <c r="B565" t="s">
        <v>9</v>
      </c>
      <c r="C565">
        <v>2002</v>
      </c>
      <c r="D565">
        <v>269</v>
      </c>
      <c r="E565">
        <v>0</v>
      </c>
      <c r="F565">
        <v>6</v>
      </c>
      <c r="G565">
        <v>206.98046429999999</v>
      </c>
    </row>
    <row r="566" spans="1:7" x14ac:dyDescent="0.3">
      <c r="A566">
        <v>2006</v>
      </c>
      <c r="B566" t="s">
        <v>9</v>
      </c>
      <c r="C566">
        <v>2002</v>
      </c>
      <c r="D566">
        <v>270</v>
      </c>
      <c r="E566">
        <v>1</v>
      </c>
      <c r="F566">
        <v>6</v>
      </c>
      <c r="G566">
        <v>206.1146516</v>
      </c>
    </row>
    <row r="567" spans="1:7" x14ac:dyDescent="0.3">
      <c r="A567">
        <v>2006</v>
      </c>
      <c r="B567" t="s">
        <v>9</v>
      </c>
      <c r="C567">
        <v>2002</v>
      </c>
      <c r="D567">
        <v>271</v>
      </c>
      <c r="E567">
        <v>2</v>
      </c>
      <c r="F567">
        <v>6</v>
      </c>
      <c r="G567">
        <v>207.67954470000001</v>
      </c>
    </row>
    <row r="568" spans="1:7" x14ac:dyDescent="0.3">
      <c r="A568">
        <v>2006</v>
      </c>
      <c r="B568" t="s">
        <v>9</v>
      </c>
      <c r="C568">
        <v>2002</v>
      </c>
      <c r="D568">
        <v>272</v>
      </c>
      <c r="E568">
        <v>3</v>
      </c>
      <c r="F568">
        <v>6</v>
      </c>
      <c r="G568">
        <v>209.47983389999999</v>
      </c>
    </row>
    <row r="569" spans="1:7" x14ac:dyDescent="0.3">
      <c r="A569">
        <v>2006</v>
      </c>
      <c r="B569" t="s">
        <v>9</v>
      </c>
      <c r="C569">
        <v>2002</v>
      </c>
      <c r="D569">
        <v>273</v>
      </c>
      <c r="E569">
        <v>4</v>
      </c>
      <c r="F569">
        <v>6</v>
      </c>
      <c r="G569">
        <v>211.18056709999999</v>
      </c>
    </row>
    <row r="570" spans="1:7" x14ac:dyDescent="0.3">
      <c r="A570">
        <v>2006</v>
      </c>
      <c r="B570" t="s">
        <v>9</v>
      </c>
      <c r="C570">
        <v>2002</v>
      </c>
      <c r="D570">
        <v>274</v>
      </c>
      <c r="E570">
        <v>5</v>
      </c>
      <c r="F570">
        <v>6</v>
      </c>
      <c r="G570">
        <v>213.9766343</v>
      </c>
    </row>
    <row r="571" spans="1:7" x14ac:dyDescent="0.3">
      <c r="A571">
        <v>2006</v>
      </c>
      <c r="B571" t="s">
        <v>9</v>
      </c>
      <c r="C571">
        <v>2002</v>
      </c>
      <c r="D571">
        <v>275</v>
      </c>
      <c r="E571">
        <v>6</v>
      </c>
      <c r="F571">
        <v>6</v>
      </c>
      <c r="G571">
        <v>214.71740299999999</v>
      </c>
    </row>
    <row r="572" spans="1:7" x14ac:dyDescent="0.3">
      <c r="A572">
        <v>2006</v>
      </c>
      <c r="B572" t="s">
        <v>10</v>
      </c>
      <c r="C572">
        <v>2004</v>
      </c>
      <c r="D572">
        <v>257</v>
      </c>
      <c r="E572">
        <v>-3</v>
      </c>
      <c r="F572">
        <v>6</v>
      </c>
      <c r="G572">
        <v>198.11228019999999</v>
      </c>
    </row>
    <row r="573" spans="1:7" x14ac:dyDescent="0.3">
      <c r="A573">
        <v>2006</v>
      </c>
      <c r="B573" t="s">
        <v>10</v>
      </c>
      <c r="C573">
        <v>2004</v>
      </c>
      <c r="D573">
        <v>258</v>
      </c>
      <c r="E573">
        <v>-2</v>
      </c>
      <c r="F573">
        <v>6</v>
      </c>
      <c r="G573">
        <v>196.7604671</v>
      </c>
    </row>
    <row r="574" spans="1:7" x14ac:dyDescent="0.3">
      <c r="A574">
        <v>2006</v>
      </c>
      <c r="B574" t="s">
        <v>10</v>
      </c>
      <c r="C574">
        <v>2004</v>
      </c>
      <c r="D574">
        <v>259</v>
      </c>
      <c r="E574">
        <v>-1</v>
      </c>
      <c r="F574">
        <v>6</v>
      </c>
      <c r="G574">
        <v>195.93696629999999</v>
      </c>
    </row>
    <row r="575" spans="1:7" x14ac:dyDescent="0.3">
      <c r="A575">
        <v>2006</v>
      </c>
      <c r="B575" t="s">
        <v>10</v>
      </c>
      <c r="C575">
        <v>2004</v>
      </c>
      <c r="D575">
        <v>260</v>
      </c>
      <c r="E575">
        <v>0</v>
      </c>
      <c r="F575">
        <v>6</v>
      </c>
      <c r="G575">
        <v>215.4535448</v>
      </c>
    </row>
    <row r="576" spans="1:7" x14ac:dyDescent="0.3">
      <c r="A576">
        <v>2006</v>
      </c>
      <c r="B576" t="s">
        <v>10</v>
      </c>
      <c r="C576">
        <v>2004</v>
      </c>
      <c r="D576">
        <v>261</v>
      </c>
      <c r="E576">
        <v>1</v>
      </c>
      <c r="F576">
        <v>6</v>
      </c>
      <c r="G576">
        <v>210.5133337</v>
      </c>
    </row>
    <row r="577" spans="1:7" x14ac:dyDescent="0.3">
      <c r="A577">
        <v>2006</v>
      </c>
      <c r="B577" t="s">
        <v>10</v>
      </c>
      <c r="C577">
        <v>2004</v>
      </c>
      <c r="D577">
        <v>262</v>
      </c>
      <c r="E577">
        <v>2</v>
      </c>
      <c r="F577">
        <v>6</v>
      </c>
      <c r="G577">
        <v>211.55084239999999</v>
      </c>
    </row>
    <row r="578" spans="1:7" x14ac:dyDescent="0.3">
      <c r="A578">
        <v>2006</v>
      </c>
      <c r="B578" t="s">
        <v>10</v>
      </c>
      <c r="C578">
        <v>2004</v>
      </c>
      <c r="D578">
        <v>263</v>
      </c>
      <c r="E578">
        <v>3</v>
      </c>
      <c r="F578">
        <v>6</v>
      </c>
      <c r="G578">
        <v>212.33209189999999</v>
      </c>
    </row>
    <row r="579" spans="1:7" x14ac:dyDescent="0.3">
      <c r="A579">
        <v>2006</v>
      </c>
      <c r="B579" t="s">
        <v>10</v>
      </c>
      <c r="C579">
        <v>2004</v>
      </c>
      <c r="D579">
        <v>264</v>
      </c>
      <c r="E579">
        <v>4</v>
      </c>
      <c r="F579">
        <v>6</v>
      </c>
      <c r="G579">
        <v>213.55680580000001</v>
      </c>
    </row>
    <row r="580" spans="1:7" x14ac:dyDescent="0.3">
      <c r="A580">
        <v>2006</v>
      </c>
      <c r="B580" t="s">
        <v>10</v>
      </c>
      <c r="C580">
        <v>2004</v>
      </c>
      <c r="D580">
        <v>265</v>
      </c>
      <c r="E580">
        <v>5</v>
      </c>
      <c r="F580">
        <v>6</v>
      </c>
      <c r="G580">
        <v>214.6751869</v>
      </c>
    </row>
    <row r="581" spans="1:7" x14ac:dyDescent="0.3">
      <c r="A581">
        <v>2006</v>
      </c>
      <c r="B581" t="s">
        <v>10</v>
      </c>
      <c r="C581">
        <v>2004</v>
      </c>
      <c r="D581">
        <v>266</v>
      </c>
      <c r="E581">
        <v>6</v>
      </c>
      <c r="F581">
        <v>6</v>
      </c>
      <c r="G581">
        <v>215.60321759999999</v>
      </c>
    </row>
    <row r="582" spans="1:7" x14ac:dyDescent="0.3">
      <c r="A582">
        <v>2006</v>
      </c>
      <c r="B582" t="s">
        <v>11</v>
      </c>
      <c r="C582">
        <v>2005</v>
      </c>
      <c r="D582">
        <v>88</v>
      </c>
      <c r="E582">
        <v>-3</v>
      </c>
      <c r="F582">
        <v>6</v>
      </c>
      <c r="G582">
        <v>311.45362249999999</v>
      </c>
    </row>
    <row r="583" spans="1:7" x14ac:dyDescent="0.3">
      <c r="A583">
        <v>2006</v>
      </c>
      <c r="B583" t="s">
        <v>11</v>
      </c>
      <c r="C583">
        <v>2005</v>
      </c>
      <c r="D583">
        <v>89</v>
      </c>
      <c r="E583">
        <v>-2</v>
      </c>
      <c r="F583">
        <v>6</v>
      </c>
      <c r="G583">
        <v>308.04419089999999</v>
      </c>
    </row>
    <row r="584" spans="1:7" x14ac:dyDescent="0.3">
      <c r="A584">
        <v>2006</v>
      </c>
      <c r="B584" t="s">
        <v>11</v>
      </c>
      <c r="C584">
        <v>2005</v>
      </c>
      <c r="D584">
        <v>90</v>
      </c>
      <c r="E584">
        <v>-1</v>
      </c>
      <c r="F584">
        <v>6</v>
      </c>
      <c r="G584">
        <v>314.83027079999999</v>
      </c>
    </row>
    <row r="585" spans="1:7" x14ac:dyDescent="0.3">
      <c r="A585">
        <v>2006</v>
      </c>
      <c r="B585" t="s">
        <v>11</v>
      </c>
      <c r="C585">
        <v>2005</v>
      </c>
      <c r="D585">
        <v>91</v>
      </c>
      <c r="E585">
        <v>0</v>
      </c>
      <c r="F585">
        <v>6</v>
      </c>
      <c r="G585">
        <v>338.25924090000001</v>
      </c>
    </row>
    <row r="586" spans="1:7" x14ac:dyDescent="0.3">
      <c r="A586">
        <v>2006</v>
      </c>
      <c r="B586" t="s">
        <v>11</v>
      </c>
      <c r="C586">
        <v>2005</v>
      </c>
      <c r="D586">
        <v>92</v>
      </c>
      <c r="E586">
        <v>1</v>
      </c>
      <c r="F586">
        <v>6</v>
      </c>
      <c r="G586">
        <v>336.21530510000002</v>
      </c>
    </row>
    <row r="587" spans="1:7" x14ac:dyDescent="0.3">
      <c r="A587">
        <v>2006</v>
      </c>
      <c r="B587" t="s">
        <v>11</v>
      </c>
      <c r="C587">
        <v>2005</v>
      </c>
      <c r="D587">
        <v>93</v>
      </c>
      <c r="E587">
        <v>2</v>
      </c>
      <c r="F587">
        <v>6</v>
      </c>
      <c r="G587">
        <v>339.21005380000003</v>
      </c>
    </row>
    <row r="588" spans="1:7" x14ac:dyDescent="0.3">
      <c r="A588">
        <v>2006</v>
      </c>
      <c r="B588" t="s">
        <v>11</v>
      </c>
      <c r="C588">
        <v>2005</v>
      </c>
      <c r="D588">
        <v>94</v>
      </c>
      <c r="E588">
        <v>3</v>
      </c>
      <c r="F588">
        <v>6</v>
      </c>
      <c r="G588">
        <v>342.8004105</v>
      </c>
    </row>
    <row r="589" spans="1:7" x14ac:dyDescent="0.3">
      <c r="A589">
        <v>2006</v>
      </c>
      <c r="B589" t="s">
        <v>11</v>
      </c>
      <c r="C589">
        <v>2005</v>
      </c>
      <c r="D589">
        <v>95</v>
      </c>
      <c r="E589">
        <v>4</v>
      </c>
      <c r="F589">
        <v>6</v>
      </c>
      <c r="G589">
        <v>346.12723140000003</v>
      </c>
    </row>
    <row r="590" spans="1:7" x14ac:dyDescent="0.3">
      <c r="A590">
        <v>2006</v>
      </c>
      <c r="B590" t="s">
        <v>11</v>
      </c>
      <c r="C590">
        <v>2005</v>
      </c>
      <c r="D590">
        <v>96</v>
      </c>
      <c r="E590">
        <v>5</v>
      </c>
      <c r="F590">
        <v>6</v>
      </c>
      <c r="G590">
        <v>348.98224279999999</v>
      </c>
    </row>
    <row r="591" spans="1:7" x14ac:dyDescent="0.3">
      <c r="A591">
        <v>2006</v>
      </c>
      <c r="B591" t="s">
        <v>11</v>
      </c>
      <c r="C591">
        <v>2005</v>
      </c>
      <c r="D591">
        <v>97</v>
      </c>
      <c r="E591">
        <v>6</v>
      </c>
      <c r="F591">
        <v>6</v>
      </c>
      <c r="G591">
        <v>364.71786029999998</v>
      </c>
    </row>
    <row r="592" spans="1:7" x14ac:dyDescent="0.3">
      <c r="A592">
        <v>2006</v>
      </c>
      <c r="B592" t="s">
        <v>12</v>
      </c>
      <c r="C592">
        <v>2005</v>
      </c>
      <c r="D592">
        <v>118</v>
      </c>
      <c r="E592">
        <v>-3</v>
      </c>
      <c r="F592">
        <v>6</v>
      </c>
      <c r="G592">
        <v>455.46792349999998</v>
      </c>
    </row>
    <row r="593" spans="1:8" x14ac:dyDescent="0.3">
      <c r="A593">
        <v>2006</v>
      </c>
      <c r="B593" t="s">
        <v>12</v>
      </c>
      <c r="C593">
        <v>2005</v>
      </c>
      <c r="D593">
        <v>119</v>
      </c>
      <c r="E593">
        <v>-2</v>
      </c>
      <c r="F593">
        <v>6</v>
      </c>
      <c r="G593">
        <v>462.1570959</v>
      </c>
    </row>
    <row r="594" spans="1:8" x14ac:dyDescent="0.3">
      <c r="A594">
        <v>2006</v>
      </c>
      <c r="B594" t="s">
        <v>12</v>
      </c>
      <c r="C594">
        <v>2005</v>
      </c>
      <c r="D594">
        <v>120</v>
      </c>
      <c r="E594">
        <v>-1</v>
      </c>
      <c r="F594">
        <v>6</v>
      </c>
      <c r="G594">
        <v>469.15776110000002</v>
      </c>
    </row>
    <row r="595" spans="1:8" x14ac:dyDescent="0.3">
      <c r="A595">
        <v>2006</v>
      </c>
      <c r="B595" t="s">
        <v>12</v>
      </c>
      <c r="C595">
        <v>2005</v>
      </c>
      <c r="D595">
        <v>121</v>
      </c>
      <c r="E595">
        <v>0</v>
      </c>
      <c r="F595">
        <v>6</v>
      </c>
      <c r="G595">
        <v>494.46413849999999</v>
      </c>
    </row>
    <row r="596" spans="1:8" x14ac:dyDescent="0.3">
      <c r="A596">
        <v>2006</v>
      </c>
      <c r="B596" t="s">
        <v>12</v>
      </c>
      <c r="C596">
        <v>2005</v>
      </c>
      <c r="D596">
        <v>122</v>
      </c>
      <c r="E596">
        <v>1</v>
      </c>
      <c r="F596">
        <v>6</v>
      </c>
      <c r="G596">
        <v>499.92723180000002</v>
      </c>
    </row>
    <row r="597" spans="1:8" x14ac:dyDescent="0.3">
      <c r="A597">
        <v>2006</v>
      </c>
      <c r="B597" t="s">
        <v>12</v>
      </c>
      <c r="C597">
        <v>2005</v>
      </c>
      <c r="D597">
        <v>123</v>
      </c>
      <c r="E597">
        <v>2</v>
      </c>
      <c r="F597">
        <v>6</v>
      </c>
      <c r="G597">
        <v>510.03592129999998</v>
      </c>
    </row>
    <row r="598" spans="1:8" x14ac:dyDescent="0.3">
      <c r="A598">
        <v>2006</v>
      </c>
      <c r="B598" t="s">
        <v>12</v>
      </c>
      <c r="C598">
        <v>2005</v>
      </c>
      <c r="D598">
        <v>124</v>
      </c>
      <c r="E598">
        <v>3</v>
      </c>
      <c r="F598">
        <v>6</v>
      </c>
      <c r="G598">
        <v>520.4624834</v>
      </c>
    </row>
    <row r="599" spans="1:8" x14ac:dyDescent="0.3">
      <c r="A599">
        <v>2006</v>
      </c>
      <c r="B599" t="s">
        <v>12</v>
      </c>
      <c r="C599">
        <v>2005</v>
      </c>
      <c r="D599">
        <v>125</v>
      </c>
      <c r="E599">
        <v>4</v>
      </c>
      <c r="F599">
        <v>6</v>
      </c>
      <c r="G599">
        <v>530.93601809999996</v>
      </c>
    </row>
    <row r="600" spans="1:8" x14ac:dyDescent="0.3">
      <c r="A600">
        <v>2006</v>
      </c>
      <c r="B600" t="s">
        <v>12</v>
      </c>
      <c r="C600">
        <v>2005</v>
      </c>
      <c r="D600">
        <v>126</v>
      </c>
      <c r="E600">
        <v>5</v>
      </c>
      <c r="F600">
        <v>6</v>
      </c>
      <c r="G600">
        <v>541.49810969999999</v>
      </c>
    </row>
    <row r="601" spans="1:8" x14ac:dyDescent="0.3">
      <c r="A601">
        <v>2006</v>
      </c>
      <c r="B601" t="s">
        <v>12</v>
      </c>
      <c r="C601">
        <v>2005</v>
      </c>
      <c r="D601">
        <v>127</v>
      </c>
      <c r="E601">
        <v>6</v>
      </c>
      <c r="F601">
        <v>6</v>
      </c>
      <c r="G601">
        <v>551.86114320000001</v>
      </c>
    </row>
    <row r="602" spans="1:8" x14ac:dyDescent="0.3">
      <c r="A602">
        <v>2011</v>
      </c>
      <c r="B602" t="s">
        <v>8</v>
      </c>
      <c r="C602">
        <v>2001</v>
      </c>
      <c r="D602">
        <v>159</v>
      </c>
      <c r="E602">
        <v>-3</v>
      </c>
      <c r="F602">
        <v>1</v>
      </c>
      <c r="G602">
        <v>1293.627896</v>
      </c>
      <c r="H602">
        <v>0.53683053800000002</v>
      </c>
    </row>
    <row r="603" spans="1:8" x14ac:dyDescent="0.3">
      <c r="A603">
        <v>2011</v>
      </c>
      <c r="B603" t="s">
        <v>8</v>
      </c>
      <c r="C603">
        <v>2001</v>
      </c>
      <c r="D603">
        <v>160</v>
      </c>
      <c r="E603">
        <v>-2</v>
      </c>
      <c r="F603">
        <v>1</v>
      </c>
      <c r="G603">
        <v>1291.395147</v>
      </c>
      <c r="H603">
        <v>0.544262633</v>
      </c>
    </row>
    <row r="604" spans="1:8" x14ac:dyDescent="0.3">
      <c r="A604">
        <v>2011</v>
      </c>
      <c r="B604" t="s">
        <v>8</v>
      </c>
      <c r="C604">
        <v>2001</v>
      </c>
      <c r="D604">
        <v>161</v>
      </c>
      <c r="E604">
        <v>-1</v>
      </c>
      <c r="F604">
        <v>1</v>
      </c>
      <c r="G604">
        <v>1294.290424</v>
      </c>
      <c r="H604">
        <v>0.56907491700000001</v>
      </c>
    </row>
    <row r="605" spans="1:8" x14ac:dyDescent="0.3">
      <c r="A605">
        <v>2011</v>
      </c>
      <c r="B605" t="s">
        <v>8</v>
      </c>
      <c r="C605">
        <v>2001</v>
      </c>
      <c r="D605">
        <v>162</v>
      </c>
      <c r="E605">
        <v>0</v>
      </c>
      <c r="F605">
        <v>1</v>
      </c>
      <c r="G605">
        <v>1321.6045220000001</v>
      </c>
      <c r="H605">
        <v>0.68955895099999998</v>
      </c>
    </row>
    <row r="606" spans="1:8" x14ac:dyDescent="0.3">
      <c r="A606">
        <v>2011</v>
      </c>
      <c r="B606" t="s">
        <v>8</v>
      </c>
      <c r="C606">
        <v>2001</v>
      </c>
      <c r="D606">
        <v>163</v>
      </c>
      <c r="E606">
        <v>1</v>
      </c>
      <c r="F606">
        <v>1</v>
      </c>
      <c r="G606">
        <v>1322.726514</v>
      </c>
      <c r="H606">
        <v>0.72108627700000005</v>
      </c>
    </row>
    <row r="607" spans="1:8" x14ac:dyDescent="0.3">
      <c r="A607">
        <v>2011</v>
      </c>
      <c r="B607" t="s">
        <v>8</v>
      </c>
      <c r="C607">
        <v>2001</v>
      </c>
      <c r="D607">
        <v>164</v>
      </c>
      <c r="E607">
        <v>2</v>
      </c>
      <c r="F607">
        <v>1</v>
      </c>
      <c r="G607">
        <v>1318.5864019999999</v>
      </c>
      <c r="H607">
        <v>0.70585867800000002</v>
      </c>
    </row>
    <row r="608" spans="1:8" x14ac:dyDescent="0.3">
      <c r="A608">
        <v>2011</v>
      </c>
      <c r="B608" t="s">
        <v>8</v>
      </c>
      <c r="C608">
        <v>2001</v>
      </c>
      <c r="D608">
        <v>165</v>
      </c>
      <c r="E608">
        <v>3</v>
      </c>
      <c r="F608">
        <v>1</v>
      </c>
      <c r="G608">
        <v>1318.8430499999999</v>
      </c>
      <c r="H608">
        <v>0.69606853000000002</v>
      </c>
    </row>
    <row r="609" spans="1:8" x14ac:dyDescent="0.3">
      <c r="A609">
        <v>2011</v>
      </c>
      <c r="B609" t="s">
        <v>8</v>
      </c>
      <c r="C609">
        <v>2001</v>
      </c>
      <c r="D609">
        <v>166</v>
      </c>
      <c r="E609">
        <v>4</v>
      </c>
      <c r="F609">
        <v>1</v>
      </c>
      <c r="G609">
        <v>1316.8665779999999</v>
      </c>
      <c r="H609">
        <v>0.67801383000000004</v>
      </c>
    </row>
    <row r="610" spans="1:8" x14ac:dyDescent="0.3">
      <c r="A610">
        <v>2011</v>
      </c>
      <c r="B610" t="s">
        <v>8</v>
      </c>
      <c r="C610">
        <v>2001</v>
      </c>
      <c r="D610">
        <v>167</v>
      </c>
      <c r="E610">
        <v>5</v>
      </c>
      <c r="F610">
        <v>1</v>
      </c>
      <c r="G610">
        <v>1316.556844</v>
      </c>
      <c r="H610">
        <v>0.66423370800000003</v>
      </c>
    </row>
    <row r="611" spans="1:8" x14ac:dyDescent="0.3">
      <c r="A611">
        <v>2011</v>
      </c>
      <c r="B611" t="s">
        <v>8</v>
      </c>
      <c r="C611">
        <v>2001</v>
      </c>
      <c r="D611">
        <v>168</v>
      </c>
      <c r="E611">
        <v>6</v>
      </c>
      <c r="F611">
        <v>1</v>
      </c>
      <c r="G611">
        <v>1316.5029099999999</v>
      </c>
      <c r="H611">
        <v>0.65325500199999997</v>
      </c>
    </row>
    <row r="612" spans="1:8" x14ac:dyDescent="0.3">
      <c r="A612">
        <v>2011</v>
      </c>
      <c r="B612" t="s">
        <v>9</v>
      </c>
      <c r="C612">
        <v>2002</v>
      </c>
      <c r="D612">
        <v>266</v>
      </c>
      <c r="E612">
        <v>-3</v>
      </c>
      <c r="F612">
        <v>1</v>
      </c>
      <c r="G612">
        <v>771.84037439999997</v>
      </c>
      <c r="H612">
        <v>0.64478169500000004</v>
      </c>
    </row>
    <row r="613" spans="1:8" x14ac:dyDescent="0.3">
      <c r="A613">
        <v>2011</v>
      </c>
      <c r="B613" t="s">
        <v>9</v>
      </c>
      <c r="C613">
        <v>2002</v>
      </c>
      <c r="D613">
        <v>267</v>
      </c>
      <c r="E613">
        <v>-2</v>
      </c>
      <c r="F613">
        <v>1</v>
      </c>
      <c r="G613">
        <v>766.92751329999999</v>
      </c>
      <c r="H613">
        <v>0.63478849699999995</v>
      </c>
    </row>
    <row r="614" spans="1:8" x14ac:dyDescent="0.3">
      <c r="A614">
        <v>2011</v>
      </c>
      <c r="B614" t="s">
        <v>9</v>
      </c>
      <c r="C614">
        <v>2002</v>
      </c>
      <c r="D614">
        <v>268</v>
      </c>
      <c r="E614">
        <v>-1</v>
      </c>
      <c r="F614">
        <v>1</v>
      </c>
      <c r="G614">
        <v>800.89870399999995</v>
      </c>
      <c r="H614">
        <v>0.74000519399999998</v>
      </c>
    </row>
    <row r="615" spans="1:8" x14ac:dyDescent="0.3">
      <c r="A615">
        <v>2011</v>
      </c>
      <c r="B615" t="s">
        <v>9</v>
      </c>
      <c r="C615">
        <v>2002</v>
      </c>
      <c r="D615">
        <v>269</v>
      </c>
      <c r="E615">
        <v>0</v>
      </c>
      <c r="F615">
        <v>1</v>
      </c>
      <c r="G615">
        <v>830.23019509999995</v>
      </c>
      <c r="H615">
        <v>0.80921090699999998</v>
      </c>
    </row>
    <row r="616" spans="1:8" x14ac:dyDescent="0.3">
      <c r="A616">
        <v>2011</v>
      </c>
      <c r="B616" t="s">
        <v>9</v>
      </c>
      <c r="C616">
        <v>2002</v>
      </c>
      <c r="D616">
        <v>270</v>
      </c>
      <c r="E616">
        <v>1</v>
      </c>
      <c r="F616">
        <v>1</v>
      </c>
      <c r="G616">
        <v>823.71669970000005</v>
      </c>
      <c r="H616">
        <v>0.75943431100000003</v>
      </c>
    </row>
    <row r="617" spans="1:8" x14ac:dyDescent="0.3">
      <c r="A617">
        <v>2011</v>
      </c>
      <c r="B617" t="s">
        <v>9</v>
      </c>
      <c r="C617">
        <v>2002</v>
      </c>
      <c r="D617">
        <v>271</v>
      </c>
      <c r="E617">
        <v>2</v>
      </c>
      <c r="F617">
        <v>1</v>
      </c>
      <c r="G617">
        <v>826.32431810000003</v>
      </c>
      <c r="H617">
        <v>0.72989081899999997</v>
      </c>
    </row>
    <row r="618" spans="1:8" x14ac:dyDescent="0.3">
      <c r="A618">
        <v>2011</v>
      </c>
      <c r="B618" t="s">
        <v>9</v>
      </c>
      <c r="C618">
        <v>2002</v>
      </c>
      <c r="D618">
        <v>272</v>
      </c>
      <c r="E618">
        <v>3</v>
      </c>
      <c r="F618">
        <v>1</v>
      </c>
      <c r="G618">
        <v>831.23877200000004</v>
      </c>
      <c r="H618">
        <v>0.71106736699999995</v>
      </c>
    </row>
    <row r="619" spans="1:8" x14ac:dyDescent="0.3">
      <c r="A619">
        <v>2011</v>
      </c>
      <c r="B619" t="s">
        <v>9</v>
      </c>
      <c r="C619">
        <v>2002</v>
      </c>
      <c r="D619">
        <v>273</v>
      </c>
      <c r="E619">
        <v>4</v>
      </c>
      <c r="F619">
        <v>1</v>
      </c>
      <c r="G619">
        <v>836.69637699999998</v>
      </c>
      <c r="H619">
        <v>0.696877627</v>
      </c>
    </row>
    <row r="620" spans="1:8" x14ac:dyDescent="0.3">
      <c r="A620">
        <v>2011</v>
      </c>
      <c r="B620" t="s">
        <v>9</v>
      </c>
      <c r="C620">
        <v>2002</v>
      </c>
      <c r="D620">
        <v>274</v>
      </c>
      <c r="E620">
        <v>5</v>
      </c>
      <c r="F620">
        <v>1</v>
      </c>
      <c r="G620">
        <v>846.6539454</v>
      </c>
      <c r="H620">
        <v>0.698219056</v>
      </c>
    </row>
    <row r="621" spans="1:8" x14ac:dyDescent="0.3">
      <c r="A621">
        <v>2011</v>
      </c>
      <c r="B621" t="s">
        <v>9</v>
      </c>
      <c r="C621">
        <v>2002</v>
      </c>
      <c r="D621">
        <v>275</v>
      </c>
      <c r="E621">
        <v>6</v>
      </c>
      <c r="F621">
        <v>1</v>
      </c>
      <c r="G621">
        <v>850.64317700000004</v>
      </c>
      <c r="H621">
        <v>0.68616559600000004</v>
      </c>
    </row>
    <row r="622" spans="1:8" x14ac:dyDescent="0.3">
      <c r="A622">
        <v>2011</v>
      </c>
      <c r="B622" t="s">
        <v>10</v>
      </c>
      <c r="C622">
        <v>2004</v>
      </c>
      <c r="D622">
        <v>257</v>
      </c>
      <c r="E622">
        <v>-3</v>
      </c>
      <c r="F622">
        <v>1</v>
      </c>
      <c r="G622">
        <v>1166.1286130000001</v>
      </c>
      <c r="H622">
        <v>0.62481072599999998</v>
      </c>
    </row>
    <row r="623" spans="1:8" x14ac:dyDescent="0.3">
      <c r="A623">
        <v>2011</v>
      </c>
      <c r="B623" t="s">
        <v>10</v>
      </c>
      <c r="C623">
        <v>2004</v>
      </c>
      <c r="D623">
        <v>258</v>
      </c>
      <c r="E623">
        <v>-2</v>
      </c>
      <c r="F623">
        <v>1</v>
      </c>
      <c r="G623">
        <v>1157.050426</v>
      </c>
      <c r="H623">
        <v>0.61825242899999999</v>
      </c>
    </row>
    <row r="624" spans="1:8" x14ac:dyDescent="0.3">
      <c r="A624">
        <v>2011</v>
      </c>
      <c r="B624" t="s">
        <v>10</v>
      </c>
      <c r="C624">
        <v>2004</v>
      </c>
      <c r="D624">
        <v>259</v>
      </c>
      <c r="E624">
        <v>-1</v>
      </c>
      <c r="F624">
        <v>1</v>
      </c>
      <c r="G624">
        <v>1149.738871</v>
      </c>
      <c r="H624">
        <v>0.61229075099999997</v>
      </c>
    </row>
    <row r="625" spans="1:8" x14ac:dyDescent="0.3">
      <c r="A625">
        <v>2011</v>
      </c>
      <c r="B625" t="s">
        <v>10</v>
      </c>
      <c r="C625">
        <v>2004</v>
      </c>
      <c r="D625">
        <v>260</v>
      </c>
      <c r="E625">
        <v>0</v>
      </c>
      <c r="F625">
        <v>1</v>
      </c>
      <c r="G625">
        <v>1201.8909980000001</v>
      </c>
      <c r="H625">
        <v>0.79117832899999996</v>
      </c>
    </row>
    <row r="626" spans="1:8" x14ac:dyDescent="0.3">
      <c r="A626">
        <v>2011</v>
      </c>
      <c r="B626" t="s">
        <v>10</v>
      </c>
      <c r="C626">
        <v>2004</v>
      </c>
      <c r="D626">
        <v>261</v>
      </c>
      <c r="E626">
        <v>1</v>
      </c>
      <c r="F626">
        <v>1</v>
      </c>
      <c r="G626">
        <v>1176.7863070000001</v>
      </c>
      <c r="H626">
        <v>0.73571076199999996</v>
      </c>
    </row>
    <row r="627" spans="1:8" x14ac:dyDescent="0.3">
      <c r="A627">
        <v>2011</v>
      </c>
      <c r="B627" t="s">
        <v>10</v>
      </c>
      <c r="C627">
        <v>2004</v>
      </c>
      <c r="D627">
        <v>262</v>
      </c>
      <c r="E627">
        <v>2</v>
      </c>
      <c r="F627">
        <v>1</v>
      </c>
      <c r="G627">
        <v>1173.9197380000001</v>
      </c>
      <c r="H627">
        <v>0.71112295199999997</v>
      </c>
    </row>
    <row r="628" spans="1:8" x14ac:dyDescent="0.3">
      <c r="A628">
        <v>2011</v>
      </c>
      <c r="B628" t="s">
        <v>10</v>
      </c>
      <c r="C628">
        <v>2004</v>
      </c>
      <c r="D628">
        <v>263</v>
      </c>
      <c r="E628">
        <v>3</v>
      </c>
      <c r="F628">
        <v>1</v>
      </c>
      <c r="G628">
        <v>1171.65554</v>
      </c>
      <c r="H628">
        <v>0.69475937499999996</v>
      </c>
    </row>
    <row r="629" spans="1:8" x14ac:dyDescent="0.3">
      <c r="A629">
        <v>2011</v>
      </c>
      <c r="B629" t="s">
        <v>10</v>
      </c>
      <c r="C629">
        <v>2004</v>
      </c>
      <c r="D629">
        <v>264</v>
      </c>
      <c r="E629">
        <v>4</v>
      </c>
      <c r="F629">
        <v>1</v>
      </c>
      <c r="G629">
        <v>1170.7472230000001</v>
      </c>
      <c r="H629">
        <v>0.68196572700000002</v>
      </c>
    </row>
    <row r="630" spans="1:8" x14ac:dyDescent="0.3">
      <c r="A630">
        <v>2011</v>
      </c>
      <c r="B630" t="s">
        <v>10</v>
      </c>
      <c r="C630">
        <v>2004</v>
      </c>
      <c r="D630">
        <v>265</v>
      </c>
      <c r="E630">
        <v>5</v>
      </c>
      <c r="F630">
        <v>1</v>
      </c>
      <c r="G630">
        <v>1170.5259000000001</v>
      </c>
      <c r="H630">
        <v>0.67148115100000005</v>
      </c>
    </row>
    <row r="631" spans="1:8" x14ac:dyDescent="0.3">
      <c r="A631">
        <v>2011</v>
      </c>
      <c r="B631" t="s">
        <v>10</v>
      </c>
      <c r="C631">
        <v>2004</v>
      </c>
      <c r="D631">
        <v>266</v>
      </c>
      <c r="E631">
        <v>6</v>
      </c>
      <c r="F631">
        <v>1</v>
      </c>
      <c r="G631">
        <v>1170.2807829999999</v>
      </c>
      <c r="H631">
        <v>0.66244591900000005</v>
      </c>
    </row>
    <row r="632" spans="1:8" x14ac:dyDescent="0.3">
      <c r="A632">
        <v>2011</v>
      </c>
      <c r="B632" t="s">
        <v>11</v>
      </c>
      <c r="C632">
        <v>2005</v>
      </c>
      <c r="D632">
        <v>88</v>
      </c>
      <c r="E632">
        <v>-3</v>
      </c>
      <c r="F632">
        <v>1</v>
      </c>
      <c r="G632">
        <v>2708.455923</v>
      </c>
      <c r="H632">
        <v>0.63032352700000005</v>
      </c>
    </row>
    <row r="633" spans="1:8" x14ac:dyDescent="0.3">
      <c r="A633">
        <v>2011</v>
      </c>
      <c r="B633" t="s">
        <v>11</v>
      </c>
      <c r="C633">
        <v>2005</v>
      </c>
      <c r="D633">
        <v>89</v>
      </c>
      <c r="E633">
        <v>-2</v>
      </c>
      <c r="F633">
        <v>1</v>
      </c>
      <c r="G633">
        <v>2714.6749679999998</v>
      </c>
      <c r="H633">
        <v>0.62538484000000005</v>
      </c>
    </row>
    <row r="634" spans="1:8" x14ac:dyDescent="0.3">
      <c r="A634">
        <v>2011</v>
      </c>
      <c r="B634" t="s">
        <v>11</v>
      </c>
      <c r="C634">
        <v>2005</v>
      </c>
      <c r="D634">
        <v>90</v>
      </c>
      <c r="E634">
        <v>-1</v>
      </c>
      <c r="F634">
        <v>1</v>
      </c>
      <c r="G634">
        <v>2746.9940729999998</v>
      </c>
      <c r="H634">
        <v>0.70926662500000004</v>
      </c>
    </row>
    <row r="635" spans="1:8" x14ac:dyDescent="0.3">
      <c r="A635">
        <v>2011</v>
      </c>
      <c r="B635" t="s">
        <v>11</v>
      </c>
      <c r="C635">
        <v>2005</v>
      </c>
      <c r="D635">
        <v>91</v>
      </c>
      <c r="E635">
        <v>0</v>
      </c>
      <c r="F635">
        <v>1</v>
      </c>
      <c r="G635">
        <v>2820.4694909999998</v>
      </c>
      <c r="H635">
        <v>0.88158556600000004</v>
      </c>
    </row>
    <row r="636" spans="1:8" x14ac:dyDescent="0.3">
      <c r="A636">
        <v>2011</v>
      </c>
      <c r="B636" t="s">
        <v>11</v>
      </c>
      <c r="C636">
        <v>2005</v>
      </c>
      <c r="D636">
        <v>92</v>
      </c>
      <c r="E636">
        <v>1</v>
      </c>
      <c r="F636">
        <v>1</v>
      </c>
      <c r="G636">
        <v>2814.218288</v>
      </c>
      <c r="H636">
        <v>0.79696818400000002</v>
      </c>
    </row>
    <row r="637" spans="1:8" x14ac:dyDescent="0.3">
      <c r="A637">
        <v>2011</v>
      </c>
      <c r="B637" t="s">
        <v>11</v>
      </c>
      <c r="C637">
        <v>2005</v>
      </c>
      <c r="D637">
        <v>93</v>
      </c>
      <c r="E637">
        <v>2</v>
      </c>
      <c r="F637">
        <v>1</v>
      </c>
      <c r="G637">
        <v>2823.4288040000001</v>
      </c>
      <c r="H637">
        <v>0.75822424200000005</v>
      </c>
    </row>
    <row r="638" spans="1:8" x14ac:dyDescent="0.3">
      <c r="A638">
        <v>2011</v>
      </c>
      <c r="B638" t="s">
        <v>11</v>
      </c>
      <c r="C638">
        <v>2005</v>
      </c>
      <c r="D638">
        <v>94</v>
      </c>
      <c r="E638">
        <v>3</v>
      </c>
      <c r="F638">
        <v>1</v>
      </c>
      <c r="G638">
        <v>2836.6003890000002</v>
      </c>
      <c r="H638">
        <v>0.73632393100000004</v>
      </c>
    </row>
    <row r="639" spans="1:8" x14ac:dyDescent="0.3">
      <c r="A639">
        <v>2011</v>
      </c>
      <c r="B639" t="s">
        <v>11</v>
      </c>
      <c r="C639">
        <v>2005</v>
      </c>
      <c r="D639">
        <v>95</v>
      </c>
      <c r="E639">
        <v>4</v>
      </c>
      <c r="F639">
        <v>1</v>
      </c>
      <c r="G639">
        <v>2850.3444370000002</v>
      </c>
      <c r="H639">
        <v>0.72097954200000003</v>
      </c>
    </row>
    <row r="640" spans="1:8" x14ac:dyDescent="0.3">
      <c r="A640">
        <v>2011</v>
      </c>
      <c r="B640" t="s">
        <v>11</v>
      </c>
      <c r="C640">
        <v>2005</v>
      </c>
      <c r="D640">
        <v>96</v>
      </c>
      <c r="E640">
        <v>5</v>
      </c>
      <c r="F640">
        <v>1</v>
      </c>
      <c r="G640">
        <v>2863.5380540000001</v>
      </c>
      <c r="H640">
        <v>0.70875531700000005</v>
      </c>
    </row>
    <row r="641" spans="1:8" x14ac:dyDescent="0.3">
      <c r="A641">
        <v>2011</v>
      </c>
      <c r="B641" t="s">
        <v>11</v>
      </c>
      <c r="C641">
        <v>2005</v>
      </c>
      <c r="D641">
        <v>97</v>
      </c>
      <c r="E641">
        <v>6</v>
      </c>
      <c r="F641">
        <v>1</v>
      </c>
      <c r="G641">
        <v>2912.45336</v>
      </c>
      <c r="H641">
        <v>0.79246345100000004</v>
      </c>
    </row>
    <row r="642" spans="1:8" x14ac:dyDescent="0.3">
      <c r="A642">
        <v>2011</v>
      </c>
      <c r="B642" t="s">
        <v>12</v>
      </c>
      <c r="C642">
        <v>2005</v>
      </c>
      <c r="D642">
        <v>118</v>
      </c>
      <c r="E642">
        <v>-3</v>
      </c>
      <c r="F642">
        <v>1</v>
      </c>
      <c r="G642">
        <v>3197.0757800000001</v>
      </c>
      <c r="H642">
        <v>0.65459493700000004</v>
      </c>
    </row>
    <row r="643" spans="1:8" x14ac:dyDescent="0.3">
      <c r="A643">
        <v>2011</v>
      </c>
      <c r="B643" t="s">
        <v>12</v>
      </c>
      <c r="C643">
        <v>2005</v>
      </c>
      <c r="D643">
        <v>119</v>
      </c>
      <c r="E643">
        <v>-2</v>
      </c>
      <c r="F643">
        <v>1</v>
      </c>
      <c r="G643">
        <v>3206.186686</v>
      </c>
      <c r="H643">
        <v>0.64920511000000003</v>
      </c>
    </row>
    <row r="644" spans="1:8" x14ac:dyDescent="0.3">
      <c r="A644">
        <v>2011</v>
      </c>
      <c r="B644" t="s">
        <v>12</v>
      </c>
      <c r="C644">
        <v>2005</v>
      </c>
      <c r="D644">
        <v>120</v>
      </c>
      <c r="E644">
        <v>-1</v>
      </c>
      <c r="F644">
        <v>1</v>
      </c>
      <c r="G644">
        <v>3214.6552919999999</v>
      </c>
      <c r="H644">
        <v>0.64413274399999998</v>
      </c>
    </row>
    <row r="645" spans="1:8" x14ac:dyDescent="0.3">
      <c r="A645">
        <v>2011</v>
      </c>
      <c r="B645" t="s">
        <v>12</v>
      </c>
      <c r="C645">
        <v>2005</v>
      </c>
      <c r="D645">
        <v>121</v>
      </c>
      <c r="E645">
        <v>0</v>
      </c>
      <c r="F645">
        <v>1</v>
      </c>
      <c r="G645">
        <v>3271.0183820000002</v>
      </c>
      <c r="H645">
        <v>0.77810610599999996</v>
      </c>
    </row>
    <row r="646" spans="1:8" x14ac:dyDescent="0.3">
      <c r="A646">
        <v>2011</v>
      </c>
      <c r="B646" t="s">
        <v>12</v>
      </c>
      <c r="C646">
        <v>2005</v>
      </c>
      <c r="D646">
        <v>122</v>
      </c>
      <c r="E646">
        <v>1</v>
      </c>
      <c r="F646">
        <v>1</v>
      </c>
      <c r="G646">
        <v>3266.3217989999998</v>
      </c>
      <c r="H646">
        <v>0.74709808300000002</v>
      </c>
    </row>
    <row r="647" spans="1:8" x14ac:dyDescent="0.3">
      <c r="A647">
        <v>2011</v>
      </c>
      <c r="B647" t="s">
        <v>12</v>
      </c>
      <c r="C647">
        <v>2005</v>
      </c>
      <c r="D647">
        <v>123</v>
      </c>
      <c r="E647">
        <v>2</v>
      </c>
      <c r="F647">
        <v>1</v>
      </c>
      <c r="G647">
        <v>3277.091191</v>
      </c>
      <c r="H647">
        <v>0.72812002600000003</v>
      </c>
    </row>
    <row r="648" spans="1:8" x14ac:dyDescent="0.3">
      <c r="A648">
        <v>2011</v>
      </c>
      <c r="B648" t="s">
        <v>12</v>
      </c>
      <c r="C648">
        <v>2005</v>
      </c>
      <c r="D648">
        <v>124</v>
      </c>
      <c r="E648">
        <v>3</v>
      </c>
      <c r="F648">
        <v>1</v>
      </c>
      <c r="G648">
        <v>3287.5627410000002</v>
      </c>
      <c r="H648">
        <v>0.71401327999999997</v>
      </c>
    </row>
    <row r="649" spans="1:8" x14ac:dyDescent="0.3">
      <c r="A649">
        <v>2011</v>
      </c>
      <c r="B649" t="s">
        <v>12</v>
      </c>
      <c r="C649">
        <v>2005</v>
      </c>
      <c r="D649">
        <v>125</v>
      </c>
      <c r="E649">
        <v>4</v>
      </c>
      <c r="F649">
        <v>1</v>
      </c>
      <c r="G649">
        <v>3297.7934530000002</v>
      </c>
      <c r="H649">
        <v>0.70250114699999999</v>
      </c>
    </row>
    <row r="650" spans="1:8" x14ac:dyDescent="0.3">
      <c r="A650">
        <v>2011</v>
      </c>
      <c r="B650" t="s">
        <v>12</v>
      </c>
      <c r="C650">
        <v>2005</v>
      </c>
      <c r="D650">
        <v>126</v>
      </c>
      <c r="E650">
        <v>5</v>
      </c>
      <c r="F650">
        <v>1</v>
      </c>
      <c r="G650">
        <v>3307.715674</v>
      </c>
      <c r="H650">
        <v>0.69276884400000005</v>
      </c>
    </row>
    <row r="651" spans="1:8" x14ac:dyDescent="0.3">
      <c r="A651">
        <v>2011</v>
      </c>
      <c r="B651" t="s">
        <v>12</v>
      </c>
      <c r="C651">
        <v>2005</v>
      </c>
      <c r="D651">
        <v>127</v>
      </c>
      <c r="E651">
        <v>6</v>
      </c>
      <c r="F651">
        <v>1</v>
      </c>
      <c r="G651">
        <v>3317.5050150000002</v>
      </c>
      <c r="H651">
        <v>0.68444782599999998</v>
      </c>
    </row>
    <row r="652" spans="1:8" x14ac:dyDescent="0.3">
      <c r="A652">
        <v>2011</v>
      </c>
      <c r="B652" t="s">
        <v>8</v>
      </c>
      <c r="C652">
        <v>2001</v>
      </c>
      <c r="D652">
        <v>159</v>
      </c>
      <c r="E652">
        <v>-3</v>
      </c>
      <c r="F652">
        <v>2</v>
      </c>
      <c r="G652">
        <v>714.40932380000004</v>
      </c>
      <c r="H652">
        <v>0.61153311600000004</v>
      </c>
    </row>
    <row r="653" spans="1:8" x14ac:dyDescent="0.3">
      <c r="A653">
        <v>2011</v>
      </c>
      <c r="B653" t="s">
        <v>8</v>
      </c>
      <c r="C653">
        <v>2001</v>
      </c>
      <c r="D653">
        <v>160</v>
      </c>
      <c r="E653">
        <v>-2</v>
      </c>
      <c r="F653">
        <v>2</v>
      </c>
      <c r="G653">
        <v>713.25211769999999</v>
      </c>
      <c r="H653">
        <v>0.61920238500000002</v>
      </c>
    </row>
    <row r="654" spans="1:8" x14ac:dyDescent="0.3">
      <c r="A654">
        <v>2011</v>
      </c>
      <c r="B654" t="s">
        <v>8</v>
      </c>
      <c r="C654">
        <v>2001</v>
      </c>
      <c r="D654">
        <v>161</v>
      </c>
      <c r="E654">
        <v>-1</v>
      </c>
      <c r="F654">
        <v>2</v>
      </c>
      <c r="G654">
        <v>715.59001690000002</v>
      </c>
      <c r="H654">
        <v>0.64399069799999997</v>
      </c>
    </row>
    <row r="655" spans="1:8" x14ac:dyDescent="0.3">
      <c r="A655">
        <v>2011</v>
      </c>
      <c r="B655" t="s">
        <v>8</v>
      </c>
      <c r="C655">
        <v>2001</v>
      </c>
      <c r="D655">
        <v>162</v>
      </c>
      <c r="E655">
        <v>0</v>
      </c>
      <c r="F655">
        <v>2</v>
      </c>
      <c r="G655">
        <v>736.4181734</v>
      </c>
      <c r="H655">
        <v>0.76189863800000002</v>
      </c>
    </row>
    <row r="656" spans="1:8" x14ac:dyDescent="0.3">
      <c r="A656">
        <v>2011</v>
      </c>
      <c r="B656" t="s">
        <v>8</v>
      </c>
      <c r="C656">
        <v>2001</v>
      </c>
      <c r="D656">
        <v>163</v>
      </c>
      <c r="E656">
        <v>1</v>
      </c>
      <c r="F656">
        <v>2</v>
      </c>
      <c r="G656">
        <v>737.21101410000006</v>
      </c>
      <c r="H656">
        <v>0.784063552</v>
      </c>
    </row>
    <row r="657" spans="1:8" x14ac:dyDescent="0.3">
      <c r="A657">
        <v>2011</v>
      </c>
      <c r="B657" t="s">
        <v>8</v>
      </c>
      <c r="C657">
        <v>2001</v>
      </c>
      <c r="D657">
        <v>164</v>
      </c>
      <c r="E657">
        <v>2</v>
      </c>
      <c r="F657">
        <v>2</v>
      </c>
      <c r="G657">
        <v>734.00033099999996</v>
      </c>
      <c r="H657">
        <v>0.76302852700000001</v>
      </c>
    </row>
    <row r="658" spans="1:8" x14ac:dyDescent="0.3">
      <c r="A658">
        <v>2011</v>
      </c>
      <c r="B658" t="s">
        <v>8</v>
      </c>
      <c r="C658">
        <v>2001</v>
      </c>
      <c r="D658">
        <v>165</v>
      </c>
      <c r="E658">
        <v>3</v>
      </c>
      <c r="F658">
        <v>2</v>
      </c>
      <c r="G658">
        <v>734.16772760000003</v>
      </c>
      <c r="H658">
        <v>0.75056449000000003</v>
      </c>
    </row>
    <row r="659" spans="1:8" x14ac:dyDescent="0.3">
      <c r="A659">
        <v>2011</v>
      </c>
      <c r="B659" t="s">
        <v>8</v>
      </c>
      <c r="C659">
        <v>2001</v>
      </c>
      <c r="D659">
        <v>166</v>
      </c>
      <c r="E659">
        <v>4</v>
      </c>
      <c r="F659">
        <v>2</v>
      </c>
      <c r="G659">
        <v>732.03700409999999</v>
      </c>
      <c r="H659">
        <v>0.73145663400000005</v>
      </c>
    </row>
    <row r="660" spans="1:8" x14ac:dyDescent="0.3">
      <c r="A660">
        <v>2011</v>
      </c>
      <c r="B660" t="s">
        <v>8</v>
      </c>
      <c r="C660">
        <v>2001</v>
      </c>
      <c r="D660">
        <v>167</v>
      </c>
      <c r="E660">
        <v>5</v>
      </c>
      <c r="F660">
        <v>2</v>
      </c>
      <c r="G660">
        <v>730.96793530000002</v>
      </c>
      <c r="H660">
        <v>0.71752879700000005</v>
      </c>
    </row>
    <row r="661" spans="1:8" x14ac:dyDescent="0.3">
      <c r="A661">
        <v>2011</v>
      </c>
      <c r="B661" t="s">
        <v>8</v>
      </c>
      <c r="C661">
        <v>2001</v>
      </c>
      <c r="D661">
        <v>168</v>
      </c>
      <c r="E661">
        <v>6</v>
      </c>
      <c r="F661">
        <v>2</v>
      </c>
      <c r="G661">
        <v>729.76796230000002</v>
      </c>
      <c r="H661">
        <v>0.70670460700000004</v>
      </c>
    </row>
    <row r="662" spans="1:8" x14ac:dyDescent="0.3">
      <c r="A662">
        <v>2011</v>
      </c>
      <c r="B662" t="s">
        <v>9</v>
      </c>
      <c r="C662">
        <v>2002</v>
      </c>
      <c r="D662">
        <v>266</v>
      </c>
      <c r="E662">
        <v>-3</v>
      </c>
      <c r="F662">
        <v>2</v>
      </c>
      <c r="G662">
        <v>389.00537859999997</v>
      </c>
      <c r="H662">
        <v>0.719299354</v>
      </c>
    </row>
    <row r="663" spans="1:8" x14ac:dyDescent="0.3">
      <c r="A663">
        <v>2011</v>
      </c>
      <c r="B663" t="s">
        <v>9</v>
      </c>
      <c r="C663">
        <v>2002</v>
      </c>
      <c r="D663">
        <v>267</v>
      </c>
      <c r="E663">
        <v>-2</v>
      </c>
      <c r="F663">
        <v>2</v>
      </c>
      <c r="G663">
        <v>388.19743</v>
      </c>
      <c r="H663">
        <v>0.70816179899999998</v>
      </c>
    </row>
    <row r="664" spans="1:8" x14ac:dyDescent="0.3">
      <c r="A664">
        <v>2011</v>
      </c>
      <c r="B664" t="s">
        <v>9</v>
      </c>
      <c r="C664">
        <v>2002</v>
      </c>
      <c r="D664">
        <v>268</v>
      </c>
      <c r="E664">
        <v>-1</v>
      </c>
      <c r="F664">
        <v>2</v>
      </c>
      <c r="G664">
        <v>417.54369400000002</v>
      </c>
      <c r="H664">
        <v>0.80782373299999999</v>
      </c>
    </row>
    <row r="665" spans="1:8" x14ac:dyDescent="0.3">
      <c r="A665">
        <v>2011</v>
      </c>
      <c r="B665" t="s">
        <v>9</v>
      </c>
      <c r="C665">
        <v>2002</v>
      </c>
      <c r="D665">
        <v>269</v>
      </c>
      <c r="E665">
        <v>0</v>
      </c>
      <c r="F665">
        <v>2</v>
      </c>
      <c r="G665">
        <v>443.38616130000003</v>
      </c>
      <c r="H665">
        <v>0.85871297300000005</v>
      </c>
    </row>
    <row r="666" spans="1:8" x14ac:dyDescent="0.3">
      <c r="A666">
        <v>2011</v>
      </c>
      <c r="B666" t="s">
        <v>9</v>
      </c>
      <c r="C666">
        <v>2002</v>
      </c>
      <c r="D666">
        <v>270</v>
      </c>
      <c r="E666">
        <v>1</v>
      </c>
      <c r="F666">
        <v>2</v>
      </c>
      <c r="G666">
        <v>442.28840930000001</v>
      </c>
      <c r="H666">
        <v>0.803286422</v>
      </c>
    </row>
    <row r="667" spans="1:8" x14ac:dyDescent="0.3">
      <c r="A667">
        <v>2011</v>
      </c>
      <c r="B667" t="s">
        <v>9</v>
      </c>
      <c r="C667">
        <v>2002</v>
      </c>
      <c r="D667">
        <v>271</v>
      </c>
      <c r="E667">
        <v>2</v>
      </c>
      <c r="F667">
        <v>2</v>
      </c>
      <c r="G667">
        <v>448.13042999999999</v>
      </c>
      <c r="H667">
        <v>0.77443246099999996</v>
      </c>
    </row>
    <row r="668" spans="1:8" x14ac:dyDescent="0.3">
      <c r="A668">
        <v>2011</v>
      </c>
      <c r="B668" t="s">
        <v>9</v>
      </c>
      <c r="C668">
        <v>2002</v>
      </c>
      <c r="D668">
        <v>272</v>
      </c>
      <c r="E668">
        <v>3</v>
      </c>
      <c r="F668">
        <v>2</v>
      </c>
      <c r="G668">
        <v>455.75326319999999</v>
      </c>
      <c r="H668">
        <v>0.75719754800000005</v>
      </c>
    </row>
    <row r="669" spans="1:8" x14ac:dyDescent="0.3">
      <c r="A669">
        <v>2011</v>
      </c>
      <c r="B669" t="s">
        <v>9</v>
      </c>
      <c r="C669">
        <v>2002</v>
      </c>
      <c r="D669">
        <v>273</v>
      </c>
      <c r="E669">
        <v>4</v>
      </c>
      <c r="F669">
        <v>2</v>
      </c>
      <c r="G669">
        <v>463.55313599999999</v>
      </c>
      <c r="H669">
        <v>0.74468403900000002</v>
      </c>
    </row>
    <row r="670" spans="1:8" x14ac:dyDescent="0.3">
      <c r="A670">
        <v>2011</v>
      </c>
      <c r="B670" t="s">
        <v>9</v>
      </c>
      <c r="C670">
        <v>2002</v>
      </c>
      <c r="D670">
        <v>274</v>
      </c>
      <c r="E670">
        <v>5</v>
      </c>
      <c r="F670">
        <v>2</v>
      </c>
      <c r="G670">
        <v>474.57138350000002</v>
      </c>
      <c r="H670">
        <v>0.747375805</v>
      </c>
    </row>
    <row r="671" spans="1:8" x14ac:dyDescent="0.3">
      <c r="A671">
        <v>2011</v>
      </c>
      <c r="B671" t="s">
        <v>9</v>
      </c>
      <c r="C671">
        <v>2002</v>
      </c>
      <c r="D671">
        <v>275</v>
      </c>
      <c r="E671">
        <v>6</v>
      </c>
      <c r="F671">
        <v>2</v>
      </c>
      <c r="G671">
        <v>481.33925429999999</v>
      </c>
      <c r="H671">
        <v>0.73673851199999996</v>
      </c>
    </row>
    <row r="672" spans="1:8" x14ac:dyDescent="0.3">
      <c r="A672">
        <v>2011</v>
      </c>
      <c r="B672" t="s">
        <v>10</v>
      </c>
      <c r="C672">
        <v>2004</v>
      </c>
      <c r="D672">
        <v>257</v>
      </c>
      <c r="E672">
        <v>-3</v>
      </c>
      <c r="F672">
        <v>2</v>
      </c>
      <c r="G672">
        <v>592.28662859999997</v>
      </c>
      <c r="H672">
        <v>0.69351274699999998</v>
      </c>
    </row>
    <row r="673" spans="1:8" x14ac:dyDescent="0.3">
      <c r="A673">
        <v>2011</v>
      </c>
      <c r="B673" t="s">
        <v>10</v>
      </c>
      <c r="C673">
        <v>2004</v>
      </c>
      <c r="D673">
        <v>258</v>
      </c>
      <c r="E673">
        <v>-2</v>
      </c>
      <c r="F673">
        <v>2</v>
      </c>
      <c r="G673">
        <v>595.3996138</v>
      </c>
      <c r="H673">
        <v>0.68706107800000005</v>
      </c>
    </row>
    <row r="674" spans="1:8" x14ac:dyDescent="0.3">
      <c r="A674">
        <v>2011</v>
      </c>
      <c r="B674" t="s">
        <v>10</v>
      </c>
      <c r="C674">
        <v>2004</v>
      </c>
      <c r="D674">
        <v>259</v>
      </c>
      <c r="E674">
        <v>-1</v>
      </c>
      <c r="F674">
        <v>2</v>
      </c>
      <c r="G674">
        <v>599.78040329999999</v>
      </c>
      <c r="H674">
        <v>0.68123053300000003</v>
      </c>
    </row>
    <row r="675" spans="1:8" x14ac:dyDescent="0.3">
      <c r="A675">
        <v>2011</v>
      </c>
      <c r="B675" t="s">
        <v>10</v>
      </c>
      <c r="C675">
        <v>2004</v>
      </c>
      <c r="D675">
        <v>260</v>
      </c>
      <c r="E675">
        <v>0</v>
      </c>
      <c r="F675">
        <v>2</v>
      </c>
      <c r="G675">
        <v>650.07081589999996</v>
      </c>
      <c r="H675">
        <v>0.85351342399999997</v>
      </c>
    </row>
    <row r="676" spans="1:8" x14ac:dyDescent="0.3">
      <c r="A676">
        <v>2011</v>
      </c>
      <c r="B676" t="s">
        <v>10</v>
      </c>
      <c r="C676">
        <v>2004</v>
      </c>
      <c r="D676">
        <v>261</v>
      </c>
      <c r="E676">
        <v>1</v>
      </c>
      <c r="F676">
        <v>2</v>
      </c>
      <c r="G676">
        <v>641.53392450000001</v>
      </c>
      <c r="H676">
        <v>0.78832838299999997</v>
      </c>
    </row>
    <row r="677" spans="1:8" x14ac:dyDescent="0.3">
      <c r="A677">
        <v>2011</v>
      </c>
      <c r="B677" t="s">
        <v>10</v>
      </c>
      <c r="C677">
        <v>2004</v>
      </c>
      <c r="D677">
        <v>262</v>
      </c>
      <c r="E677">
        <v>2</v>
      </c>
      <c r="F677">
        <v>2</v>
      </c>
      <c r="G677">
        <v>648.50943159999997</v>
      </c>
      <c r="H677">
        <v>0.76423570299999999</v>
      </c>
    </row>
    <row r="678" spans="1:8" x14ac:dyDescent="0.3">
      <c r="A678">
        <v>2011</v>
      </c>
      <c r="B678" t="s">
        <v>10</v>
      </c>
      <c r="C678">
        <v>2004</v>
      </c>
      <c r="D678">
        <v>263</v>
      </c>
      <c r="E678">
        <v>3</v>
      </c>
      <c r="F678">
        <v>2</v>
      </c>
      <c r="G678">
        <v>655.74696270000004</v>
      </c>
      <c r="H678">
        <v>0.74839599000000001</v>
      </c>
    </row>
    <row r="679" spans="1:8" x14ac:dyDescent="0.3">
      <c r="A679">
        <v>2011</v>
      </c>
      <c r="B679" t="s">
        <v>10</v>
      </c>
      <c r="C679">
        <v>2004</v>
      </c>
      <c r="D679">
        <v>264</v>
      </c>
      <c r="E679">
        <v>4</v>
      </c>
      <c r="F679">
        <v>2</v>
      </c>
      <c r="G679">
        <v>663.6672433</v>
      </c>
      <c r="H679">
        <v>0.73650644099999996</v>
      </c>
    </row>
    <row r="680" spans="1:8" x14ac:dyDescent="0.3">
      <c r="A680">
        <v>2011</v>
      </c>
      <c r="B680" t="s">
        <v>10</v>
      </c>
      <c r="C680">
        <v>2004</v>
      </c>
      <c r="D680">
        <v>265</v>
      </c>
      <c r="E680">
        <v>5</v>
      </c>
      <c r="F680">
        <v>2</v>
      </c>
      <c r="G680">
        <v>671.57790290000003</v>
      </c>
      <c r="H680">
        <v>0.72700261600000005</v>
      </c>
    </row>
    <row r="681" spans="1:8" x14ac:dyDescent="0.3">
      <c r="A681">
        <v>2011</v>
      </c>
      <c r="B681" t="s">
        <v>10</v>
      </c>
      <c r="C681">
        <v>2004</v>
      </c>
      <c r="D681">
        <v>266</v>
      </c>
      <c r="E681">
        <v>6</v>
      </c>
      <c r="F681">
        <v>2</v>
      </c>
      <c r="G681">
        <v>679.56555839999999</v>
      </c>
      <c r="H681">
        <v>0.718948751</v>
      </c>
    </row>
    <row r="682" spans="1:8" x14ac:dyDescent="0.3">
      <c r="A682">
        <v>2011</v>
      </c>
      <c r="B682" t="s">
        <v>11</v>
      </c>
      <c r="C682">
        <v>2005</v>
      </c>
      <c r="D682">
        <v>88</v>
      </c>
      <c r="E682">
        <v>-3</v>
      </c>
      <c r="F682">
        <v>2</v>
      </c>
      <c r="G682">
        <v>1533.055891</v>
      </c>
      <c r="H682">
        <v>0.67186058000000004</v>
      </c>
    </row>
    <row r="683" spans="1:8" x14ac:dyDescent="0.3">
      <c r="A683">
        <v>2011</v>
      </c>
      <c r="B683" t="s">
        <v>11</v>
      </c>
      <c r="C683">
        <v>2005</v>
      </c>
      <c r="D683">
        <v>89</v>
      </c>
      <c r="E683">
        <v>-2</v>
      </c>
      <c r="F683">
        <v>2</v>
      </c>
      <c r="G683">
        <v>1532.797562</v>
      </c>
      <c r="H683">
        <v>0.66708654000000001</v>
      </c>
    </row>
    <row r="684" spans="1:8" x14ac:dyDescent="0.3">
      <c r="A684">
        <v>2011</v>
      </c>
      <c r="B684" t="s">
        <v>11</v>
      </c>
      <c r="C684">
        <v>2005</v>
      </c>
      <c r="D684">
        <v>90</v>
      </c>
      <c r="E684">
        <v>-1</v>
      </c>
      <c r="F684">
        <v>2</v>
      </c>
      <c r="G684">
        <v>1552.561547</v>
      </c>
      <c r="H684">
        <v>0.75047753399999995</v>
      </c>
    </row>
    <row r="685" spans="1:8" x14ac:dyDescent="0.3">
      <c r="A685">
        <v>2011</v>
      </c>
      <c r="B685" t="s">
        <v>11</v>
      </c>
      <c r="C685">
        <v>2005</v>
      </c>
      <c r="D685">
        <v>91</v>
      </c>
      <c r="E685">
        <v>0</v>
      </c>
      <c r="F685">
        <v>2</v>
      </c>
      <c r="G685">
        <v>1603.8945880000001</v>
      </c>
      <c r="H685">
        <v>0.90737993900000002</v>
      </c>
    </row>
    <row r="686" spans="1:8" x14ac:dyDescent="0.3">
      <c r="A686">
        <v>2011</v>
      </c>
      <c r="B686" t="s">
        <v>11</v>
      </c>
      <c r="C686">
        <v>2005</v>
      </c>
      <c r="D686">
        <v>92</v>
      </c>
      <c r="E686">
        <v>1</v>
      </c>
      <c r="F686">
        <v>2</v>
      </c>
      <c r="G686">
        <v>1596.341158</v>
      </c>
      <c r="H686">
        <v>0.81759145</v>
      </c>
    </row>
    <row r="687" spans="1:8" x14ac:dyDescent="0.3">
      <c r="A687">
        <v>2011</v>
      </c>
      <c r="B687" t="s">
        <v>11</v>
      </c>
      <c r="C687">
        <v>2005</v>
      </c>
      <c r="D687">
        <v>93</v>
      </c>
      <c r="E687">
        <v>2</v>
      </c>
      <c r="F687">
        <v>2</v>
      </c>
      <c r="G687">
        <v>1600.700533</v>
      </c>
      <c r="H687">
        <v>0.78306788100000002</v>
      </c>
    </row>
    <row r="688" spans="1:8" x14ac:dyDescent="0.3">
      <c r="A688">
        <v>2011</v>
      </c>
      <c r="B688" t="s">
        <v>11</v>
      </c>
      <c r="C688">
        <v>2005</v>
      </c>
      <c r="D688">
        <v>94</v>
      </c>
      <c r="E688">
        <v>3</v>
      </c>
      <c r="F688">
        <v>2</v>
      </c>
      <c r="G688">
        <v>1607.871813</v>
      </c>
      <c r="H688">
        <v>0.763709305</v>
      </c>
    </row>
    <row r="689" spans="1:8" x14ac:dyDescent="0.3">
      <c r="A689">
        <v>2011</v>
      </c>
      <c r="B689" t="s">
        <v>11</v>
      </c>
      <c r="C689">
        <v>2005</v>
      </c>
      <c r="D689">
        <v>95</v>
      </c>
      <c r="E689">
        <v>4</v>
      </c>
      <c r="F689">
        <v>2</v>
      </c>
      <c r="G689">
        <v>1614.154982</v>
      </c>
      <c r="H689">
        <v>0.75044700399999997</v>
      </c>
    </row>
    <row r="690" spans="1:8" x14ac:dyDescent="0.3">
      <c r="A690">
        <v>2011</v>
      </c>
      <c r="B690" t="s">
        <v>11</v>
      </c>
      <c r="C690">
        <v>2005</v>
      </c>
      <c r="D690">
        <v>96</v>
      </c>
      <c r="E690">
        <v>5</v>
      </c>
      <c r="F690">
        <v>2</v>
      </c>
      <c r="G690">
        <v>1619.3887810000001</v>
      </c>
      <c r="H690">
        <v>0.74004793899999999</v>
      </c>
    </row>
    <row r="691" spans="1:8" x14ac:dyDescent="0.3">
      <c r="A691">
        <v>2011</v>
      </c>
      <c r="B691" t="s">
        <v>11</v>
      </c>
      <c r="C691">
        <v>2005</v>
      </c>
      <c r="D691">
        <v>97</v>
      </c>
      <c r="E691">
        <v>6</v>
      </c>
      <c r="F691">
        <v>2</v>
      </c>
      <c r="G691">
        <v>1652.1578460000001</v>
      </c>
      <c r="H691">
        <v>0.82212701200000005</v>
      </c>
    </row>
    <row r="692" spans="1:8" x14ac:dyDescent="0.3">
      <c r="A692">
        <v>2011</v>
      </c>
      <c r="B692" t="s">
        <v>12</v>
      </c>
      <c r="C692">
        <v>2005</v>
      </c>
      <c r="D692">
        <v>118</v>
      </c>
      <c r="E692">
        <v>-3</v>
      </c>
      <c r="F692">
        <v>2</v>
      </c>
      <c r="G692">
        <v>1653.2935130000001</v>
      </c>
      <c r="H692">
        <v>0.69996141700000003</v>
      </c>
    </row>
    <row r="693" spans="1:8" x14ac:dyDescent="0.3">
      <c r="A693">
        <v>2011</v>
      </c>
      <c r="B693" t="s">
        <v>12</v>
      </c>
      <c r="C693">
        <v>2005</v>
      </c>
      <c r="D693">
        <v>119</v>
      </c>
      <c r="E693">
        <v>-2</v>
      </c>
      <c r="F693">
        <v>2</v>
      </c>
      <c r="G693">
        <v>1647.3177229999999</v>
      </c>
      <c r="H693">
        <v>0.69476728899999995</v>
      </c>
    </row>
    <row r="694" spans="1:8" x14ac:dyDescent="0.3">
      <c r="A694">
        <v>2011</v>
      </c>
      <c r="B694" t="s">
        <v>12</v>
      </c>
      <c r="C694">
        <v>2005</v>
      </c>
      <c r="D694">
        <v>120</v>
      </c>
      <c r="E694">
        <v>-1</v>
      </c>
      <c r="F694">
        <v>2</v>
      </c>
      <c r="G694">
        <v>1640.301256</v>
      </c>
      <c r="H694">
        <v>0.68993202499999995</v>
      </c>
    </row>
    <row r="695" spans="1:8" x14ac:dyDescent="0.3">
      <c r="A695">
        <v>2011</v>
      </c>
      <c r="B695" t="s">
        <v>12</v>
      </c>
      <c r="C695">
        <v>2005</v>
      </c>
      <c r="D695">
        <v>121</v>
      </c>
      <c r="E695">
        <v>0</v>
      </c>
      <c r="F695">
        <v>2</v>
      </c>
      <c r="G695">
        <v>1670.553017</v>
      </c>
      <c r="H695">
        <v>0.81831167999999999</v>
      </c>
    </row>
    <row r="696" spans="1:8" x14ac:dyDescent="0.3">
      <c r="A696">
        <v>2011</v>
      </c>
      <c r="B696" t="s">
        <v>12</v>
      </c>
      <c r="C696">
        <v>2005</v>
      </c>
      <c r="D696">
        <v>122</v>
      </c>
      <c r="E696">
        <v>1</v>
      </c>
      <c r="F696">
        <v>2</v>
      </c>
      <c r="G696">
        <v>1652.419386</v>
      </c>
      <c r="H696">
        <v>0.78347996900000005</v>
      </c>
    </row>
    <row r="697" spans="1:8" x14ac:dyDescent="0.3">
      <c r="A697">
        <v>2011</v>
      </c>
      <c r="B697" t="s">
        <v>12</v>
      </c>
      <c r="C697">
        <v>2005</v>
      </c>
      <c r="D697">
        <v>123</v>
      </c>
      <c r="E697">
        <v>2</v>
      </c>
      <c r="F697">
        <v>2</v>
      </c>
      <c r="G697">
        <v>1644.712282</v>
      </c>
      <c r="H697">
        <v>0.76500418400000003</v>
      </c>
    </row>
    <row r="698" spans="1:8" x14ac:dyDescent="0.3">
      <c r="A698">
        <v>2011</v>
      </c>
      <c r="B698" t="s">
        <v>12</v>
      </c>
      <c r="C698">
        <v>2005</v>
      </c>
      <c r="D698">
        <v>124</v>
      </c>
      <c r="E698">
        <v>3</v>
      </c>
      <c r="F698">
        <v>2</v>
      </c>
      <c r="G698">
        <v>1637.0617400000001</v>
      </c>
      <c r="H698">
        <v>0.75174248300000002</v>
      </c>
    </row>
    <row r="699" spans="1:8" x14ac:dyDescent="0.3">
      <c r="A699">
        <v>2011</v>
      </c>
      <c r="B699" t="s">
        <v>12</v>
      </c>
      <c r="C699">
        <v>2005</v>
      </c>
      <c r="D699">
        <v>125</v>
      </c>
      <c r="E699">
        <v>4</v>
      </c>
      <c r="F699">
        <v>2</v>
      </c>
      <c r="G699">
        <v>1629.595051</v>
      </c>
      <c r="H699">
        <v>0.74117520199999998</v>
      </c>
    </row>
    <row r="700" spans="1:8" x14ac:dyDescent="0.3">
      <c r="A700">
        <v>2011</v>
      </c>
      <c r="B700" t="s">
        <v>12</v>
      </c>
      <c r="C700">
        <v>2005</v>
      </c>
      <c r="D700">
        <v>126</v>
      </c>
      <c r="E700">
        <v>5</v>
      </c>
      <c r="F700">
        <v>2</v>
      </c>
      <c r="G700">
        <v>1622.31069</v>
      </c>
      <c r="H700">
        <v>0.73222928399999998</v>
      </c>
    </row>
    <row r="701" spans="1:8" x14ac:dyDescent="0.3">
      <c r="A701">
        <v>2011</v>
      </c>
      <c r="B701" t="s">
        <v>12</v>
      </c>
      <c r="C701">
        <v>2005</v>
      </c>
      <c r="D701">
        <v>127</v>
      </c>
      <c r="E701">
        <v>6</v>
      </c>
      <c r="F701">
        <v>2</v>
      </c>
      <c r="G701">
        <v>1615.294928</v>
      </c>
      <c r="H701">
        <v>0.724443858</v>
      </c>
    </row>
    <row r="702" spans="1:8" x14ac:dyDescent="0.3">
      <c r="A702">
        <v>2011</v>
      </c>
      <c r="B702" t="s">
        <v>8</v>
      </c>
      <c r="C702">
        <v>2001</v>
      </c>
      <c r="D702">
        <v>159</v>
      </c>
      <c r="E702">
        <v>-3</v>
      </c>
      <c r="F702">
        <v>3</v>
      </c>
      <c r="G702">
        <v>610.42792350000002</v>
      </c>
      <c r="H702">
        <v>0.25374886000000002</v>
      </c>
    </row>
    <row r="703" spans="1:8" x14ac:dyDescent="0.3">
      <c r="A703">
        <v>2011</v>
      </c>
      <c r="B703" t="s">
        <v>8</v>
      </c>
      <c r="C703">
        <v>2001</v>
      </c>
      <c r="D703">
        <v>160</v>
      </c>
      <c r="E703">
        <v>-2</v>
      </c>
      <c r="F703">
        <v>3</v>
      </c>
      <c r="G703">
        <v>608.24702449999995</v>
      </c>
      <c r="H703">
        <v>0.260138545</v>
      </c>
    </row>
    <row r="704" spans="1:8" x14ac:dyDescent="0.3">
      <c r="A704">
        <v>2011</v>
      </c>
      <c r="B704" t="s">
        <v>8</v>
      </c>
      <c r="C704">
        <v>2001</v>
      </c>
      <c r="D704">
        <v>161</v>
      </c>
      <c r="E704">
        <v>-1</v>
      </c>
      <c r="F704">
        <v>3</v>
      </c>
      <c r="G704">
        <v>609.08125329999996</v>
      </c>
      <c r="H704">
        <v>0.28367244899999999</v>
      </c>
    </row>
    <row r="705" spans="1:8" x14ac:dyDescent="0.3">
      <c r="A705">
        <v>2011</v>
      </c>
      <c r="B705" t="s">
        <v>8</v>
      </c>
      <c r="C705">
        <v>2001</v>
      </c>
      <c r="D705">
        <v>162</v>
      </c>
      <c r="E705">
        <v>0</v>
      </c>
      <c r="F705">
        <v>3</v>
      </c>
      <c r="G705">
        <v>627.11408089999998</v>
      </c>
      <c r="H705">
        <v>0.40696240700000003</v>
      </c>
    </row>
    <row r="706" spans="1:8" x14ac:dyDescent="0.3">
      <c r="A706">
        <v>2011</v>
      </c>
      <c r="B706" t="s">
        <v>8</v>
      </c>
      <c r="C706">
        <v>2001</v>
      </c>
      <c r="D706">
        <v>163</v>
      </c>
      <c r="E706">
        <v>1</v>
      </c>
      <c r="F706">
        <v>3</v>
      </c>
      <c r="G706">
        <v>629.22373749999997</v>
      </c>
      <c r="H706">
        <v>0.45798620600000001</v>
      </c>
    </row>
    <row r="707" spans="1:8" x14ac:dyDescent="0.3">
      <c r="A707">
        <v>2011</v>
      </c>
      <c r="B707" t="s">
        <v>8</v>
      </c>
      <c r="C707">
        <v>2001</v>
      </c>
      <c r="D707">
        <v>164</v>
      </c>
      <c r="E707">
        <v>2</v>
      </c>
      <c r="F707">
        <v>3</v>
      </c>
      <c r="G707">
        <v>625.28972550000003</v>
      </c>
      <c r="H707">
        <v>0.458170297</v>
      </c>
    </row>
    <row r="708" spans="1:8" x14ac:dyDescent="0.3">
      <c r="A708">
        <v>2011</v>
      </c>
      <c r="B708" t="s">
        <v>8</v>
      </c>
      <c r="C708">
        <v>2001</v>
      </c>
      <c r="D708">
        <v>165</v>
      </c>
      <c r="E708">
        <v>3</v>
      </c>
      <c r="F708">
        <v>3</v>
      </c>
      <c r="G708">
        <v>622.54634940000005</v>
      </c>
      <c r="H708">
        <v>0.456072425</v>
      </c>
    </row>
    <row r="709" spans="1:8" x14ac:dyDescent="0.3">
      <c r="A709">
        <v>2011</v>
      </c>
      <c r="B709" t="s">
        <v>8</v>
      </c>
      <c r="C709">
        <v>2001</v>
      </c>
      <c r="D709">
        <v>166</v>
      </c>
      <c r="E709">
        <v>4</v>
      </c>
      <c r="F709">
        <v>3</v>
      </c>
      <c r="G709">
        <v>616.92151309999997</v>
      </c>
      <c r="H709">
        <v>0.44072825100000002</v>
      </c>
    </row>
    <row r="710" spans="1:8" x14ac:dyDescent="0.3">
      <c r="A710">
        <v>2011</v>
      </c>
      <c r="B710" t="s">
        <v>8</v>
      </c>
      <c r="C710">
        <v>2001</v>
      </c>
      <c r="D710">
        <v>167</v>
      </c>
      <c r="E710">
        <v>5</v>
      </c>
      <c r="F710">
        <v>3</v>
      </c>
      <c r="G710">
        <v>611.66229859999999</v>
      </c>
      <c r="H710">
        <v>0.42649800300000001</v>
      </c>
    </row>
    <row r="711" spans="1:8" x14ac:dyDescent="0.3">
      <c r="A711">
        <v>2011</v>
      </c>
      <c r="B711" t="s">
        <v>8</v>
      </c>
      <c r="C711">
        <v>2001</v>
      </c>
      <c r="D711">
        <v>168</v>
      </c>
      <c r="E711">
        <v>6</v>
      </c>
      <c r="F711">
        <v>3</v>
      </c>
      <c r="G711">
        <v>606.34118550000005</v>
      </c>
      <c r="H711">
        <v>0.414123507</v>
      </c>
    </row>
    <row r="712" spans="1:8" x14ac:dyDescent="0.3">
      <c r="A712">
        <v>2011</v>
      </c>
      <c r="B712" t="s">
        <v>9</v>
      </c>
      <c r="C712">
        <v>2002</v>
      </c>
      <c r="D712">
        <v>266</v>
      </c>
      <c r="E712">
        <v>-3</v>
      </c>
      <c r="F712">
        <v>3</v>
      </c>
      <c r="G712">
        <v>603.87270269999999</v>
      </c>
      <c r="H712">
        <v>0.335173893</v>
      </c>
    </row>
    <row r="713" spans="1:8" x14ac:dyDescent="0.3">
      <c r="A713">
        <v>2011</v>
      </c>
      <c r="B713" t="s">
        <v>9</v>
      </c>
      <c r="C713">
        <v>2002</v>
      </c>
      <c r="D713">
        <v>267</v>
      </c>
      <c r="E713">
        <v>-2</v>
      </c>
      <c r="F713">
        <v>3</v>
      </c>
      <c r="G713">
        <v>608.84990389999996</v>
      </c>
      <c r="H713">
        <v>0.32715450499999998</v>
      </c>
    </row>
    <row r="714" spans="1:8" x14ac:dyDescent="0.3">
      <c r="A714">
        <v>2011</v>
      </c>
      <c r="B714" t="s">
        <v>9</v>
      </c>
      <c r="C714">
        <v>2002</v>
      </c>
      <c r="D714">
        <v>268</v>
      </c>
      <c r="E714">
        <v>-1</v>
      </c>
      <c r="F714">
        <v>3</v>
      </c>
      <c r="G714">
        <v>639.62454969999999</v>
      </c>
      <c r="H714">
        <v>0.44709639600000001</v>
      </c>
    </row>
    <row r="715" spans="1:8" x14ac:dyDescent="0.3">
      <c r="A715">
        <v>2011</v>
      </c>
      <c r="B715" t="s">
        <v>9</v>
      </c>
      <c r="C715">
        <v>2002</v>
      </c>
      <c r="D715">
        <v>269</v>
      </c>
      <c r="E715">
        <v>0</v>
      </c>
      <c r="F715">
        <v>3</v>
      </c>
      <c r="G715">
        <v>670.88433259999999</v>
      </c>
      <c r="H715">
        <v>0.57191981599999997</v>
      </c>
    </row>
    <row r="716" spans="1:8" x14ac:dyDescent="0.3">
      <c r="A716">
        <v>2011</v>
      </c>
      <c r="B716" t="s">
        <v>9</v>
      </c>
      <c r="C716">
        <v>2002</v>
      </c>
      <c r="D716">
        <v>270</v>
      </c>
      <c r="E716">
        <v>1</v>
      </c>
      <c r="F716">
        <v>3</v>
      </c>
      <c r="G716">
        <v>677.45022119999999</v>
      </c>
      <c r="H716">
        <v>0.563240403</v>
      </c>
    </row>
    <row r="717" spans="1:8" x14ac:dyDescent="0.3">
      <c r="A717">
        <v>2011</v>
      </c>
      <c r="B717" t="s">
        <v>9</v>
      </c>
      <c r="C717">
        <v>2002</v>
      </c>
      <c r="D717">
        <v>271</v>
      </c>
      <c r="E717">
        <v>2</v>
      </c>
      <c r="F717">
        <v>3</v>
      </c>
      <c r="G717">
        <v>685.58730709999998</v>
      </c>
      <c r="H717">
        <v>0.54532713499999996</v>
      </c>
    </row>
    <row r="718" spans="1:8" x14ac:dyDescent="0.3">
      <c r="A718">
        <v>2011</v>
      </c>
      <c r="B718" t="s">
        <v>9</v>
      </c>
      <c r="C718">
        <v>2002</v>
      </c>
      <c r="D718">
        <v>272</v>
      </c>
      <c r="E718">
        <v>3</v>
      </c>
      <c r="F718">
        <v>3</v>
      </c>
      <c r="G718">
        <v>694.11622</v>
      </c>
      <c r="H718">
        <v>0.52928118199999996</v>
      </c>
    </row>
    <row r="719" spans="1:8" x14ac:dyDescent="0.3">
      <c r="A719">
        <v>2011</v>
      </c>
      <c r="B719" t="s">
        <v>9</v>
      </c>
      <c r="C719">
        <v>2002</v>
      </c>
      <c r="D719">
        <v>273</v>
      </c>
      <c r="E719">
        <v>4</v>
      </c>
      <c r="F719">
        <v>3</v>
      </c>
      <c r="G719">
        <v>702.44661719999999</v>
      </c>
      <c r="H719">
        <v>0.51420325</v>
      </c>
    </row>
    <row r="720" spans="1:8" x14ac:dyDescent="0.3">
      <c r="A720">
        <v>2011</v>
      </c>
      <c r="B720" t="s">
        <v>9</v>
      </c>
      <c r="C720">
        <v>2002</v>
      </c>
      <c r="D720">
        <v>274</v>
      </c>
      <c r="E720">
        <v>5</v>
      </c>
      <c r="F720">
        <v>3</v>
      </c>
      <c r="G720">
        <v>713.67395439999996</v>
      </c>
      <c r="H720">
        <v>0.51418734099999996</v>
      </c>
    </row>
    <row r="721" spans="1:8" x14ac:dyDescent="0.3">
      <c r="A721">
        <v>2011</v>
      </c>
      <c r="B721" t="s">
        <v>9</v>
      </c>
      <c r="C721">
        <v>2002</v>
      </c>
      <c r="D721">
        <v>275</v>
      </c>
      <c r="E721">
        <v>6</v>
      </c>
      <c r="F721">
        <v>3</v>
      </c>
      <c r="G721">
        <v>721.22985789999996</v>
      </c>
      <c r="H721">
        <v>0.498848809</v>
      </c>
    </row>
    <row r="722" spans="1:8" x14ac:dyDescent="0.3">
      <c r="A722">
        <v>2011</v>
      </c>
      <c r="B722" t="s">
        <v>10</v>
      </c>
      <c r="C722">
        <v>2004</v>
      </c>
      <c r="D722">
        <v>257</v>
      </c>
      <c r="E722">
        <v>-3</v>
      </c>
      <c r="F722">
        <v>3</v>
      </c>
      <c r="G722">
        <v>750.27816080000002</v>
      </c>
      <c r="H722">
        <v>0.326359811</v>
      </c>
    </row>
    <row r="723" spans="1:8" x14ac:dyDescent="0.3">
      <c r="A723">
        <v>2011</v>
      </c>
      <c r="B723" t="s">
        <v>10</v>
      </c>
      <c r="C723">
        <v>2004</v>
      </c>
      <c r="D723">
        <v>258</v>
      </c>
      <c r="E723">
        <v>-2</v>
      </c>
      <c r="F723">
        <v>3</v>
      </c>
      <c r="G723">
        <v>754.25914560000001</v>
      </c>
      <c r="H723">
        <v>0.31953549799999997</v>
      </c>
    </row>
    <row r="724" spans="1:8" x14ac:dyDescent="0.3">
      <c r="A724">
        <v>2011</v>
      </c>
      <c r="B724" t="s">
        <v>10</v>
      </c>
      <c r="C724">
        <v>2004</v>
      </c>
      <c r="D724">
        <v>259</v>
      </c>
      <c r="E724">
        <v>-1</v>
      </c>
      <c r="F724">
        <v>3</v>
      </c>
      <c r="G724">
        <v>758.50167239999996</v>
      </c>
      <c r="H724">
        <v>0.313211821</v>
      </c>
    </row>
    <row r="725" spans="1:8" x14ac:dyDescent="0.3">
      <c r="A725">
        <v>2011</v>
      </c>
      <c r="B725" t="s">
        <v>10</v>
      </c>
      <c r="C725">
        <v>2004</v>
      </c>
      <c r="D725">
        <v>260</v>
      </c>
      <c r="E725">
        <v>0</v>
      </c>
      <c r="F725">
        <v>3</v>
      </c>
      <c r="G725">
        <v>804.52876479999998</v>
      </c>
      <c r="H725">
        <v>0.51167898199999995</v>
      </c>
    </row>
    <row r="726" spans="1:8" x14ac:dyDescent="0.3">
      <c r="A726">
        <v>2011</v>
      </c>
      <c r="B726" t="s">
        <v>10</v>
      </c>
      <c r="C726">
        <v>2004</v>
      </c>
      <c r="D726">
        <v>261</v>
      </c>
      <c r="E726">
        <v>1</v>
      </c>
      <c r="F726">
        <v>3</v>
      </c>
      <c r="G726">
        <v>800.51889640000002</v>
      </c>
      <c r="H726">
        <v>0.48980030600000002</v>
      </c>
    </row>
    <row r="727" spans="1:8" x14ac:dyDescent="0.3">
      <c r="A727">
        <v>2011</v>
      </c>
      <c r="B727" t="s">
        <v>10</v>
      </c>
      <c r="C727">
        <v>2004</v>
      </c>
      <c r="D727">
        <v>262</v>
      </c>
      <c r="E727">
        <v>2</v>
      </c>
      <c r="F727">
        <v>3</v>
      </c>
      <c r="G727">
        <v>804.91228999999998</v>
      </c>
      <c r="H727">
        <v>0.47356558999999998</v>
      </c>
    </row>
    <row r="728" spans="1:8" x14ac:dyDescent="0.3">
      <c r="A728">
        <v>2011</v>
      </c>
      <c r="B728" t="s">
        <v>10</v>
      </c>
      <c r="C728">
        <v>2004</v>
      </c>
      <c r="D728">
        <v>263</v>
      </c>
      <c r="E728">
        <v>3</v>
      </c>
      <c r="F728">
        <v>3</v>
      </c>
      <c r="G728">
        <v>808.48106199999995</v>
      </c>
      <c r="H728">
        <v>0.46116038399999998</v>
      </c>
    </row>
    <row r="729" spans="1:8" x14ac:dyDescent="0.3">
      <c r="A729">
        <v>2011</v>
      </c>
      <c r="B729" t="s">
        <v>10</v>
      </c>
      <c r="C729">
        <v>2004</v>
      </c>
      <c r="D729">
        <v>264</v>
      </c>
      <c r="E729">
        <v>4</v>
      </c>
      <c r="F729">
        <v>3</v>
      </c>
      <c r="G729">
        <v>812.21423240000001</v>
      </c>
      <c r="H729">
        <v>0.44935838700000003</v>
      </c>
    </row>
    <row r="730" spans="1:8" x14ac:dyDescent="0.3">
      <c r="A730">
        <v>2011</v>
      </c>
      <c r="B730" t="s">
        <v>10</v>
      </c>
      <c r="C730">
        <v>2004</v>
      </c>
      <c r="D730">
        <v>265</v>
      </c>
      <c r="E730">
        <v>5</v>
      </c>
      <c r="F730">
        <v>3</v>
      </c>
      <c r="G730">
        <v>815.65540850000002</v>
      </c>
      <c r="H730">
        <v>0.438470621</v>
      </c>
    </row>
    <row r="731" spans="1:8" x14ac:dyDescent="0.3">
      <c r="A731">
        <v>2011</v>
      </c>
      <c r="B731" t="s">
        <v>10</v>
      </c>
      <c r="C731">
        <v>2004</v>
      </c>
      <c r="D731">
        <v>266</v>
      </c>
      <c r="E731">
        <v>6</v>
      </c>
      <c r="F731">
        <v>3</v>
      </c>
      <c r="G731">
        <v>819.1658122</v>
      </c>
      <c r="H731">
        <v>0.42757069399999997</v>
      </c>
    </row>
    <row r="732" spans="1:8" x14ac:dyDescent="0.3">
      <c r="A732">
        <v>2011</v>
      </c>
      <c r="B732" t="s">
        <v>11</v>
      </c>
      <c r="C732">
        <v>2005</v>
      </c>
      <c r="D732">
        <v>88</v>
      </c>
      <c r="E732">
        <v>-3</v>
      </c>
      <c r="F732">
        <v>3</v>
      </c>
      <c r="G732">
        <v>931.23474220000003</v>
      </c>
      <c r="H732">
        <v>0.41078283500000001</v>
      </c>
    </row>
    <row r="733" spans="1:8" x14ac:dyDescent="0.3">
      <c r="A733">
        <v>2011</v>
      </c>
      <c r="B733" t="s">
        <v>11</v>
      </c>
      <c r="C733">
        <v>2005</v>
      </c>
      <c r="D733">
        <v>89</v>
      </c>
      <c r="E733">
        <v>-2</v>
      </c>
      <c r="F733">
        <v>3</v>
      </c>
      <c r="G733">
        <v>920.92017209999995</v>
      </c>
      <c r="H733">
        <v>0.40460961400000001</v>
      </c>
    </row>
    <row r="734" spans="1:8" x14ac:dyDescent="0.3">
      <c r="A734">
        <v>2011</v>
      </c>
      <c r="B734" t="s">
        <v>11</v>
      </c>
      <c r="C734">
        <v>2005</v>
      </c>
      <c r="D734">
        <v>90</v>
      </c>
      <c r="E734">
        <v>-1</v>
      </c>
      <c r="F734">
        <v>3</v>
      </c>
      <c r="G734">
        <v>929.74625860000003</v>
      </c>
      <c r="H734">
        <v>0.49100740999999998</v>
      </c>
    </row>
    <row r="735" spans="1:8" x14ac:dyDescent="0.3">
      <c r="A735">
        <v>2011</v>
      </c>
      <c r="B735" t="s">
        <v>11</v>
      </c>
      <c r="C735">
        <v>2005</v>
      </c>
      <c r="D735">
        <v>91</v>
      </c>
      <c r="E735">
        <v>0</v>
      </c>
      <c r="F735">
        <v>3</v>
      </c>
      <c r="G735">
        <v>971.07204349999995</v>
      </c>
      <c r="H735">
        <v>0.71764921500000001</v>
      </c>
    </row>
    <row r="736" spans="1:8" x14ac:dyDescent="0.3">
      <c r="A736">
        <v>2011</v>
      </c>
      <c r="B736" t="s">
        <v>11</v>
      </c>
      <c r="C736">
        <v>2005</v>
      </c>
      <c r="D736">
        <v>92</v>
      </c>
      <c r="E736">
        <v>1</v>
      </c>
      <c r="F736">
        <v>3</v>
      </c>
      <c r="G736">
        <v>960.77929810000001</v>
      </c>
      <c r="H736">
        <v>0.70483454300000004</v>
      </c>
    </row>
    <row r="737" spans="1:8" x14ac:dyDescent="0.3">
      <c r="A737">
        <v>2011</v>
      </c>
      <c r="B737" t="s">
        <v>11</v>
      </c>
      <c r="C737">
        <v>2005</v>
      </c>
      <c r="D737">
        <v>93</v>
      </c>
      <c r="E737">
        <v>2</v>
      </c>
      <c r="F737">
        <v>3</v>
      </c>
      <c r="G737">
        <v>954.15506500000004</v>
      </c>
      <c r="H737">
        <v>0.68287811499999995</v>
      </c>
    </row>
    <row r="738" spans="1:8" x14ac:dyDescent="0.3">
      <c r="A738">
        <v>2011</v>
      </c>
      <c r="B738" t="s">
        <v>11</v>
      </c>
      <c r="C738">
        <v>2005</v>
      </c>
      <c r="D738">
        <v>94</v>
      </c>
      <c r="E738">
        <v>3</v>
      </c>
      <c r="F738">
        <v>3</v>
      </c>
      <c r="G738">
        <v>947.90655519999996</v>
      </c>
      <c r="H738">
        <v>0.66693450799999998</v>
      </c>
    </row>
    <row r="739" spans="1:8" x14ac:dyDescent="0.3">
      <c r="A739">
        <v>2011</v>
      </c>
      <c r="B739" t="s">
        <v>11</v>
      </c>
      <c r="C739">
        <v>2005</v>
      </c>
      <c r="D739">
        <v>95</v>
      </c>
      <c r="E739">
        <v>4</v>
      </c>
      <c r="F739">
        <v>3</v>
      </c>
      <c r="G739">
        <v>941.43921639999996</v>
      </c>
      <c r="H739">
        <v>0.65276665</v>
      </c>
    </row>
    <row r="740" spans="1:8" x14ac:dyDescent="0.3">
      <c r="A740">
        <v>2011</v>
      </c>
      <c r="B740" t="s">
        <v>11</v>
      </c>
      <c r="C740">
        <v>2005</v>
      </c>
      <c r="D740">
        <v>96</v>
      </c>
      <c r="E740">
        <v>5</v>
      </c>
      <c r="F740">
        <v>3</v>
      </c>
      <c r="G740">
        <v>934.63004390000003</v>
      </c>
      <c r="H740">
        <v>0.63900222600000001</v>
      </c>
    </row>
    <row r="741" spans="1:8" x14ac:dyDescent="0.3">
      <c r="A741">
        <v>2011</v>
      </c>
      <c r="B741" t="s">
        <v>11</v>
      </c>
      <c r="C741">
        <v>2005</v>
      </c>
      <c r="D741">
        <v>97</v>
      </c>
      <c r="E741">
        <v>6</v>
      </c>
      <c r="F741">
        <v>3</v>
      </c>
      <c r="G741">
        <v>953.5551193</v>
      </c>
      <c r="H741">
        <v>0.73238006499999997</v>
      </c>
    </row>
    <row r="742" spans="1:8" x14ac:dyDescent="0.3">
      <c r="A742">
        <v>2011</v>
      </c>
      <c r="B742" t="s">
        <v>12</v>
      </c>
      <c r="C742">
        <v>2005</v>
      </c>
      <c r="D742">
        <v>118</v>
      </c>
      <c r="E742">
        <v>-3</v>
      </c>
      <c r="F742">
        <v>3</v>
      </c>
      <c r="G742">
        <v>950.61417600000004</v>
      </c>
      <c r="H742">
        <v>0.55479669799999998</v>
      </c>
    </row>
    <row r="743" spans="1:8" x14ac:dyDescent="0.3">
      <c r="A743">
        <v>2011</v>
      </c>
      <c r="B743" t="s">
        <v>12</v>
      </c>
      <c r="C743">
        <v>2005</v>
      </c>
      <c r="D743">
        <v>119</v>
      </c>
      <c r="E743">
        <v>-2</v>
      </c>
      <c r="F743">
        <v>3</v>
      </c>
      <c r="G743">
        <v>954.51892769999995</v>
      </c>
      <c r="H743">
        <v>0.54520907900000004</v>
      </c>
    </row>
    <row r="744" spans="1:8" x14ac:dyDescent="0.3">
      <c r="A744">
        <v>2011</v>
      </c>
      <c r="B744" t="s">
        <v>12</v>
      </c>
      <c r="C744">
        <v>2005</v>
      </c>
      <c r="D744">
        <v>120</v>
      </c>
      <c r="E744">
        <v>-1</v>
      </c>
      <c r="F744">
        <v>3</v>
      </c>
      <c r="G744">
        <v>958.87579949999997</v>
      </c>
      <c r="H744">
        <v>0.53588331499999997</v>
      </c>
    </row>
    <row r="745" spans="1:8" x14ac:dyDescent="0.3">
      <c r="A745">
        <v>2011</v>
      </c>
      <c r="B745" t="s">
        <v>12</v>
      </c>
      <c r="C745">
        <v>2005</v>
      </c>
      <c r="D745">
        <v>121</v>
      </c>
      <c r="E745">
        <v>0</v>
      </c>
      <c r="F745">
        <v>3</v>
      </c>
      <c r="G745">
        <v>998.1111214</v>
      </c>
      <c r="H745">
        <v>0.68000042000000005</v>
      </c>
    </row>
    <row r="746" spans="1:8" x14ac:dyDescent="0.3">
      <c r="A746">
        <v>2011</v>
      </c>
      <c r="B746" t="s">
        <v>12</v>
      </c>
      <c r="C746">
        <v>2005</v>
      </c>
      <c r="D746">
        <v>122</v>
      </c>
      <c r="E746">
        <v>1</v>
      </c>
      <c r="F746">
        <v>3</v>
      </c>
      <c r="G746">
        <v>999.58668469999998</v>
      </c>
      <c r="H746">
        <v>0.66221838700000002</v>
      </c>
    </row>
    <row r="747" spans="1:8" x14ac:dyDescent="0.3">
      <c r="A747">
        <v>2011</v>
      </c>
      <c r="B747" t="s">
        <v>12</v>
      </c>
      <c r="C747">
        <v>2005</v>
      </c>
      <c r="D747">
        <v>123</v>
      </c>
      <c r="E747">
        <v>2</v>
      </c>
      <c r="F747">
        <v>3</v>
      </c>
      <c r="G747">
        <v>1007.145335</v>
      </c>
      <c r="H747">
        <v>0.64784261600000004</v>
      </c>
    </row>
    <row r="748" spans="1:8" x14ac:dyDescent="0.3">
      <c r="A748">
        <v>2011</v>
      </c>
      <c r="B748" t="s">
        <v>12</v>
      </c>
      <c r="C748">
        <v>2005</v>
      </c>
      <c r="D748">
        <v>124</v>
      </c>
      <c r="E748">
        <v>3</v>
      </c>
      <c r="F748">
        <v>3</v>
      </c>
      <c r="G748">
        <v>1015.140155</v>
      </c>
      <c r="H748">
        <v>0.63529206999999999</v>
      </c>
    </row>
    <row r="749" spans="1:8" x14ac:dyDescent="0.3">
      <c r="A749">
        <v>2011</v>
      </c>
      <c r="B749" t="s">
        <v>12</v>
      </c>
      <c r="C749">
        <v>2005</v>
      </c>
      <c r="D749">
        <v>125</v>
      </c>
      <c r="E749">
        <v>4</v>
      </c>
      <c r="F749">
        <v>3</v>
      </c>
      <c r="G749">
        <v>1023.805193</v>
      </c>
      <c r="H749">
        <v>0.62343284600000004</v>
      </c>
    </row>
    <row r="750" spans="1:8" x14ac:dyDescent="0.3">
      <c r="A750">
        <v>2011</v>
      </c>
      <c r="B750" t="s">
        <v>12</v>
      </c>
      <c r="C750">
        <v>2005</v>
      </c>
      <c r="D750">
        <v>126</v>
      </c>
      <c r="E750">
        <v>5</v>
      </c>
      <c r="F750">
        <v>3</v>
      </c>
      <c r="G750">
        <v>1032.6786950000001</v>
      </c>
      <c r="H750">
        <v>0.61190557599999995</v>
      </c>
    </row>
    <row r="751" spans="1:8" x14ac:dyDescent="0.3">
      <c r="A751">
        <v>2011</v>
      </c>
      <c r="B751" t="s">
        <v>12</v>
      </c>
      <c r="C751">
        <v>2005</v>
      </c>
      <c r="D751">
        <v>127</v>
      </c>
      <c r="E751">
        <v>6</v>
      </c>
      <c r="F751">
        <v>3</v>
      </c>
      <c r="G751">
        <v>1041.6648250000001</v>
      </c>
      <c r="H751">
        <v>0.60151321599999996</v>
      </c>
    </row>
    <row r="752" spans="1:8" x14ac:dyDescent="0.3">
      <c r="A752">
        <v>2011</v>
      </c>
      <c r="B752" t="s">
        <v>8</v>
      </c>
      <c r="C752">
        <v>2001</v>
      </c>
      <c r="D752">
        <v>159</v>
      </c>
      <c r="E752">
        <v>-3</v>
      </c>
      <c r="F752">
        <v>4</v>
      </c>
      <c r="G752">
        <v>223.43473789999999</v>
      </c>
      <c r="H752">
        <v>0.16259390900000001</v>
      </c>
    </row>
    <row r="753" spans="1:8" x14ac:dyDescent="0.3">
      <c r="A753">
        <v>2011</v>
      </c>
      <c r="B753" t="s">
        <v>8</v>
      </c>
      <c r="C753">
        <v>2001</v>
      </c>
      <c r="D753">
        <v>160</v>
      </c>
      <c r="E753">
        <v>-2</v>
      </c>
      <c r="F753">
        <v>4</v>
      </c>
      <c r="G753">
        <v>220.40159059999999</v>
      </c>
      <c r="H753">
        <v>0.16978884</v>
      </c>
    </row>
    <row r="754" spans="1:8" x14ac:dyDescent="0.3">
      <c r="A754">
        <v>2011</v>
      </c>
      <c r="B754" t="s">
        <v>8</v>
      </c>
      <c r="C754">
        <v>2001</v>
      </c>
      <c r="D754">
        <v>161</v>
      </c>
      <c r="E754">
        <v>-1</v>
      </c>
      <c r="F754">
        <v>4</v>
      </c>
      <c r="G754">
        <v>221.52714180000001</v>
      </c>
      <c r="H754">
        <v>0.19578369900000001</v>
      </c>
    </row>
    <row r="755" spans="1:8" x14ac:dyDescent="0.3">
      <c r="A755">
        <v>2011</v>
      </c>
      <c r="B755" t="s">
        <v>8</v>
      </c>
      <c r="C755">
        <v>2001</v>
      </c>
      <c r="D755">
        <v>162</v>
      </c>
      <c r="E755">
        <v>0</v>
      </c>
      <c r="F755">
        <v>4</v>
      </c>
      <c r="G755">
        <v>241.94231869999999</v>
      </c>
      <c r="H755">
        <v>0.32974191899999999</v>
      </c>
    </row>
    <row r="756" spans="1:8" x14ac:dyDescent="0.3">
      <c r="A756">
        <v>2011</v>
      </c>
      <c r="B756" t="s">
        <v>8</v>
      </c>
      <c r="C756">
        <v>2001</v>
      </c>
      <c r="D756">
        <v>163</v>
      </c>
      <c r="E756">
        <v>1</v>
      </c>
      <c r="F756">
        <v>4</v>
      </c>
      <c r="G756">
        <v>242.72009610000001</v>
      </c>
      <c r="H756">
        <v>0.38432815599999998</v>
      </c>
    </row>
    <row r="757" spans="1:8" x14ac:dyDescent="0.3">
      <c r="A757">
        <v>2011</v>
      </c>
      <c r="B757" t="s">
        <v>8</v>
      </c>
      <c r="C757">
        <v>2001</v>
      </c>
      <c r="D757">
        <v>164</v>
      </c>
      <c r="E757">
        <v>2</v>
      </c>
      <c r="F757">
        <v>4</v>
      </c>
      <c r="G757">
        <v>240.68874120000001</v>
      </c>
      <c r="H757">
        <v>0.38416252200000001</v>
      </c>
    </row>
    <row r="758" spans="1:8" x14ac:dyDescent="0.3">
      <c r="A758">
        <v>2011</v>
      </c>
      <c r="B758" t="s">
        <v>8</v>
      </c>
      <c r="C758">
        <v>2001</v>
      </c>
      <c r="D758">
        <v>165</v>
      </c>
      <c r="E758">
        <v>3</v>
      </c>
      <c r="F758">
        <v>4</v>
      </c>
      <c r="G758">
        <v>242.62570669999999</v>
      </c>
      <c r="H758">
        <v>0.38220426499999999</v>
      </c>
    </row>
    <row r="759" spans="1:8" x14ac:dyDescent="0.3">
      <c r="A759">
        <v>2011</v>
      </c>
      <c r="B759" t="s">
        <v>8</v>
      </c>
      <c r="C759">
        <v>2001</v>
      </c>
      <c r="D759">
        <v>166</v>
      </c>
      <c r="E759">
        <v>4</v>
      </c>
      <c r="F759">
        <v>4</v>
      </c>
      <c r="G759">
        <v>242.75203619999999</v>
      </c>
      <c r="H759">
        <v>0.36555901200000002</v>
      </c>
    </row>
    <row r="760" spans="1:8" x14ac:dyDescent="0.3">
      <c r="A760">
        <v>2011</v>
      </c>
      <c r="B760" t="s">
        <v>8</v>
      </c>
      <c r="C760">
        <v>2001</v>
      </c>
      <c r="D760">
        <v>167</v>
      </c>
      <c r="E760">
        <v>5</v>
      </c>
      <c r="F760">
        <v>4</v>
      </c>
      <c r="G760">
        <v>244.31932169999999</v>
      </c>
      <c r="H760">
        <v>0.34995427800000001</v>
      </c>
    </row>
    <row r="761" spans="1:8" x14ac:dyDescent="0.3">
      <c r="A761">
        <v>2011</v>
      </c>
      <c r="B761" t="s">
        <v>8</v>
      </c>
      <c r="C761">
        <v>2001</v>
      </c>
      <c r="D761">
        <v>168</v>
      </c>
      <c r="E761">
        <v>6</v>
      </c>
      <c r="F761">
        <v>4</v>
      </c>
      <c r="G761">
        <v>246.37526679999999</v>
      </c>
      <c r="H761">
        <v>0.33631930999999998</v>
      </c>
    </row>
    <row r="762" spans="1:8" x14ac:dyDescent="0.3">
      <c r="A762">
        <v>2011</v>
      </c>
      <c r="B762" t="s">
        <v>9</v>
      </c>
      <c r="C762">
        <v>2002</v>
      </c>
      <c r="D762">
        <v>266</v>
      </c>
      <c r="E762">
        <v>-3</v>
      </c>
      <c r="F762">
        <v>4</v>
      </c>
      <c r="G762">
        <v>514.9496537</v>
      </c>
      <c r="H762">
        <v>0.24786402799999999</v>
      </c>
    </row>
    <row r="763" spans="1:8" x14ac:dyDescent="0.3">
      <c r="A763">
        <v>2011</v>
      </c>
      <c r="B763" t="s">
        <v>9</v>
      </c>
      <c r="C763">
        <v>2002</v>
      </c>
      <c r="D763">
        <v>267</v>
      </c>
      <c r="E763">
        <v>-2</v>
      </c>
      <c r="F763">
        <v>4</v>
      </c>
      <c r="G763">
        <v>507.10952400000002</v>
      </c>
      <c r="H763">
        <v>0.23910775200000001</v>
      </c>
    </row>
    <row r="764" spans="1:8" x14ac:dyDescent="0.3">
      <c r="A764">
        <v>2011</v>
      </c>
      <c r="B764" t="s">
        <v>9</v>
      </c>
      <c r="C764">
        <v>2002</v>
      </c>
      <c r="D764">
        <v>268</v>
      </c>
      <c r="E764">
        <v>-1</v>
      </c>
      <c r="F764">
        <v>4</v>
      </c>
      <c r="G764">
        <v>531.28941810000003</v>
      </c>
      <c r="H764">
        <v>0.36734030400000001</v>
      </c>
    </row>
    <row r="765" spans="1:8" x14ac:dyDescent="0.3">
      <c r="A765">
        <v>2011</v>
      </c>
      <c r="B765" t="s">
        <v>9</v>
      </c>
      <c r="C765">
        <v>2002</v>
      </c>
      <c r="D765">
        <v>269</v>
      </c>
      <c r="E765">
        <v>0</v>
      </c>
      <c r="F765">
        <v>4</v>
      </c>
      <c r="G765">
        <v>553.00611479999998</v>
      </c>
      <c r="H765">
        <v>0.50231062000000004</v>
      </c>
    </row>
    <row r="766" spans="1:8" x14ac:dyDescent="0.3">
      <c r="A766">
        <v>2011</v>
      </c>
      <c r="B766" t="s">
        <v>9</v>
      </c>
      <c r="C766">
        <v>2002</v>
      </c>
      <c r="D766">
        <v>270</v>
      </c>
      <c r="E766">
        <v>1</v>
      </c>
      <c r="F766">
        <v>4</v>
      </c>
      <c r="G766">
        <v>548.40302240000005</v>
      </c>
      <c r="H766">
        <v>0.49709721400000001</v>
      </c>
    </row>
    <row r="767" spans="1:8" x14ac:dyDescent="0.3">
      <c r="A767">
        <v>2011</v>
      </c>
      <c r="B767" t="s">
        <v>9</v>
      </c>
      <c r="C767">
        <v>2002</v>
      </c>
      <c r="D767">
        <v>271</v>
      </c>
      <c r="E767">
        <v>2</v>
      </c>
      <c r="F767">
        <v>4</v>
      </c>
      <c r="G767">
        <v>552.24808810000002</v>
      </c>
      <c r="H767">
        <v>0.47923847600000002</v>
      </c>
    </row>
    <row r="768" spans="1:8" x14ac:dyDescent="0.3">
      <c r="A768">
        <v>2011</v>
      </c>
      <c r="B768" t="s">
        <v>9</v>
      </c>
      <c r="C768">
        <v>2002</v>
      </c>
      <c r="D768">
        <v>272</v>
      </c>
      <c r="E768">
        <v>3</v>
      </c>
      <c r="F768">
        <v>4</v>
      </c>
      <c r="G768">
        <v>556.92797859999996</v>
      </c>
      <c r="H768">
        <v>0.462495832</v>
      </c>
    </row>
    <row r="769" spans="1:8" x14ac:dyDescent="0.3">
      <c r="A769">
        <v>2011</v>
      </c>
      <c r="B769" t="s">
        <v>9</v>
      </c>
      <c r="C769">
        <v>2002</v>
      </c>
      <c r="D769">
        <v>273</v>
      </c>
      <c r="E769">
        <v>4</v>
      </c>
      <c r="F769">
        <v>4</v>
      </c>
      <c r="G769">
        <v>561.60265760000004</v>
      </c>
      <c r="H769">
        <v>0.44629767999999997</v>
      </c>
    </row>
    <row r="770" spans="1:8" x14ac:dyDescent="0.3">
      <c r="A770">
        <v>2011</v>
      </c>
      <c r="B770" t="s">
        <v>9</v>
      </c>
      <c r="C770">
        <v>2002</v>
      </c>
      <c r="D770">
        <v>274</v>
      </c>
      <c r="E770">
        <v>5</v>
      </c>
      <c r="F770">
        <v>4</v>
      </c>
      <c r="G770">
        <v>569.84903329999997</v>
      </c>
      <c r="H770">
        <v>0.44580698600000002</v>
      </c>
    </row>
    <row r="771" spans="1:8" x14ac:dyDescent="0.3">
      <c r="A771">
        <v>2011</v>
      </c>
      <c r="B771" t="s">
        <v>9</v>
      </c>
      <c r="C771">
        <v>2002</v>
      </c>
      <c r="D771">
        <v>275</v>
      </c>
      <c r="E771">
        <v>6</v>
      </c>
      <c r="F771">
        <v>4</v>
      </c>
      <c r="G771">
        <v>573.51016249999998</v>
      </c>
      <c r="H771">
        <v>0.42913806900000001</v>
      </c>
    </row>
    <row r="772" spans="1:8" x14ac:dyDescent="0.3">
      <c r="A772">
        <v>2011</v>
      </c>
      <c r="B772" t="s">
        <v>10</v>
      </c>
      <c r="C772">
        <v>2004</v>
      </c>
      <c r="D772">
        <v>257</v>
      </c>
      <c r="E772">
        <v>-3</v>
      </c>
      <c r="F772">
        <v>4</v>
      </c>
      <c r="G772">
        <v>538.13213719999999</v>
      </c>
      <c r="H772">
        <v>0.23619098199999999</v>
      </c>
    </row>
    <row r="773" spans="1:8" x14ac:dyDescent="0.3">
      <c r="A773">
        <v>2011</v>
      </c>
      <c r="B773" t="s">
        <v>10</v>
      </c>
      <c r="C773">
        <v>2004</v>
      </c>
      <c r="D773">
        <v>258</v>
      </c>
      <c r="E773">
        <v>-2</v>
      </c>
      <c r="F773">
        <v>4</v>
      </c>
      <c r="G773">
        <v>536.77377950000005</v>
      </c>
      <c r="H773">
        <v>0.228788149</v>
      </c>
    </row>
    <row r="774" spans="1:8" x14ac:dyDescent="0.3">
      <c r="A774">
        <v>2011</v>
      </c>
      <c r="B774" t="s">
        <v>10</v>
      </c>
      <c r="C774">
        <v>2004</v>
      </c>
      <c r="D774">
        <v>259</v>
      </c>
      <c r="E774">
        <v>-1</v>
      </c>
      <c r="F774">
        <v>4</v>
      </c>
      <c r="G774">
        <v>536.40962539999998</v>
      </c>
      <c r="H774">
        <v>0.22194840599999999</v>
      </c>
    </row>
    <row r="775" spans="1:8" x14ac:dyDescent="0.3">
      <c r="A775">
        <v>2011</v>
      </c>
      <c r="B775" t="s">
        <v>10</v>
      </c>
      <c r="C775">
        <v>2004</v>
      </c>
      <c r="D775">
        <v>260</v>
      </c>
      <c r="E775">
        <v>0</v>
      </c>
      <c r="F775">
        <v>4</v>
      </c>
      <c r="G775">
        <v>583.6800475</v>
      </c>
      <c r="H775">
        <v>0.43570985800000001</v>
      </c>
    </row>
    <row r="776" spans="1:8" x14ac:dyDescent="0.3">
      <c r="A776">
        <v>2011</v>
      </c>
      <c r="B776" t="s">
        <v>10</v>
      </c>
      <c r="C776">
        <v>2004</v>
      </c>
      <c r="D776">
        <v>261</v>
      </c>
      <c r="E776">
        <v>1</v>
      </c>
      <c r="F776">
        <v>4</v>
      </c>
      <c r="G776">
        <v>570.09635890000004</v>
      </c>
      <c r="H776">
        <v>0.41434796000000002</v>
      </c>
    </row>
    <row r="777" spans="1:8" x14ac:dyDescent="0.3">
      <c r="A777">
        <v>2011</v>
      </c>
      <c r="B777" t="s">
        <v>10</v>
      </c>
      <c r="C777">
        <v>2004</v>
      </c>
      <c r="D777">
        <v>262</v>
      </c>
      <c r="E777">
        <v>2</v>
      </c>
      <c r="F777">
        <v>4</v>
      </c>
      <c r="G777">
        <v>575.21887679999998</v>
      </c>
      <c r="H777">
        <v>0.39782613999999999</v>
      </c>
    </row>
    <row r="778" spans="1:8" x14ac:dyDescent="0.3">
      <c r="A778">
        <v>2011</v>
      </c>
      <c r="B778" t="s">
        <v>10</v>
      </c>
      <c r="C778">
        <v>2004</v>
      </c>
      <c r="D778">
        <v>263</v>
      </c>
      <c r="E778">
        <v>3</v>
      </c>
      <c r="F778">
        <v>4</v>
      </c>
      <c r="G778">
        <v>579.69770870000002</v>
      </c>
      <c r="H778">
        <v>0.38469076600000002</v>
      </c>
    </row>
    <row r="779" spans="1:8" x14ac:dyDescent="0.3">
      <c r="A779">
        <v>2011</v>
      </c>
      <c r="B779" t="s">
        <v>10</v>
      </c>
      <c r="C779">
        <v>2004</v>
      </c>
      <c r="D779">
        <v>264</v>
      </c>
      <c r="E779">
        <v>4</v>
      </c>
      <c r="F779">
        <v>4</v>
      </c>
      <c r="G779">
        <v>585.19697870000005</v>
      </c>
      <c r="H779">
        <v>0.37191295299999999</v>
      </c>
    </row>
    <row r="780" spans="1:8" x14ac:dyDescent="0.3">
      <c r="A780">
        <v>2011</v>
      </c>
      <c r="B780" t="s">
        <v>10</v>
      </c>
      <c r="C780">
        <v>2004</v>
      </c>
      <c r="D780">
        <v>265</v>
      </c>
      <c r="E780">
        <v>5</v>
      </c>
      <c r="F780">
        <v>4</v>
      </c>
      <c r="G780">
        <v>590.58940600000005</v>
      </c>
      <c r="H780">
        <v>0.35981395399999999</v>
      </c>
    </row>
    <row r="781" spans="1:8" x14ac:dyDescent="0.3">
      <c r="A781">
        <v>2011</v>
      </c>
      <c r="B781" t="s">
        <v>10</v>
      </c>
      <c r="C781">
        <v>2004</v>
      </c>
      <c r="D781">
        <v>266</v>
      </c>
      <c r="E781">
        <v>6</v>
      </c>
      <c r="F781">
        <v>4</v>
      </c>
      <c r="G781">
        <v>596.09797260000005</v>
      </c>
      <c r="H781">
        <v>0.34774824700000001</v>
      </c>
    </row>
    <row r="782" spans="1:8" x14ac:dyDescent="0.3">
      <c r="A782">
        <v>2011</v>
      </c>
      <c r="B782" t="s">
        <v>11</v>
      </c>
      <c r="C782">
        <v>2005</v>
      </c>
      <c r="D782">
        <v>88</v>
      </c>
      <c r="E782">
        <v>-3</v>
      </c>
      <c r="F782">
        <v>4</v>
      </c>
      <c r="G782">
        <v>442.09051899999997</v>
      </c>
      <c r="H782">
        <v>0.31744693099999999</v>
      </c>
    </row>
    <row r="783" spans="1:8" x14ac:dyDescent="0.3">
      <c r="A783">
        <v>2011</v>
      </c>
      <c r="B783" t="s">
        <v>11</v>
      </c>
      <c r="C783">
        <v>2005</v>
      </c>
      <c r="D783">
        <v>89</v>
      </c>
      <c r="E783">
        <v>-2</v>
      </c>
      <c r="F783">
        <v>4</v>
      </c>
      <c r="G783">
        <v>441.20833829999998</v>
      </c>
      <c r="H783">
        <v>0.31064335199999998</v>
      </c>
    </row>
    <row r="784" spans="1:8" x14ac:dyDescent="0.3">
      <c r="A784">
        <v>2011</v>
      </c>
      <c r="B784" t="s">
        <v>11</v>
      </c>
      <c r="C784">
        <v>2005</v>
      </c>
      <c r="D784">
        <v>90</v>
      </c>
      <c r="E784">
        <v>-1</v>
      </c>
      <c r="F784">
        <v>4</v>
      </c>
      <c r="G784">
        <v>460.94189210000002</v>
      </c>
      <c r="H784">
        <v>0.40451757199999999</v>
      </c>
    </row>
    <row r="785" spans="1:8" x14ac:dyDescent="0.3">
      <c r="A785">
        <v>2011</v>
      </c>
      <c r="B785" t="s">
        <v>11</v>
      </c>
      <c r="C785">
        <v>2005</v>
      </c>
      <c r="D785">
        <v>91</v>
      </c>
      <c r="E785">
        <v>0</v>
      </c>
      <c r="F785">
        <v>4</v>
      </c>
      <c r="G785">
        <v>514.83246759999997</v>
      </c>
      <c r="H785">
        <v>0.65368495599999998</v>
      </c>
    </row>
    <row r="786" spans="1:8" x14ac:dyDescent="0.3">
      <c r="A786">
        <v>2011</v>
      </c>
      <c r="B786" t="s">
        <v>11</v>
      </c>
      <c r="C786">
        <v>2005</v>
      </c>
      <c r="D786">
        <v>92</v>
      </c>
      <c r="E786">
        <v>1</v>
      </c>
      <c r="F786">
        <v>4</v>
      </c>
      <c r="G786">
        <v>508.6303456</v>
      </c>
      <c r="H786">
        <v>0.65405561599999995</v>
      </c>
    </row>
    <row r="787" spans="1:8" x14ac:dyDescent="0.3">
      <c r="A787">
        <v>2011</v>
      </c>
      <c r="B787" t="s">
        <v>11</v>
      </c>
      <c r="C787">
        <v>2005</v>
      </c>
      <c r="D787">
        <v>93</v>
      </c>
      <c r="E787">
        <v>2</v>
      </c>
      <c r="F787">
        <v>4</v>
      </c>
      <c r="G787">
        <v>519.41821379999999</v>
      </c>
      <c r="H787">
        <v>0.63495315399999996</v>
      </c>
    </row>
    <row r="788" spans="1:8" x14ac:dyDescent="0.3">
      <c r="A788">
        <v>2011</v>
      </c>
      <c r="B788" t="s">
        <v>11</v>
      </c>
      <c r="C788">
        <v>2005</v>
      </c>
      <c r="D788">
        <v>94</v>
      </c>
      <c r="E788">
        <v>3</v>
      </c>
      <c r="F788">
        <v>4</v>
      </c>
      <c r="G788">
        <v>531.60209710000004</v>
      </c>
      <c r="H788">
        <v>0.61929784200000004</v>
      </c>
    </row>
    <row r="789" spans="1:8" x14ac:dyDescent="0.3">
      <c r="A789">
        <v>2011</v>
      </c>
      <c r="B789" t="s">
        <v>11</v>
      </c>
      <c r="C789">
        <v>2005</v>
      </c>
      <c r="D789">
        <v>95</v>
      </c>
      <c r="E789">
        <v>4</v>
      </c>
      <c r="F789">
        <v>4</v>
      </c>
      <c r="G789">
        <v>543.3469771</v>
      </c>
      <c r="H789">
        <v>0.604331226</v>
      </c>
    </row>
    <row r="790" spans="1:8" x14ac:dyDescent="0.3">
      <c r="A790">
        <v>2011</v>
      </c>
      <c r="B790" t="s">
        <v>11</v>
      </c>
      <c r="C790">
        <v>2005</v>
      </c>
      <c r="D790">
        <v>96</v>
      </c>
      <c r="E790">
        <v>5</v>
      </c>
      <c r="F790">
        <v>4</v>
      </c>
      <c r="G790">
        <v>554.75075890000005</v>
      </c>
      <c r="H790">
        <v>0.58947804299999995</v>
      </c>
    </row>
    <row r="791" spans="1:8" x14ac:dyDescent="0.3">
      <c r="A791">
        <v>2011</v>
      </c>
      <c r="B791" t="s">
        <v>11</v>
      </c>
      <c r="C791">
        <v>2005</v>
      </c>
      <c r="D791">
        <v>97</v>
      </c>
      <c r="E791">
        <v>6</v>
      </c>
      <c r="F791">
        <v>4</v>
      </c>
      <c r="G791">
        <v>593.71908129999997</v>
      </c>
      <c r="H791">
        <v>0.69146075699999998</v>
      </c>
    </row>
    <row r="792" spans="1:8" x14ac:dyDescent="0.3">
      <c r="A792">
        <v>2011</v>
      </c>
      <c r="B792" t="s">
        <v>12</v>
      </c>
      <c r="C792">
        <v>2005</v>
      </c>
      <c r="D792">
        <v>118</v>
      </c>
      <c r="E792">
        <v>-3</v>
      </c>
      <c r="F792">
        <v>4</v>
      </c>
      <c r="G792">
        <v>878.31460379999999</v>
      </c>
      <c r="H792">
        <v>0.49298267499999998</v>
      </c>
    </row>
    <row r="793" spans="1:8" x14ac:dyDescent="0.3">
      <c r="A793">
        <v>2011</v>
      </c>
      <c r="B793" t="s">
        <v>12</v>
      </c>
      <c r="C793">
        <v>2005</v>
      </c>
      <c r="D793">
        <v>119</v>
      </c>
      <c r="E793">
        <v>-2</v>
      </c>
      <c r="F793">
        <v>4</v>
      </c>
      <c r="G793">
        <v>889.94880450000005</v>
      </c>
      <c r="H793">
        <v>0.48192073499999999</v>
      </c>
    </row>
    <row r="794" spans="1:8" x14ac:dyDescent="0.3">
      <c r="A794">
        <v>2011</v>
      </c>
      <c r="B794" t="s">
        <v>12</v>
      </c>
      <c r="C794">
        <v>2005</v>
      </c>
      <c r="D794">
        <v>120</v>
      </c>
      <c r="E794">
        <v>-1</v>
      </c>
      <c r="F794">
        <v>4</v>
      </c>
      <c r="G794">
        <v>901.24201889999995</v>
      </c>
      <c r="H794">
        <v>0.47105785900000002</v>
      </c>
    </row>
    <row r="795" spans="1:8" x14ac:dyDescent="0.3">
      <c r="A795">
        <v>2011</v>
      </c>
      <c r="B795" t="s">
        <v>12</v>
      </c>
      <c r="C795">
        <v>2005</v>
      </c>
      <c r="D795">
        <v>121</v>
      </c>
      <c r="E795">
        <v>0</v>
      </c>
      <c r="F795">
        <v>4</v>
      </c>
      <c r="G795">
        <v>948.80877729999997</v>
      </c>
      <c r="H795">
        <v>0.62712378000000002</v>
      </c>
    </row>
    <row r="796" spans="1:8" x14ac:dyDescent="0.3">
      <c r="A796">
        <v>2011</v>
      </c>
      <c r="B796" t="s">
        <v>12</v>
      </c>
      <c r="C796">
        <v>2005</v>
      </c>
      <c r="D796">
        <v>122</v>
      </c>
      <c r="E796">
        <v>1</v>
      </c>
      <c r="F796">
        <v>4</v>
      </c>
      <c r="G796">
        <v>949.68057060000001</v>
      </c>
      <c r="H796">
        <v>0.61029592499999996</v>
      </c>
    </row>
    <row r="797" spans="1:8" x14ac:dyDescent="0.3">
      <c r="A797">
        <v>2011</v>
      </c>
      <c r="B797" t="s">
        <v>12</v>
      </c>
      <c r="C797">
        <v>2005</v>
      </c>
      <c r="D797">
        <v>123</v>
      </c>
      <c r="E797">
        <v>2</v>
      </c>
      <c r="F797">
        <v>4</v>
      </c>
      <c r="G797">
        <v>963.61148509999998</v>
      </c>
      <c r="H797">
        <v>0.59595182899999999</v>
      </c>
    </row>
    <row r="798" spans="1:8" x14ac:dyDescent="0.3">
      <c r="A798">
        <v>2011</v>
      </c>
      <c r="B798" t="s">
        <v>12</v>
      </c>
      <c r="C798">
        <v>2005</v>
      </c>
      <c r="D798">
        <v>124</v>
      </c>
      <c r="E798">
        <v>3</v>
      </c>
      <c r="F798">
        <v>4</v>
      </c>
      <c r="G798">
        <v>976.77897459999997</v>
      </c>
      <c r="H798">
        <v>0.582971024</v>
      </c>
    </row>
    <row r="799" spans="1:8" x14ac:dyDescent="0.3">
      <c r="A799">
        <v>2011</v>
      </c>
      <c r="B799" t="s">
        <v>12</v>
      </c>
      <c r="C799">
        <v>2005</v>
      </c>
      <c r="D799">
        <v>125</v>
      </c>
      <c r="E799">
        <v>4</v>
      </c>
      <c r="F799">
        <v>4</v>
      </c>
      <c r="G799">
        <v>989.73048180000001</v>
      </c>
      <c r="H799">
        <v>0.57015041899999996</v>
      </c>
    </row>
    <row r="800" spans="1:8" x14ac:dyDescent="0.3">
      <c r="A800">
        <v>2011</v>
      </c>
      <c r="B800" t="s">
        <v>12</v>
      </c>
      <c r="C800">
        <v>2005</v>
      </c>
      <c r="D800">
        <v>126</v>
      </c>
      <c r="E800">
        <v>5</v>
      </c>
      <c r="F800">
        <v>4</v>
      </c>
      <c r="G800">
        <v>1001.59057</v>
      </c>
      <c r="H800">
        <v>0.55723823699999997</v>
      </c>
    </row>
    <row r="801" spans="1:8" x14ac:dyDescent="0.3">
      <c r="A801">
        <v>2011</v>
      </c>
      <c r="B801" t="s">
        <v>12</v>
      </c>
      <c r="C801">
        <v>2005</v>
      </c>
      <c r="D801">
        <v>127</v>
      </c>
      <c r="E801">
        <v>6</v>
      </c>
      <c r="F801">
        <v>4</v>
      </c>
      <c r="G801">
        <v>1012.351477</v>
      </c>
      <c r="H801">
        <v>0.54555853700000001</v>
      </c>
    </row>
    <row r="802" spans="1:8" x14ac:dyDescent="0.3">
      <c r="A802">
        <v>2011</v>
      </c>
      <c r="B802" t="s">
        <v>8</v>
      </c>
      <c r="C802">
        <v>2001</v>
      </c>
      <c r="D802">
        <v>159</v>
      </c>
      <c r="E802">
        <v>-3</v>
      </c>
      <c r="F802">
        <v>5</v>
      </c>
      <c r="G802">
        <v>361.48412050000002</v>
      </c>
      <c r="H802">
        <v>0.12502809400000001</v>
      </c>
    </row>
    <row r="803" spans="1:8" x14ac:dyDescent="0.3">
      <c r="A803">
        <v>2011</v>
      </c>
      <c r="B803" t="s">
        <v>8</v>
      </c>
      <c r="C803">
        <v>2001</v>
      </c>
      <c r="D803">
        <v>160</v>
      </c>
      <c r="E803">
        <v>-2</v>
      </c>
      <c r="F803">
        <v>5</v>
      </c>
      <c r="G803">
        <v>360.52966720000001</v>
      </c>
      <c r="H803">
        <v>0.132349407</v>
      </c>
    </row>
    <row r="804" spans="1:8" x14ac:dyDescent="0.3">
      <c r="A804">
        <v>2011</v>
      </c>
      <c r="B804" t="s">
        <v>8</v>
      </c>
      <c r="C804">
        <v>2001</v>
      </c>
      <c r="D804">
        <v>161</v>
      </c>
      <c r="E804">
        <v>-1</v>
      </c>
      <c r="F804">
        <v>5</v>
      </c>
      <c r="G804">
        <v>362.3324245</v>
      </c>
      <c r="H804">
        <v>0.160041876</v>
      </c>
    </row>
    <row r="805" spans="1:8" x14ac:dyDescent="0.3">
      <c r="A805">
        <v>2011</v>
      </c>
      <c r="B805" t="s">
        <v>8</v>
      </c>
      <c r="C805">
        <v>2001</v>
      </c>
      <c r="D805">
        <v>162</v>
      </c>
      <c r="E805">
        <v>0</v>
      </c>
      <c r="F805">
        <v>5</v>
      </c>
      <c r="G805">
        <v>377.98069809999998</v>
      </c>
      <c r="H805">
        <v>0.30468590099999998</v>
      </c>
    </row>
    <row r="806" spans="1:8" x14ac:dyDescent="0.3">
      <c r="A806">
        <v>2011</v>
      </c>
      <c r="B806" t="s">
        <v>8</v>
      </c>
      <c r="C806">
        <v>2001</v>
      </c>
      <c r="D806">
        <v>163</v>
      </c>
      <c r="E806">
        <v>1</v>
      </c>
      <c r="F806">
        <v>5</v>
      </c>
      <c r="G806">
        <v>378.53786860000002</v>
      </c>
      <c r="H806">
        <v>0.364558832</v>
      </c>
    </row>
    <row r="807" spans="1:8" x14ac:dyDescent="0.3">
      <c r="A807">
        <v>2011</v>
      </c>
      <c r="B807" t="s">
        <v>8</v>
      </c>
      <c r="C807">
        <v>2001</v>
      </c>
      <c r="D807">
        <v>164</v>
      </c>
      <c r="E807">
        <v>2</v>
      </c>
      <c r="F807">
        <v>5</v>
      </c>
      <c r="G807">
        <v>376.43455890000001</v>
      </c>
      <c r="H807">
        <v>0.36524727899999998</v>
      </c>
    </row>
    <row r="808" spans="1:8" x14ac:dyDescent="0.3">
      <c r="A808">
        <v>2011</v>
      </c>
      <c r="B808" t="s">
        <v>8</v>
      </c>
      <c r="C808">
        <v>2001</v>
      </c>
      <c r="D808">
        <v>165</v>
      </c>
      <c r="E808">
        <v>3</v>
      </c>
      <c r="F808">
        <v>5</v>
      </c>
      <c r="G808">
        <v>376.68480349999999</v>
      </c>
      <c r="H808">
        <v>0.36271642100000001</v>
      </c>
    </row>
    <row r="809" spans="1:8" x14ac:dyDescent="0.3">
      <c r="A809">
        <v>2011</v>
      </c>
      <c r="B809" t="s">
        <v>8</v>
      </c>
      <c r="C809">
        <v>2001</v>
      </c>
      <c r="D809">
        <v>166</v>
      </c>
      <c r="E809">
        <v>4</v>
      </c>
      <c r="F809">
        <v>5</v>
      </c>
      <c r="G809">
        <v>374.98225200000002</v>
      </c>
      <c r="H809">
        <v>0.344346235</v>
      </c>
    </row>
    <row r="810" spans="1:8" x14ac:dyDescent="0.3">
      <c r="A810">
        <v>2011</v>
      </c>
      <c r="B810" t="s">
        <v>8</v>
      </c>
      <c r="C810">
        <v>2001</v>
      </c>
      <c r="D810">
        <v>167</v>
      </c>
      <c r="E810">
        <v>5</v>
      </c>
      <c r="F810">
        <v>5</v>
      </c>
      <c r="G810">
        <v>373.82379379999998</v>
      </c>
      <c r="H810">
        <v>0.32698189999999999</v>
      </c>
    </row>
    <row r="811" spans="1:8" x14ac:dyDescent="0.3">
      <c r="A811">
        <v>2011</v>
      </c>
      <c r="B811" t="s">
        <v>8</v>
      </c>
      <c r="C811">
        <v>2001</v>
      </c>
      <c r="D811">
        <v>168</v>
      </c>
      <c r="E811">
        <v>6</v>
      </c>
      <c r="F811">
        <v>5</v>
      </c>
      <c r="G811">
        <v>372.44106099999999</v>
      </c>
      <c r="H811">
        <v>0.311577718</v>
      </c>
    </row>
    <row r="812" spans="1:8" x14ac:dyDescent="0.3">
      <c r="A812">
        <v>2011</v>
      </c>
      <c r="B812" t="s">
        <v>9</v>
      </c>
      <c r="C812">
        <v>2002</v>
      </c>
      <c r="D812">
        <v>266</v>
      </c>
      <c r="E812">
        <v>-3</v>
      </c>
      <c r="F812">
        <v>5</v>
      </c>
      <c r="G812">
        <v>249.3811379</v>
      </c>
      <c r="H812">
        <v>0.20809418599999999</v>
      </c>
    </row>
    <row r="813" spans="1:8" x14ac:dyDescent="0.3">
      <c r="A813">
        <v>2011</v>
      </c>
      <c r="B813" t="s">
        <v>9</v>
      </c>
      <c r="C813">
        <v>2002</v>
      </c>
      <c r="D813">
        <v>267</v>
      </c>
      <c r="E813">
        <v>-2</v>
      </c>
      <c r="F813">
        <v>5</v>
      </c>
      <c r="G813">
        <v>250.0832303</v>
      </c>
      <c r="H813">
        <v>0.19886751999999999</v>
      </c>
    </row>
    <row r="814" spans="1:8" x14ac:dyDescent="0.3">
      <c r="A814">
        <v>2011</v>
      </c>
      <c r="B814" t="s">
        <v>9</v>
      </c>
      <c r="C814">
        <v>2002</v>
      </c>
      <c r="D814">
        <v>268</v>
      </c>
      <c r="E814">
        <v>-1</v>
      </c>
      <c r="F814">
        <v>5</v>
      </c>
      <c r="G814">
        <v>273.07405199999999</v>
      </c>
      <c r="H814">
        <v>0.337638514</v>
      </c>
    </row>
    <row r="815" spans="1:8" x14ac:dyDescent="0.3">
      <c r="A815">
        <v>2011</v>
      </c>
      <c r="B815" t="s">
        <v>9</v>
      </c>
      <c r="C815">
        <v>2002</v>
      </c>
      <c r="D815">
        <v>269</v>
      </c>
      <c r="E815">
        <v>0</v>
      </c>
      <c r="F815">
        <v>5</v>
      </c>
      <c r="G815">
        <v>293.06698180000001</v>
      </c>
      <c r="H815">
        <v>0.48774307</v>
      </c>
    </row>
    <row r="816" spans="1:8" x14ac:dyDescent="0.3">
      <c r="A816">
        <v>2011</v>
      </c>
      <c r="B816" t="s">
        <v>9</v>
      </c>
      <c r="C816">
        <v>2002</v>
      </c>
      <c r="D816">
        <v>270</v>
      </c>
      <c r="E816">
        <v>1</v>
      </c>
      <c r="F816">
        <v>5</v>
      </c>
      <c r="G816">
        <v>294.42005719999997</v>
      </c>
      <c r="H816">
        <v>0.48528379500000002</v>
      </c>
    </row>
    <row r="817" spans="1:8" x14ac:dyDescent="0.3">
      <c r="A817">
        <v>2011</v>
      </c>
      <c r="B817" t="s">
        <v>9</v>
      </c>
      <c r="C817">
        <v>2002</v>
      </c>
      <c r="D817">
        <v>271</v>
      </c>
      <c r="E817">
        <v>2</v>
      </c>
      <c r="F817">
        <v>5</v>
      </c>
      <c r="G817">
        <v>302.42926510000001</v>
      </c>
      <c r="H817">
        <v>0.46727258799999999</v>
      </c>
    </row>
    <row r="818" spans="1:8" x14ac:dyDescent="0.3">
      <c r="A818">
        <v>2011</v>
      </c>
      <c r="B818" t="s">
        <v>9</v>
      </c>
      <c r="C818">
        <v>2002</v>
      </c>
      <c r="D818">
        <v>272</v>
      </c>
      <c r="E818">
        <v>3</v>
      </c>
      <c r="F818">
        <v>5</v>
      </c>
      <c r="G818">
        <v>311.43284260000001</v>
      </c>
      <c r="H818">
        <v>0.44953158199999999</v>
      </c>
    </row>
    <row r="819" spans="1:8" x14ac:dyDescent="0.3">
      <c r="A819">
        <v>2011</v>
      </c>
      <c r="B819" t="s">
        <v>9</v>
      </c>
      <c r="C819">
        <v>2002</v>
      </c>
      <c r="D819">
        <v>273</v>
      </c>
      <c r="E819">
        <v>4</v>
      </c>
      <c r="F819">
        <v>5</v>
      </c>
      <c r="G819">
        <v>320.7130502</v>
      </c>
      <c r="H819">
        <v>0.43211600700000002</v>
      </c>
    </row>
    <row r="820" spans="1:8" x14ac:dyDescent="0.3">
      <c r="A820">
        <v>2011</v>
      </c>
      <c r="B820" t="s">
        <v>9</v>
      </c>
      <c r="C820">
        <v>2002</v>
      </c>
      <c r="D820">
        <v>274</v>
      </c>
      <c r="E820">
        <v>5</v>
      </c>
      <c r="F820">
        <v>5</v>
      </c>
      <c r="G820">
        <v>332.2575971</v>
      </c>
      <c r="H820">
        <v>0.43120221399999997</v>
      </c>
    </row>
    <row r="821" spans="1:8" x14ac:dyDescent="0.3">
      <c r="A821">
        <v>2011</v>
      </c>
      <c r="B821" t="s">
        <v>9</v>
      </c>
      <c r="C821">
        <v>2002</v>
      </c>
      <c r="D821">
        <v>275</v>
      </c>
      <c r="E821">
        <v>6</v>
      </c>
      <c r="F821">
        <v>5</v>
      </c>
      <c r="G821">
        <v>340.2600802</v>
      </c>
      <c r="H821">
        <v>0.41311298099999999</v>
      </c>
    </row>
    <row r="822" spans="1:8" x14ac:dyDescent="0.3">
      <c r="A822">
        <v>2011</v>
      </c>
      <c r="B822" t="s">
        <v>10</v>
      </c>
      <c r="C822">
        <v>2004</v>
      </c>
      <c r="D822">
        <v>257</v>
      </c>
      <c r="E822">
        <v>-3</v>
      </c>
      <c r="F822">
        <v>5</v>
      </c>
      <c r="G822">
        <v>381.72731090000002</v>
      </c>
      <c r="H822">
        <v>0.199467006</v>
      </c>
    </row>
    <row r="823" spans="1:8" x14ac:dyDescent="0.3">
      <c r="A823">
        <v>2011</v>
      </c>
      <c r="B823" t="s">
        <v>10</v>
      </c>
      <c r="C823">
        <v>2004</v>
      </c>
      <c r="D823">
        <v>258</v>
      </c>
      <c r="E823">
        <v>-2</v>
      </c>
      <c r="F823">
        <v>5</v>
      </c>
      <c r="G823">
        <v>384.41140150000001</v>
      </c>
      <c r="H823">
        <v>0.19179327700000001</v>
      </c>
    </row>
    <row r="824" spans="1:8" x14ac:dyDescent="0.3">
      <c r="A824">
        <v>2011</v>
      </c>
      <c r="B824" t="s">
        <v>10</v>
      </c>
      <c r="C824">
        <v>2004</v>
      </c>
      <c r="D824">
        <v>259</v>
      </c>
      <c r="E824">
        <v>-1</v>
      </c>
      <c r="F824">
        <v>5</v>
      </c>
      <c r="G824">
        <v>387.96493909999998</v>
      </c>
      <c r="H824">
        <v>0.18470531100000001</v>
      </c>
    </row>
    <row r="825" spans="1:8" x14ac:dyDescent="0.3">
      <c r="A825">
        <v>2011</v>
      </c>
      <c r="B825" t="s">
        <v>10</v>
      </c>
      <c r="C825">
        <v>2004</v>
      </c>
      <c r="D825">
        <v>260</v>
      </c>
      <c r="E825">
        <v>0</v>
      </c>
      <c r="F825">
        <v>5</v>
      </c>
      <c r="G825">
        <v>424.3383096</v>
      </c>
      <c r="H825">
        <v>0.41211217100000003</v>
      </c>
    </row>
    <row r="826" spans="1:8" x14ac:dyDescent="0.3">
      <c r="A826">
        <v>2011</v>
      </c>
      <c r="B826" t="s">
        <v>10</v>
      </c>
      <c r="C826">
        <v>2004</v>
      </c>
      <c r="D826">
        <v>261</v>
      </c>
      <c r="E826">
        <v>1</v>
      </c>
      <c r="F826">
        <v>5</v>
      </c>
      <c r="G826">
        <v>417.08792729999999</v>
      </c>
      <c r="H826">
        <v>0.39213755900000002</v>
      </c>
    </row>
    <row r="827" spans="1:8" x14ac:dyDescent="0.3">
      <c r="A827">
        <v>2011</v>
      </c>
      <c r="B827" t="s">
        <v>10</v>
      </c>
      <c r="C827">
        <v>2004</v>
      </c>
      <c r="D827">
        <v>262</v>
      </c>
      <c r="E827">
        <v>2</v>
      </c>
      <c r="F827">
        <v>5</v>
      </c>
      <c r="G827">
        <v>423.37159129999998</v>
      </c>
      <c r="H827">
        <v>0.37500104200000001</v>
      </c>
    </row>
    <row r="828" spans="1:8" x14ac:dyDescent="0.3">
      <c r="A828">
        <v>2011</v>
      </c>
      <c r="B828" t="s">
        <v>10</v>
      </c>
      <c r="C828">
        <v>2004</v>
      </c>
      <c r="D828">
        <v>263</v>
      </c>
      <c r="E828">
        <v>3</v>
      </c>
      <c r="F828">
        <v>5</v>
      </c>
      <c r="G828">
        <v>429.3560655</v>
      </c>
      <c r="H828">
        <v>0.361238004</v>
      </c>
    </row>
    <row r="829" spans="1:8" x14ac:dyDescent="0.3">
      <c r="A829">
        <v>2011</v>
      </c>
      <c r="B829" t="s">
        <v>10</v>
      </c>
      <c r="C829">
        <v>2004</v>
      </c>
      <c r="D829">
        <v>264</v>
      </c>
      <c r="E829">
        <v>4</v>
      </c>
      <c r="F829">
        <v>5</v>
      </c>
      <c r="G829">
        <v>435.44389130000002</v>
      </c>
      <c r="H829">
        <v>0.347739505</v>
      </c>
    </row>
    <row r="830" spans="1:8" x14ac:dyDescent="0.3">
      <c r="A830">
        <v>2011</v>
      </c>
      <c r="B830" t="s">
        <v>10</v>
      </c>
      <c r="C830">
        <v>2004</v>
      </c>
      <c r="D830">
        <v>265</v>
      </c>
      <c r="E830">
        <v>5</v>
      </c>
      <c r="F830">
        <v>5</v>
      </c>
      <c r="G830">
        <v>441.19276009999999</v>
      </c>
      <c r="H830">
        <v>0.33488401899999998</v>
      </c>
    </row>
    <row r="831" spans="1:8" x14ac:dyDescent="0.3">
      <c r="A831">
        <v>2011</v>
      </c>
      <c r="B831" t="s">
        <v>10</v>
      </c>
      <c r="C831">
        <v>2004</v>
      </c>
      <c r="D831">
        <v>266</v>
      </c>
      <c r="E831">
        <v>6</v>
      </c>
      <c r="F831">
        <v>5</v>
      </c>
      <c r="G831">
        <v>446.36615</v>
      </c>
      <c r="H831">
        <v>0.32175824400000003</v>
      </c>
    </row>
    <row r="832" spans="1:8" x14ac:dyDescent="0.3">
      <c r="A832">
        <v>2011</v>
      </c>
      <c r="B832" t="s">
        <v>11</v>
      </c>
      <c r="C832">
        <v>2005</v>
      </c>
      <c r="D832">
        <v>88</v>
      </c>
      <c r="E832">
        <v>-3</v>
      </c>
      <c r="F832">
        <v>5</v>
      </c>
      <c r="G832">
        <v>773.88838239999995</v>
      </c>
      <c r="H832">
        <v>0.29227440900000001</v>
      </c>
    </row>
    <row r="833" spans="1:8" x14ac:dyDescent="0.3">
      <c r="A833">
        <v>2011</v>
      </c>
      <c r="B833" t="s">
        <v>11</v>
      </c>
      <c r="C833">
        <v>2005</v>
      </c>
      <c r="D833">
        <v>89</v>
      </c>
      <c r="E833">
        <v>-2</v>
      </c>
      <c r="F833">
        <v>5</v>
      </c>
      <c r="G833">
        <v>770.30639389999999</v>
      </c>
      <c r="H833">
        <v>0.28501148100000001</v>
      </c>
    </row>
    <row r="834" spans="1:8" x14ac:dyDescent="0.3">
      <c r="A834">
        <v>2011</v>
      </c>
      <c r="B834" t="s">
        <v>11</v>
      </c>
      <c r="C834">
        <v>2005</v>
      </c>
      <c r="D834">
        <v>90</v>
      </c>
      <c r="E834">
        <v>-1</v>
      </c>
      <c r="F834">
        <v>5</v>
      </c>
      <c r="G834">
        <v>781.4260319</v>
      </c>
      <c r="H834">
        <v>0.38339458700000001</v>
      </c>
    </row>
    <row r="835" spans="1:8" x14ac:dyDescent="0.3">
      <c r="A835">
        <v>2011</v>
      </c>
      <c r="B835" t="s">
        <v>11</v>
      </c>
      <c r="C835">
        <v>2005</v>
      </c>
      <c r="D835">
        <v>91</v>
      </c>
      <c r="E835">
        <v>0</v>
      </c>
      <c r="F835">
        <v>5</v>
      </c>
      <c r="G835">
        <v>815.59307239999998</v>
      </c>
      <c r="H835">
        <v>0.650979431</v>
      </c>
    </row>
    <row r="836" spans="1:8" x14ac:dyDescent="0.3">
      <c r="A836">
        <v>2011</v>
      </c>
      <c r="B836" t="s">
        <v>11</v>
      </c>
      <c r="C836">
        <v>2005</v>
      </c>
      <c r="D836">
        <v>92</v>
      </c>
      <c r="E836">
        <v>1</v>
      </c>
      <c r="F836">
        <v>5</v>
      </c>
      <c r="G836">
        <v>806.23534540000003</v>
      </c>
      <c r="H836">
        <v>0.661595563</v>
      </c>
    </row>
    <row r="837" spans="1:8" x14ac:dyDescent="0.3">
      <c r="A837">
        <v>2011</v>
      </c>
      <c r="B837" t="s">
        <v>11</v>
      </c>
      <c r="C837">
        <v>2005</v>
      </c>
      <c r="D837">
        <v>93</v>
      </c>
      <c r="E837">
        <v>2</v>
      </c>
      <c r="F837">
        <v>5</v>
      </c>
      <c r="G837">
        <v>808.51776800000005</v>
      </c>
      <c r="H837">
        <v>0.64625840199999995</v>
      </c>
    </row>
    <row r="838" spans="1:8" x14ac:dyDescent="0.3">
      <c r="A838">
        <v>2011</v>
      </c>
      <c r="B838" t="s">
        <v>11</v>
      </c>
      <c r="C838">
        <v>2005</v>
      </c>
      <c r="D838">
        <v>94</v>
      </c>
      <c r="E838">
        <v>3</v>
      </c>
      <c r="F838">
        <v>5</v>
      </c>
      <c r="G838">
        <v>812.46125959999995</v>
      </c>
      <c r="H838">
        <v>0.63223662599999997</v>
      </c>
    </row>
    <row r="839" spans="1:8" x14ac:dyDescent="0.3">
      <c r="A839">
        <v>2011</v>
      </c>
      <c r="B839" t="s">
        <v>11</v>
      </c>
      <c r="C839">
        <v>2005</v>
      </c>
      <c r="D839">
        <v>95</v>
      </c>
      <c r="E839">
        <v>4</v>
      </c>
      <c r="F839">
        <v>5</v>
      </c>
      <c r="G839">
        <v>816.77917749999995</v>
      </c>
      <c r="H839">
        <v>0.61773462300000004</v>
      </c>
    </row>
    <row r="840" spans="1:8" x14ac:dyDescent="0.3">
      <c r="A840">
        <v>2011</v>
      </c>
      <c r="B840" t="s">
        <v>11</v>
      </c>
      <c r="C840">
        <v>2005</v>
      </c>
      <c r="D840">
        <v>96</v>
      </c>
      <c r="E840">
        <v>5</v>
      </c>
      <c r="F840">
        <v>5</v>
      </c>
      <c r="G840">
        <v>820.47896820000005</v>
      </c>
      <c r="H840">
        <v>0.60259900200000005</v>
      </c>
    </row>
    <row r="841" spans="1:8" x14ac:dyDescent="0.3">
      <c r="A841">
        <v>2011</v>
      </c>
      <c r="B841" t="s">
        <v>11</v>
      </c>
      <c r="C841">
        <v>2005</v>
      </c>
      <c r="D841">
        <v>97</v>
      </c>
      <c r="E841">
        <v>6</v>
      </c>
      <c r="F841">
        <v>5</v>
      </c>
      <c r="G841">
        <v>844.00192600000003</v>
      </c>
      <c r="H841">
        <v>0.71332244</v>
      </c>
    </row>
    <row r="842" spans="1:8" x14ac:dyDescent="0.3">
      <c r="A842">
        <v>2011</v>
      </c>
      <c r="B842" t="s">
        <v>12</v>
      </c>
      <c r="C842">
        <v>2005</v>
      </c>
      <c r="D842">
        <v>118</v>
      </c>
      <c r="E842">
        <v>-3</v>
      </c>
      <c r="F842">
        <v>5</v>
      </c>
      <c r="G842">
        <v>919.40731740000001</v>
      </c>
      <c r="H842">
        <v>0.50465458299999999</v>
      </c>
    </row>
    <row r="843" spans="1:8" x14ac:dyDescent="0.3">
      <c r="A843">
        <v>2011</v>
      </c>
      <c r="B843" t="s">
        <v>12</v>
      </c>
      <c r="C843">
        <v>2005</v>
      </c>
      <c r="D843">
        <v>119</v>
      </c>
      <c r="E843">
        <v>-2</v>
      </c>
      <c r="F843">
        <v>5</v>
      </c>
      <c r="G843">
        <v>918.60402639999995</v>
      </c>
      <c r="H843">
        <v>0.49189161199999998</v>
      </c>
    </row>
    <row r="844" spans="1:8" x14ac:dyDescent="0.3">
      <c r="A844">
        <v>2011</v>
      </c>
      <c r="B844" t="s">
        <v>12</v>
      </c>
      <c r="C844">
        <v>2005</v>
      </c>
      <c r="D844">
        <v>120</v>
      </c>
      <c r="E844">
        <v>-1</v>
      </c>
      <c r="F844">
        <v>5</v>
      </c>
      <c r="G844">
        <v>917.82976480000002</v>
      </c>
      <c r="H844">
        <v>0.47939923800000001</v>
      </c>
    </row>
    <row r="845" spans="1:8" x14ac:dyDescent="0.3">
      <c r="A845">
        <v>2011</v>
      </c>
      <c r="B845" t="s">
        <v>12</v>
      </c>
      <c r="C845">
        <v>2005</v>
      </c>
      <c r="D845">
        <v>121</v>
      </c>
      <c r="E845">
        <v>0</v>
      </c>
      <c r="F845">
        <v>5</v>
      </c>
      <c r="G845">
        <v>944.90081280000004</v>
      </c>
      <c r="H845">
        <v>0.64426054799999999</v>
      </c>
    </row>
    <row r="846" spans="1:8" x14ac:dyDescent="0.3">
      <c r="A846">
        <v>2011</v>
      </c>
      <c r="B846" t="s">
        <v>12</v>
      </c>
      <c r="C846">
        <v>2005</v>
      </c>
      <c r="D846">
        <v>122</v>
      </c>
      <c r="E846">
        <v>1</v>
      </c>
      <c r="F846">
        <v>5</v>
      </c>
      <c r="G846">
        <v>936.33569720000003</v>
      </c>
      <c r="H846">
        <v>0.62779288899999997</v>
      </c>
    </row>
    <row r="847" spans="1:8" x14ac:dyDescent="0.3">
      <c r="A847">
        <v>2011</v>
      </c>
      <c r="B847" t="s">
        <v>12</v>
      </c>
      <c r="C847">
        <v>2005</v>
      </c>
      <c r="D847">
        <v>123</v>
      </c>
      <c r="E847">
        <v>2</v>
      </c>
      <c r="F847">
        <v>5</v>
      </c>
      <c r="G847">
        <v>938.16791920000003</v>
      </c>
      <c r="H847">
        <v>0.61340995899999995</v>
      </c>
    </row>
    <row r="848" spans="1:8" x14ac:dyDescent="0.3">
      <c r="A848">
        <v>2011</v>
      </c>
      <c r="B848" t="s">
        <v>12</v>
      </c>
      <c r="C848">
        <v>2005</v>
      </c>
      <c r="D848">
        <v>124</v>
      </c>
      <c r="E848">
        <v>3</v>
      </c>
      <c r="F848">
        <v>5</v>
      </c>
      <c r="G848">
        <v>939.9878023</v>
      </c>
      <c r="H848">
        <v>0.59988878300000004</v>
      </c>
    </row>
    <row r="849" spans="1:8" x14ac:dyDescent="0.3">
      <c r="A849">
        <v>2011</v>
      </c>
      <c r="B849" t="s">
        <v>12</v>
      </c>
      <c r="C849">
        <v>2005</v>
      </c>
      <c r="D849">
        <v>125</v>
      </c>
      <c r="E849">
        <v>4</v>
      </c>
      <c r="F849">
        <v>5</v>
      </c>
      <c r="G849">
        <v>942.06720429999996</v>
      </c>
      <c r="H849">
        <v>0.58627826100000002</v>
      </c>
    </row>
    <row r="850" spans="1:8" x14ac:dyDescent="0.3">
      <c r="A850">
        <v>2011</v>
      </c>
      <c r="B850" t="s">
        <v>12</v>
      </c>
      <c r="C850">
        <v>2005</v>
      </c>
      <c r="D850">
        <v>126</v>
      </c>
      <c r="E850">
        <v>5</v>
      </c>
      <c r="F850">
        <v>5</v>
      </c>
      <c r="G850">
        <v>944.18049840000003</v>
      </c>
      <c r="H850">
        <v>0.57247819099999997</v>
      </c>
    </row>
    <row r="851" spans="1:8" x14ac:dyDescent="0.3">
      <c r="A851">
        <v>2011</v>
      </c>
      <c r="B851" t="s">
        <v>12</v>
      </c>
      <c r="C851">
        <v>2005</v>
      </c>
      <c r="D851">
        <v>127</v>
      </c>
      <c r="E851">
        <v>6</v>
      </c>
      <c r="F851">
        <v>5</v>
      </c>
      <c r="G851">
        <v>945.74866870000005</v>
      </c>
      <c r="H851">
        <v>0.55984548300000003</v>
      </c>
    </row>
    <row r="852" spans="1:8" x14ac:dyDescent="0.3">
      <c r="A852">
        <v>2011</v>
      </c>
      <c r="B852" t="s">
        <v>8</v>
      </c>
      <c r="C852">
        <v>2001</v>
      </c>
      <c r="D852">
        <v>159</v>
      </c>
      <c r="E852">
        <v>-3</v>
      </c>
      <c r="F852">
        <v>6</v>
      </c>
      <c r="G852">
        <v>224.7267482</v>
      </c>
    </row>
    <row r="853" spans="1:8" x14ac:dyDescent="0.3">
      <c r="A853">
        <v>2011</v>
      </c>
      <c r="B853" t="s">
        <v>8</v>
      </c>
      <c r="C853">
        <v>2001</v>
      </c>
      <c r="D853">
        <v>160</v>
      </c>
      <c r="E853">
        <v>-2</v>
      </c>
      <c r="F853">
        <v>6</v>
      </c>
      <c r="G853">
        <v>219.6155603</v>
      </c>
    </row>
    <row r="854" spans="1:8" x14ac:dyDescent="0.3">
      <c r="A854">
        <v>2011</v>
      </c>
      <c r="B854" t="s">
        <v>8</v>
      </c>
      <c r="C854">
        <v>2001</v>
      </c>
      <c r="D854">
        <v>161</v>
      </c>
      <c r="E854">
        <v>-1</v>
      </c>
      <c r="F854">
        <v>6</v>
      </c>
      <c r="G854">
        <v>216.2829471</v>
      </c>
    </row>
    <row r="855" spans="1:8" x14ac:dyDescent="0.3">
      <c r="A855">
        <v>2011</v>
      </c>
      <c r="B855" t="s">
        <v>8</v>
      </c>
      <c r="C855">
        <v>2001</v>
      </c>
      <c r="D855">
        <v>162</v>
      </c>
      <c r="E855">
        <v>0</v>
      </c>
      <c r="F855">
        <v>6</v>
      </c>
      <c r="G855">
        <v>222.47381799999999</v>
      </c>
    </row>
    <row r="856" spans="1:8" x14ac:dyDescent="0.3">
      <c r="A856">
        <v>2011</v>
      </c>
      <c r="B856" t="s">
        <v>8</v>
      </c>
      <c r="C856">
        <v>2001</v>
      </c>
      <c r="D856">
        <v>163</v>
      </c>
      <c r="E856">
        <v>1</v>
      </c>
      <c r="F856">
        <v>6</v>
      </c>
      <c r="G856">
        <v>219.7799248</v>
      </c>
    </row>
    <row r="857" spans="1:8" x14ac:dyDescent="0.3">
      <c r="A857">
        <v>2011</v>
      </c>
      <c r="B857" t="s">
        <v>8</v>
      </c>
      <c r="C857">
        <v>2001</v>
      </c>
      <c r="D857">
        <v>164</v>
      </c>
      <c r="E857">
        <v>2</v>
      </c>
      <c r="F857">
        <v>6</v>
      </c>
      <c r="G857">
        <v>214.45016749999999</v>
      </c>
    </row>
    <row r="858" spans="1:8" x14ac:dyDescent="0.3">
      <c r="A858">
        <v>2011</v>
      </c>
      <c r="B858" t="s">
        <v>8</v>
      </c>
      <c r="C858">
        <v>2001</v>
      </c>
      <c r="D858">
        <v>165</v>
      </c>
      <c r="E858">
        <v>3</v>
      </c>
      <c r="F858">
        <v>6</v>
      </c>
      <c r="G858">
        <v>210.56767869999999</v>
      </c>
    </row>
    <row r="859" spans="1:8" x14ac:dyDescent="0.3">
      <c r="A859">
        <v>2011</v>
      </c>
      <c r="B859" t="s">
        <v>8</v>
      </c>
      <c r="C859">
        <v>2001</v>
      </c>
      <c r="D859">
        <v>166</v>
      </c>
      <c r="E859">
        <v>4</v>
      </c>
      <c r="F859">
        <v>6</v>
      </c>
      <c r="G859">
        <v>205.80879959999999</v>
      </c>
    </row>
    <row r="860" spans="1:8" x14ac:dyDescent="0.3">
      <c r="A860">
        <v>2011</v>
      </c>
      <c r="B860" t="s">
        <v>8</v>
      </c>
      <c r="C860">
        <v>2001</v>
      </c>
      <c r="D860">
        <v>167</v>
      </c>
      <c r="E860">
        <v>5</v>
      </c>
      <c r="F860">
        <v>6</v>
      </c>
      <c r="G860">
        <v>201.6168169</v>
      </c>
    </row>
    <row r="861" spans="1:8" x14ac:dyDescent="0.3">
      <c r="A861">
        <v>2011</v>
      </c>
      <c r="B861" t="s">
        <v>8</v>
      </c>
      <c r="C861">
        <v>2001</v>
      </c>
      <c r="D861">
        <v>168</v>
      </c>
      <c r="E861">
        <v>6</v>
      </c>
      <c r="F861">
        <v>6</v>
      </c>
      <c r="G861">
        <v>197.35654600000001</v>
      </c>
    </row>
    <row r="862" spans="1:8" x14ac:dyDescent="0.3">
      <c r="A862">
        <v>2011</v>
      </c>
      <c r="B862" t="s">
        <v>9</v>
      </c>
      <c r="C862">
        <v>2002</v>
      </c>
      <c r="D862">
        <v>266</v>
      </c>
      <c r="E862">
        <v>-3</v>
      </c>
      <c r="F862">
        <v>6</v>
      </c>
      <c r="G862">
        <v>259.07016179999999</v>
      </c>
    </row>
    <row r="863" spans="1:8" x14ac:dyDescent="0.3">
      <c r="A863">
        <v>2011</v>
      </c>
      <c r="B863" t="s">
        <v>9</v>
      </c>
      <c r="C863">
        <v>2002</v>
      </c>
      <c r="D863">
        <v>267</v>
      </c>
      <c r="E863">
        <v>-2</v>
      </c>
      <c r="F863">
        <v>6</v>
      </c>
      <c r="G863">
        <v>259.0735143</v>
      </c>
    </row>
    <row r="864" spans="1:8" x14ac:dyDescent="0.3">
      <c r="A864">
        <v>2011</v>
      </c>
      <c r="B864" t="s">
        <v>9</v>
      </c>
      <c r="C864">
        <v>2002</v>
      </c>
      <c r="D864">
        <v>268</v>
      </c>
      <c r="E864">
        <v>-1</v>
      </c>
      <c r="F864">
        <v>6</v>
      </c>
      <c r="G864">
        <v>272.8983715</v>
      </c>
    </row>
    <row r="865" spans="1:7" x14ac:dyDescent="0.3">
      <c r="A865">
        <v>2011</v>
      </c>
      <c r="B865" t="s">
        <v>9</v>
      </c>
      <c r="C865">
        <v>2002</v>
      </c>
      <c r="D865">
        <v>269</v>
      </c>
      <c r="E865">
        <v>0</v>
      </c>
      <c r="F865">
        <v>6</v>
      </c>
      <c r="G865">
        <v>285.6967545</v>
      </c>
    </row>
    <row r="866" spans="1:7" x14ac:dyDescent="0.3">
      <c r="A866">
        <v>2011</v>
      </c>
      <c r="B866" t="s">
        <v>9</v>
      </c>
      <c r="C866">
        <v>2002</v>
      </c>
      <c r="D866">
        <v>270</v>
      </c>
      <c r="E866">
        <v>1</v>
      </c>
      <c r="F866">
        <v>6</v>
      </c>
      <c r="G866">
        <v>285.94310990000002</v>
      </c>
    </row>
    <row r="867" spans="1:7" x14ac:dyDescent="0.3">
      <c r="A867">
        <v>2011</v>
      </c>
      <c r="B867" t="s">
        <v>9</v>
      </c>
      <c r="C867">
        <v>2002</v>
      </c>
      <c r="D867">
        <v>271</v>
      </c>
      <c r="E867">
        <v>2</v>
      </c>
      <c r="F867">
        <v>6</v>
      </c>
      <c r="G867">
        <v>289.29144150000002</v>
      </c>
    </row>
    <row r="868" spans="1:7" x14ac:dyDescent="0.3">
      <c r="A868">
        <v>2011</v>
      </c>
      <c r="B868" t="s">
        <v>9</v>
      </c>
      <c r="C868">
        <v>2002</v>
      </c>
      <c r="D868">
        <v>272</v>
      </c>
      <c r="E868">
        <v>3</v>
      </c>
      <c r="F868">
        <v>6</v>
      </c>
      <c r="G868">
        <v>292.72596270000003</v>
      </c>
    </row>
    <row r="869" spans="1:7" x14ac:dyDescent="0.3">
      <c r="A869">
        <v>2011</v>
      </c>
      <c r="B869" t="s">
        <v>9</v>
      </c>
      <c r="C869">
        <v>2002</v>
      </c>
      <c r="D869">
        <v>273</v>
      </c>
      <c r="E869">
        <v>4</v>
      </c>
      <c r="F869">
        <v>6</v>
      </c>
      <c r="G869">
        <v>295.8211996</v>
      </c>
    </row>
    <row r="870" spans="1:7" x14ac:dyDescent="0.3">
      <c r="A870">
        <v>2011</v>
      </c>
      <c r="B870" t="s">
        <v>9</v>
      </c>
      <c r="C870">
        <v>2002</v>
      </c>
      <c r="D870">
        <v>274</v>
      </c>
      <c r="E870">
        <v>5</v>
      </c>
      <c r="F870">
        <v>6</v>
      </c>
      <c r="G870">
        <v>300.07415479999997</v>
      </c>
    </row>
    <row r="871" spans="1:7" x14ac:dyDescent="0.3">
      <c r="A871">
        <v>2011</v>
      </c>
      <c r="B871" t="s">
        <v>9</v>
      </c>
      <c r="C871">
        <v>2002</v>
      </c>
      <c r="D871">
        <v>275</v>
      </c>
      <c r="E871">
        <v>6</v>
      </c>
      <c r="F871">
        <v>6</v>
      </c>
      <c r="G871">
        <v>302.17570449999999</v>
      </c>
    </row>
    <row r="872" spans="1:7" x14ac:dyDescent="0.3">
      <c r="A872">
        <v>2011</v>
      </c>
      <c r="B872" t="s">
        <v>10</v>
      </c>
      <c r="C872">
        <v>2004</v>
      </c>
      <c r="D872">
        <v>257</v>
      </c>
      <c r="E872">
        <v>-3</v>
      </c>
      <c r="F872">
        <v>6</v>
      </c>
      <c r="G872">
        <v>298.6488109</v>
      </c>
    </row>
    <row r="873" spans="1:7" x14ac:dyDescent="0.3">
      <c r="A873">
        <v>2011</v>
      </c>
      <c r="B873" t="s">
        <v>10</v>
      </c>
      <c r="C873">
        <v>2004</v>
      </c>
      <c r="D873">
        <v>258</v>
      </c>
      <c r="E873">
        <v>-2</v>
      </c>
      <c r="F873">
        <v>6</v>
      </c>
      <c r="G873">
        <v>297.55082979999997</v>
      </c>
    </row>
    <row r="874" spans="1:7" x14ac:dyDescent="0.3">
      <c r="A874">
        <v>2011</v>
      </c>
      <c r="B874" t="s">
        <v>10</v>
      </c>
      <c r="C874">
        <v>2004</v>
      </c>
      <c r="D874">
        <v>259</v>
      </c>
      <c r="E874">
        <v>-1</v>
      </c>
      <c r="F874">
        <v>6</v>
      </c>
      <c r="G874">
        <v>296.97198309999999</v>
      </c>
    </row>
    <row r="875" spans="1:7" x14ac:dyDescent="0.3">
      <c r="A875">
        <v>2011</v>
      </c>
      <c r="B875" t="s">
        <v>10</v>
      </c>
      <c r="C875">
        <v>2004</v>
      </c>
      <c r="D875">
        <v>260</v>
      </c>
      <c r="E875">
        <v>0</v>
      </c>
      <c r="F875">
        <v>6</v>
      </c>
      <c r="G875">
        <v>317.9307963</v>
      </c>
    </row>
    <row r="876" spans="1:7" x14ac:dyDescent="0.3">
      <c r="A876">
        <v>2011</v>
      </c>
      <c r="B876" t="s">
        <v>10</v>
      </c>
      <c r="C876">
        <v>2004</v>
      </c>
      <c r="D876">
        <v>261</v>
      </c>
      <c r="E876">
        <v>1</v>
      </c>
      <c r="F876">
        <v>6</v>
      </c>
      <c r="G876">
        <v>312.83688530000001</v>
      </c>
    </row>
    <row r="877" spans="1:7" x14ac:dyDescent="0.3">
      <c r="A877">
        <v>2011</v>
      </c>
      <c r="B877" t="s">
        <v>10</v>
      </c>
      <c r="C877">
        <v>2004</v>
      </c>
      <c r="D877">
        <v>262</v>
      </c>
      <c r="E877">
        <v>2</v>
      </c>
      <c r="F877">
        <v>6</v>
      </c>
      <c r="G877">
        <v>314.4966561</v>
      </c>
    </row>
    <row r="878" spans="1:7" x14ac:dyDescent="0.3">
      <c r="A878">
        <v>2011</v>
      </c>
      <c r="B878" t="s">
        <v>10</v>
      </c>
      <c r="C878">
        <v>2004</v>
      </c>
      <c r="D878">
        <v>263</v>
      </c>
      <c r="E878">
        <v>3</v>
      </c>
      <c r="F878">
        <v>6</v>
      </c>
      <c r="G878">
        <v>316.04508240000001</v>
      </c>
    </row>
    <row r="879" spans="1:7" x14ac:dyDescent="0.3">
      <c r="A879">
        <v>2011</v>
      </c>
      <c r="B879" t="s">
        <v>10</v>
      </c>
      <c r="C879">
        <v>2004</v>
      </c>
      <c r="D879">
        <v>264</v>
      </c>
      <c r="E879">
        <v>4</v>
      </c>
      <c r="F879">
        <v>6</v>
      </c>
      <c r="G879">
        <v>317.5997466</v>
      </c>
    </row>
    <row r="880" spans="1:7" x14ac:dyDescent="0.3">
      <c r="A880">
        <v>2011</v>
      </c>
      <c r="B880" t="s">
        <v>10</v>
      </c>
      <c r="C880">
        <v>2004</v>
      </c>
      <c r="D880">
        <v>265</v>
      </c>
      <c r="E880">
        <v>5</v>
      </c>
      <c r="F880">
        <v>6</v>
      </c>
      <c r="G880">
        <v>318.81134379999997</v>
      </c>
    </row>
    <row r="881" spans="1:7" x14ac:dyDescent="0.3">
      <c r="A881">
        <v>2011</v>
      </c>
      <c r="B881" t="s">
        <v>10</v>
      </c>
      <c r="C881">
        <v>2004</v>
      </c>
      <c r="D881">
        <v>266</v>
      </c>
      <c r="E881">
        <v>6</v>
      </c>
      <c r="F881">
        <v>6</v>
      </c>
      <c r="G881">
        <v>319.71872070000001</v>
      </c>
    </row>
    <row r="882" spans="1:7" x14ac:dyDescent="0.3">
      <c r="A882">
        <v>2011</v>
      </c>
      <c r="B882" t="s">
        <v>11</v>
      </c>
      <c r="C882">
        <v>2005</v>
      </c>
      <c r="D882">
        <v>88</v>
      </c>
      <c r="E882">
        <v>-3</v>
      </c>
      <c r="F882">
        <v>6</v>
      </c>
      <c r="G882">
        <v>470.34404869999997</v>
      </c>
    </row>
    <row r="883" spans="1:7" x14ac:dyDescent="0.3">
      <c r="A883">
        <v>2011</v>
      </c>
      <c r="B883" t="s">
        <v>11</v>
      </c>
      <c r="C883">
        <v>2005</v>
      </c>
      <c r="D883">
        <v>89</v>
      </c>
      <c r="E883">
        <v>-2</v>
      </c>
      <c r="F883">
        <v>6</v>
      </c>
      <c r="G883">
        <v>465.59554259999999</v>
      </c>
    </row>
    <row r="884" spans="1:7" x14ac:dyDescent="0.3">
      <c r="A884">
        <v>2011</v>
      </c>
      <c r="B884" t="s">
        <v>11</v>
      </c>
      <c r="C884">
        <v>2005</v>
      </c>
      <c r="D884">
        <v>90</v>
      </c>
      <c r="E884">
        <v>-1</v>
      </c>
      <c r="F884">
        <v>6</v>
      </c>
      <c r="G884">
        <v>471.42534080000001</v>
      </c>
    </row>
    <row r="885" spans="1:7" x14ac:dyDescent="0.3">
      <c r="A885">
        <v>2011</v>
      </c>
      <c r="B885" t="s">
        <v>11</v>
      </c>
      <c r="C885">
        <v>2005</v>
      </c>
      <c r="D885">
        <v>91</v>
      </c>
      <c r="E885">
        <v>0</v>
      </c>
      <c r="F885">
        <v>6</v>
      </c>
      <c r="G885">
        <v>494.39215289999999</v>
      </c>
    </row>
    <row r="886" spans="1:7" x14ac:dyDescent="0.3">
      <c r="A886">
        <v>2011</v>
      </c>
      <c r="B886" t="s">
        <v>11</v>
      </c>
      <c r="C886">
        <v>2005</v>
      </c>
      <c r="D886">
        <v>92</v>
      </c>
      <c r="E886">
        <v>1</v>
      </c>
      <c r="F886">
        <v>6</v>
      </c>
      <c r="G886">
        <v>490.35640519999998</v>
      </c>
    </row>
    <row r="887" spans="1:7" x14ac:dyDescent="0.3">
      <c r="A887">
        <v>2011</v>
      </c>
      <c r="B887" t="s">
        <v>11</v>
      </c>
      <c r="C887">
        <v>2005</v>
      </c>
      <c r="D887">
        <v>93</v>
      </c>
      <c r="E887">
        <v>2</v>
      </c>
      <c r="F887">
        <v>6</v>
      </c>
      <c r="G887">
        <v>491.77739220000001</v>
      </c>
    </row>
    <row r="888" spans="1:7" x14ac:dyDescent="0.3">
      <c r="A888">
        <v>2011</v>
      </c>
      <c r="B888" t="s">
        <v>11</v>
      </c>
      <c r="C888">
        <v>2005</v>
      </c>
      <c r="D888">
        <v>94</v>
      </c>
      <c r="E888">
        <v>3</v>
      </c>
      <c r="F888">
        <v>6</v>
      </c>
      <c r="G888">
        <v>493.82918619999998</v>
      </c>
    </row>
    <row r="889" spans="1:7" x14ac:dyDescent="0.3">
      <c r="A889">
        <v>2011</v>
      </c>
      <c r="B889" t="s">
        <v>11</v>
      </c>
      <c r="C889">
        <v>2005</v>
      </c>
      <c r="D889">
        <v>95</v>
      </c>
      <c r="E889">
        <v>4</v>
      </c>
      <c r="F889">
        <v>6</v>
      </c>
      <c r="G889">
        <v>495.57978589999999</v>
      </c>
    </row>
    <row r="890" spans="1:7" x14ac:dyDescent="0.3">
      <c r="A890">
        <v>2011</v>
      </c>
      <c r="B890" t="s">
        <v>11</v>
      </c>
      <c r="C890">
        <v>2005</v>
      </c>
      <c r="D890">
        <v>96</v>
      </c>
      <c r="E890">
        <v>5</v>
      </c>
      <c r="F890">
        <v>6</v>
      </c>
      <c r="G890">
        <v>496.83466479999998</v>
      </c>
    </row>
    <row r="891" spans="1:7" x14ac:dyDescent="0.3">
      <c r="A891">
        <v>2011</v>
      </c>
      <c r="B891" t="s">
        <v>11</v>
      </c>
      <c r="C891">
        <v>2005</v>
      </c>
      <c r="D891">
        <v>97</v>
      </c>
      <c r="E891">
        <v>6</v>
      </c>
      <c r="F891">
        <v>6</v>
      </c>
      <c r="G891">
        <v>511.46676660000003</v>
      </c>
    </row>
    <row r="892" spans="1:7" x14ac:dyDescent="0.3">
      <c r="A892">
        <v>2011</v>
      </c>
      <c r="B892" t="s">
        <v>12</v>
      </c>
      <c r="C892">
        <v>2005</v>
      </c>
      <c r="D892">
        <v>118</v>
      </c>
      <c r="E892">
        <v>-3</v>
      </c>
      <c r="F892">
        <v>6</v>
      </c>
      <c r="G892">
        <v>606.96441700000003</v>
      </c>
    </row>
    <row r="893" spans="1:7" x14ac:dyDescent="0.3">
      <c r="A893">
        <v>2011</v>
      </c>
      <c r="B893" t="s">
        <v>12</v>
      </c>
      <c r="C893">
        <v>2005</v>
      </c>
      <c r="D893">
        <v>119</v>
      </c>
      <c r="E893">
        <v>-2</v>
      </c>
      <c r="F893">
        <v>6</v>
      </c>
      <c r="G893">
        <v>615.66025709999997</v>
      </c>
    </row>
    <row r="894" spans="1:7" x14ac:dyDescent="0.3">
      <c r="A894">
        <v>2011</v>
      </c>
      <c r="B894" t="s">
        <v>12</v>
      </c>
      <c r="C894">
        <v>2005</v>
      </c>
      <c r="D894">
        <v>120</v>
      </c>
      <c r="E894">
        <v>-1</v>
      </c>
      <c r="F894">
        <v>6</v>
      </c>
      <c r="G894">
        <v>624.67101479999997</v>
      </c>
    </row>
    <row r="895" spans="1:7" x14ac:dyDescent="0.3">
      <c r="A895">
        <v>2011</v>
      </c>
      <c r="B895" t="s">
        <v>12</v>
      </c>
      <c r="C895">
        <v>2005</v>
      </c>
      <c r="D895">
        <v>121</v>
      </c>
      <c r="E895">
        <v>0</v>
      </c>
      <c r="F895">
        <v>6</v>
      </c>
      <c r="G895">
        <v>652.60049379999998</v>
      </c>
    </row>
    <row r="896" spans="1:7" x14ac:dyDescent="0.3">
      <c r="A896">
        <v>2011</v>
      </c>
      <c r="B896" t="s">
        <v>12</v>
      </c>
      <c r="C896">
        <v>2005</v>
      </c>
      <c r="D896">
        <v>122</v>
      </c>
      <c r="E896">
        <v>1</v>
      </c>
      <c r="F896">
        <v>6</v>
      </c>
      <c r="G896">
        <v>659.33716349999997</v>
      </c>
    </row>
    <row r="897" spans="1:8" x14ac:dyDescent="0.3">
      <c r="A897">
        <v>2011</v>
      </c>
      <c r="B897" t="s">
        <v>12</v>
      </c>
      <c r="C897">
        <v>2005</v>
      </c>
      <c r="D897">
        <v>123</v>
      </c>
      <c r="E897">
        <v>2</v>
      </c>
      <c r="F897">
        <v>6</v>
      </c>
      <c r="G897">
        <v>671.10009930000001</v>
      </c>
    </row>
    <row r="898" spans="1:8" x14ac:dyDescent="0.3">
      <c r="A898">
        <v>2011</v>
      </c>
      <c r="B898" t="s">
        <v>12</v>
      </c>
      <c r="C898">
        <v>2005</v>
      </c>
      <c r="D898">
        <v>124</v>
      </c>
      <c r="E898">
        <v>3</v>
      </c>
      <c r="F898">
        <v>6</v>
      </c>
      <c r="G898">
        <v>683.07164379999995</v>
      </c>
    </row>
    <row r="899" spans="1:8" x14ac:dyDescent="0.3">
      <c r="A899">
        <v>2011</v>
      </c>
      <c r="B899" t="s">
        <v>12</v>
      </c>
      <c r="C899">
        <v>2005</v>
      </c>
      <c r="D899">
        <v>125</v>
      </c>
      <c r="E899">
        <v>4</v>
      </c>
      <c r="F899">
        <v>6</v>
      </c>
      <c r="G899">
        <v>695.05357240000001</v>
      </c>
    </row>
    <row r="900" spans="1:8" x14ac:dyDescent="0.3">
      <c r="A900">
        <v>2011</v>
      </c>
      <c r="B900" t="s">
        <v>12</v>
      </c>
      <c r="C900">
        <v>2005</v>
      </c>
      <c r="D900">
        <v>126</v>
      </c>
      <c r="E900">
        <v>5</v>
      </c>
      <c r="F900">
        <v>6</v>
      </c>
      <c r="G900">
        <v>707.02881930000001</v>
      </c>
    </row>
    <row r="901" spans="1:8" x14ac:dyDescent="0.3">
      <c r="A901">
        <v>2011</v>
      </c>
      <c r="B901" t="s">
        <v>12</v>
      </c>
      <c r="C901">
        <v>2005</v>
      </c>
      <c r="D901">
        <v>127</v>
      </c>
      <c r="E901">
        <v>6</v>
      </c>
      <c r="F901">
        <v>6</v>
      </c>
      <c r="G901">
        <v>718.58213820000003</v>
      </c>
    </row>
    <row r="902" spans="1:8" x14ac:dyDescent="0.3">
      <c r="A902">
        <v>2016</v>
      </c>
      <c r="B902" t="s">
        <v>8</v>
      </c>
      <c r="C902">
        <v>2001</v>
      </c>
      <c r="D902">
        <v>159</v>
      </c>
      <c r="E902">
        <v>-3</v>
      </c>
      <c r="F902">
        <v>1</v>
      </c>
      <c r="G902">
        <v>1320.336706</v>
      </c>
      <c r="H902">
        <v>0.53659867999999999</v>
      </c>
    </row>
    <row r="903" spans="1:8" x14ac:dyDescent="0.3">
      <c r="A903">
        <v>2016</v>
      </c>
      <c r="B903" t="s">
        <v>8</v>
      </c>
      <c r="C903">
        <v>2001</v>
      </c>
      <c r="D903">
        <v>160</v>
      </c>
      <c r="E903">
        <v>-2</v>
      </c>
      <c r="F903">
        <v>1</v>
      </c>
      <c r="G903">
        <v>1318.1870690000001</v>
      </c>
      <c r="H903">
        <v>0.54402039499999999</v>
      </c>
    </row>
    <row r="904" spans="1:8" x14ac:dyDescent="0.3">
      <c r="A904">
        <v>2016</v>
      </c>
      <c r="B904" t="s">
        <v>8</v>
      </c>
      <c r="C904">
        <v>2001</v>
      </c>
      <c r="D904">
        <v>161</v>
      </c>
      <c r="E904">
        <v>-1</v>
      </c>
      <c r="F904">
        <v>1</v>
      </c>
      <c r="G904">
        <v>1321.328888</v>
      </c>
      <c r="H904">
        <v>0.56880097900000004</v>
      </c>
    </row>
    <row r="905" spans="1:8" x14ac:dyDescent="0.3">
      <c r="A905">
        <v>2016</v>
      </c>
      <c r="B905" t="s">
        <v>8</v>
      </c>
      <c r="C905">
        <v>2001</v>
      </c>
      <c r="D905">
        <v>162</v>
      </c>
      <c r="E905">
        <v>0</v>
      </c>
      <c r="F905">
        <v>1</v>
      </c>
      <c r="G905">
        <v>1349.3043150000001</v>
      </c>
      <c r="H905">
        <v>0.68901444000000001</v>
      </c>
    </row>
    <row r="906" spans="1:8" x14ac:dyDescent="0.3">
      <c r="A906">
        <v>2016</v>
      </c>
      <c r="B906" t="s">
        <v>8</v>
      </c>
      <c r="C906">
        <v>2001</v>
      </c>
      <c r="D906">
        <v>163</v>
      </c>
      <c r="E906">
        <v>1</v>
      </c>
      <c r="F906">
        <v>1</v>
      </c>
      <c r="G906">
        <v>1350.3705150000001</v>
      </c>
      <c r="H906">
        <v>0.72020566500000005</v>
      </c>
    </row>
    <row r="907" spans="1:8" x14ac:dyDescent="0.3">
      <c r="A907">
        <v>2016</v>
      </c>
      <c r="B907" t="s">
        <v>8</v>
      </c>
      <c r="C907">
        <v>2001</v>
      </c>
      <c r="D907">
        <v>164</v>
      </c>
      <c r="E907">
        <v>2</v>
      </c>
      <c r="F907">
        <v>1</v>
      </c>
      <c r="G907">
        <v>1346.2745</v>
      </c>
      <c r="H907">
        <v>0.70513799600000004</v>
      </c>
    </row>
    <row r="908" spans="1:8" x14ac:dyDescent="0.3">
      <c r="A908">
        <v>2016</v>
      </c>
      <c r="B908" t="s">
        <v>8</v>
      </c>
      <c r="C908">
        <v>2001</v>
      </c>
      <c r="D908">
        <v>165</v>
      </c>
      <c r="E908">
        <v>3</v>
      </c>
      <c r="F908">
        <v>1</v>
      </c>
      <c r="G908">
        <v>1346.7962480000001</v>
      </c>
      <c r="H908">
        <v>0.69549945400000002</v>
      </c>
    </row>
    <row r="909" spans="1:8" x14ac:dyDescent="0.3">
      <c r="A909">
        <v>2016</v>
      </c>
      <c r="B909" t="s">
        <v>8</v>
      </c>
      <c r="C909">
        <v>2001</v>
      </c>
      <c r="D909">
        <v>166</v>
      </c>
      <c r="E909">
        <v>4</v>
      </c>
      <c r="F909">
        <v>1</v>
      </c>
      <c r="G909">
        <v>1345.038673</v>
      </c>
      <c r="H909">
        <v>0.67757388200000002</v>
      </c>
    </row>
    <row r="910" spans="1:8" x14ac:dyDescent="0.3">
      <c r="A910">
        <v>2016</v>
      </c>
      <c r="B910" t="s">
        <v>8</v>
      </c>
      <c r="C910">
        <v>2001</v>
      </c>
      <c r="D910">
        <v>167</v>
      </c>
      <c r="E910">
        <v>5</v>
      </c>
      <c r="F910">
        <v>1</v>
      </c>
      <c r="G910">
        <v>1345.038395</v>
      </c>
      <c r="H910">
        <v>0.663888849</v>
      </c>
    </row>
    <row r="911" spans="1:8" x14ac:dyDescent="0.3">
      <c r="A911">
        <v>2016</v>
      </c>
      <c r="B911" t="s">
        <v>8</v>
      </c>
      <c r="C911">
        <v>2001</v>
      </c>
      <c r="D911">
        <v>168</v>
      </c>
      <c r="E911">
        <v>6</v>
      </c>
      <c r="F911">
        <v>1</v>
      </c>
      <c r="G911">
        <v>1345.331101</v>
      </c>
      <c r="H911">
        <v>0.65298849199999998</v>
      </c>
    </row>
    <row r="912" spans="1:8" x14ac:dyDescent="0.3">
      <c r="A912">
        <v>2016</v>
      </c>
      <c r="B912" t="s">
        <v>9</v>
      </c>
      <c r="C912">
        <v>2002</v>
      </c>
      <c r="D912">
        <v>266</v>
      </c>
      <c r="E912">
        <v>-3</v>
      </c>
      <c r="F912">
        <v>1</v>
      </c>
      <c r="G912">
        <v>791.37360790000002</v>
      </c>
      <c r="H912">
        <v>0.64445070000000004</v>
      </c>
    </row>
    <row r="913" spans="1:8" x14ac:dyDescent="0.3">
      <c r="A913">
        <v>2016</v>
      </c>
      <c r="B913" t="s">
        <v>9</v>
      </c>
      <c r="C913">
        <v>2002</v>
      </c>
      <c r="D913">
        <v>267</v>
      </c>
      <c r="E913">
        <v>-2</v>
      </c>
      <c r="F913">
        <v>1</v>
      </c>
      <c r="G913">
        <v>786.06081200000006</v>
      </c>
      <c r="H913">
        <v>0.63445370199999995</v>
      </c>
    </row>
    <row r="914" spans="1:8" x14ac:dyDescent="0.3">
      <c r="A914">
        <v>2016</v>
      </c>
      <c r="B914" t="s">
        <v>9</v>
      </c>
      <c r="C914">
        <v>2002</v>
      </c>
      <c r="D914">
        <v>268</v>
      </c>
      <c r="E914">
        <v>-1</v>
      </c>
      <c r="F914">
        <v>1</v>
      </c>
      <c r="G914">
        <v>820.60944970000003</v>
      </c>
      <c r="H914">
        <v>0.73939820300000003</v>
      </c>
    </row>
    <row r="915" spans="1:8" x14ac:dyDescent="0.3">
      <c r="A915">
        <v>2016</v>
      </c>
      <c r="B915" t="s">
        <v>9</v>
      </c>
      <c r="C915">
        <v>2002</v>
      </c>
      <c r="D915">
        <v>269</v>
      </c>
      <c r="E915">
        <v>0</v>
      </c>
      <c r="F915">
        <v>1</v>
      </c>
      <c r="G915">
        <v>849.92494969999996</v>
      </c>
      <c r="H915">
        <v>0.80843687399999997</v>
      </c>
    </row>
    <row r="916" spans="1:8" x14ac:dyDescent="0.3">
      <c r="A916">
        <v>2016</v>
      </c>
      <c r="B916" t="s">
        <v>9</v>
      </c>
      <c r="C916">
        <v>2002</v>
      </c>
      <c r="D916">
        <v>270</v>
      </c>
      <c r="E916">
        <v>1</v>
      </c>
      <c r="F916">
        <v>1</v>
      </c>
      <c r="G916">
        <v>842.5582776</v>
      </c>
      <c r="H916">
        <v>0.75901617799999999</v>
      </c>
    </row>
    <row r="917" spans="1:8" x14ac:dyDescent="0.3">
      <c r="A917">
        <v>2016</v>
      </c>
      <c r="B917" t="s">
        <v>9</v>
      </c>
      <c r="C917">
        <v>2002</v>
      </c>
      <c r="D917">
        <v>271</v>
      </c>
      <c r="E917">
        <v>2</v>
      </c>
      <c r="F917">
        <v>1</v>
      </c>
      <c r="G917">
        <v>844.9909596</v>
      </c>
      <c r="H917">
        <v>0.72963509699999995</v>
      </c>
    </row>
    <row r="918" spans="1:8" x14ac:dyDescent="0.3">
      <c r="A918">
        <v>2016</v>
      </c>
      <c r="B918" t="s">
        <v>9</v>
      </c>
      <c r="C918">
        <v>2002</v>
      </c>
      <c r="D918">
        <v>272</v>
      </c>
      <c r="E918">
        <v>3</v>
      </c>
      <c r="F918">
        <v>1</v>
      </c>
      <c r="G918">
        <v>849.77753810000002</v>
      </c>
      <c r="H918">
        <v>0.71089581000000002</v>
      </c>
    </row>
    <row r="919" spans="1:8" x14ac:dyDescent="0.3">
      <c r="A919">
        <v>2016</v>
      </c>
      <c r="B919" t="s">
        <v>9</v>
      </c>
      <c r="C919">
        <v>2002</v>
      </c>
      <c r="D919">
        <v>273</v>
      </c>
      <c r="E919">
        <v>4</v>
      </c>
      <c r="F919">
        <v>1</v>
      </c>
      <c r="G919">
        <v>855.10996999999998</v>
      </c>
      <c r="H919">
        <v>0.69675321800000001</v>
      </c>
    </row>
    <row r="920" spans="1:8" x14ac:dyDescent="0.3">
      <c r="A920">
        <v>2016</v>
      </c>
      <c r="B920" t="s">
        <v>9</v>
      </c>
      <c r="C920">
        <v>2002</v>
      </c>
      <c r="D920">
        <v>274</v>
      </c>
      <c r="E920">
        <v>5</v>
      </c>
      <c r="F920">
        <v>1</v>
      </c>
      <c r="G920">
        <v>865.07605020000005</v>
      </c>
      <c r="H920">
        <v>0.69809140800000002</v>
      </c>
    </row>
    <row r="921" spans="1:8" x14ac:dyDescent="0.3">
      <c r="A921">
        <v>2016</v>
      </c>
      <c r="B921" t="s">
        <v>9</v>
      </c>
      <c r="C921">
        <v>2002</v>
      </c>
      <c r="D921">
        <v>275</v>
      </c>
      <c r="E921">
        <v>6</v>
      </c>
      <c r="F921">
        <v>1</v>
      </c>
      <c r="G921">
        <v>868.95304229999999</v>
      </c>
      <c r="H921">
        <v>0.68602956199999998</v>
      </c>
    </row>
    <row r="922" spans="1:8" x14ac:dyDescent="0.3">
      <c r="A922">
        <v>2016</v>
      </c>
      <c r="B922" t="s">
        <v>10</v>
      </c>
      <c r="C922">
        <v>2004</v>
      </c>
      <c r="D922">
        <v>257</v>
      </c>
      <c r="E922">
        <v>-3</v>
      </c>
      <c r="F922">
        <v>1</v>
      </c>
      <c r="G922">
        <v>1188.005375</v>
      </c>
      <c r="H922">
        <v>0.62461032400000005</v>
      </c>
    </row>
    <row r="923" spans="1:8" x14ac:dyDescent="0.3">
      <c r="A923">
        <v>2016</v>
      </c>
      <c r="B923" t="s">
        <v>10</v>
      </c>
      <c r="C923">
        <v>2004</v>
      </c>
      <c r="D923">
        <v>258</v>
      </c>
      <c r="E923">
        <v>-2</v>
      </c>
      <c r="F923">
        <v>1</v>
      </c>
      <c r="G923">
        <v>1178.9585059999999</v>
      </c>
      <c r="H923">
        <v>0.61805756300000003</v>
      </c>
    </row>
    <row r="924" spans="1:8" x14ac:dyDescent="0.3">
      <c r="A924">
        <v>2016</v>
      </c>
      <c r="B924" t="s">
        <v>10</v>
      </c>
      <c r="C924">
        <v>2004</v>
      </c>
      <c r="D924">
        <v>259</v>
      </c>
      <c r="E924">
        <v>-1</v>
      </c>
      <c r="F924">
        <v>1</v>
      </c>
      <c r="G924">
        <v>1171.7320199999999</v>
      </c>
      <c r="H924">
        <v>0.61210250899999996</v>
      </c>
    </row>
    <row r="925" spans="1:8" x14ac:dyDescent="0.3">
      <c r="A925">
        <v>2016</v>
      </c>
      <c r="B925" t="s">
        <v>10</v>
      </c>
      <c r="C925">
        <v>2004</v>
      </c>
      <c r="D925">
        <v>260</v>
      </c>
      <c r="E925">
        <v>0</v>
      </c>
      <c r="F925">
        <v>1</v>
      </c>
      <c r="G925">
        <v>1224.94011</v>
      </c>
      <c r="H925">
        <v>0.79054572999999995</v>
      </c>
    </row>
    <row r="926" spans="1:8" x14ac:dyDescent="0.3">
      <c r="A926">
        <v>2016</v>
      </c>
      <c r="B926" t="s">
        <v>10</v>
      </c>
      <c r="C926">
        <v>2004</v>
      </c>
      <c r="D926">
        <v>261</v>
      </c>
      <c r="E926">
        <v>1</v>
      </c>
      <c r="F926">
        <v>1</v>
      </c>
      <c r="G926">
        <v>1198.9999419999999</v>
      </c>
      <c r="H926">
        <v>0.735115878</v>
      </c>
    </row>
    <row r="927" spans="1:8" x14ac:dyDescent="0.3">
      <c r="A927">
        <v>2016</v>
      </c>
      <c r="B927" t="s">
        <v>10</v>
      </c>
      <c r="C927">
        <v>2004</v>
      </c>
      <c r="D927">
        <v>262</v>
      </c>
      <c r="E927">
        <v>2</v>
      </c>
      <c r="F927">
        <v>1</v>
      </c>
      <c r="G927">
        <v>1196.1211969999999</v>
      </c>
      <c r="H927">
        <v>0.710714399</v>
      </c>
    </row>
    <row r="928" spans="1:8" x14ac:dyDescent="0.3">
      <c r="A928">
        <v>2016</v>
      </c>
      <c r="B928" t="s">
        <v>10</v>
      </c>
      <c r="C928">
        <v>2004</v>
      </c>
      <c r="D928">
        <v>263</v>
      </c>
      <c r="E928">
        <v>3</v>
      </c>
      <c r="F928">
        <v>1</v>
      </c>
      <c r="G928">
        <v>1193.86562</v>
      </c>
      <c r="H928">
        <v>0.69445285800000001</v>
      </c>
    </row>
    <row r="929" spans="1:8" x14ac:dyDescent="0.3">
      <c r="A929">
        <v>2016</v>
      </c>
      <c r="B929" t="s">
        <v>10</v>
      </c>
      <c r="C929">
        <v>2004</v>
      </c>
      <c r="D929">
        <v>264</v>
      </c>
      <c r="E929">
        <v>4</v>
      </c>
      <c r="F929">
        <v>1</v>
      </c>
      <c r="G929">
        <v>1193.4198690000001</v>
      </c>
      <c r="H929">
        <v>0.68172605200000003</v>
      </c>
    </row>
    <row r="930" spans="1:8" x14ac:dyDescent="0.3">
      <c r="A930">
        <v>2016</v>
      </c>
      <c r="B930" t="s">
        <v>10</v>
      </c>
      <c r="C930">
        <v>2004</v>
      </c>
      <c r="D930">
        <v>265</v>
      </c>
      <c r="E930">
        <v>5</v>
      </c>
      <c r="F930">
        <v>1</v>
      </c>
      <c r="G930">
        <v>1193.3588130000001</v>
      </c>
      <c r="H930">
        <v>0.67128251000000005</v>
      </c>
    </row>
    <row r="931" spans="1:8" x14ac:dyDescent="0.3">
      <c r="A931">
        <v>2016</v>
      </c>
      <c r="B931" t="s">
        <v>10</v>
      </c>
      <c r="C931">
        <v>2004</v>
      </c>
      <c r="D931">
        <v>266</v>
      </c>
      <c r="E931">
        <v>6</v>
      </c>
      <c r="F931">
        <v>1</v>
      </c>
      <c r="G931">
        <v>1193.3410200000001</v>
      </c>
      <c r="H931">
        <v>0.66229168500000002</v>
      </c>
    </row>
    <row r="932" spans="1:8" x14ac:dyDescent="0.3">
      <c r="A932">
        <v>2016</v>
      </c>
      <c r="B932" t="s">
        <v>11</v>
      </c>
      <c r="C932">
        <v>2005</v>
      </c>
      <c r="D932">
        <v>88</v>
      </c>
      <c r="E932">
        <v>-3</v>
      </c>
      <c r="F932">
        <v>1</v>
      </c>
      <c r="G932">
        <v>2761.9107319999998</v>
      </c>
      <c r="H932">
        <v>0.63004886699999996</v>
      </c>
    </row>
    <row r="933" spans="1:8" x14ac:dyDescent="0.3">
      <c r="A933">
        <v>2016</v>
      </c>
      <c r="B933" t="s">
        <v>11</v>
      </c>
      <c r="C933">
        <v>2005</v>
      </c>
      <c r="D933">
        <v>89</v>
      </c>
      <c r="E933">
        <v>-2</v>
      </c>
      <c r="F933">
        <v>1</v>
      </c>
      <c r="G933">
        <v>2768.8201330000002</v>
      </c>
      <c r="H933">
        <v>0.62511659100000005</v>
      </c>
    </row>
    <row r="934" spans="1:8" x14ac:dyDescent="0.3">
      <c r="A934">
        <v>2016</v>
      </c>
      <c r="B934" t="s">
        <v>11</v>
      </c>
      <c r="C934">
        <v>2005</v>
      </c>
      <c r="D934">
        <v>90</v>
      </c>
      <c r="E934">
        <v>-1</v>
      </c>
      <c r="F934">
        <v>1</v>
      </c>
      <c r="G934">
        <v>2802.354284</v>
      </c>
      <c r="H934">
        <v>0.70886859700000004</v>
      </c>
    </row>
    <row r="935" spans="1:8" x14ac:dyDescent="0.3">
      <c r="A935">
        <v>2016</v>
      </c>
      <c r="B935" t="s">
        <v>11</v>
      </c>
      <c r="C935">
        <v>2005</v>
      </c>
      <c r="D935">
        <v>91</v>
      </c>
      <c r="E935">
        <v>0</v>
      </c>
      <c r="F935">
        <v>1</v>
      </c>
      <c r="G935">
        <v>2877.369533</v>
      </c>
      <c r="H935">
        <v>0.88054007499999998</v>
      </c>
    </row>
    <row r="936" spans="1:8" x14ac:dyDescent="0.3">
      <c r="A936">
        <v>2016</v>
      </c>
      <c r="B936" t="s">
        <v>11</v>
      </c>
      <c r="C936">
        <v>2005</v>
      </c>
      <c r="D936">
        <v>92</v>
      </c>
      <c r="E936">
        <v>1</v>
      </c>
      <c r="F936">
        <v>1</v>
      </c>
      <c r="G936">
        <v>2871.0886820000001</v>
      </c>
      <c r="H936">
        <v>0.79645288999999997</v>
      </c>
    </row>
    <row r="937" spans="1:8" x14ac:dyDescent="0.3">
      <c r="A937">
        <v>2016</v>
      </c>
      <c r="B937" t="s">
        <v>11</v>
      </c>
      <c r="C937">
        <v>2005</v>
      </c>
      <c r="D937">
        <v>93</v>
      </c>
      <c r="E937">
        <v>2</v>
      </c>
      <c r="F937">
        <v>1</v>
      </c>
      <c r="G937">
        <v>2881.2246150000001</v>
      </c>
      <c r="H937">
        <v>0.75793880899999999</v>
      </c>
    </row>
    <row r="938" spans="1:8" x14ac:dyDescent="0.3">
      <c r="A938">
        <v>2016</v>
      </c>
      <c r="B938" t="s">
        <v>11</v>
      </c>
      <c r="C938">
        <v>2005</v>
      </c>
      <c r="D938">
        <v>94</v>
      </c>
      <c r="E938">
        <v>3</v>
      </c>
      <c r="F938">
        <v>1</v>
      </c>
      <c r="G938">
        <v>2895.4483460000001</v>
      </c>
      <c r="H938">
        <v>0.73614418100000001</v>
      </c>
    </row>
    <row r="939" spans="1:8" x14ac:dyDescent="0.3">
      <c r="A939">
        <v>2016</v>
      </c>
      <c r="B939" t="s">
        <v>11</v>
      </c>
      <c r="C939">
        <v>2005</v>
      </c>
      <c r="D939">
        <v>95</v>
      </c>
      <c r="E939">
        <v>4</v>
      </c>
      <c r="F939">
        <v>1</v>
      </c>
      <c r="G939">
        <v>2910.291365</v>
      </c>
      <c r="H939">
        <v>0.72085663</v>
      </c>
    </row>
    <row r="940" spans="1:8" x14ac:dyDescent="0.3">
      <c r="A940">
        <v>2016</v>
      </c>
      <c r="B940" t="s">
        <v>11</v>
      </c>
      <c r="C940">
        <v>2005</v>
      </c>
      <c r="D940">
        <v>96</v>
      </c>
      <c r="E940">
        <v>5</v>
      </c>
      <c r="F940">
        <v>1</v>
      </c>
      <c r="G940">
        <v>2925.0851259999999</v>
      </c>
      <c r="H940">
        <v>0.70865516699999997</v>
      </c>
    </row>
    <row r="941" spans="1:8" x14ac:dyDescent="0.3">
      <c r="A941">
        <v>2016</v>
      </c>
      <c r="B941" t="s">
        <v>11</v>
      </c>
      <c r="C941">
        <v>2005</v>
      </c>
      <c r="D941">
        <v>97</v>
      </c>
      <c r="E941">
        <v>6</v>
      </c>
      <c r="F941">
        <v>1</v>
      </c>
      <c r="G941">
        <v>2976.23819</v>
      </c>
      <c r="H941">
        <v>0.79210176399999999</v>
      </c>
    </row>
    <row r="942" spans="1:8" x14ac:dyDescent="0.3">
      <c r="A942">
        <v>2016</v>
      </c>
      <c r="B942" t="s">
        <v>12</v>
      </c>
      <c r="C942">
        <v>2005</v>
      </c>
      <c r="D942">
        <v>118</v>
      </c>
      <c r="E942">
        <v>-3</v>
      </c>
      <c r="F942">
        <v>1</v>
      </c>
      <c r="G942">
        <v>3271.1200720000002</v>
      </c>
      <c r="H942">
        <v>0.65410342899999996</v>
      </c>
    </row>
    <row r="943" spans="1:8" x14ac:dyDescent="0.3">
      <c r="A943">
        <v>2016</v>
      </c>
      <c r="B943" t="s">
        <v>12</v>
      </c>
      <c r="C943">
        <v>2005</v>
      </c>
      <c r="D943">
        <v>119</v>
      </c>
      <c r="E943">
        <v>-2</v>
      </c>
      <c r="F943">
        <v>1</v>
      </c>
      <c r="G943">
        <v>3280.4471720000001</v>
      </c>
      <c r="H943">
        <v>0.64873935400000005</v>
      </c>
    </row>
    <row r="944" spans="1:8" x14ac:dyDescent="0.3">
      <c r="A944">
        <v>2016</v>
      </c>
      <c r="B944" t="s">
        <v>12</v>
      </c>
      <c r="C944">
        <v>2005</v>
      </c>
      <c r="D944">
        <v>120</v>
      </c>
      <c r="E944">
        <v>-1</v>
      </c>
      <c r="F944">
        <v>1</v>
      </c>
      <c r="G944">
        <v>3289.1024419999999</v>
      </c>
      <c r="H944">
        <v>0.64368885799999997</v>
      </c>
    </row>
    <row r="945" spans="1:8" x14ac:dyDescent="0.3">
      <c r="A945">
        <v>2016</v>
      </c>
      <c r="B945" t="s">
        <v>12</v>
      </c>
      <c r="C945">
        <v>2005</v>
      </c>
      <c r="D945">
        <v>121</v>
      </c>
      <c r="E945">
        <v>0</v>
      </c>
      <c r="F945">
        <v>1</v>
      </c>
      <c r="G945">
        <v>3346.4579050000002</v>
      </c>
      <c r="H945">
        <v>0.77736424199999998</v>
      </c>
    </row>
    <row r="946" spans="1:8" x14ac:dyDescent="0.3">
      <c r="A946">
        <v>2016</v>
      </c>
      <c r="B946" t="s">
        <v>12</v>
      </c>
      <c r="C946">
        <v>2005</v>
      </c>
      <c r="D946">
        <v>122</v>
      </c>
      <c r="E946">
        <v>1</v>
      </c>
      <c r="F946">
        <v>1</v>
      </c>
      <c r="G946">
        <v>3340.9919570000002</v>
      </c>
      <c r="H946">
        <v>0.74620343300000003</v>
      </c>
    </row>
    <row r="947" spans="1:8" x14ac:dyDescent="0.3">
      <c r="A947">
        <v>2016</v>
      </c>
      <c r="B947" t="s">
        <v>12</v>
      </c>
      <c r="C947">
        <v>2005</v>
      </c>
      <c r="D947">
        <v>123</v>
      </c>
      <c r="E947">
        <v>2</v>
      </c>
      <c r="F947">
        <v>1</v>
      </c>
      <c r="G947">
        <v>3351.6536249999999</v>
      </c>
      <c r="H947">
        <v>0.72731174200000004</v>
      </c>
    </row>
    <row r="948" spans="1:8" x14ac:dyDescent="0.3">
      <c r="A948">
        <v>2016</v>
      </c>
      <c r="B948" t="s">
        <v>12</v>
      </c>
      <c r="C948">
        <v>2005</v>
      </c>
      <c r="D948">
        <v>124</v>
      </c>
      <c r="E948">
        <v>3</v>
      </c>
      <c r="F948">
        <v>1</v>
      </c>
      <c r="G948">
        <v>3361.8756659999999</v>
      </c>
      <c r="H948">
        <v>0.71327610100000005</v>
      </c>
    </row>
    <row r="949" spans="1:8" x14ac:dyDescent="0.3">
      <c r="A949">
        <v>2016</v>
      </c>
      <c r="B949" t="s">
        <v>12</v>
      </c>
      <c r="C949">
        <v>2005</v>
      </c>
      <c r="D949">
        <v>125</v>
      </c>
      <c r="E949">
        <v>4</v>
      </c>
      <c r="F949">
        <v>1</v>
      </c>
      <c r="G949">
        <v>3371.7131749999999</v>
      </c>
      <c r="H949">
        <v>0.70182149699999996</v>
      </c>
    </row>
    <row r="950" spans="1:8" x14ac:dyDescent="0.3">
      <c r="A950">
        <v>2016</v>
      </c>
      <c r="B950" t="s">
        <v>12</v>
      </c>
      <c r="C950">
        <v>2005</v>
      </c>
      <c r="D950">
        <v>126</v>
      </c>
      <c r="E950">
        <v>5</v>
      </c>
      <c r="F950">
        <v>1</v>
      </c>
      <c r="G950">
        <v>3381.227018</v>
      </c>
      <c r="H950">
        <v>0.69213354800000004</v>
      </c>
    </row>
    <row r="951" spans="1:8" x14ac:dyDescent="0.3">
      <c r="A951">
        <v>2016</v>
      </c>
      <c r="B951" t="s">
        <v>12</v>
      </c>
      <c r="C951">
        <v>2005</v>
      </c>
      <c r="D951">
        <v>127</v>
      </c>
      <c r="E951">
        <v>6</v>
      </c>
      <c r="F951">
        <v>1</v>
      </c>
      <c r="G951">
        <v>3390.6115009999999</v>
      </c>
      <c r="H951">
        <v>0.68385283299999999</v>
      </c>
    </row>
    <row r="952" spans="1:8" x14ac:dyDescent="0.3">
      <c r="A952">
        <v>2016</v>
      </c>
      <c r="B952" t="s">
        <v>8</v>
      </c>
      <c r="C952">
        <v>2001</v>
      </c>
      <c r="D952">
        <v>159</v>
      </c>
      <c r="E952">
        <v>-3</v>
      </c>
      <c r="F952">
        <v>2</v>
      </c>
      <c r="G952">
        <v>719.37042759999997</v>
      </c>
      <c r="H952">
        <v>0.61145071399999995</v>
      </c>
    </row>
    <row r="953" spans="1:8" x14ac:dyDescent="0.3">
      <c r="A953">
        <v>2016</v>
      </c>
      <c r="B953" t="s">
        <v>8</v>
      </c>
      <c r="C953">
        <v>2001</v>
      </c>
      <c r="D953">
        <v>160</v>
      </c>
      <c r="E953">
        <v>-2</v>
      </c>
      <c r="F953">
        <v>2</v>
      </c>
      <c r="G953">
        <v>718.10498919999998</v>
      </c>
      <c r="H953">
        <v>0.61911453400000005</v>
      </c>
    </row>
    <row r="954" spans="1:8" x14ac:dyDescent="0.3">
      <c r="A954">
        <v>2016</v>
      </c>
      <c r="B954" t="s">
        <v>8</v>
      </c>
      <c r="C954">
        <v>2001</v>
      </c>
      <c r="D954">
        <v>161</v>
      </c>
      <c r="E954">
        <v>-1</v>
      </c>
      <c r="F954">
        <v>2</v>
      </c>
      <c r="G954">
        <v>720.38860039999997</v>
      </c>
      <c r="H954">
        <v>0.64388567399999996</v>
      </c>
    </row>
    <row r="955" spans="1:8" x14ac:dyDescent="0.3">
      <c r="A955">
        <v>2016</v>
      </c>
      <c r="B955" t="s">
        <v>8</v>
      </c>
      <c r="C955">
        <v>2001</v>
      </c>
      <c r="D955">
        <v>162</v>
      </c>
      <c r="E955">
        <v>0</v>
      </c>
      <c r="F955">
        <v>2</v>
      </c>
      <c r="G955">
        <v>741.31033119999995</v>
      </c>
      <c r="H955">
        <v>0.76169167699999996</v>
      </c>
    </row>
    <row r="956" spans="1:8" x14ac:dyDescent="0.3">
      <c r="A956">
        <v>2016</v>
      </c>
      <c r="B956" t="s">
        <v>8</v>
      </c>
      <c r="C956">
        <v>2001</v>
      </c>
      <c r="D956">
        <v>163</v>
      </c>
      <c r="E956">
        <v>1</v>
      </c>
      <c r="F956">
        <v>2</v>
      </c>
      <c r="G956">
        <v>741.90547070000002</v>
      </c>
      <c r="H956">
        <v>0.783866803</v>
      </c>
    </row>
    <row r="957" spans="1:8" x14ac:dyDescent="0.3">
      <c r="A957">
        <v>2016</v>
      </c>
      <c r="B957" t="s">
        <v>8</v>
      </c>
      <c r="C957">
        <v>2001</v>
      </c>
      <c r="D957">
        <v>164</v>
      </c>
      <c r="E957">
        <v>2</v>
      </c>
      <c r="F957">
        <v>2</v>
      </c>
      <c r="G957">
        <v>738.43949169999996</v>
      </c>
      <c r="H957">
        <v>0.76285211799999997</v>
      </c>
    </row>
    <row r="958" spans="1:8" x14ac:dyDescent="0.3">
      <c r="A958">
        <v>2016</v>
      </c>
      <c r="B958" t="s">
        <v>8</v>
      </c>
      <c r="C958">
        <v>2001</v>
      </c>
      <c r="D958">
        <v>165</v>
      </c>
      <c r="E958">
        <v>3</v>
      </c>
      <c r="F958">
        <v>2</v>
      </c>
      <c r="G958">
        <v>738.4758405</v>
      </c>
      <c r="H958">
        <v>0.750437201</v>
      </c>
    </row>
    <row r="959" spans="1:8" x14ac:dyDescent="0.3">
      <c r="A959">
        <v>2016</v>
      </c>
      <c r="B959" t="s">
        <v>8</v>
      </c>
      <c r="C959">
        <v>2001</v>
      </c>
      <c r="D959">
        <v>166</v>
      </c>
      <c r="E959">
        <v>4</v>
      </c>
      <c r="F959">
        <v>2</v>
      </c>
      <c r="G959">
        <v>736.18055949999996</v>
      </c>
      <c r="H959">
        <v>0.73138440900000001</v>
      </c>
    </row>
    <row r="960" spans="1:8" x14ac:dyDescent="0.3">
      <c r="A960">
        <v>2016</v>
      </c>
      <c r="B960" t="s">
        <v>8</v>
      </c>
      <c r="C960">
        <v>2001</v>
      </c>
      <c r="D960">
        <v>167</v>
      </c>
      <c r="E960">
        <v>5</v>
      </c>
      <c r="F960">
        <v>2</v>
      </c>
      <c r="G960">
        <v>734.93967869999994</v>
      </c>
      <c r="H960">
        <v>0.71748415399999999</v>
      </c>
    </row>
    <row r="961" spans="1:8" x14ac:dyDescent="0.3">
      <c r="A961">
        <v>2016</v>
      </c>
      <c r="B961" t="s">
        <v>8</v>
      </c>
      <c r="C961">
        <v>2001</v>
      </c>
      <c r="D961">
        <v>168</v>
      </c>
      <c r="E961">
        <v>6</v>
      </c>
      <c r="F961">
        <v>2</v>
      </c>
      <c r="G961">
        <v>733.58859600000005</v>
      </c>
      <c r="H961">
        <v>0.706655013</v>
      </c>
    </row>
    <row r="962" spans="1:8" x14ac:dyDescent="0.3">
      <c r="A962">
        <v>2016</v>
      </c>
      <c r="B962" t="s">
        <v>9</v>
      </c>
      <c r="C962">
        <v>2002</v>
      </c>
      <c r="D962">
        <v>266</v>
      </c>
      <c r="E962">
        <v>-3</v>
      </c>
      <c r="F962">
        <v>2</v>
      </c>
      <c r="G962">
        <v>394.13803999999999</v>
      </c>
      <c r="H962">
        <v>0.71916968100000001</v>
      </c>
    </row>
    <row r="963" spans="1:8" x14ac:dyDescent="0.3">
      <c r="A963">
        <v>2016</v>
      </c>
      <c r="B963" t="s">
        <v>9</v>
      </c>
      <c r="C963">
        <v>2002</v>
      </c>
      <c r="D963">
        <v>267</v>
      </c>
      <c r="E963">
        <v>-2</v>
      </c>
      <c r="F963">
        <v>2</v>
      </c>
      <c r="G963">
        <v>393.30993719999998</v>
      </c>
      <c r="H963">
        <v>0.70802737500000001</v>
      </c>
    </row>
    <row r="964" spans="1:8" x14ac:dyDescent="0.3">
      <c r="A964">
        <v>2016</v>
      </c>
      <c r="B964" t="s">
        <v>9</v>
      </c>
      <c r="C964">
        <v>2002</v>
      </c>
      <c r="D964">
        <v>268</v>
      </c>
      <c r="E964">
        <v>-1</v>
      </c>
      <c r="F964">
        <v>2</v>
      </c>
      <c r="G964">
        <v>423.17270860000002</v>
      </c>
      <c r="H964">
        <v>0.80761080500000004</v>
      </c>
    </row>
    <row r="965" spans="1:8" x14ac:dyDescent="0.3">
      <c r="A965">
        <v>2016</v>
      </c>
      <c r="B965" t="s">
        <v>9</v>
      </c>
      <c r="C965">
        <v>2002</v>
      </c>
      <c r="D965">
        <v>269</v>
      </c>
      <c r="E965">
        <v>0</v>
      </c>
      <c r="F965">
        <v>2</v>
      </c>
      <c r="G965">
        <v>449.64419470000001</v>
      </c>
      <c r="H965">
        <v>0.85851857300000001</v>
      </c>
    </row>
    <row r="966" spans="1:8" x14ac:dyDescent="0.3">
      <c r="A966">
        <v>2016</v>
      </c>
      <c r="B966" t="s">
        <v>9</v>
      </c>
      <c r="C966">
        <v>2002</v>
      </c>
      <c r="D966">
        <v>270</v>
      </c>
      <c r="E966">
        <v>1</v>
      </c>
      <c r="F966">
        <v>2</v>
      </c>
      <c r="G966">
        <v>448.41344350000003</v>
      </c>
      <c r="H966">
        <v>0.80332860900000003</v>
      </c>
    </row>
    <row r="967" spans="1:8" x14ac:dyDescent="0.3">
      <c r="A967">
        <v>2016</v>
      </c>
      <c r="B967" t="s">
        <v>9</v>
      </c>
      <c r="C967">
        <v>2002</v>
      </c>
      <c r="D967">
        <v>271</v>
      </c>
      <c r="E967">
        <v>2</v>
      </c>
      <c r="F967">
        <v>2</v>
      </c>
      <c r="G967">
        <v>454.42297769999999</v>
      </c>
      <c r="H967">
        <v>0.77457279700000004</v>
      </c>
    </row>
    <row r="968" spans="1:8" x14ac:dyDescent="0.3">
      <c r="A968">
        <v>2016</v>
      </c>
      <c r="B968" t="s">
        <v>9</v>
      </c>
      <c r="C968">
        <v>2002</v>
      </c>
      <c r="D968">
        <v>272</v>
      </c>
      <c r="E968">
        <v>3</v>
      </c>
      <c r="F968">
        <v>2</v>
      </c>
      <c r="G968">
        <v>461.89654239999999</v>
      </c>
      <c r="H968">
        <v>0.75733046699999995</v>
      </c>
    </row>
    <row r="969" spans="1:8" x14ac:dyDescent="0.3">
      <c r="A969">
        <v>2016</v>
      </c>
      <c r="B969" t="s">
        <v>9</v>
      </c>
      <c r="C969">
        <v>2002</v>
      </c>
      <c r="D969">
        <v>273</v>
      </c>
      <c r="E969">
        <v>4</v>
      </c>
      <c r="F969">
        <v>2</v>
      </c>
      <c r="G969">
        <v>469.45561909999998</v>
      </c>
      <c r="H969">
        <v>0.74477470000000001</v>
      </c>
    </row>
    <row r="970" spans="1:8" x14ac:dyDescent="0.3">
      <c r="A970">
        <v>2016</v>
      </c>
      <c r="B970" t="s">
        <v>9</v>
      </c>
      <c r="C970">
        <v>2002</v>
      </c>
      <c r="D970">
        <v>274</v>
      </c>
      <c r="E970">
        <v>5</v>
      </c>
      <c r="F970">
        <v>2</v>
      </c>
      <c r="G970">
        <v>480.64998919999999</v>
      </c>
      <c r="H970">
        <v>0.74741413800000001</v>
      </c>
    </row>
    <row r="971" spans="1:8" x14ac:dyDescent="0.3">
      <c r="A971">
        <v>2016</v>
      </c>
      <c r="B971" t="s">
        <v>9</v>
      </c>
      <c r="C971">
        <v>2002</v>
      </c>
      <c r="D971">
        <v>275</v>
      </c>
      <c r="E971">
        <v>6</v>
      </c>
      <c r="F971">
        <v>2</v>
      </c>
      <c r="G971">
        <v>487.60481290000001</v>
      </c>
      <c r="H971">
        <v>0.73677482699999997</v>
      </c>
    </row>
    <row r="972" spans="1:8" x14ac:dyDescent="0.3">
      <c r="A972">
        <v>2016</v>
      </c>
      <c r="B972" t="s">
        <v>10</v>
      </c>
      <c r="C972">
        <v>2004</v>
      </c>
      <c r="D972">
        <v>257</v>
      </c>
      <c r="E972">
        <v>-3</v>
      </c>
      <c r="F972">
        <v>2</v>
      </c>
      <c r="G972">
        <v>598.55304579999995</v>
      </c>
      <c r="H972">
        <v>0.69342206399999995</v>
      </c>
    </row>
    <row r="973" spans="1:8" x14ac:dyDescent="0.3">
      <c r="A973">
        <v>2016</v>
      </c>
      <c r="B973" t="s">
        <v>10</v>
      </c>
      <c r="C973">
        <v>2004</v>
      </c>
      <c r="D973">
        <v>258</v>
      </c>
      <c r="E973">
        <v>-2</v>
      </c>
      <c r="F973">
        <v>2</v>
      </c>
      <c r="G973">
        <v>601.62267580000002</v>
      </c>
      <c r="H973">
        <v>0.68697748700000005</v>
      </c>
    </row>
    <row r="974" spans="1:8" x14ac:dyDescent="0.3">
      <c r="A974">
        <v>2016</v>
      </c>
      <c r="B974" t="s">
        <v>10</v>
      </c>
      <c r="C974">
        <v>2004</v>
      </c>
      <c r="D974">
        <v>259</v>
      </c>
      <c r="E974">
        <v>-1</v>
      </c>
      <c r="F974">
        <v>2</v>
      </c>
      <c r="G974">
        <v>605.99913819999995</v>
      </c>
      <c r="H974">
        <v>0.68114489099999997</v>
      </c>
    </row>
    <row r="975" spans="1:8" x14ac:dyDescent="0.3">
      <c r="A975">
        <v>2016</v>
      </c>
      <c r="B975" t="s">
        <v>10</v>
      </c>
      <c r="C975">
        <v>2004</v>
      </c>
      <c r="D975">
        <v>260</v>
      </c>
      <c r="E975">
        <v>0</v>
      </c>
      <c r="F975">
        <v>2</v>
      </c>
      <c r="G975">
        <v>656.83226660000003</v>
      </c>
      <c r="H975">
        <v>0.85328545</v>
      </c>
    </row>
    <row r="976" spans="1:8" x14ac:dyDescent="0.3">
      <c r="A976">
        <v>2016</v>
      </c>
      <c r="B976" t="s">
        <v>10</v>
      </c>
      <c r="C976">
        <v>2004</v>
      </c>
      <c r="D976">
        <v>261</v>
      </c>
      <c r="E976">
        <v>1</v>
      </c>
      <c r="F976">
        <v>2</v>
      </c>
      <c r="G976">
        <v>647.89711699999998</v>
      </c>
      <c r="H976">
        <v>0.78829455199999998</v>
      </c>
    </row>
    <row r="977" spans="1:8" x14ac:dyDescent="0.3">
      <c r="A977">
        <v>2016</v>
      </c>
      <c r="B977" t="s">
        <v>10</v>
      </c>
      <c r="C977">
        <v>2004</v>
      </c>
      <c r="D977">
        <v>262</v>
      </c>
      <c r="E977">
        <v>2</v>
      </c>
      <c r="F977">
        <v>2</v>
      </c>
      <c r="G977">
        <v>655.03017620000003</v>
      </c>
      <c r="H977">
        <v>0.76422308699999997</v>
      </c>
    </row>
    <row r="978" spans="1:8" x14ac:dyDescent="0.3">
      <c r="A978">
        <v>2016</v>
      </c>
      <c r="B978" t="s">
        <v>10</v>
      </c>
      <c r="C978">
        <v>2004</v>
      </c>
      <c r="D978">
        <v>263</v>
      </c>
      <c r="E978">
        <v>3</v>
      </c>
      <c r="F978">
        <v>2</v>
      </c>
      <c r="G978">
        <v>662.24978520000002</v>
      </c>
      <c r="H978">
        <v>0.74841092300000001</v>
      </c>
    </row>
    <row r="979" spans="1:8" x14ac:dyDescent="0.3">
      <c r="A979">
        <v>2016</v>
      </c>
      <c r="B979" t="s">
        <v>10</v>
      </c>
      <c r="C979">
        <v>2004</v>
      </c>
      <c r="D979">
        <v>264</v>
      </c>
      <c r="E979">
        <v>4</v>
      </c>
      <c r="F979">
        <v>2</v>
      </c>
      <c r="G979">
        <v>670.05792169999995</v>
      </c>
      <c r="H979">
        <v>0.73652608500000005</v>
      </c>
    </row>
    <row r="980" spans="1:8" x14ac:dyDescent="0.3">
      <c r="A980">
        <v>2016</v>
      </c>
      <c r="B980" t="s">
        <v>10</v>
      </c>
      <c r="C980">
        <v>2004</v>
      </c>
      <c r="D980">
        <v>265</v>
      </c>
      <c r="E980">
        <v>5</v>
      </c>
      <c r="F980">
        <v>2</v>
      </c>
      <c r="G980">
        <v>677.87152089999995</v>
      </c>
      <c r="H980">
        <v>0.72702091400000002</v>
      </c>
    </row>
    <row r="981" spans="1:8" x14ac:dyDescent="0.3">
      <c r="A981">
        <v>2016</v>
      </c>
      <c r="B981" t="s">
        <v>10</v>
      </c>
      <c r="C981">
        <v>2004</v>
      </c>
      <c r="D981">
        <v>266</v>
      </c>
      <c r="E981">
        <v>6</v>
      </c>
      <c r="F981">
        <v>2</v>
      </c>
      <c r="G981">
        <v>685.83159680000006</v>
      </c>
      <c r="H981">
        <v>0.71896255399999998</v>
      </c>
    </row>
    <row r="982" spans="1:8" x14ac:dyDescent="0.3">
      <c r="A982">
        <v>2016</v>
      </c>
      <c r="B982" t="s">
        <v>11</v>
      </c>
      <c r="C982">
        <v>2005</v>
      </c>
      <c r="D982">
        <v>88</v>
      </c>
      <c r="E982">
        <v>-3</v>
      </c>
      <c r="F982">
        <v>2</v>
      </c>
      <c r="G982">
        <v>1539.826728</v>
      </c>
      <c r="H982">
        <v>0.67182770199999997</v>
      </c>
    </row>
    <row r="983" spans="1:8" x14ac:dyDescent="0.3">
      <c r="A983">
        <v>2016</v>
      </c>
      <c r="B983" t="s">
        <v>11</v>
      </c>
      <c r="C983">
        <v>2005</v>
      </c>
      <c r="D983">
        <v>89</v>
      </c>
      <c r="E983">
        <v>-2</v>
      </c>
      <c r="F983">
        <v>2</v>
      </c>
      <c r="G983">
        <v>1539.56287</v>
      </c>
      <c r="H983">
        <v>0.66705515199999998</v>
      </c>
    </row>
    <row r="984" spans="1:8" x14ac:dyDescent="0.3">
      <c r="A984">
        <v>2016</v>
      </c>
      <c r="B984" t="s">
        <v>11</v>
      </c>
      <c r="C984">
        <v>2005</v>
      </c>
      <c r="D984">
        <v>90</v>
      </c>
      <c r="E984">
        <v>-1</v>
      </c>
      <c r="F984">
        <v>2</v>
      </c>
      <c r="G984">
        <v>1559.518041</v>
      </c>
      <c r="H984">
        <v>0.75038928400000005</v>
      </c>
    </row>
    <row r="985" spans="1:8" x14ac:dyDescent="0.3">
      <c r="A985">
        <v>2016</v>
      </c>
      <c r="B985" t="s">
        <v>11</v>
      </c>
      <c r="C985">
        <v>2005</v>
      </c>
      <c r="D985">
        <v>91</v>
      </c>
      <c r="E985">
        <v>0</v>
      </c>
      <c r="F985">
        <v>2</v>
      </c>
      <c r="G985">
        <v>1611.23278</v>
      </c>
      <c r="H985">
        <v>0.90714481300000005</v>
      </c>
    </row>
    <row r="986" spans="1:8" x14ac:dyDescent="0.3">
      <c r="A986">
        <v>2016</v>
      </c>
      <c r="B986" t="s">
        <v>11</v>
      </c>
      <c r="C986">
        <v>2005</v>
      </c>
      <c r="D986">
        <v>92</v>
      </c>
      <c r="E986">
        <v>1</v>
      </c>
      <c r="F986">
        <v>2</v>
      </c>
      <c r="G986">
        <v>1603.2879829999999</v>
      </c>
      <c r="H986">
        <v>0.81759129100000005</v>
      </c>
    </row>
    <row r="987" spans="1:8" x14ac:dyDescent="0.3">
      <c r="A987">
        <v>2016</v>
      </c>
      <c r="B987" t="s">
        <v>11</v>
      </c>
      <c r="C987">
        <v>2005</v>
      </c>
      <c r="D987">
        <v>93</v>
      </c>
      <c r="E987">
        <v>2</v>
      </c>
      <c r="F987">
        <v>2</v>
      </c>
      <c r="G987">
        <v>1607.8303490000001</v>
      </c>
      <c r="H987">
        <v>0.78308560699999996</v>
      </c>
    </row>
    <row r="988" spans="1:8" x14ac:dyDescent="0.3">
      <c r="A988">
        <v>2016</v>
      </c>
      <c r="B988" t="s">
        <v>11</v>
      </c>
      <c r="C988">
        <v>2005</v>
      </c>
      <c r="D988">
        <v>94</v>
      </c>
      <c r="E988">
        <v>3</v>
      </c>
      <c r="F988">
        <v>2</v>
      </c>
      <c r="G988">
        <v>1614.906941</v>
      </c>
      <c r="H988">
        <v>0.76377220300000004</v>
      </c>
    </row>
    <row r="989" spans="1:8" x14ac:dyDescent="0.3">
      <c r="A989">
        <v>2016</v>
      </c>
      <c r="B989" t="s">
        <v>11</v>
      </c>
      <c r="C989">
        <v>2005</v>
      </c>
      <c r="D989">
        <v>95</v>
      </c>
      <c r="E989">
        <v>4</v>
      </c>
      <c r="F989">
        <v>2</v>
      </c>
      <c r="G989">
        <v>1621.1208730000001</v>
      </c>
      <c r="H989">
        <v>0.75044853300000003</v>
      </c>
    </row>
    <row r="990" spans="1:8" x14ac:dyDescent="0.3">
      <c r="A990">
        <v>2016</v>
      </c>
      <c r="B990" t="s">
        <v>11</v>
      </c>
      <c r="C990">
        <v>2005</v>
      </c>
      <c r="D990">
        <v>96</v>
      </c>
      <c r="E990">
        <v>5</v>
      </c>
      <c r="F990">
        <v>2</v>
      </c>
      <c r="G990">
        <v>1626.31969</v>
      </c>
      <c r="H990">
        <v>0.74002643199999996</v>
      </c>
    </row>
    <row r="991" spans="1:8" x14ac:dyDescent="0.3">
      <c r="A991">
        <v>2016</v>
      </c>
      <c r="B991" t="s">
        <v>11</v>
      </c>
      <c r="C991">
        <v>2005</v>
      </c>
      <c r="D991">
        <v>97</v>
      </c>
      <c r="E991">
        <v>6</v>
      </c>
      <c r="F991">
        <v>2</v>
      </c>
      <c r="G991">
        <v>1659.21865</v>
      </c>
      <c r="H991">
        <v>0.82201572300000003</v>
      </c>
    </row>
    <row r="992" spans="1:8" x14ac:dyDescent="0.3">
      <c r="A992">
        <v>2016</v>
      </c>
      <c r="B992" t="s">
        <v>12</v>
      </c>
      <c r="C992">
        <v>2005</v>
      </c>
      <c r="D992">
        <v>118</v>
      </c>
      <c r="E992">
        <v>-3</v>
      </c>
      <c r="F992">
        <v>2</v>
      </c>
      <c r="G992">
        <v>1660.9280960000001</v>
      </c>
      <c r="H992">
        <v>0.69987683899999997</v>
      </c>
    </row>
    <row r="993" spans="1:8" x14ac:dyDescent="0.3">
      <c r="A993">
        <v>2016</v>
      </c>
      <c r="B993" t="s">
        <v>12</v>
      </c>
      <c r="C993">
        <v>2005</v>
      </c>
      <c r="D993">
        <v>119</v>
      </c>
      <c r="E993">
        <v>-2</v>
      </c>
      <c r="F993">
        <v>2</v>
      </c>
      <c r="G993">
        <v>1655.0391810000001</v>
      </c>
      <c r="H993">
        <v>0.69467910799999999</v>
      </c>
    </row>
    <row r="994" spans="1:8" x14ac:dyDescent="0.3">
      <c r="A994">
        <v>2016</v>
      </c>
      <c r="B994" t="s">
        <v>12</v>
      </c>
      <c r="C994">
        <v>2005</v>
      </c>
      <c r="D994">
        <v>120</v>
      </c>
      <c r="E994">
        <v>-1</v>
      </c>
      <c r="F994">
        <v>2</v>
      </c>
      <c r="G994">
        <v>1648.1145140000001</v>
      </c>
      <c r="H994">
        <v>0.68984080800000003</v>
      </c>
    </row>
    <row r="995" spans="1:8" x14ac:dyDescent="0.3">
      <c r="A995">
        <v>2016</v>
      </c>
      <c r="B995" t="s">
        <v>12</v>
      </c>
      <c r="C995">
        <v>2005</v>
      </c>
      <c r="D995">
        <v>121</v>
      </c>
      <c r="E995">
        <v>0</v>
      </c>
      <c r="F995">
        <v>2</v>
      </c>
      <c r="G995">
        <v>1678.7091499999999</v>
      </c>
      <c r="H995">
        <v>0.81811075600000005</v>
      </c>
    </row>
    <row r="996" spans="1:8" x14ac:dyDescent="0.3">
      <c r="A996">
        <v>2016</v>
      </c>
      <c r="B996" t="s">
        <v>12</v>
      </c>
      <c r="C996">
        <v>2005</v>
      </c>
      <c r="D996">
        <v>122</v>
      </c>
      <c r="E996">
        <v>1</v>
      </c>
      <c r="F996">
        <v>2</v>
      </c>
      <c r="G996">
        <v>1660.548722</v>
      </c>
      <c r="H996">
        <v>0.78339238099999997</v>
      </c>
    </row>
    <row r="997" spans="1:8" x14ac:dyDescent="0.3">
      <c r="A997">
        <v>2016</v>
      </c>
      <c r="B997" t="s">
        <v>12</v>
      </c>
      <c r="C997">
        <v>2005</v>
      </c>
      <c r="D997">
        <v>123</v>
      </c>
      <c r="E997">
        <v>2</v>
      </c>
      <c r="F997">
        <v>2</v>
      </c>
      <c r="G997">
        <v>1652.911212</v>
      </c>
      <c r="H997">
        <v>0.76494641900000004</v>
      </c>
    </row>
    <row r="998" spans="1:8" x14ac:dyDescent="0.3">
      <c r="A998">
        <v>2016</v>
      </c>
      <c r="B998" t="s">
        <v>12</v>
      </c>
      <c r="C998">
        <v>2005</v>
      </c>
      <c r="D998">
        <v>124</v>
      </c>
      <c r="E998">
        <v>3</v>
      </c>
      <c r="F998">
        <v>2</v>
      </c>
      <c r="G998">
        <v>1645.3808369999999</v>
      </c>
      <c r="H998">
        <v>0.75165989700000002</v>
      </c>
    </row>
    <row r="999" spans="1:8" x14ac:dyDescent="0.3">
      <c r="A999">
        <v>2016</v>
      </c>
      <c r="B999" t="s">
        <v>12</v>
      </c>
      <c r="C999">
        <v>2005</v>
      </c>
      <c r="D999">
        <v>125</v>
      </c>
      <c r="E999">
        <v>4</v>
      </c>
      <c r="F999">
        <v>2</v>
      </c>
      <c r="G999">
        <v>1638.058452</v>
      </c>
      <c r="H999">
        <v>0.74109288600000001</v>
      </c>
    </row>
    <row r="1000" spans="1:8" x14ac:dyDescent="0.3">
      <c r="A1000">
        <v>2016</v>
      </c>
      <c r="B1000" t="s">
        <v>12</v>
      </c>
      <c r="C1000">
        <v>2005</v>
      </c>
      <c r="D1000">
        <v>126</v>
      </c>
      <c r="E1000">
        <v>5</v>
      </c>
      <c r="F1000">
        <v>2</v>
      </c>
      <c r="G1000">
        <v>1630.963463</v>
      </c>
      <c r="H1000">
        <v>0.73213728700000003</v>
      </c>
    </row>
    <row r="1001" spans="1:8" x14ac:dyDescent="0.3">
      <c r="A1001">
        <v>2016</v>
      </c>
      <c r="B1001" t="s">
        <v>12</v>
      </c>
      <c r="C1001">
        <v>2005</v>
      </c>
      <c r="D1001">
        <v>127</v>
      </c>
      <c r="E1001">
        <v>6</v>
      </c>
      <c r="F1001">
        <v>2</v>
      </c>
      <c r="G1001">
        <v>1624.1866680000001</v>
      </c>
      <c r="H1001">
        <v>0.72434430999999999</v>
      </c>
    </row>
    <row r="1002" spans="1:8" x14ac:dyDescent="0.3">
      <c r="A1002">
        <v>2016</v>
      </c>
      <c r="B1002" t="s">
        <v>8</v>
      </c>
      <c r="C1002">
        <v>2001</v>
      </c>
      <c r="D1002">
        <v>159</v>
      </c>
      <c r="E1002">
        <v>-3</v>
      </c>
      <c r="F1002">
        <v>3</v>
      </c>
      <c r="G1002">
        <v>612.24900939999998</v>
      </c>
      <c r="H1002">
        <v>0.253766453</v>
      </c>
    </row>
    <row r="1003" spans="1:8" x14ac:dyDescent="0.3">
      <c r="A1003">
        <v>2016</v>
      </c>
      <c r="B1003" t="s">
        <v>8</v>
      </c>
      <c r="C1003">
        <v>2001</v>
      </c>
      <c r="D1003">
        <v>160</v>
      </c>
      <c r="E1003">
        <v>-2</v>
      </c>
      <c r="F1003">
        <v>3</v>
      </c>
      <c r="G1003">
        <v>610.05942630000004</v>
      </c>
      <c r="H1003">
        <v>0.26015337599999999</v>
      </c>
    </row>
    <row r="1004" spans="1:8" x14ac:dyDescent="0.3">
      <c r="A1004">
        <v>2016</v>
      </c>
      <c r="B1004" t="s">
        <v>8</v>
      </c>
      <c r="C1004">
        <v>2001</v>
      </c>
      <c r="D1004">
        <v>161</v>
      </c>
      <c r="E1004">
        <v>-1</v>
      </c>
      <c r="F1004">
        <v>3</v>
      </c>
      <c r="G1004">
        <v>611.28285449999998</v>
      </c>
      <c r="H1004">
        <v>0.28368795099999999</v>
      </c>
    </row>
    <row r="1005" spans="1:8" x14ac:dyDescent="0.3">
      <c r="A1005">
        <v>2016</v>
      </c>
      <c r="B1005" t="s">
        <v>8</v>
      </c>
      <c r="C1005">
        <v>2001</v>
      </c>
      <c r="D1005">
        <v>162</v>
      </c>
      <c r="E1005">
        <v>0</v>
      </c>
      <c r="F1005">
        <v>3</v>
      </c>
      <c r="G1005">
        <v>631.36047410000003</v>
      </c>
      <c r="H1005">
        <v>0.40701466600000002</v>
      </c>
    </row>
    <row r="1006" spans="1:8" x14ac:dyDescent="0.3">
      <c r="A1006">
        <v>2016</v>
      </c>
      <c r="B1006" t="s">
        <v>8</v>
      </c>
      <c r="C1006">
        <v>2001</v>
      </c>
      <c r="D1006">
        <v>163</v>
      </c>
      <c r="E1006">
        <v>1</v>
      </c>
      <c r="F1006">
        <v>3</v>
      </c>
      <c r="G1006">
        <v>633.05950870000004</v>
      </c>
      <c r="H1006">
        <v>0.45800743399999999</v>
      </c>
    </row>
    <row r="1007" spans="1:8" x14ac:dyDescent="0.3">
      <c r="A1007">
        <v>2016</v>
      </c>
      <c r="B1007" t="s">
        <v>8</v>
      </c>
      <c r="C1007">
        <v>2001</v>
      </c>
      <c r="D1007">
        <v>164</v>
      </c>
      <c r="E1007">
        <v>2</v>
      </c>
      <c r="F1007">
        <v>3</v>
      </c>
      <c r="G1007">
        <v>628.70216159999995</v>
      </c>
      <c r="H1007">
        <v>0.45820475599999999</v>
      </c>
    </row>
    <row r="1008" spans="1:8" x14ac:dyDescent="0.3">
      <c r="A1008">
        <v>2016</v>
      </c>
      <c r="B1008" t="s">
        <v>8</v>
      </c>
      <c r="C1008">
        <v>2001</v>
      </c>
      <c r="D1008">
        <v>165</v>
      </c>
      <c r="E1008">
        <v>3</v>
      </c>
      <c r="F1008">
        <v>3</v>
      </c>
      <c r="G1008">
        <v>626.00571809999997</v>
      </c>
      <c r="H1008">
        <v>0.45611487000000001</v>
      </c>
    </row>
    <row r="1009" spans="1:8" x14ac:dyDescent="0.3">
      <c r="A1009">
        <v>2016</v>
      </c>
      <c r="B1009" t="s">
        <v>8</v>
      </c>
      <c r="C1009">
        <v>2001</v>
      </c>
      <c r="D1009">
        <v>166</v>
      </c>
      <c r="E1009">
        <v>4</v>
      </c>
      <c r="F1009">
        <v>3</v>
      </c>
      <c r="G1009">
        <v>620.29847749999999</v>
      </c>
      <c r="H1009">
        <v>0.44077714099999998</v>
      </c>
    </row>
    <row r="1010" spans="1:8" x14ac:dyDescent="0.3">
      <c r="A1010">
        <v>2016</v>
      </c>
      <c r="B1010" t="s">
        <v>8</v>
      </c>
      <c r="C1010">
        <v>2001</v>
      </c>
      <c r="D1010">
        <v>167</v>
      </c>
      <c r="E1010">
        <v>5</v>
      </c>
      <c r="F1010">
        <v>3</v>
      </c>
      <c r="G1010">
        <v>615.10270560000004</v>
      </c>
      <c r="H1010">
        <v>0.42655148199999998</v>
      </c>
    </row>
    <row r="1011" spans="1:8" x14ac:dyDescent="0.3">
      <c r="A1011">
        <v>2016</v>
      </c>
      <c r="B1011" t="s">
        <v>8</v>
      </c>
      <c r="C1011">
        <v>2001</v>
      </c>
      <c r="D1011">
        <v>168</v>
      </c>
      <c r="E1011">
        <v>6</v>
      </c>
      <c r="F1011">
        <v>3</v>
      </c>
      <c r="G1011">
        <v>609.83425810000006</v>
      </c>
      <c r="H1011">
        <v>0.41417980100000001</v>
      </c>
    </row>
    <row r="1012" spans="1:8" x14ac:dyDescent="0.3">
      <c r="A1012">
        <v>2016</v>
      </c>
      <c r="B1012" t="s">
        <v>9</v>
      </c>
      <c r="C1012">
        <v>2002</v>
      </c>
      <c r="D1012">
        <v>266</v>
      </c>
      <c r="E1012">
        <v>-3</v>
      </c>
      <c r="F1012">
        <v>3</v>
      </c>
      <c r="G1012">
        <v>607.59190060000003</v>
      </c>
      <c r="H1012">
        <v>0.33530927700000002</v>
      </c>
    </row>
    <row r="1013" spans="1:8" x14ac:dyDescent="0.3">
      <c r="A1013">
        <v>2016</v>
      </c>
      <c r="B1013" t="s">
        <v>9</v>
      </c>
      <c r="C1013">
        <v>2002</v>
      </c>
      <c r="D1013">
        <v>267</v>
      </c>
      <c r="E1013">
        <v>-2</v>
      </c>
      <c r="F1013">
        <v>3</v>
      </c>
      <c r="G1013">
        <v>612.06717289999995</v>
      </c>
      <c r="H1013">
        <v>0.32728038500000001</v>
      </c>
    </row>
    <row r="1014" spans="1:8" x14ac:dyDescent="0.3">
      <c r="A1014">
        <v>2016</v>
      </c>
      <c r="B1014" t="s">
        <v>9</v>
      </c>
      <c r="C1014">
        <v>2002</v>
      </c>
      <c r="D1014">
        <v>268</v>
      </c>
      <c r="E1014">
        <v>-1</v>
      </c>
      <c r="F1014">
        <v>3</v>
      </c>
      <c r="G1014">
        <v>644.87603139999999</v>
      </c>
      <c r="H1014">
        <v>0.447172923</v>
      </c>
    </row>
    <row r="1015" spans="1:8" x14ac:dyDescent="0.3">
      <c r="A1015">
        <v>2016</v>
      </c>
      <c r="B1015" t="s">
        <v>9</v>
      </c>
      <c r="C1015">
        <v>2002</v>
      </c>
      <c r="D1015">
        <v>269</v>
      </c>
      <c r="E1015">
        <v>0</v>
      </c>
      <c r="F1015">
        <v>3</v>
      </c>
      <c r="G1015">
        <v>677.07941760000006</v>
      </c>
      <c r="H1015">
        <v>0.57192111300000004</v>
      </c>
    </row>
    <row r="1016" spans="1:8" x14ac:dyDescent="0.3">
      <c r="A1016">
        <v>2016</v>
      </c>
      <c r="B1016" t="s">
        <v>9</v>
      </c>
      <c r="C1016">
        <v>2002</v>
      </c>
      <c r="D1016">
        <v>270</v>
      </c>
      <c r="E1016">
        <v>1</v>
      </c>
      <c r="F1016">
        <v>3</v>
      </c>
      <c r="G1016">
        <v>681.88138419999996</v>
      </c>
      <c r="H1016">
        <v>0.56343478599999997</v>
      </c>
    </row>
    <row r="1017" spans="1:8" x14ac:dyDescent="0.3">
      <c r="A1017">
        <v>2016</v>
      </c>
      <c r="B1017" t="s">
        <v>9</v>
      </c>
      <c r="C1017">
        <v>2002</v>
      </c>
      <c r="D1017">
        <v>271</v>
      </c>
      <c r="E1017">
        <v>2</v>
      </c>
      <c r="F1017">
        <v>3</v>
      </c>
      <c r="G1017">
        <v>689.71360019999997</v>
      </c>
      <c r="H1017">
        <v>0.54534567199999995</v>
      </c>
    </row>
    <row r="1018" spans="1:8" x14ac:dyDescent="0.3">
      <c r="A1018">
        <v>2016</v>
      </c>
      <c r="B1018" t="s">
        <v>9</v>
      </c>
      <c r="C1018">
        <v>2002</v>
      </c>
      <c r="D1018">
        <v>272</v>
      </c>
      <c r="E1018">
        <v>3</v>
      </c>
      <c r="F1018">
        <v>3</v>
      </c>
      <c r="G1018">
        <v>698.34380369999997</v>
      </c>
      <c r="H1018">
        <v>0.52930052100000002</v>
      </c>
    </row>
    <row r="1019" spans="1:8" x14ac:dyDescent="0.3">
      <c r="A1019">
        <v>2016</v>
      </c>
      <c r="B1019" t="s">
        <v>9</v>
      </c>
      <c r="C1019">
        <v>2002</v>
      </c>
      <c r="D1019">
        <v>273</v>
      </c>
      <c r="E1019">
        <v>4</v>
      </c>
      <c r="F1019">
        <v>3</v>
      </c>
      <c r="G1019">
        <v>706.61645639999995</v>
      </c>
      <c r="H1019">
        <v>0.51422823299999998</v>
      </c>
    </row>
    <row r="1020" spans="1:8" x14ac:dyDescent="0.3">
      <c r="A1020">
        <v>2016</v>
      </c>
      <c r="B1020" t="s">
        <v>9</v>
      </c>
      <c r="C1020">
        <v>2002</v>
      </c>
      <c r="D1020">
        <v>274</v>
      </c>
      <c r="E1020">
        <v>5</v>
      </c>
      <c r="F1020">
        <v>3</v>
      </c>
      <c r="G1020">
        <v>718.20239160000006</v>
      </c>
      <c r="H1020">
        <v>0.514212738</v>
      </c>
    </row>
    <row r="1021" spans="1:8" x14ac:dyDescent="0.3">
      <c r="A1021">
        <v>2016</v>
      </c>
      <c r="B1021" t="s">
        <v>9</v>
      </c>
      <c r="C1021">
        <v>2002</v>
      </c>
      <c r="D1021">
        <v>275</v>
      </c>
      <c r="E1021">
        <v>6</v>
      </c>
      <c r="F1021">
        <v>3</v>
      </c>
      <c r="G1021">
        <v>725.80223030000002</v>
      </c>
      <c r="H1021">
        <v>0.498873658</v>
      </c>
    </row>
    <row r="1022" spans="1:8" x14ac:dyDescent="0.3">
      <c r="A1022">
        <v>2016</v>
      </c>
      <c r="B1022" t="s">
        <v>10</v>
      </c>
      <c r="C1022">
        <v>2004</v>
      </c>
      <c r="D1022">
        <v>257</v>
      </c>
      <c r="E1022">
        <v>-3</v>
      </c>
      <c r="F1022">
        <v>3</v>
      </c>
      <c r="G1022">
        <v>754.87292339999999</v>
      </c>
      <c r="H1022">
        <v>0.32645067900000002</v>
      </c>
    </row>
    <row r="1023" spans="1:8" x14ac:dyDescent="0.3">
      <c r="A1023">
        <v>2016</v>
      </c>
      <c r="B1023" t="s">
        <v>10</v>
      </c>
      <c r="C1023">
        <v>2004</v>
      </c>
      <c r="D1023">
        <v>258</v>
      </c>
      <c r="E1023">
        <v>-2</v>
      </c>
      <c r="F1023">
        <v>3</v>
      </c>
      <c r="G1023">
        <v>758.71370520000005</v>
      </c>
      <c r="H1023">
        <v>0.31962636</v>
      </c>
    </row>
    <row r="1024" spans="1:8" x14ac:dyDescent="0.3">
      <c r="A1024">
        <v>2016</v>
      </c>
      <c r="B1024" t="s">
        <v>10</v>
      </c>
      <c r="C1024">
        <v>2004</v>
      </c>
      <c r="D1024">
        <v>259</v>
      </c>
      <c r="E1024">
        <v>-1</v>
      </c>
      <c r="F1024">
        <v>3</v>
      </c>
      <c r="G1024">
        <v>762.99394050000001</v>
      </c>
      <c r="H1024">
        <v>0.31330279599999999</v>
      </c>
    </row>
    <row r="1025" spans="1:8" x14ac:dyDescent="0.3">
      <c r="A1025">
        <v>2016</v>
      </c>
      <c r="B1025" t="s">
        <v>10</v>
      </c>
      <c r="C1025">
        <v>2004</v>
      </c>
      <c r="D1025">
        <v>260</v>
      </c>
      <c r="E1025">
        <v>0</v>
      </c>
      <c r="F1025">
        <v>3</v>
      </c>
      <c r="G1025">
        <v>812.1306912</v>
      </c>
      <c r="H1025">
        <v>0.51170635799999997</v>
      </c>
    </row>
    <row r="1026" spans="1:8" x14ac:dyDescent="0.3">
      <c r="A1026">
        <v>2016</v>
      </c>
      <c r="B1026" t="s">
        <v>10</v>
      </c>
      <c r="C1026">
        <v>2004</v>
      </c>
      <c r="D1026">
        <v>261</v>
      </c>
      <c r="E1026">
        <v>1</v>
      </c>
      <c r="F1026">
        <v>3</v>
      </c>
      <c r="G1026">
        <v>805.67636560000005</v>
      </c>
      <c r="H1026">
        <v>0.48982631100000001</v>
      </c>
    </row>
    <row r="1027" spans="1:8" x14ac:dyDescent="0.3">
      <c r="A1027">
        <v>2016</v>
      </c>
      <c r="B1027" t="s">
        <v>10</v>
      </c>
      <c r="C1027">
        <v>2004</v>
      </c>
      <c r="D1027">
        <v>262</v>
      </c>
      <c r="E1027">
        <v>2</v>
      </c>
      <c r="F1027">
        <v>3</v>
      </c>
      <c r="G1027">
        <v>809.95487839999998</v>
      </c>
      <c r="H1027">
        <v>0.47359256999999999</v>
      </c>
    </row>
    <row r="1028" spans="1:8" x14ac:dyDescent="0.3">
      <c r="A1028">
        <v>2016</v>
      </c>
      <c r="B1028" t="s">
        <v>10</v>
      </c>
      <c r="C1028">
        <v>2004</v>
      </c>
      <c r="D1028">
        <v>263</v>
      </c>
      <c r="E1028">
        <v>3</v>
      </c>
      <c r="F1028">
        <v>3</v>
      </c>
      <c r="G1028">
        <v>813.47086290000004</v>
      </c>
      <c r="H1028">
        <v>0.46118673100000002</v>
      </c>
    </row>
    <row r="1029" spans="1:8" x14ac:dyDescent="0.3">
      <c r="A1029">
        <v>2016</v>
      </c>
      <c r="B1029" t="s">
        <v>10</v>
      </c>
      <c r="C1029">
        <v>2004</v>
      </c>
      <c r="D1029">
        <v>264</v>
      </c>
      <c r="E1029">
        <v>4</v>
      </c>
      <c r="F1029">
        <v>3</v>
      </c>
      <c r="G1029">
        <v>817.19594549999999</v>
      </c>
      <c r="H1029">
        <v>0.44938683499999998</v>
      </c>
    </row>
    <row r="1030" spans="1:8" x14ac:dyDescent="0.3">
      <c r="A1030">
        <v>2016</v>
      </c>
      <c r="B1030" t="s">
        <v>10</v>
      </c>
      <c r="C1030">
        <v>2004</v>
      </c>
      <c r="D1030">
        <v>265</v>
      </c>
      <c r="E1030">
        <v>5</v>
      </c>
      <c r="F1030">
        <v>3</v>
      </c>
      <c r="G1030">
        <v>820.65972360000001</v>
      </c>
      <c r="H1030">
        <v>0.43849950300000001</v>
      </c>
    </row>
    <row r="1031" spans="1:8" x14ac:dyDescent="0.3">
      <c r="A1031">
        <v>2016</v>
      </c>
      <c r="B1031" t="s">
        <v>10</v>
      </c>
      <c r="C1031">
        <v>2004</v>
      </c>
      <c r="D1031">
        <v>266</v>
      </c>
      <c r="E1031">
        <v>6</v>
      </c>
      <c r="F1031">
        <v>3</v>
      </c>
      <c r="G1031">
        <v>824.22785269999997</v>
      </c>
      <c r="H1031">
        <v>0.427600233</v>
      </c>
    </row>
    <row r="1032" spans="1:8" x14ac:dyDescent="0.3">
      <c r="A1032">
        <v>2016</v>
      </c>
      <c r="B1032" t="s">
        <v>11</v>
      </c>
      <c r="C1032">
        <v>2005</v>
      </c>
      <c r="D1032">
        <v>88</v>
      </c>
      <c r="E1032">
        <v>-3</v>
      </c>
      <c r="F1032">
        <v>3</v>
      </c>
      <c r="G1032">
        <v>936.31336529999999</v>
      </c>
      <c r="H1032">
        <v>0.41080327300000002</v>
      </c>
    </row>
    <row r="1033" spans="1:8" x14ac:dyDescent="0.3">
      <c r="A1033">
        <v>2016</v>
      </c>
      <c r="B1033" t="s">
        <v>11</v>
      </c>
      <c r="C1033">
        <v>2005</v>
      </c>
      <c r="D1033">
        <v>89</v>
      </c>
      <c r="E1033">
        <v>-2</v>
      </c>
      <c r="F1033">
        <v>3</v>
      </c>
      <c r="G1033">
        <v>925.98705310000003</v>
      </c>
      <c r="H1033">
        <v>0.40463134499999998</v>
      </c>
    </row>
    <row r="1034" spans="1:8" x14ac:dyDescent="0.3">
      <c r="A1034">
        <v>2016</v>
      </c>
      <c r="B1034" t="s">
        <v>11</v>
      </c>
      <c r="C1034">
        <v>2005</v>
      </c>
      <c r="D1034">
        <v>90</v>
      </c>
      <c r="E1034">
        <v>-1</v>
      </c>
      <c r="F1034">
        <v>3</v>
      </c>
      <c r="G1034">
        <v>936.36737200000005</v>
      </c>
      <c r="H1034">
        <v>0.49102522599999998</v>
      </c>
    </row>
    <row r="1035" spans="1:8" x14ac:dyDescent="0.3">
      <c r="A1035">
        <v>2016</v>
      </c>
      <c r="B1035" t="s">
        <v>11</v>
      </c>
      <c r="C1035">
        <v>2005</v>
      </c>
      <c r="D1035">
        <v>91</v>
      </c>
      <c r="E1035">
        <v>0</v>
      </c>
      <c r="F1035">
        <v>3</v>
      </c>
      <c r="G1035">
        <v>981.45075199999997</v>
      </c>
      <c r="H1035">
        <v>0.71766495399999997</v>
      </c>
    </row>
    <row r="1036" spans="1:8" x14ac:dyDescent="0.3">
      <c r="A1036">
        <v>2016</v>
      </c>
      <c r="B1036" t="s">
        <v>11</v>
      </c>
      <c r="C1036">
        <v>2005</v>
      </c>
      <c r="D1036">
        <v>92</v>
      </c>
      <c r="E1036">
        <v>1</v>
      </c>
      <c r="F1036">
        <v>3</v>
      </c>
      <c r="G1036">
        <v>968.7633098</v>
      </c>
      <c r="H1036">
        <v>0.70484793300000004</v>
      </c>
    </row>
    <row r="1037" spans="1:8" x14ac:dyDescent="0.3">
      <c r="A1037">
        <v>2016</v>
      </c>
      <c r="B1037" t="s">
        <v>11</v>
      </c>
      <c r="C1037">
        <v>2005</v>
      </c>
      <c r="D1037">
        <v>93</v>
      </c>
      <c r="E1037">
        <v>2</v>
      </c>
      <c r="F1037">
        <v>3</v>
      </c>
      <c r="G1037">
        <v>961.84539529999995</v>
      </c>
      <c r="H1037">
        <v>0.68288319799999997</v>
      </c>
    </row>
    <row r="1038" spans="1:8" x14ac:dyDescent="0.3">
      <c r="A1038">
        <v>2016</v>
      </c>
      <c r="B1038" t="s">
        <v>11</v>
      </c>
      <c r="C1038">
        <v>2005</v>
      </c>
      <c r="D1038">
        <v>94</v>
      </c>
      <c r="E1038">
        <v>3</v>
      </c>
      <c r="F1038">
        <v>3</v>
      </c>
      <c r="G1038">
        <v>955.92247210000005</v>
      </c>
      <c r="H1038">
        <v>0.66693902100000002</v>
      </c>
    </row>
    <row r="1039" spans="1:8" x14ac:dyDescent="0.3">
      <c r="A1039">
        <v>2016</v>
      </c>
      <c r="B1039" t="s">
        <v>11</v>
      </c>
      <c r="C1039">
        <v>2005</v>
      </c>
      <c r="D1039">
        <v>95</v>
      </c>
      <c r="E1039">
        <v>4</v>
      </c>
      <c r="F1039">
        <v>3</v>
      </c>
      <c r="G1039">
        <v>949.88539479999997</v>
      </c>
      <c r="H1039">
        <v>0.65277439999999998</v>
      </c>
    </row>
    <row r="1040" spans="1:8" x14ac:dyDescent="0.3">
      <c r="A1040">
        <v>2016</v>
      </c>
      <c r="B1040" t="s">
        <v>11</v>
      </c>
      <c r="C1040">
        <v>2005</v>
      </c>
      <c r="D1040">
        <v>96</v>
      </c>
      <c r="E1040">
        <v>5</v>
      </c>
      <c r="F1040">
        <v>3</v>
      </c>
      <c r="G1040">
        <v>943.40391099999999</v>
      </c>
      <c r="H1040">
        <v>0.63900924100000001</v>
      </c>
    </row>
    <row r="1041" spans="1:8" x14ac:dyDescent="0.3">
      <c r="A1041">
        <v>2016</v>
      </c>
      <c r="B1041" t="s">
        <v>11</v>
      </c>
      <c r="C1041">
        <v>2005</v>
      </c>
      <c r="D1041">
        <v>97</v>
      </c>
      <c r="E1041">
        <v>6</v>
      </c>
      <c r="F1041">
        <v>3</v>
      </c>
      <c r="G1041">
        <v>965.1996335</v>
      </c>
      <c r="H1041">
        <v>0.73238579800000003</v>
      </c>
    </row>
    <row r="1042" spans="1:8" x14ac:dyDescent="0.3">
      <c r="A1042">
        <v>2016</v>
      </c>
      <c r="B1042" t="s">
        <v>12</v>
      </c>
      <c r="C1042">
        <v>2005</v>
      </c>
      <c r="D1042">
        <v>118</v>
      </c>
      <c r="E1042">
        <v>-3</v>
      </c>
      <c r="F1042">
        <v>3</v>
      </c>
      <c r="G1042">
        <v>966.86638100000005</v>
      </c>
      <c r="H1042">
        <v>0.55481035599999995</v>
      </c>
    </row>
    <row r="1043" spans="1:8" x14ac:dyDescent="0.3">
      <c r="A1043">
        <v>2016</v>
      </c>
      <c r="B1043" t="s">
        <v>12</v>
      </c>
      <c r="C1043">
        <v>2005</v>
      </c>
      <c r="D1043">
        <v>119</v>
      </c>
      <c r="E1043">
        <v>-2</v>
      </c>
      <c r="F1043">
        <v>3</v>
      </c>
      <c r="G1043">
        <v>970.39757499999996</v>
      </c>
      <c r="H1043">
        <v>0.54522374799999995</v>
      </c>
    </row>
    <row r="1044" spans="1:8" x14ac:dyDescent="0.3">
      <c r="A1044">
        <v>2016</v>
      </c>
      <c r="B1044" t="s">
        <v>12</v>
      </c>
      <c r="C1044">
        <v>2005</v>
      </c>
      <c r="D1044">
        <v>120</v>
      </c>
      <c r="E1044">
        <v>-1</v>
      </c>
      <c r="F1044">
        <v>3</v>
      </c>
      <c r="G1044">
        <v>974.3269616</v>
      </c>
      <c r="H1044">
        <v>0.53589901100000004</v>
      </c>
    </row>
    <row r="1045" spans="1:8" x14ac:dyDescent="0.3">
      <c r="A1045">
        <v>2016</v>
      </c>
      <c r="B1045" t="s">
        <v>12</v>
      </c>
      <c r="C1045">
        <v>2005</v>
      </c>
      <c r="D1045">
        <v>121</v>
      </c>
      <c r="E1045">
        <v>0</v>
      </c>
      <c r="F1045">
        <v>3</v>
      </c>
      <c r="G1045">
        <v>1016.048016</v>
      </c>
      <c r="H1045">
        <v>0.68000936999999995</v>
      </c>
    </row>
    <row r="1046" spans="1:8" x14ac:dyDescent="0.3">
      <c r="A1046">
        <v>2016</v>
      </c>
      <c r="B1046" t="s">
        <v>12</v>
      </c>
      <c r="C1046">
        <v>2005</v>
      </c>
      <c r="D1046">
        <v>122</v>
      </c>
      <c r="E1046">
        <v>1</v>
      </c>
      <c r="F1046">
        <v>3</v>
      </c>
      <c r="G1046">
        <v>1015.624218</v>
      </c>
      <c r="H1046">
        <v>0.66223028299999998</v>
      </c>
    </row>
    <row r="1047" spans="1:8" x14ac:dyDescent="0.3">
      <c r="A1047">
        <v>2016</v>
      </c>
      <c r="B1047" t="s">
        <v>12</v>
      </c>
      <c r="C1047">
        <v>2005</v>
      </c>
      <c r="D1047">
        <v>123</v>
      </c>
      <c r="E1047">
        <v>2</v>
      </c>
      <c r="F1047">
        <v>3</v>
      </c>
      <c r="G1047">
        <v>1022.756992</v>
      </c>
      <c r="H1047">
        <v>0.64785664799999998</v>
      </c>
    </row>
    <row r="1048" spans="1:8" x14ac:dyDescent="0.3">
      <c r="A1048">
        <v>2016</v>
      </c>
      <c r="B1048" t="s">
        <v>12</v>
      </c>
      <c r="C1048">
        <v>2005</v>
      </c>
      <c r="D1048">
        <v>124</v>
      </c>
      <c r="E1048">
        <v>3</v>
      </c>
      <c r="F1048">
        <v>3</v>
      </c>
      <c r="G1048">
        <v>1030.2991890000001</v>
      </c>
      <c r="H1048">
        <v>0.63530766699999996</v>
      </c>
    </row>
    <row r="1049" spans="1:8" x14ac:dyDescent="0.3">
      <c r="A1049">
        <v>2016</v>
      </c>
      <c r="B1049" t="s">
        <v>12</v>
      </c>
      <c r="C1049">
        <v>2005</v>
      </c>
      <c r="D1049">
        <v>125</v>
      </c>
      <c r="E1049">
        <v>4</v>
      </c>
      <c r="F1049">
        <v>3</v>
      </c>
      <c r="G1049">
        <v>1038.617843</v>
      </c>
      <c r="H1049">
        <v>0.62344971400000004</v>
      </c>
    </row>
    <row r="1050" spans="1:8" x14ac:dyDescent="0.3">
      <c r="A1050">
        <v>2016</v>
      </c>
      <c r="B1050" t="s">
        <v>12</v>
      </c>
      <c r="C1050">
        <v>2005</v>
      </c>
      <c r="D1050">
        <v>126</v>
      </c>
      <c r="E1050">
        <v>5</v>
      </c>
      <c r="F1050">
        <v>3</v>
      </c>
      <c r="G1050">
        <v>1047.0563749999999</v>
      </c>
      <c r="H1050">
        <v>0.611924205</v>
      </c>
    </row>
    <row r="1051" spans="1:8" x14ac:dyDescent="0.3">
      <c r="A1051">
        <v>2016</v>
      </c>
      <c r="B1051" t="s">
        <v>12</v>
      </c>
      <c r="C1051">
        <v>2005</v>
      </c>
      <c r="D1051">
        <v>127</v>
      </c>
      <c r="E1051">
        <v>6</v>
      </c>
      <c r="F1051">
        <v>3</v>
      </c>
      <c r="G1051">
        <v>1055.723919</v>
      </c>
      <c r="H1051">
        <v>0.60153397099999995</v>
      </c>
    </row>
    <row r="1052" spans="1:8" x14ac:dyDescent="0.3">
      <c r="A1052">
        <v>2016</v>
      </c>
      <c r="B1052" t="s">
        <v>8</v>
      </c>
      <c r="C1052">
        <v>2001</v>
      </c>
      <c r="D1052">
        <v>159</v>
      </c>
      <c r="E1052">
        <v>-3</v>
      </c>
      <c r="F1052">
        <v>4</v>
      </c>
      <c r="G1052">
        <v>223.5118794</v>
      </c>
      <c r="H1052">
        <v>0.156289498</v>
      </c>
    </row>
    <row r="1053" spans="1:8" x14ac:dyDescent="0.3">
      <c r="A1053">
        <v>2016</v>
      </c>
      <c r="B1053" t="s">
        <v>8</v>
      </c>
      <c r="C1053">
        <v>2001</v>
      </c>
      <c r="D1053">
        <v>160</v>
      </c>
      <c r="E1053">
        <v>-2</v>
      </c>
      <c r="F1053">
        <v>4</v>
      </c>
      <c r="G1053">
        <v>220.45863600000001</v>
      </c>
      <c r="H1053">
        <v>0.16352989400000001</v>
      </c>
    </row>
    <row r="1054" spans="1:8" x14ac:dyDescent="0.3">
      <c r="A1054">
        <v>2016</v>
      </c>
      <c r="B1054" t="s">
        <v>8</v>
      </c>
      <c r="C1054">
        <v>2001</v>
      </c>
      <c r="D1054">
        <v>161</v>
      </c>
      <c r="E1054">
        <v>-1</v>
      </c>
      <c r="F1054">
        <v>4</v>
      </c>
      <c r="G1054">
        <v>221.67871969999999</v>
      </c>
      <c r="H1054">
        <v>0.189538926</v>
      </c>
    </row>
    <row r="1055" spans="1:8" x14ac:dyDescent="0.3">
      <c r="A1055">
        <v>2016</v>
      </c>
      <c r="B1055" t="s">
        <v>8</v>
      </c>
      <c r="C1055">
        <v>2001</v>
      </c>
      <c r="D1055">
        <v>162</v>
      </c>
      <c r="E1055">
        <v>0</v>
      </c>
      <c r="F1055">
        <v>4</v>
      </c>
      <c r="G1055">
        <v>242.631519</v>
      </c>
      <c r="H1055">
        <v>0.32339494099999999</v>
      </c>
    </row>
    <row r="1056" spans="1:8" x14ac:dyDescent="0.3">
      <c r="A1056">
        <v>2016</v>
      </c>
      <c r="B1056" t="s">
        <v>8</v>
      </c>
      <c r="C1056">
        <v>2001</v>
      </c>
      <c r="D1056">
        <v>163</v>
      </c>
      <c r="E1056">
        <v>1</v>
      </c>
      <c r="F1056">
        <v>4</v>
      </c>
      <c r="G1056">
        <v>243.15340549999999</v>
      </c>
      <c r="H1056">
        <v>0.37780209199999998</v>
      </c>
    </row>
    <row r="1057" spans="1:8" x14ac:dyDescent="0.3">
      <c r="A1057">
        <v>2016</v>
      </c>
      <c r="B1057" t="s">
        <v>8</v>
      </c>
      <c r="C1057">
        <v>2001</v>
      </c>
      <c r="D1057">
        <v>164</v>
      </c>
      <c r="E1057">
        <v>2</v>
      </c>
      <c r="F1057">
        <v>4</v>
      </c>
      <c r="G1057">
        <v>240.9347382</v>
      </c>
      <c r="H1057">
        <v>0.37742653900000001</v>
      </c>
    </row>
    <row r="1058" spans="1:8" x14ac:dyDescent="0.3">
      <c r="A1058">
        <v>2016</v>
      </c>
      <c r="B1058" t="s">
        <v>8</v>
      </c>
      <c r="C1058">
        <v>2001</v>
      </c>
      <c r="D1058">
        <v>165</v>
      </c>
      <c r="E1058">
        <v>3</v>
      </c>
      <c r="F1058">
        <v>4</v>
      </c>
      <c r="G1058">
        <v>242.88912149999999</v>
      </c>
      <c r="H1058">
        <v>0.37524878499999997</v>
      </c>
    </row>
    <row r="1059" spans="1:8" x14ac:dyDescent="0.3">
      <c r="A1059">
        <v>2016</v>
      </c>
      <c r="B1059" t="s">
        <v>8</v>
      </c>
      <c r="C1059">
        <v>2001</v>
      </c>
      <c r="D1059">
        <v>166</v>
      </c>
      <c r="E1059">
        <v>4</v>
      </c>
      <c r="F1059">
        <v>4</v>
      </c>
      <c r="G1059">
        <v>243.01192570000001</v>
      </c>
      <c r="H1059">
        <v>0.35838867800000002</v>
      </c>
    </row>
    <row r="1060" spans="1:8" x14ac:dyDescent="0.3">
      <c r="A1060">
        <v>2016</v>
      </c>
      <c r="B1060" t="s">
        <v>8</v>
      </c>
      <c r="C1060">
        <v>2001</v>
      </c>
      <c r="D1060">
        <v>167</v>
      </c>
      <c r="E1060">
        <v>5</v>
      </c>
      <c r="F1060">
        <v>4</v>
      </c>
      <c r="G1060">
        <v>244.61357100000001</v>
      </c>
      <c r="H1060">
        <v>0.34258121600000002</v>
      </c>
    </row>
    <row r="1061" spans="1:8" x14ac:dyDescent="0.3">
      <c r="A1061">
        <v>2016</v>
      </c>
      <c r="B1061" t="s">
        <v>8</v>
      </c>
      <c r="C1061">
        <v>2001</v>
      </c>
      <c r="D1061">
        <v>168</v>
      </c>
      <c r="E1061">
        <v>6</v>
      </c>
      <c r="F1061">
        <v>4</v>
      </c>
      <c r="G1061">
        <v>246.68388419999999</v>
      </c>
      <c r="H1061">
        <v>0.32877536200000002</v>
      </c>
    </row>
    <row r="1062" spans="1:8" x14ac:dyDescent="0.3">
      <c r="A1062">
        <v>2016</v>
      </c>
      <c r="B1062" t="s">
        <v>9</v>
      </c>
      <c r="C1062">
        <v>2002</v>
      </c>
      <c r="D1062">
        <v>266</v>
      </c>
      <c r="E1062">
        <v>-3</v>
      </c>
      <c r="F1062">
        <v>4</v>
      </c>
      <c r="G1062">
        <v>515.93160839999996</v>
      </c>
      <c r="H1062">
        <v>0.24212236200000001</v>
      </c>
    </row>
    <row r="1063" spans="1:8" x14ac:dyDescent="0.3">
      <c r="A1063">
        <v>2016</v>
      </c>
      <c r="B1063" t="s">
        <v>9</v>
      </c>
      <c r="C1063">
        <v>2002</v>
      </c>
      <c r="D1063">
        <v>267</v>
      </c>
      <c r="E1063">
        <v>-2</v>
      </c>
      <c r="F1063">
        <v>4</v>
      </c>
      <c r="G1063">
        <v>507.93141159999999</v>
      </c>
      <c r="H1063">
        <v>0.233319368</v>
      </c>
    </row>
    <row r="1064" spans="1:8" x14ac:dyDescent="0.3">
      <c r="A1064">
        <v>2016</v>
      </c>
      <c r="B1064" t="s">
        <v>9</v>
      </c>
      <c r="C1064">
        <v>2002</v>
      </c>
      <c r="D1064">
        <v>268</v>
      </c>
      <c r="E1064">
        <v>-1</v>
      </c>
      <c r="F1064">
        <v>4</v>
      </c>
      <c r="G1064">
        <v>532.68231849999995</v>
      </c>
      <c r="H1064">
        <v>0.36144932400000002</v>
      </c>
    </row>
    <row r="1065" spans="1:8" x14ac:dyDescent="0.3">
      <c r="A1065">
        <v>2016</v>
      </c>
      <c r="B1065" t="s">
        <v>9</v>
      </c>
      <c r="C1065">
        <v>2002</v>
      </c>
      <c r="D1065">
        <v>269</v>
      </c>
      <c r="E1065">
        <v>0</v>
      </c>
      <c r="F1065">
        <v>4</v>
      </c>
      <c r="G1065">
        <v>554.57061250000004</v>
      </c>
      <c r="H1065">
        <v>0.496333792</v>
      </c>
    </row>
    <row r="1066" spans="1:8" x14ac:dyDescent="0.3">
      <c r="A1066">
        <v>2016</v>
      </c>
      <c r="B1066" t="s">
        <v>9</v>
      </c>
      <c r="C1066">
        <v>2002</v>
      </c>
      <c r="D1066">
        <v>270</v>
      </c>
      <c r="E1066">
        <v>1</v>
      </c>
      <c r="F1066">
        <v>4</v>
      </c>
      <c r="G1066">
        <v>549.5106548</v>
      </c>
      <c r="H1066">
        <v>0.49117780999999999</v>
      </c>
    </row>
    <row r="1067" spans="1:8" x14ac:dyDescent="0.3">
      <c r="A1067">
        <v>2016</v>
      </c>
      <c r="B1067" t="s">
        <v>9</v>
      </c>
      <c r="C1067">
        <v>2002</v>
      </c>
      <c r="D1067">
        <v>271</v>
      </c>
      <c r="E1067">
        <v>2</v>
      </c>
      <c r="F1067">
        <v>4</v>
      </c>
      <c r="G1067">
        <v>553.29995670000005</v>
      </c>
      <c r="H1067">
        <v>0.47324868599999997</v>
      </c>
    </row>
    <row r="1068" spans="1:8" x14ac:dyDescent="0.3">
      <c r="A1068">
        <v>2016</v>
      </c>
      <c r="B1068" t="s">
        <v>9</v>
      </c>
      <c r="C1068">
        <v>2002</v>
      </c>
      <c r="D1068">
        <v>272</v>
      </c>
      <c r="E1068">
        <v>3</v>
      </c>
      <c r="F1068">
        <v>4</v>
      </c>
      <c r="G1068">
        <v>557.95024769999998</v>
      </c>
      <c r="H1068">
        <v>0.45637100200000003</v>
      </c>
    </row>
    <row r="1069" spans="1:8" x14ac:dyDescent="0.3">
      <c r="A1069">
        <v>2016</v>
      </c>
      <c r="B1069" t="s">
        <v>9</v>
      </c>
      <c r="C1069">
        <v>2002</v>
      </c>
      <c r="D1069">
        <v>273</v>
      </c>
      <c r="E1069">
        <v>4</v>
      </c>
      <c r="F1069">
        <v>4</v>
      </c>
      <c r="G1069">
        <v>562.54985580000005</v>
      </c>
      <c r="H1069">
        <v>0.44000779800000001</v>
      </c>
    </row>
    <row r="1070" spans="1:8" x14ac:dyDescent="0.3">
      <c r="A1070">
        <v>2016</v>
      </c>
      <c r="B1070" t="s">
        <v>9</v>
      </c>
      <c r="C1070">
        <v>2002</v>
      </c>
      <c r="D1070">
        <v>274</v>
      </c>
      <c r="E1070">
        <v>5</v>
      </c>
      <c r="F1070">
        <v>4</v>
      </c>
      <c r="G1070">
        <v>570.81770789999996</v>
      </c>
      <c r="H1070">
        <v>0.43933317199999999</v>
      </c>
    </row>
    <row r="1071" spans="1:8" x14ac:dyDescent="0.3">
      <c r="A1071">
        <v>2016</v>
      </c>
      <c r="B1071" t="s">
        <v>9</v>
      </c>
      <c r="C1071">
        <v>2002</v>
      </c>
      <c r="D1071">
        <v>275</v>
      </c>
      <c r="E1071">
        <v>6</v>
      </c>
      <c r="F1071">
        <v>4</v>
      </c>
      <c r="G1071">
        <v>574.3764023</v>
      </c>
      <c r="H1071">
        <v>0.42247229600000002</v>
      </c>
    </row>
    <row r="1072" spans="1:8" x14ac:dyDescent="0.3">
      <c r="A1072">
        <v>2016</v>
      </c>
      <c r="B1072" t="s">
        <v>10</v>
      </c>
      <c r="C1072">
        <v>2004</v>
      </c>
      <c r="D1072">
        <v>257</v>
      </c>
      <c r="E1072">
        <v>-3</v>
      </c>
      <c r="F1072">
        <v>4</v>
      </c>
      <c r="G1072">
        <v>538.79707859999996</v>
      </c>
      <c r="H1072">
        <v>0.226302801</v>
      </c>
    </row>
    <row r="1073" spans="1:8" x14ac:dyDescent="0.3">
      <c r="A1073">
        <v>2016</v>
      </c>
      <c r="B1073" t="s">
        <v>10</v>
      </c>
      <c r="C1073">
        <v>2004</v>
      </c>
      <c r="D1073">
        <v>258</v>
      </c>
      <c r="E1073">
        <v>-2</v>
      </c>
      <c r="F1073">
        <v>4</v>
      </c>
      <c r="G1073">
        <v>537.36187959999995</v>
      </c>
      <c r="H1073">
        <v>0.218924165</v>
      </c>
    </row>
    <row r="1074" spans="1:8" x14ac:dyDescent="0.3">
      <c r="A1074">
        <v>2016</v>
      </c>
      <c r="B1074" t="s">
        <v>10</v>
      </c>
      <c r="C1074">
        <v>2004</v>
      </c>
      <c r="D1074">
        <v>259</v>
      </c>
      <c r="E1074">
        <v>-1</v>
      </c>
      <c r="F1074">
        <v>4</v>
      </c>
      <c r="G1074">
        <v>536.97527070000001</v>
      </c>
      <c r="H1074">
        <v>0.212119587</v>
      </c>
    </row>
    <row r="1075" spans="1:8" x14ac:dyDescent="0.3">
      <c r="A1075">
        <v>2016</v>
      </c>
      <c r="B1075" t="s">
        <v>10</v>
      </c>
      <c r="C1075">
        <v>2004</v>
      </c>
      <c r="D1075">
        <v>260</v>
      </c>
      <c r="E1075">
        <v>0</v>
      </c>
      <c r="F1075">
        <v>4</v>
      </c>
      <c r="G1075">
        <v>585.17606699999999</v>
      </c>
      <c r="H1075">
        <v>0.42580684800000002</v>
      </c>
    </row>
    <row r="1076" spans="1:8" x14ac:dyDescent="0.3">
      <c r="A1076">
        <v>2016</v>
      </c>
      <c r="B1076" t="s">
        <v>10</v>
      </c>
      <c r="C1076">
        <v>2004</v>
      </c>
      <c r="D1076">
        <v>261</v>
      </c>
      <c r="E1076">
        <v>1</v>
      </c>
      <c r="F1076">
        <v>4</v>
      </c>
      <c r="G1076">
        <v>570.79349190000005</v>
      </c>
      <c r="H1076">
        <v>0.40449212000000001</v>
      </c>
    </row>
    <row r="1077" spans="1:8" x14ac:dyDescent="0.3">
      <c r="A1077">
        <v>2016</v>
      </c>
      <c r="B1077" t="s">
        <v>10</v>
      </c>
      <c r="C1077">
        <v>2004</v>
      </c>
      <c r="D1077">
        <v>262</v>
      </c>
      <c r="E1077">
        <v>2</v>
      </c>
      <c r="F1077">
        <v>4</v>
      </c>
      <c r="G1077">
        <v>575.94491679999999</v>
      </c>
      <c r="H1077">
        <v>0.38791920200000002</v>
      </c>
    </row>
    <row r="1078" spans="1:8" x14ac:dyDescent="0.3">
      <c r="A1078">
        <v>2016</v>
      </c>
      <c r="B1078" t="s">
        <v>10</v>
      </c>
      <c r="C1078">
        <v>2004</v>
      </c>
      <c r="D1078">
        <v>263</v>
      </c>
      <c r="E1078">
        <v>3</v>
      </c>
      <c r="F1078">
        <v>4</v>
      </c>
      <c r="G1078">
        <v>580.43989250000004</v>
      </c>
      <c r="H1078">
        <v>0.37473498399999999</v>
      </c>
    </row>
    <row r="1079" spans="1:8" x14ac:dyDescent="0.3">
      <c r="A1079">
        <v>2016</v>
      </c>
      <c r="B1079" t="s">
        <v>10</v>
      </c>
      <c r="C1079">
        <v>2004</v>
      </c>
      <c r="D1079">
        <v>264</v>
      </c>
      <c r="E1079">
        <v>4</v>
      </c>
      <c r="F1079">
        <v>4</v>
      </c>
      <c r="G1079">
        <v>585.92914840000003</v>
      </c>
      <c r="H1079">
        <v>0.36188670000000001</v>
      </c>
    </row>
    <row r="1080" spans="1:8" x14ac:dyDescent="0.3">
      <c r="A1080">
        <v>2016</v>
      </c>
      <c r="B1080" t="s">
        <v>10</v>
      </c>
      <c r="C1080">
        <v>2004</v>
      </c>
      <c r="D1080">
        <v>265</v>
      </c>
      <c r="E1080">
        <v>5</v>
      </c>
      <c r="F1080">
        <v>4</v>
      </c>
      <c r="G1080">
        <v>591.30336720000003</v>
      </c>
      <c r="H1080">
        <v>0.34971212800000001</v>
      </c>
    </row>
    <row r="1081" spans="1:8" x14ac:dyDescent="0.3">
      <c r="A1081">
        <v>2016</v>
      </c>
      <c r="B1081" t="s">
        <v>10</v>
      </c>
      <c r="C1081">
        <v>2004</v>
      </c>
      <c r="D1081">
        <v>266</v>
      </c>
      <c r="E1081">
        <v>6</v>
      </c>
      <c r="F1081">
        <v>4</v>
      </c>
      <c r="G1081">
        <v>596.79833780000001</v>
      </c>
      <c r="H1081">
        <v>0.33755954999999999</v>
      </c>
    </row>
    <row r="1082" spans="1:8" x14ac:dyDescent="0.3">
      <c r="A1082">
        <v>2016</v>
      </c>
      <c r="B1082" t="s">
        <v>11</v>
      </c>
      <c r="C1082">
        <v>2005</v>
      </c>
      <c r="D1082">
        <v>88</v>
      </c>
      <c r="E1082">
        <v>-3</v>
      </c>
      <c r="F1082">
        <v>4</v>
      </c>
      <c r="G1082">
        <v>442.16239849999999</v>
      </c>
      <c r="H1082">
        <v>0.30550223500000001</v>
      </c>
    </row>
    <row r="1083" spans="1:8" x14ac:dyDescent="0.3">
      <c r="A1083">
        <v>2016</v>
      </c>
      <c r="B1083" t="s">
        <v>11</v>
      </c>
      <c r="C1083">
        <v>2005</v>
      </c>
      <c r="D1083">
        <v>89</v>
      </c>
      <c r="E1083">
        <v>-2</v>
      </c>
      <c r="F1083">
        <v>4</v>
      </c>
      <c r="G1083">
        <v>441.276117</v>
      </c>
      <c r="H1083">
        <v>0.29866091</v>
      </c>
    </row>
    <row r="1084" spans="1:8" x14ac:dyDescent="0.3">
      <c r="A1084">
        <v>2016</v>
      </c>
      <c r="B1084" t="s">
        <v>11</v>
      </c>
      <c r="C1084">
        <v>2005</v>
      </c>
      <c r="D1084">
        <v>90</v>
      </c>
      <c r="E1084">
        <v>-1</v>
      </c>
      <c r="F1084">
        <v>4</v>
      </c>
      <c r="G1084">
        <v>461.4439309</v>
      </c>
      <c r="H1084">
        <v>0.39250041200000002</v>
      </c>
    </row>
    <row r="1085" spans="1:8" x14ac:dyDescent="0.3">
      <c r="A1085">
        <v>2016</v>
      </c>
      <c r="B1085" t="s">
        <v>11</v>
      </c>
      <c r="C1085">
        <v>2005</v>
      </c>
      <c r="D1085">
        <v>91</v>
      </c>
      <c r="E1085">
        <v>0</v>
      </c>
      <c r="F1085">
        <v>4</v>
      </c>
      <c r="G1085">
        <v>516.19357630000002</v>
      </c>
      <c r="H1085">
        <v>0.64301098899999998</v>
      </c>
    </row>
    <row r="1086" spans="1:8" x14ac:dyDescent="0.3">
      <c r="A1086">
        <v>2016</v>
      </c>
      <c r="B1086" t="s">
        <v>11</v>
      </c>
      <c r="C1086">
        <v>2005</v>
      </c>
      <c r="D1086">
        <v>92</v>
      </c>
      <c r="E1086">
        <v>1</v>
      </c>
      <c r="F1086">
        <v>4</v>
      </c>
      <c r="G1086">
        <v>509.15814180000001</v>
      </c>
      <c r="H1086">
        <v>0.64739143300000002</v>
      </c>
    </row>
    <row r="1087" spans="1:8" x14ac:dyDescent="0.3">
      <c r="A1087">
        <v>2016</v>
      </c>
      <c r="B1087" t="s">
        <v>11</v>
      </c>
      <c r="C1087">
        <v>2005</v>
      </c>
      <c r="D1087">
        <v>93</v>
      </c>
      <c r="E1087">
        <v>2</v>
      </c>
      <c r="F1087">
        <v>4</v>
      </c>
      <c r="G1087">
        <v>519.88338820000001</v>
      </c>
      <c r="H1087">
        <v>0.62955535699999998</v>
      </c>
    </row>
    <row r="1088" spans="1:8" x14ac:dyDescent="0.3">
      <c r="A1088">
        <v>2016</v>
      </c>
      <c r="B1088" t="s">
        <v>11</v>
      </c>
      <c r="C1088">
        <v>2005</v>
      </c>
      <c r="D1088">
        <v>94</v>
      </c>
      <c r="E1088">
        <v>3</v>
      </c>
      <c r="F1088">
        <v>4</v>
      </c>
      <c r="G1088">
        <v>532.08834509999997</v>
      </c>
      <c r="H1088">
        <v>0.61443368099999995</v>
      </c>
    </row>
    <row r="1089" spans="1:8" x14ac:dyDescent="0.3">
      <c r="A1089">
        <v>2016</v>
      </c>
      <c r="B1089" t="s">
        <v>11</v>
      </c>
      <c r="C1089">
        <v>2005</v>
      </c>
      <c r="D1089">
        <v>95</v>
      </c>
      <c r="E1089">
        <v>4</v>
      </c>
      <c r="F1089">
        <v>4</v>
      </c>
      <c r="G1089">
        <v>543.80397319999997</v>
      </c>
      <c r="H1089">
        <v>0.59969717899999997</v>
      </c>
    </row>
    <row r="1090" spans="1:8" x14ac:dyDescent="0.3">
      <c r="A1090">
        <v>2016</v>
      </c>
      <c r="B1090" t="s">
        <v>11</v>
      </c>
      <c r="C1090">
        <v>2005</v>
      </c>
      <c r="D1090">
        <v>96</v>
      </c>
      <c r="E1090">
        <v>5</v>
      </c>
      <c r="F1090">
        <v>4</v>
      </c>
      <c r="G1090">
        <v>555.192047</v>
      </c>
      <c r="H1090">
        <v>0.58490489599999995</v>
      </c>
    </row>
    <row r="1091" spans="1:8" x14ac:dyDescent="0.3">
      <c r="A1091">
        <v>2016</v>
      </c>
      <c r="B1091" t="s">
        <v>11</v>
      </c>
      <c r="C1091">
        <v>2005</v>
      </c>
      <c r="D1091">
        <v>97</v>
      </c>
      <c r="E1091">
        <v>6</v>
      </c>
      <c r="F1091">
        <v>4</v>
      </c>
      <c r="G1091">
        <v>594.65494239999998</v>
      </c>
      <c r="H1091">
        <v>0.68726296499999995</v>
      </c>
    </row>
    <row r="1092" spans="1:8" x14ac:dyDescent="0.3">
      <c r="A1092">
        <v>2016</v>
      </c>
      <c r="B1092" t="s">
        <v>12</v>
      </c>
      <c r="C1092">
        <v>2005</v>
      </c>
      <c r="D1092">
        <v>118</v>
      </c>
      <c r="E1092">
        <v>-3</v>
      </c>
      <c r="F1092">
        <v>4</v>
      </c>
      <c r="G1092">
        <v>878.74256739999998</v>
      </c>
      <c r="H1092">
        <v>0.48751885700000003</v>
      </c>
    </row>
    <row r="1093" spans="1:8" x14ac:dyDescent="0.3">
      <c r="A1093">
        <v>2016</v>
      </c>
      <c r="B1093" t="s">
        <v>12</v>
      </c>
      <c r="C1093">
        <v>2005</v>
      </c>
      <c r="D1093">
        <v>119</v>
      </c>
      <c r="E1093">
        <v>-2</v>
      </c>
      <c r="F1093">
        <v>4</v>
      </c>
      <c r="G1093">
        <v>890.39334150000002</v>
      </c>
      <c r="H1093">
        <v>0.47624323000000002</v>
      </c>
    </row>
    <row r="1094" spans="1:8" x14ac:dyDescent="0.3">
      <c r="A1094">
        <v>2016</v>
      </c>
      <c r="B1094" t="s">
        <v>12</v>
      </c>
      <c r="C1094">
        <v>2005</v>
      </c>
      <c r="D1094">
        <v>120</v>
      </c>
      <c r="E1094">
        <v>-1</v>
      </c>
      <c r="F1094">
        <v>4</v>
      </c>
      <c r="G1094">
        <v>901.69785509999997</v>
      </c>
      <c r="H1094">
        <v>0.46516469500000002</v>
      </c>
    </row>
    <row r="1095" spans="1:8" x14ac:dyDescent="0.3">
      <c r="A1095">
        <v>2016</v>
      </c>
      <c r="B1095" t="s">
        <v>12</v>
      </c>
      <c r="C1095">
        <v>2005</v>
      </c>
      <c r="D1095">
        <v>121</v>
      </c>
      <c r="E1095">
        <v>0</v>
      </c>
      <c r="F1095">
        <v>4</v>
      </c>
      <c r="G1095">
        <v>949.97233300000005</v>
      </c>
      <c r="H1095">
        <v>0.621246772</v>
      </c>
    </row>
    <row r="1096" spans="1:8" x14ac:dyDescent="0.3">
      <c r="A1096">
        <v>2016</v>
      </c>
      <c r="B1096" t="s">
        <v>12</v>
      </c>
      <c r="C1096">
        <v>2005</v>
      </c>
      <c r="D1096">
        <v>122</v>
      </c>
      <c r="E1096">
        <v>1</v>
      </c>
      <c r="F1096">
        <v>4</v>
      </c>
      <c r="G1096">
        <v>950.26798140000005</v>
      </c>
      <c r="H1096">
        <v>0.60494705999999998</v>
      </c>
    </row>
    <row r="1097" spans="1:8" x14ac:dyDescent="0.3">
      <c r="A1097">
        <v>2016</v>
      </c>
      <c r="B1097" t="s">
        <v>12</v>
      </c>
      <c r="C1097">
        <v>2005</v>
      </c>
      <c r="D1097">
        <v>123</v>
      </c>
      <c r="E1097">
        <v>2</v>
      </c>
      <c r="F1097">
        <v>4</v>
      </c>
      <c r="G1097">
        <v>964.23575640000001</v>
      </c>
      <c r="H1097">
        <v>0.59084378199999998</v>
      </c>
    </row>
    <row r="1098" spans="1:8" x14ac:dyDescent="0.3">
      <c r="A1098">
        <v>2016</v>
      </c>
      <c r="B1098" t="s">
        <v>12</v>
      </c>
      <c r="C1098">
        <v>2005</v>
      </c>
      <c r="D1098">
        <v>124</v>
      </c>
      <c r="E1098">
        <v>3</v>
      </c>
      <c r="F1098">
        <v>4</v>
      </c>
      <c r="G1098">
        <v>977.42742580000004</v>
      </c>
      <c r="H1098">
        <v>0.57796773800000001</v>
      </c>
    </row>
    <row r="1099" spans="1:8" x14ac:dyDescent="0.3">
      <c r="A1099">
        <v>2016</v>
      </c>
      <c r="B1099" t="s">
        <v>12</v>
      </c>
      <c r="C1099">
        <v>2005</v>
      </c>
      <c r="D1099">
        <v>125</v>
      </c>
      <c r="E1099">
        <v>4</v>
      </c>
      <c r="F1099">
        <v>4</v>
      </c>
      <c r="G1099">
        <v>990.39701000000002</v>
      </c>
      <c r="H1099">
        <v>0.565154567</v>
      </c>
    </row>
    <row r="1100" spans="1:8" x14ac:dyDescent="0.3">
      <c r="A1100">
        <v>2016</v>
      </c>
      <c r="B1100" t="s">
        <v>12</v>
      </c>
      <c r="C1100">
        <v>2005</v>
      </c>
      <c r="D1100">
        <v>126</v>
      </c>
      <c r="E1100">
        <v>5</v>
      </c>
      <c r="F1100">
        <v>4</v>
      </c>
      <c r="G1100">
        <v>1002.278568</v>
      </c>
      <c r="H1100">
        <v>0.55217739300000002</v>
      </c>
    </row>
    <row r="1101" spans="1:8" x14ac:dyDescent="0.3">
      <c r="A1101">
        <v>2016</v>
      </c>
      <c r="B1101" t="s">
        <v>12</v>
      </c>
      <c r="C1101">
        <v>2005</v>
      </c>
      <c r="D1101">
        <v>127</v>
      </c>
      <c r="E1101">
        <v>6</v>
      </c>
      <c r="F1101">
        <v>4</v>
      </c>
      <c r="G1101">
        <v>1013.0693690000001</v>
      </c>
      <c r="H1101">
        <v>0.54041408300000005</v>
      </c>
    </row>
    <row r="1102" spans="1:8" x14ac:dyDescent="0.3">
      <c r="A1102">
        <v>2016</v>
      </c>
      <c r="B1102" t="s">
        <v>8</v>
      </c>
      <c r="C1102">
        <v>2001</v>
      </c>
      <c r="D1102">
        <v>159</v>
      </c>
      <c r="E1102">
        <v>-3</v>
      </c>
      <c r="F1102">
        <v>5</v>
      </c>
      <c r="G1102">
        <v>387.76779260000001</v>
      </c>
      <c r="H1102">
        <v>0.12707869999999999</v>
      </c>
    </row>
    <row r="1103" spans="1:8" x14ac:dyDescent="0.3">
      <c r="A1103">
        <v>2016</v>
      </c>
      <c r="B1103" t="s">
        <v>8</v>
      </c>
      <c r="C1103">
        <v>2001</v>
      </c>
      <c r="D1103">
        <v>160</v>
      </c>
      <c r="E1103">
        <v>-2</v>
      </c>
      <c r="F1103">
        <v>5</v>
      </c>
      <c r="G1103">
        <v>386.80878560000002</v>
      </c>
      <c r="H1103">
        <v>0.134382117</v>
      </c>
    </row>
    <row r="1104" spans="1:8" x14ac:dyDescent="0.3">
      <c r="A1104">
        <v>2016</v>
      </c>
      <c r="B1104" t="s">
        <v>8</v>
      </c>
      <c r="C1104">
        <v>2001</v>
      </c>
      <c r="D1104">
        <v>161</v>
      </c>
      <c r="E1104">
        <v>-1</v>
      </c>
      <c r="F1104">
        <v>5</v>
      </c>
      <c r="G1104">
        <v>388.65309239999999</v>
      </c>
      <c r="H1104">
        <v>0.16206852999999999</v>
      </c>
    </row>
    <row r="1105" spans="1:8" x14ac:dyDescent="0.3">
      <c r="A1105">
        <v>2016</v>
      </c>
      <c r="B1105" t="s">
        <v>8</v>
      </c>
      <c r="C1105">
        <v>2001</v>
      </c>
      <c r="D1105">
        <v>162</v>
      </c>
      <c r="E1105">
        <v>0</v>
      </c>
      <c r="F1105">
        <v>5</v>
      </c>
      <c r="G1105">
        <v>404.5273153</v>
      </c>
      <c r="H1105">
        <v>0.30675029199999998</v>
      </c>
    </row>
    <row r="1106" spans="1:8" x14ac:dyDescent="0.3">
      <c r="A1106">
        <v>2016</v>
      </c>
      <c r="B1106" t="s">
        <v>8</v>
      </c>
      <c r="C1106">
        <v>2001</v>
      </c>
      <c r="D1106">
        <v>163</v>
      </c>
      <c r="E1106">
        <v>1</v>
      </c>
      <c r="F1106">
        <v>5</v>
      </c>
      <c r="G1106">
        <v>405.18298609999999</v>
      </c>
      <c r="H1106">
        <v>0.36669326299999999</v>
      </c>
    </row>
    <row r="1107" spans="1:8" x14ac:dyDescent="0.3">
      <c r="A1107">
        <v>2016</v>
      </c>
      <c r="B1107" t="s">
        <v>8</v>
      </c>
      <c r="C1107">
        <v>2001</v>
      </c>
      <c r="D1107">
        <v>164</v>
      </c>
      <c r="E1107">
        <v>2</v>
      </c>
      <c r="F1107">
        <v>5</v>
      </c>
      <c r="G1107">
        <v>403.26772890000001</v>
      </c>
      <c r="H1107">
        <v>0.36746780899999998</v>
      </c>
    </row>
    <row r="1108" spans="1:8" x14ac:dyDescent="0.3">
      <c r="A1108">
        <v>2016</v>
      </c>
      <c r="B1108" t="s">
        <v>8</v>
      </c>
      <c r="C1108">
        <v>2001</v>
      </c>
      <c r="D1108">
        <v>165</v>
      </c>
      <c r="E1108">
        <v>3</v>
      </c>
      <c r="F1108">
        <v>5</v>
      </c>
      <c r="G1108">
        <v>403.7556763</v>
      </c>
      <c r="H1108">
        <v>0.365026395</v>
      </c>
    </row>
    <row r="1109" spans="1:8" x14ac:dyDescent="0.3">
      <c r="A1109">
        <v>2016</v>
      </c>
      <c r="B1109" t="s">
        <v>8</v>
      </c>
      <c r="C1109">
        <v>2001</v>
      </c>
      <c r="D1109">
        <v>166</v>
      </c>
      <c r="E1109">
        <v>4</v>
      </c>
      <c r="F1109">
        <v>5</v>
      </c>
      <c r="G1109">
        <v>402.34858329999997</v>
      </c>
      <c r="H1109">
        <v>0.34674249699999998</v>
      </c>
    </row>
    <row r="1110" spans="1:8" x14ac:dyDescent="0.3">
      <c r="A1110">
        <v>2016</v>
      </c>
      <c r="B1110" t="s">
        <v>8</v>
      </c>
      <c r="C1110">
        <v>2001</v>
      </c>
      <c r="D1110">
        <v>167</v>
      </c>
      <c r="E1110">
        <v>5</v>
      </c>
      <c r="F1110">
        <v>5</v>
      </c>
      <c r="G1110">
        <v>401.53034100000002</v>
      </c>
      <c r="H1110">
        <v>0.32945747199999997</v>
      </c>
    </row>
    <row r="1111" spans="1:8" x14ac:dyDescent="0.3">
      <c r="A1111">
        <v>2016</v>
      </c>
      <c r="B1111" t="s">
        <v>8</v>
      </c>
      <c r="C1111">
        <v>2001</v>
      </c>
      <c r="D1111">
        <v>168</v>
      </c>
      <c r="E1111">
        <v>6</v>
      </c>
      <c r="F1111">
        <v>5</v>
      </c>
      <c r="G1111">
        <v>400.49248180000001</v>
      </c>
      <c r="H1111">
        <v>0.31411949</v>
      </c>
    </row>
    <row r="1112" spans="1:8" x14ac:dyDescent="0.3">
      <c r="A1112">
        <v>2016</v>
      </c>
      <c r="B1112" t="s">
        <v>9</v>
      </c>
      <c r="C1112">
        <v>2002</v>
      </c>
      <c r="D1112">
        <v>266</v>
      </c>
      <c r="E1112">
        <v>-3</v>
      </c>
      <c r="F1112">
        <v>5</v>
      </c>
      <c r="G1112">
        <v>264.79287579999999</v>
      </c>
      <c r="H1112">
        <v>0.20985804399999999</v>
      </c>
    </row>
    <row r="1113" spans="1:8" x14ac:dyDescent="0.3">
      <c r="A1113">
        <v>2016</v>
      </c>
      <c r="B1113" t="s">
        <v>9</v>
      </c>
      <c r="C1113">
        <v>2002</v>
      </c>
      <c r="D1113">
        <v>267</v>
      </c>
      <c r="E1113">
        <v>-2</v>
      </c>
      <c r="F1113">
        <v>5</v>
      </c>
      <c r="G1113">
        <v>265.54502989999997</v>
      </c>
      <c r="H1113">
        <v>0.20065004</v>
      </c>
    </row>
    <row r="1114" spans="1:8" x14ac:dyDescent="0.3">
      <c r="A1114">
        <v>2016</v>
      </c>
      <c r="B1114" t="s">
        <v>9</v>
      </c>
      <c r="C1114">
        <v>2002</v>
      </c>
      <c r="D1114">
        <v>268</v>
      </c>
      <c r="E1114">
        <v>-1</v>
      </c>
      <c r="F1114">
        <v>5</v>
      </c>
      <c r="G1114">
        <v>288.67868859999999</v>
      </c>
      <c r="H1114">
        <v>0.339462341</v>
      </c>
    </row>
    <row r="1115" spans="1:8" x14ac:dyDescent="0.3">
      <c r="A1115">
        <v>2016</v>
      </c>
      <c r="B1115" t="s">
        <v>9</v>
      </c>
      <c r="C1115">
        <v>2002</v>
      </c>
      <c r="D1115">
        <v>269</v>
      </c>
      <c r="E1115">
        <v>0</v>
      </c>
      <c r="F1115">
        <v>5</v>
      </c>
      <c r="G1115">
        <v>308.73646630000002</v>
      </c>
      <c r="H1115">
        <v>0.48963605399999999</v>
      </c>
    </row>
    <row r="1116" spans="1:8" x14ac:dyDescent="0.3">
      <c r="A1116">
        <v>2016</v>
      </c>
      <c r="B1116" t="s">
        <v>9</v>
      </c>
      <c r="C1116">
        <v>2002</v>
      </c>
      <c r="D1116">
        <v>270</v>
      </c>
      <c r="E1116">
        <v>1</v>
      </c>
      <c r="F1116">
        <v>5</v>
      </c>
      <c r="G1116">
        <v>310.060337</v>
      </c>
      <c r="H1116">
        <v>0.487218928</v>
      </c>
    </row>
    <row r="1117" spans="1:8" x14ac:dyDescent="0.3">
      <c r="A1117">
        <v>2016</v>
      </c>
      <c r="B1117" t="s">
        <v>9</v>
      </c>
      <c r="C1117">
        <v>2002</v>
      </c>
      <c r="D1117">
        <v>271</v>
      </c>
      <c r="E1117">
        <v>2</v>
      </c>
      <c r="F1117">
        <v>5</v>
      </c>
      <c r="G1117">
        <v>318.11681060000001</v>
      </c>
      <c r="H1117">
        <v>0.46926352500000001</v>
      </c>
    </row>
    <row r="1118" spans="1:8" x14ac:dyDescent="0.3">
      <c r="A1118">
        <v>2016</v>
      </c>
      <c r="B1118" t="s">
        <v>9</v>
      </c>
      <c r="C1118">
        <v>2002</v>
      </c>
      <c r="D1118">
        <v>272</v>
      </c>
      <c r="E1118">
        <v>3</v>
      </c>
      <c r="F1118">
        <v>5</v>
      </c>
      <c r="G1118">
        <v>327.18365160000002</v>
      </c>
      <c r="H1118">
        <v>0.45159119199999997</v>
      </c>
    </row>
    <row r="1119" spans="1:8" x14ac:dyDescent="0.3">
      <c r="A1119">
        <v>2016</v>
      </c>
      <c r="B1119" t="s">
        <v>9</v>
      </c>
      <c r="C1119">
        <v>2002</v>
      </c>
      <c r="D1119">
        <v>273</v>
      </c>
      <c r="E1119">
        <v>4</v>
      </c>
      <c r="F1119">
        <v>5</v>
      </c>
      <c r="G1119">
        <v>336.54677550000002</v>
      </c>
      <c r="H1119">
        <v>0.43425013800000001</v>
      </c>
    </row>
    <row r="1120" spans="1:8" x14ac:dyDescent="0.3">
      <c r="A1120">
        <v>2016</v>
      </c>
      <c r="B1120" t="s">
        <v>9</v>
      </c>
      <c r="C1120">
        <v>2002</v>
      </c>
      <c r="D1120">
        <v>274</v>
      </c>
      <c r="E1120">
        <v>5</v>
      </c>
      <c r="F1120">
        <v>5</v>
      </c>
      <c r="G1120">
        <v>348.20333499999998</v>
      </c>
      <c r="H1120">
        <v>0.433411412</v>
      </c>
    </row>
    <row r="1121" spans="1:8" x14ac:dyDescent="0.3">
      <c r="A1121">
        <v>2016</v>
      </c>
      <c r="B1121" t="s">
        <v>9</v>
      </c>
      <c r="C1121">
        <v>2002</v>
      </c>
      <c r="D1121">
        <v>275</v>
      </c>
      <c r="E1121">
        <v>6</v>
      </c>
      <c r="F1121">
        <v>5</v>
      </c>
      <c r="G1121">
        <v>356.31163670000001</v>
      </c>
      <c r="H1121">
        <v>0.41540076300000001</v>
      </c>
    </row>
    <row r="1122" spans="1:8" x14ac:dyDescent="0.3">
      <c r="A1122">
        <v>2016</v>
      </c>
      <c r="B1122" t="s">
        <v>10</v>
      </c>
      <c r="C1122">
        <v>2004</v>
      </c>
      <c r="D1122">
        <v>257</v>
      </c>
      <c r="E1122">
        <v>-3</v>
      </c>
      <c r="F1122">
        <v>5</v>
      </c>
      <c r="G1122">
        <v>400.4733493</v>
      </c>
      <c r="H1122">
        <v>0.202742219</v>
      </c>
    </row>
    <row r="1123" spans="1:8" x14ac:dyDescent="0.3">
      <c r="A1123">
        <v>2016</v>
      </c>
      <c r="B1123" t="s">
        <v>10</v>
      </c>
      <c r="C1123">
        <v>2004</v>
      </c>
      <c r="D1123">
        <v>258</v>
      </c>
      <c r="E1123">
        <v>-2</v>
      </c>
      <c r="F1123">
        <v>5</v>
      </c>
      <c r="G1123">
        <v>403.68727740000003</v>
      </c>
      <c r="H1123">
        <v>0.195058602</v>
      </c>
    </row>
    <row r="1124" spans="1:8" x14ac:dyDescent="0.3">
      <c r="A1124">
        <v>2016</v>
      </c>
      <c r="B1124" t="s">
        <v>10</v>
      </c>
      <c r="C1124">
        <v>2004</v>
      </c>
      <c r="D1124">
        <v>259</v>
      </c>
      <c r="E1124">
        <v>-1</v>
      </c>
      <c r="F1124">
        <v>5</v>
      </c>
      <c r="G1124">
        <v>407.82836470000001</v>
      </c>
      <c r="H1124">
        <v>0.18795637900000001</v>
      </c>
    </row>
    <row r="1125" spans="1:8" x14ac:dyDescent="0.3">
      <c r="A1125">
        <v>2016</v>
      </c>
      <c r="B1125" t="s">
        <v>10</v>
      </c>
      <c r="C1125">
        <v>2004</v>
      </c>
      <c r="D1125">
        <v>260</v>
      </c>
      <c r="E1125">
        <v>0</v>
      </c>
      <c r="F1125">
        <v>5</v>
      </c>
      <c r="G1125">
        <v>444.94844599999999</v>
      </c>
      <c r="H1125">
        <v>0.41540348100000002</v>
      </c>
    </row>
    <row r="1126" spans="1:8" x14ac:dyDescent="0.3">
      <c r="A1126">
        <v>2016</v>
      </c>
      <c r="B1126" t="s">
        <v>10</v>
      </c>
      <c r="C1126">
        <v>2004</v>
      </c>
      <c r="D1126">
        <v>261</v>
      </c>
      <c r="E1126">
        <v>1</v>
      </c>
      <c r="F1126">
        <v>5</v>
      </c>
      <c r="G1126">
        <v>438.15701990000002</v>
      </c>
      <c r="H1126">
        <v>0.39546669600000001</v>
      </c>
    </row>
    <row r="1127" spans="1:8" x14ac:dyDescent="0.3">
      <c r="A1127">
        <v>2016</v>
      </c>
      <c r="B1127" t="s">
        <v>10</v>
      </c>
      <c r="C1127">
        <v>2004</v>
      </c>
      <c r="D1127">
        <v>262</v>
      </c>
      <c r="E1127">
        <v>2</v>
      </c>
      <c r="F1127">
        <v>5</v>
      </c>
      <c r="G1127">
        <v>445.0087226</v>
      </c>
      <c r="H1127">
        <v>0.37837784400000002</v>
      </c>
    </row>
    <row r="1128" spans="1:8" x14ac:dyDescent="0.3">
      <c r="A1128">
        <v>2016</v>
      </c>
      <c r="B1128" t="s">
        <v>10</v>
      </c>
      <c r="C1128">
        <v>2004</v>
      </c>
      <c r="D1128">
        <v>263</v>
      </c>
      <c r="E1128">
        <v>3</v>
      </c>
      <c r="F1128">
        <v>5</v>
      </c>
      <c r="G1128">
        <v>451.54040099999997</v>
      </c>
      <c r="H1128">
        <v>0.36465360899999999</v>
      </c>
    </row>
    <row r="1129" spans="1:8" x14ac:dyDescent="0.3">
      <c r="A1129">
        <v>2016</v>
      </c>
      <c r="B1129" t="s">
        <v>10</v>
      </c>
      <c r="C1129">
        <v>2004</v>
      </c>
      <c r="D1129">
        <v>264</v>
      </c>
      <c r="E1129">
        <v>4</v>
      </c>
      <c r="F1129">
        <v>5</v>
      </c>
      <c r="G1129">
        <v>458.17603179999998</v>
      </c>
      <c r="H1129">
        <v>0.35119613700000002</v>
      </c>
    </row>
    <row r="1130" spans="1:8" x14ac:dyDescent="0.3">
      <c r="A1130">
        <v>2016</v>
      </c>
      <c r="B1130" t="s">
        <v>10</v>
      </c>
      <c r="C1130">
        <v>2004</v>
      </c>
      <c r="D1130">
        <v>265</v>
      </c>
      <c r="E1130">
        <v>5</v>
      </c>
      <c r="F1130">
        <v>5</v>
      </c>
      <c r="G1130">
        <v>464.49665149999998</v>
      </c>
      <c r="H1130">
        <v>0.33837959400000001</v>
      </c>
    </row>
    <row r="1131" spans="1:8" x14ac:dyDescent="0.3">
      <c r="A1131">
        <v>2016</v>
      </c>
      <c r="B1131" t="s">
        <v>10</v>
      </c>
      <c r="C1131">
        <v>2004</v>
      </c>
      <c r="D1131">
        <v>266</v>
      </c>
      <c r="E1131">
        <v>6</v>
      </c>
      <c r="F1131">
        <v>5</v>
      </c>
      <c r="G1131">
        <v>470.27966309999999</v>
      </c>
      <c r="H1131">
        <v>0.32529327299999999</v>
      </c>
    </row>
    <row r="1132" spans="1:8" x14ac:dyDescent="0.3">
      <c r="A1132">
        <v>2016</v>
      </c>
      <c r="B1132" t="s">
        <v>11</v>
      </c>
      <c r="C1132">
        <v>2005</v>
      </c>
      <c r="D1132">
        <v>88</v>
      </c>
      <c r="E1132">
        <v>-3</v>
      </c>
      <c r="F1132">
        <v>5</v>
      </c>
      <c r="G1132">
        <v>831.47339750000003</v>
      </c>
      <c r="H1132">
        <v>0.29690460699999999</v>
      </c>
    </row>
    <row r="1133" spans="1:8" x14ac:dyDescent="0.3">
      <c r="A1133">
        <v>2016</v>
      </c>
      <c r="B1133" t="s">
        <v>11</v>
      </c>
      <c r="C1133">
        <v>2005</v>
      </c>
      <c r="D1133">
        <v>89</v>
      </c>
      <c r="E1133">
        <v>-2</v>
      </c>
      <c r="F1133">
        <v>5</v>
      </c>
      <c r="G1133">
        <v>827.49400219999995</v>
      </c>
      <c r="H1133">
        <v>0.28965258799999999</v>
      </c>
    </row>
    <row r="1134" spans="1:8" x14ac:dyDescent="0.3">
      <c r="A1134">
        <v>2016</v>
      </c>
      <c r="B1134" t="s">
        <v>11</v>
      </c>
      <c r="C1134">
        <v>2005</v>
      </c>
      <c r="D1134">
        <v>90</v>
      </c>
      <c r="E1134">
        <v>-1</v>
      </c>
      <c r="F1134">
        <v>5</v>
      </c>
      <c r="G1134">
        <v>838.27996929999995</v>
      </c>
      <c r="H1134">
        <v>0.38805152399999998</v>
      </c>
    </row>
    <row r="1135" spans="1:8" x14ac:dyDescent="0.3">
      <c r="A1135">
        <v>2016</v>
      </c>
      <c r="B1135" t="s">
        <v>11</v>
      </c>
      <c r="C1135">
        <v>2005</v>
      </c>
      <c r="D1135">
        <v>91</v>
      </c>
      <c r="E1135">
        <v>0</v>
      </c>
      <c r="F1135">
        <v>5</v>
      </c>
      <c r="G1135">
        <v>872.18993030000001</v>
      </c>
      <c r="H1135">
        <v>0.65514880200000003</v>
      </c>
    </row>
    <row r="1136" spans="1:8" x14ac:dyDescent="0.3">
      <c r="A1136">
        <v>2016</v>
      </c>
      <c r="B1136" t="s">
        <v>11</v>
      </c>
      <c r="C1136">
        <v>2005</v>
      </c>
      <c r="D1136">
        <v>92</v>
      </c>
      <c r="E1136">
        <v>1</v>
      </c>
      <c r="F1136">
        <v>5</v>
      </c>
      <c r="G1136">
        <v>862.31780270000002</v>
      </c>
      <c r="H1136">
        <v>0.66422130199999996</v>
      </c>
    </row>
    <row r="1137" spans="1:8" x14ac:dyDescent="0.3">
      <c r="A1137">
        <v>2016</v>
      </c>
      <c r="B1137" t="s">
        <v>11</v>
      </c>
      <c r="C1137">
        <v>2005</v>
      </c>
      <c r="D1137">
        <v>93</v>
      </c>
      <c r="E1137">
        <v>2</v>
      </c>
      <c r="F1137">
        <v>5</v>
      </c>
      <c r="G1137">
        <v>864.19273869999995</v>
      </c>
      <c r="H1137">
        <v>0.64847586000000002</v>
      </c>
    </row>
    <row r="1138" spans="1:8" x14ac:dyDescent="0.3">
      <c r="A1138">
        <v>2016</v>
      </c>
      <c r="B1138" t="s">
        <v>11</v>
      </c>
      <c r="C1138">
        <v>2005</v>
      </c>
      <c r="D1138">
        <v>94</v>
      </c>
      <c r="E1138">
        <v>3</v>
      </c>
      <c r="F1138">
        <v>5</v>
      </c>
      <c r="G1138">
        <v>867.72745970000005</v>
      </c>
      <c r="H1138">
        <v>0.63428826199999999</v>
      </c>
    </row>
    <row r="1139" spans="1:8" x14ac:dyDescent="0.3">
      <c r="A1139">
        <v>2016</v>
      </c>
      <c r="B1139" t="s">
        <v>11</v>
      </c>
      <c r="C1139">
        <v>2005</v>
      </c>
      <c r="D1139">
        <v>95</v>
      </c>
      <c r="E1139">
        <v>4</v>
      </c>
      <c r="F1139">
        <v>5</v>
      </c>
      <c r="G1139">
        <v>871.61903789999997</v>
      </c>
      <c r="H1139">
        <v>0.61971971599999998</v>
      </c>
    </row>
    <row r="1140" spans="1:8" x14ac:dyDescent="0.3">
      <c r="A1140">
        <v>2016</v>
      </c>
      <c r="B1140" t="s">
        <v>11</v>
      </c>
      <c r="C1140">
        <v>2005</v>
      </c>
      <c r="D1140">
        <v>96</v>
      </c>
      <c r="E1140">
        <v>5</v>
      </c>
      <c r="F1140">
        <v>5</v>
      </c>
      <c r="G1140">
        <v>874.87981709999997</v>
      </c>
      <c r="H1140">
        <v>0.60457583299999995</v>
      </c>
    </row>
    <row r="1141" spans="1:8" x14ac:dyDescent="0.3">
      <c r="A1141">
        <v>2016</v>
      </c>
      <c r="B1141" t="s">
        <v>11</v>
      </c>
      <c r="C1141">
        <v>2005</v>
      </c>
      <c r="D1141">
        <v>97</v>
      </c>
      <c r="E1141">
        <v>6</v>
      </c>
      <c r="F1141">
        <v>5</v>
      </c>
      <c r="G1141">
        <v>898.00524089999999</v>
      </c>
      <c r="H1141">
        <v>0.71515322999999997</v>
      </c>
    </row>
    <row r="1142" spans="1:8" x14ac:dyDescent="0.3">
      <c r="A1142">
        <v>2016</v>
      </c>
      <c r="B1142" t="s">
        <v>12</v>
      </c>
      <c r="C1142">
        <v>2005</v>
      </c>
      <c r="D1142">
        <v>118</v>
      </c>
      <c r="E1142">
        <v>-3</v>
      </c>
      <c r="F1142">
        <v>5</v>
      </c>
      <c r="G1142">
        <v>960.71068939999998</v>
      </c>
      <c r="H1142">
        <v>0.50700785800000003</v>
      </c>
    </row>
    <row r="1143" spans="1:8" x14ac:dyDescent="0.3">
      <c r="A1143">
        <v>2016</v>
      </c>
      <c r="B1143" t="s">
        <v>12</v>
      </c>
      <c r="C1143">
        <v>2005</v>
      </c>
      <c r="D1143">
        <v>119</v>
      </c>
      <c r="E1143">
        <v>-2</v>
      </c>
      <c r="F1143">
        <v>5</v>
      </c>
      <c r="G1143">
        <v>959.18876660000001</v>
      </c>
      <c r="H1143">
        <v>0.49433713299999998</v>
      </c>
    </row>
    <row r="1144" spans="1:8" x14ac:dyDescent="0.3">
      <c r="A1144">
        <v>2016</v>
      </c>
      <c r="B1144" t="s">
        <v>12</v>
      </c>
      <c r="C1144">
        <v>2005</v>
      </c>
      <c r="D1144">
        <v>120</v>
      </c>
      <c r="E1144">
        <v>-1</v>
      </c>
      <c r="F1144">
        <v>5</v>
      </c>
      <c r="G1144">
        <v>957.74447510000005</v>
      </c>
      <c r="H1144">
        <v>0.48193760600000002</v>
      </c>
    </row>
    <row r="1145" spans="1:8" x14ac:dyDescent="0.3">
      <c r="A1145">
        <v>2016</v>
      </c>
      <c r="B1145" t="s">
        <v>12</v>
      </c>
      <c r="C1145">
        <v>2005</v>
      </c>
      <c r="D1145">
        <v>121</v>
      </c>
      <c r="E1145">
        <v>0</v>
      </c>
      <c r="F1145">
        <v>5</v>
      </c>
      <c r="G1145">
        <v>984.31377759999998</v>
      </c>
      <c r="H1145">
        <v>0.64680194300000005</v>
      </c>
    </row>
    <row r="1146" spans="1:8" x14ac:dyDescent="0.3">
      <c r="A1146">
        <v>2016</v>
      </c>
      <c r="B1146" t="s">
        <v>12</v>
      </c>
      <c r="C1146">
        <v>2005</v>
      </c>
      <c r="D1146">
        <v>122</v>
      </c>
      <c r="E1146">
        <v>1</v>
      </c>
      <c r="F1146">
        <v>5</v>
      </c>
      <c r="G1146">
        <v>975.11969580000004</v>
      </c>
      <c r="H1146">
        <v>0.63009676000000003</v>
      </c>
    </row>
    <row r="1147" spans="1:8" x14ac:dyDescent="0.3">
      <c r="A1147">
        <v>2016</v>
      </c>
      <c r="B1147" t="s">
        <v>12</v>
      </c>
      <c r="C1147">
        <v>2005</v>
      </c>
      <c r="D1147">
        <v>123</v>
      </c>
      <c r="E1147">
        <v>2</v>
      </c>
      <c r="F1147">
        <v>5</v>
      </c>
      <c r="G1147">
        <v>976.48666860000003</v>
      </c>
      <c r="H1147">
        <v>0.61561281499999998</v>
      </c>
    </row>
    <row r="1148" spans="1:8" x14ac:dyDescent="0.3">
      <c r="A1148">
        <v>2016</v>
      </c>
      <c r="B1148" t="s">
        <v>12</v>
      </c>
      <c r="C1148">
        <v>2005</v>
      </c>
      <c r="D1148">
        <v>124</v>
      </c>
      <c r="E1148">
        <v>3</v>
      </c>
      <c r="F1148">
        <v>5</v>
      </c>
      <c r="G1148">
        <v>977.8971871</v>
      </c>
      <c r="H1148">
        <v>0.60205200599999997</v>
      </c>
    </row>
    <row r="1149" spans="1:8" x14ac:dyDescent="0.3">
      <c r="A1149">
        <v>2016</v>
      </c>
      <c r="B1149" t="s">
        <v>12</v>
      </c>
      <c r="C1149">
        <v>2005</v>
      </c>
      <c r="D1149">
        <v>125</v>
      </c>
      <c r="E1149">
        <v>4</v>
      </c>
      <c r="F1149">
        <v>5</v>
      </c>
      <c r="G1149">
        <v>979.61489219999999</v>
      </c>
      <c r="H1149">
        <v>0.58844461000000003</v>
      </c>
    </row>
    <row r="1150" spans="1:8" x14ac:dyDescent="0.3">
      <c r="A1150">
        <v>2016</v>
      </c>
      <c r="B1150" t="s">
        <v>12</v>
      </c>
      <c r="C1150">
        <v>2005</v>
      </c>
      <c r="D1150">
        <v>126</v>
      </c>
      <c r="E1150">
        <v>5</v>
      </c>
      <c r="F1150">
        <v>5</v>
      </c>
      <c r="G1150">
        <v>981.40445939999995</v>
      </c>
      <c r="H1150">
        <v>0.57467574600000004</v>
      </c>
    </row>
    <row r="1151" spans="1:8" x14ac:dyDescent="0.3">
      <c r="A1151">
        <v>2016</v>
      </c>
      <c r="B1151" t="s">
        <v>12</v>
      </c>
      <c r="C1151">
        <v>2005</v>
      </c>
      <c r="D1151">
        <v>127</v>
      </c>
      <c r="E1151">
        <v>6</v>
      </c>
      <c r="F1151">
        <v>5</v>
      </c>
      <c r="G1151">
        <v>982.67451029999995</v>
      </c>
      <c r="H1151">
        <v>0.562085265</v>
      </c>
    </row>
    <row r="1152" spans="1:8" x14ac:dyDescent="0.3">
      <c r="A1152">
        <v>2016</v>
      </c>
      <c r="B1152" t="s">
        <v>8</v>
      </c>
      <c r="C1152">
        <v>2001</v>
      </c>
      <c r="D1152">
        <v>159</v>
      </c>
      <c r="E1152">
        <v>-3</v>
      </c>
      <c r="F1152">
        <v>6</v>
      </c>
      <c r="G1152">
        <v>257.8312042</v>
      </c>
    </row>
    <row r="1153" spans="1:7" x14ac:dyDescent="0.3">
      <c r="A1153">
        <v>2016</v>
      </c>
      <c r="B1153" t="s">
        <v>8</v>
      </c>
      <c r="C1153">
        <v>2001</v>
      </c>
      <c r="D1153">
        <v>160</v>
      </c>
      <c r="E1153">
        <v>-2</v>
      </c>
      <c r="F1153">
        <v>6</v>
      </c>
      <c r="G1153">
        <v>252.3654975</v>
      </c>
    </row>
    <row r="1154" spans="1:7" x14ac:dyDescent="0.3">
      <c r="A1154">
        <v>2016</v>
      </c>
      <c r="B1154" t="s">
        <v>8</v>
      </c>
      <c r="C1154">
        <v>2001</v>
      </c>
      <c r="D1154">
        <v>161</v>
      </c>
      <c r="E1154">
        <v>-1</v>
      </c>
      <c r="F1154">
        <v>6</v>
      </c>
      <c r="G1154">
        <v>248.60201079999999</v>
      </c>
    </row>
    <row r="1155" spans="1:7" x14ac:dyDescent="0.3">
      <c r="A1155">
        <v>2016</v>
      </c>
      <c r="B1155" t="s">
        <v>8</v>
      </c>
      <c r="C1155">
        <v>2001</v>
      </c>
      <c r="D1155">
        <v>162</v>
      </c>
      <c r="E1155">
        <v>0</v>
      </c>
      <c r="F1155">
        <v>6</v>
      </c>
      <c r="G1155">
        <v>254.42500459999999</v>
      </c>
    </row>
    <row r="1156" spans="1:7" x14ac:dyDescent="0.3">
      <c r="A1156">
        <v>2016</v>
      </c>
      <c r="B1156" t="s">
        <v>8</v>
      </c>
      <c r="C1156">
        <v>2001</v>
      </c>
      <c r="D1156">
        <v>163</v>
      </c>
      <c r="E1156">
        <v>1</v>
      </c>
      <c r="F1156">
        <v>6</v>
      </c>
      <c r="G1156">
        <v>251.10540610000001</v>
      </c>
    </row>
    <row r="1157" spans="1:7" x14ac:dyDescent="0.3">
      <c r="A1157">
        <v>2016</v>
      </c>
      <c r="B1157" t="s">
        <v>8</v>
      </c>
      <c r="C1157">
        <v>2001</v>
      </c>
      <c r="D1157">
        <v>164</v>
      </c>
      <c r="E1157">
        <v>2</v>
      </c>
      <c r="F1157">
        <v>6</v>
      </c>
      <c r="G1157">
        <v>245.1787467</v>
      </c>
    </row>
    <row r="1158" spans="1:7" x14ac:dyDescent="0.3">
      <c r="A1158">
        <v>2016</v>
      </c>
      <c r="B1158" t="s">
        <v>8</v>
      </c>
      <c r="C1158">
        <v>2001</v>
      </c>
      <c r="D1158">
        <v>165</v>
      </c>
      <c r="E1158">
        <v>3</v>
      </c>
      <c r="F1158">
        <v>6</v>
      </c>
      <c r="G1158">
        <v>240.69755230000001</v>
      </c>
    </row>
    <row r="1159" spans="1:7" x14ac:dyDescent="0.3">
      <c r="A1159">
        <v>2016</v>
      </c>
      <c r="B1159" t="s">
        <v>8</v>
      </c>
      <c r="C1159">
        <v>2001</v>
      </c>
      <c r="D1159">
        <v>166</v>
      </c>
      <c r="E1159">
        <v>4</v>
      </c>
      <c r="F1159">
        <v>6</v>
      </c>
      <c r="G1159">
        <v>235.29800119999999</v>
      </c>
    </row>
    <row r="1160" spans="1:7" x14ac:dyDescent="0.3">
      <c r="A1160">
        <v>2016</v>
      </c>
      <c r="B1160" t="s">
        <v>8</v>
      </c>
      <c r="C1160">
        <v>2001</v>
      </c>
      <c r="D1160">
        <v>167</v>
      </c>
      <c r="E1160">
        <v>5</v>
      </c>
      <c r="F1160">
        <v>6</v>
      </c>
      <c r="G1160">
        <v>230.44522480000001</v>
      </c>
    </row>
    <row r="1161" spans="1:7" x14ac:dyDescent="0.3">
      <c r="A1161">
        <v>2016</v>
      </c>
      <c r="B1161" t="s">
        <v>8</v>
      </c>
      <c r="C1161">
        <v>2001</v>
      </c>
      <c r="D1161">
        <v>168</v>
      </c>
      <c r="E1161">
        <v>6</v>
      </c>
      <c r="F1161">
        <v>6</v>
      </c>
      <c r="G1161">
        <v>225.4909337</v>
      </c>
    </row>
    <row r="1162" spans="1:7" x14ac:dyDescent="0.3">
      <c r="A1162">
        <v>2016</v>
      </c>
      <c r="B1162" t="s">
        <v>9</v>
      </c>
      <c r="C1162">
        <v>2002</v>
      </c>
      <c r="D1162">
        <v>266</v>
      </c>
      <c r="E1162">
        <v>-3</v>
      </c>
      <c r="F1162">
        <v>6</v>
      </c>
      <c r="G1162">
        <v>284.41733900000003</v>
      </c>
    </row>
    <row r="1163" spans="1:7" x14ac:dyDescent="0.3">
      <c r="A1163">
        <v>2016</v>
      </c>
      <c r="B1163" t="s">
        <v>9</v>
      </c>
      <c r="C1163">
        <v>2002</v>
      </c>
      <c r="D1163">
        <v>267</v>
      </c>
      <c r="E1163">
        <v>-2</v>
      </c>
      <c r="F1163">
        <v>6</v>
      </c>
      <c r="G1163">
        <v>285.05449320000002</v>
      </c>
    </row>
    <row r="1164" spans="1:7" x14ac:dyDescent="0.3">
      <c r="A1164">
        <v>2016</v>
      </c>
      <c r="B1164" t="s">
        <v>9</v>
      </c>
      <c r="C1164">
        <v>2002</v>
      </c>
      <c r="D1164">
        <v>268</v>
      </c>
      <c r="E1164">
        <v>-1</v>
      </c>
      <c r="F1164">
        <v>6</v>
      </c>
      <c r="G1164">
        <v>299.76554010000001</v>
      </c>
    </row>
    <row r="1165" spans="1:7" x14ac:dyDescent="0.3">
      <c r="A1165">
        <v>2016</v>
      </c>
      <c r="B1165" t="s">
        <v>9</v>
      </c>
      <c r="C1165">
        <v>2002</v>
      </c>
      <c r="D1165">
        <v>269</v>
      </c>
      <c r="E1165">
        <v>0</v>
      </c>
      <c r="F1165">
        <v>6</v>
      </c>
      <c r="G1165">
        <v>313.24375370000001</v>
      </c>
    </row>
    <row r="1166" spans="1:7" x14ac:dyDescent="0.3">
      <c r="A1166">
        <v>2016</v>
      </c>
      <c r="B1166" t="s">
        <v>9</v>
      </c>
      <c r="C1166">
        <v>2002</v>
      </c>
      <c r="D1166">
        <v>270</v>
      </c>
      <c r="E1166">
        <v>1</v>
      </c>
      <c r="F1166">
        <v>6</v>
      </c>
      <c r="G1166">
        <v>314.21977679999998</v>
      </c>
    </row>
    <row r="1167" spans="1:7" x14ac:dyDescent="0.3">
      <c r="A1167">
        <v>2016</v>
      </c>
      <c r="B1167" t="s">
        <v>9</v>
      </c>
      <c r="C1167">
        <v>2002</v>
      </c>
      <c r="D1167">
        <v>271</v>
      </c>
      <c r="E1167">
        <v>2</v>
      </c>
      <c r="F1167">
        <v>6</v>
      </c>
      <c r="G1167">
        <v>317.87248369999998</v>
      </c>
    </row>
    <row r="1168" spans="1:7" x14ac:dyDescent="0.3">
      <c r="A1168">
        <v>2016</v>
      </c>
      <c r="B1168" t="s">
        <v>9</v>
      </c>
      <c r="C1168">
        <v>2002</v>
      </c>
      <c r="D1168">
        <v>272</v>
      </c>
      <c r="E1168">
        <v>3</v>
      </c>
      <c r="F1168">
        <v>6</v>
      </c>
      <c r="G1168">
        <v>321.80862500000001</v>
      </c>
    </row>
    <row r="1169" spans="1:7" x14ac:dyDescent="0.3">
      <c r="A1169">
        <v>2016</v>
      </c>
      <c r="B1169" t="s">
        <v>9</v>
      </c>
      <c r="C1169">
        <v>2002</v>
      </c>
      <c r="D1169">
        <v>273</v>
      </c>
      <c r="E1169">
        <v>4</v>
      </c>
      <c r="F1169">
        <v>6</v>
      </c>
      <c r="G1169">
        <v>325.47021480000001</v>
      </c>
    </row>
    <row r="1170" spans="1:7" x14ac:dyDescent="0.3">
      <c r="A1170">
        <v>2016</v>
      </c>
      <c r="B1170" t="s">
        <v>9</v>
      </c>
      <c r="C1170">
        <v>2002</v>
      </c>
      <c r="D1170">
        <v>274</v>
      </c>
      <c r="E1170">
        <v>5</v>
      </c>
      <c r="F1170">
        <v>6</v>
      </c>
      <c r="G1170">
        <v>330.31516269999997</v>
      </c>
    </row>
    <row r="1171" spans="1:7" x14ac:dyDescent="0.3">
      <c r="A1171">
        <v>2016</v>
      </c>
      <c r="B1171" t="s">
        <v>9</v>
      </c>
      <c r="C1171">
        <v>2002</v>
      </c>
      <c r="D1171">
        <v>275</v>
      </c>
      <c r="E1171">
        <v>6</v>
      </c>
      <c r="F1171">
        <v>6</v>
      </c>
      <c r="G1171">
        <v>332.99084390000002</v>
      </c>
    </row>
    <row r="1172" spans="1:7" x14ac:dyDescent="0.3">
      <c r="A1172">
        <v>2016</v>
      </c>
      <c r="B1172" t="s">
        <v>10</v>
      </c>
      <c r="C1172">
        <v>2004</v>
      </c>
      <c r="D1172">
        <v>257</v>
      </c>
      <c r="E1172">
        <v>-3</v>
      </c>
      <c r="F1172">
        <v>6</v>
      </c>
      <c r="G1172">
        <v>334.78521569999998</v>
      </c>
    </row>
    <row r="1173" spans="1:7" x14ac:dyDescent="0.3">
      <c r="A1173">
        <v>2016</v>
      </c>
      <c r="B1173" t="s">
        <v>10</v>
      </c>
      <c r="C1173">
        <v>2004</v>
      </c>
      <c r="D1173">
        <v>258</v>
      </c>
      <c r="E1173">
        <v>-2</v>
      </c>
      <c r="F1173">
        <v>6</v>
      </c>
      <c r="G1173">
        <v>333.83129120000001</v>
      </c>
    </row>
    <row r="1174" spans="1:7" x14ac:dyDescent="0.3">
      <c r="A1174">
        <v>2016</v>
      </c>
      <c r="B1174" t="s">
        <v>10</v>
      </c>
      <c r="C1174">
        <v>2004</v>
      </c>
      <c r="D1174">
        <v>259</v>
      </c>
      <c r="E1174">
        <v>-1</v>
      </c>
      <c r="F1174">
        <v>6</v>
      </c>
      <c r="G1174">
        <v>333.43998570000002</v>
      </c>
    </row>
    <row r="1175" spans="1:7" x14ac:dyDescent="0.3">
      <c r="A1175">
        <v>2016</v>
      </c>
      <c r="B1175" t="s">
        <v>10</v>
      </c>
      <c r="C1175">
        <v>2004</v>
      </c>
      <c r="D1175">
        <v>260</v>
      </c>
      <c r="E1175">
        <v>0</v>
      </c>
      <c r="F1175">
        <v>6</v>
      </c>
      <c r="G1175">
        <v>355.17329469999999</v>
      </c>
    </row>
    <row r="1176" spans="1:7" x14ac:dyDescent="0.3">
      <c r="A1176">
        <v>2016</v>
      </c>
      <c r="B1176" t="s">
        <v>10</v>
      </c>
      <c r="C1176">
        <v>2004</v>
      </c>
      <c r="D1176">
        <v>261</v>
      </c>
      <c r="E1176">
        <v>1</v>
      </c>
      <c r="F1176">
        <v>6</v>
      </c>
      <c r="G1176">
        <v>350.09434909999999</v>
      </c>
    </row>
    <row r="1177" spans="1:7" x14ac:dyDescent="0.3">
      <c r="A1177">
        <v>2016</v>
      </c>
      <c r="B1177" t="s">
        <v>10</v>
      </c>
      <c r="C1177">
        <v>2004</v>
      </c>
      <c r="D1177">
        <v>262</v>
      </c>
      <c r="E1177">
        <v>2</v>
      </c>
      <c r="F1177">
        <v>6</v>
      </c>
      <c r="G1177">
        <v>351.94183249999998</v>
      </c>
    </row>
    <row r="1178" spans="1:7" x14ac:dyDescent="0.3">
      <c r="A1178">
        <v>2016</v>
      </c>
      <c r="B1178" t="s">
        <v>10</v>
      </c>
      <c r="C1178">
        <v>2004</v>
      </c>
      <c r="D1178">
        <v>263</v>
      </c>
      <c r="E1178">
        <v>3</v>
      </c>
      <c r="F1178">
        <v>6</v>
      </c>
      <c r="G1178">
        <v>353.6034525</v>
      </c>
    </row>
    <row r="1179" spans="1:7" x14ac:dyDescent="0.3">
      <c r="A1179">
        <v>2016</v>
      </c>
      <c r="B1179" t="s">
        <v>10</v>
      </c>
      <c r="C1179">
        <v>2004</v>
      </c>
      <c r="D1179">
        <v>264</v>
      </c>
      <c r="E1179">
        <v>4</v>
      </c>
      <c r="F1179">
        <v>6</v>
      </c>
      <c r="G1179">
        <v>355.36359229999999</v>
      </c>
    </row>
    <row r="1180" spans="1:7" x14ac:dyDescent="0.3">
      <c r="A1180">
        <v>2016</v>
      </c>
      <c r="B1180" t="s">
        <v>10</v>
      </c>
      <c r="C1180">
        <v>2004</v>
      </c>
      <c r="D1180">
        <v>265</v>
      </c>
      <c r="E1180">
        <v>5</v>
      </c>
      <c r="F1180">
        <v>6</v>
      </c>
      <c r="G1180">
        <v>356.69167759999999</v>
      </c>
    </row>
    <row r="1181" spans="1:7" x14ac:dyDescent="0.3">
      <c r="A1181">
        <v>2016</v>
      </c>
      <c r="B1181" t="s">
        <v>10</v>
      </c>
      <c r="C1181">
        <v>2004</v>
      </c>
      <c r="D1181">
        <v>266</v>
      </c>
      <c r="E1181">
        <v>6</v>
      </c>
      <c r="F1181">
        <v>6</v>
      </c>
      <c r="G1181">
        <v>357.72592229999998</v>
      </c>
    </row>
    <row r="1182" spans="1:7" x14ac:dyDescent="0.3">
      <c r="A1182">
        <v>2016</v>
      </c>
      <c r="B1182" t="s">
        <v>11</v>
      </c>
      <c r="C1182">
        <v>2005</v>
      </c>
      <c r="D1182">
        <v>88</v>
      </c>
      <c r="E1182">
        <v>-3</v>
      </c>
      <c r="F1182">
        <v>6</v>
      </c>
      <c r="G1182">
        <v>511.49055399999997</v>
      </c>
    </row>
    <row r="1183" spans="1:7" x14ac:dyDescent="0.3">
      <c r="A1183">
        <v>2016</v>
      </c>
      <c r="B1183" t="s">
        <v>11</v>
      </c>
      <c r="C1183">
        <v>2005</v>
      </c>
      <c r="D1183">
        <v>89</v>
      </c>
      <c r="E1183">
        <v>-2</v>
      </c>
      <c r="F1183">
        <v>6</v>
      </c>
      <c r="G1183">
        <v>506.06987140000001</v>
      </c>
    </row>
    <row r="1184" spans="1:7" x14ac:dyDescent="0.3">
      <c r="A1184">
        <v>2016</v>
      </c>
      <c r="B1184" t="s">
        <v>11</v>
      </c>
      <c r="C1184">
        <v>2005</v>
      </c>
      <c r="D1184">
        <v>90</v>
      </c>
      <c r="E1184">
        <v>-1</v>
      </c>
      <c r="F1184">
        <v>6</v>
      </c>
      <c r="G1184">
        <v>511.37635360000002</v>
      </c>
    </row>
    <row r="1185" spans="1:7" x14ac:dyDescent="0.3">
      <c r="A1185">
        <v>2016</v>
      </c>
      <c r="B1185" t="s">
        <v>11</v>
      </c>
      <c r="C1185">
        <v>2005</v>
      </c>
      <c r="D1185">
        <v>91</v>
      </c>
      <c r="E1185">
        <v>0</v>
      </c>
      <c r="F1185">
        <v>6</v>
      </c>
      <c r="G1185">
        <v>534.04476820000002</v>
      </c>
    </row>
    <row r="1186" spans="1:7" x14ac:dyDescent="0.3">
      <c r="A1186">
        <v>2016</v>
      </c>
      <c r="B1186" t="s">
        <v>11</v>
      </c>
      <c r="C1186">
        <v>2005</v>
      </c>
      <c r="D1186">
        <v>92</v>
      </c>
      <c r="E1186">
        <v>1</v>
      </c>
      <c r="F1186">
        <v>6</v>
      </c>
      <c r="G1186">
        <v>529.40647449999994</v>
      </c>
    </row>
    <row r="1187" spans="1:7" x14ac:dyDescent="0.3">
      <c r="A1187">
        <v>2016</v>
      </c>
      <c r="B1187" t="s">
        <v>11</v>
      </c>
      <c r="C1187">
        <v>2005</v>
      </c>
      <c r="D1187">
        <v>93</v>
      </c>
      <c r="E1187">
        <v>2</v>
      </c>
      <c r="F1187">
        <v>6</v>
      </c>
      <c r="G1187">
        <v>530.4145542</v>
      </c>
    </row>
    <row r="1188" spans="1:7" x14ac:dyDescent="0.3">
      <c r="A1188">
        <v>2016</v>
      </c>
      <c r="B1188" t="s">
        <v>11</v>
      </c>
      <c r="C1188">
        <v>2005</v>
      </c>
      <c r="D1188">
        <v>94</v>
      </c>
      <c r="E1188">
        <v>3</v>
      </c>
      <c r="F1188">
        <v>6</v>
      </c>
      <c r="G1188">
        <v>532.14960710000003</v>
      </c>
    </row>
    <row r="1189" spans="1:7" x14ac:dyDescent="0.3">
      <c r="A1189">
        <v>2016</v>
      </c>
      <c r="B1189" t="s">
        <v>11</v>
      </c>
      <c r="C1189">
        <v>2005</v>
      </c>
      <c r="D1189">
        <v>95</v>
      </c>
      <c r="E1189">
        <v>4</v>
      </c>
      <c r="F1189">
        <v>6</v>
      </c>
      <c r="G1189">
        <v>533.62871319999999</v>
      </c>
    </row>
    <row r="1190" spans="1:7" x14ac:dyDescent="0.3">
      <c r="A1190">
        <v>2016</v>
      </c>
      <c r="B1190" t="s">
        <v>11</v>
      </c>
      <c r="C1190">
        <v>2005</v>
      </c>
      <c r="D1190">
        <v>96</v>
      </c>
      <c r="E1190">
        <v>5</v>
      </c>
      <c r="F1190">
        <v>6</v>
      </c>
      <c r="G1190">
        <v>534.62798659999999</v>
      </c>
    </row>
    <row r="1191" spans="1:7" x14ac:dyDescent="0.3">
      <c r="A1191">
        <v>2016</v>
      </c>
      <c r="B1191" t="s">
        <v>11</v>
      </c>
      <c r="C1191">
        <v>2005</v>
      </c>
      <c r="D1191">
        <v>97</v>
      </c>
      <c r="E1191">
        <v>6</v>
      </c>
      <c r="F1191">
        <v>6</v>
      </c>
      <c r="G1191">
        <v>549.10394340000005</v>
      </c>
    </row>
    <row r="1192" spans="1:7" x14ac:dyDescent="0.3">
      <c r="A1192">
        <v>2016</v>
      </c>
      <c r="B1192" t="s">
        <v>12</v>
      </c>
      <c r="C1192">
        <v>2005</v>
      </c>
      <c r="D1192">
        <v>118</v>
      </c>
      <c r="E1192">
        <v>-3</v>
      </c>
      <c r="F1192">
        <v>6</v>
      </c>
      <c r="G1192">
        <v>645.63101010000003</v>
      </c>
    </row>
    <row r="1193" spans="1:7" x14ac:dyDescent="0.3">
      <c r="A1193">
        <v>2016</v>
      </c>
      <c r="B1193" t="s">
        <v>12</v>
      </c>
      <c r="C1193">
        <v>2005</v>
      </c>
      <c r="D1193">
        <v>119</v>
      </c>
      <c r="E1193">
        <v>-2</v>
      </c>
      <c r="F1193">
        <v>6</v>
      </c>
      <c r="G1193">
        <v>654.72106169999995</v>
      </c>
    </row>
    <row r="1194" spans="1:7" x14ac:dyDescent="0.3">
      <c r="A1194">
        <v>2016</v>
      </c>
      <c r="B1194" t="s">
        <v>12</v>
      </c>
      <c r="C1194">
        <v>2005</v>
      </c>
      <c r="D1194">
        <v>120</v>
      </c>
      <c r="E1194">
        <v>-1</v>
      </c>
      <c r="F1194">
        <v>6</v>
      </c>
      <c r="G1194">
        <v>664.12321959999997</v>
      </c>
    </row>
    <row r="1195" spans="1:7" x14ac:dyDescent="0.3">
      <c r="A1195">
        <v>2016</v>
      </c>
      <c r="B1195" t="s">
        <v>12</v>
      </c>
      <c r="C1195">
        <v>2005</v>
      </c>
      <c r="D1195">
        <v>121</v>
      </c>
      <c r="E1195">
        <v>0</v>
      </c>
      <c r="F1195">
        <v>6</v>
      </c>
      <c r="G1195">
        <v>692.63758440000004</v>
      </c>
    </row>
    <row r="1196" spans="1:7" x14ac:dyDescent="0.3">
      <c r="A1196">
        <v>2016</v>
      </c>
      <c r="B1196" t="s">
        <v>12</v>
      </c>
      <c r="C1196">
        <v>2005</v>
      </c>
      <c r="D1196">
        <v>122</v>
      </c>
      <c r="E1196">
        <v>1</v>
      </c>
      <c r="F1196">
        <v>6</v>
      </c>
      <c r="G1196">
        <v>699.8478212</v>
      </c>
    </row>
    <row r="1197" spans="1:7" x14ac:dyDescent="0.3">
      <c r="A1197">
        <v>2016</v>
      </c>
      <c r="B1197" t="s">
        <v>12</v>
      </c>
      <c r="C1197">
        <v>2005</v>
      </c>
      <c r="D1197">
        <v>123</v>
      </c>
      <c r="E1197">
        <v>2</v>
      </c>
      <c r="F1197">
        <v>6</v>
      </c>
      <c r="G1197">
        <v>712.23551129999998</v>
      </c>
    </row>
    <row r="1198" spans="1:7" x14ac:dyDescent="0.3">
      <c r="A1198">
        <v>2016</v>
      </c>
      <c r="B1198" t="s">
        <v>12</v>
      </c>
      <c r="C1198">
        <v>2005</v>
      </c>
      <c r="D1198">
        <v>124</v>
      </c>
      <c r="E1198">
        <v>3</v>
      </c>
      <c r="F1198">
        <v>6</v>
      </c>
      <c r="G1198">
        <v>724.83137160000001</v>
      </c>
    </row>
    <row r="1199" spans="1:7" x14ac:dyDescent="0.3">
      <c r="A1199">
        <v>2016</v>
      </c>
      <c r="B1199" t="s">
        <v>12</v>
      </c>
      <c r="C1199">
        <v>2005</v>
      </c>
      <c r="D1199">
        <v>125</v>
      </c>
      <c r="E1199">
        <v>4</v>
      </c>
      <c r="F1199">
        <v>6</v>
      </c>
      <c r="G1199">
        <v>737.43142620000003</v>
      </c>
    </row>
    <row r="1200" spans="1:7" x14ac:dyDescent="0.3">
      <c r="A1200">
        <v>2016</v>
      </c>
      <c r="B1200" t="s">
        <v>12</v>
      </c>
      <c r="C1200">
        <v>2005</v>
      </c>
      <c r="D1200">
        <v>126</v>
      </c>
      <c r="E1200">
        <v>5</v>
      </c>
      <c r="F1200">
        <v>6</v>
      </c>
      <c r="G1200">
        <v>750.03528940000001</v>
      </c>
    </row>
    <row r="1201" spans="1:7" x14ac:dyDescent="0.3">
      <c r="A1201">
        <v>2016</v>
      </c>
      <c r="B1201" t="s">
        <v>12</v>
      </c>
      <c r="C1201">
        <v>2005</v>
      </c>
      <c r="D1201">
        <v>127</v>
      </c>
      <c r="E1201">
        <v>6</v>
      </c>
      <c r="F1201">
        <v>6</v>
      </c>
      <c r="G1201">
        <v>762.21333849999996</v>
      </c>
    </row>
  </sheetData>
  <sortState xmlns:xlrd2="http://schemas.microsoft.com/office/spreadsheetml/2017/richdata2" ref="A2:I1201">
    <sortCondition ref="A2:A1201"/>
    <sortCondition ref="F2:F1201"/>
    <sortCondition ref="B2:B1201"/>
    <sortCondition ref="E2:E1201"/>
  </sortState>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3EA002-5D67-487B-A9F4-0E9BF22085F4}">
  <dimension ref="A1:CO1201"/>
  <sheetViews>
    <sheetView workbookViewId="0">
      <pane ySplit="1" topLeftCell="A2" activePane="bottomLeft" state="frozen"/>
      <selection pane="bottomLeft" activeCell="J2" sqref="J2"/>
    </sheetView>
  </sheetViews>
  <sheetFormatPr defaultRowHeight="14.4" x14ac:dyDescent="0.3"/>
  <cols>
    <col min="7" max="7" width="14.33203125" customWidth="1"/>
    <col min="8" max="8" width="13.44140625" customWidth="1"/>
    <col min="9" max="9" width="17.88671875" customWidth="1"/>
    <col min="11" max="11" width="12.33203125" customWidth="1"/>
  </cols>
  <sheetData>
    <row r="1" spans="1:93" x14ac:dyDescent="0.3">
      <c r="A1" t="s">
        <v>0</v>
      </c>
      <c r="B1" t="s">
        <v>1</v>
      </c>
      <c r="C1" t="s">
        <v>2</v>
      </c>
      <c r="D1" t="s">
        <v>3</v>
      </c>
      <c r="E1" t="s">
        <v>4</v>
      </c>
      <c r="F1" t="s">
        <v>5</v>
      </c>
      <c r="G1" t="s">
        <v>6</v>
      </c>
      <c r="H1" t="s">
        <v>7</v>
      </c>
      <c r="I1" t="s">
        <v>13</v>
      </c>
      <c r="J1" t="s">
        <v>27</v>
      </c>
      <c r="K1" t="s">
        <v>65</v>
      </c>
      <c r="AW1" t="s">
        <v>28</v>
      </c>
      <c r="AX1" t="s">
        <v>29</v>
      </c>
      <c r="AY1" t="s">
        <v>30</v>
      </c>
      <c r="AZ1" t="s">
        <v>31</v>
      </c>
      <c r="BA1" t="s">
        <v>32</v>
      </c>
      <c r="BB1" t="s">
        <v>33</v>
      </c>
      <c r="BC1" t="s">
        <v>34</v>
      </c>
      <c r="BD1" t="s">
        <v>35</v>
      </c>
      <c r="BE1" t="s">
        <v>40</v>
      </c>
      <c r="BF1" t="s">
        <v>36</v>
      </c>
      <c r="BG1" t="s">
        <v>37</v>
      </c>
      <c r="BH1" t="s">
        <v>38</v>
      </c>
      <c r="BI1" t="s">
        <v>39</v>
      </c>
      <c r="BJ1" t="s">
        <v>41</v>
      </c>
      <c r="BK1" t="s">
        <v>42</v>
      </c>
      <c r="BL1" t="s">
        <v>43</v>
      </c>
      <c r="BM1" t="s">
        <v>44</v>
      </c>
      <c r="BN1" t="s">
        <v>45</v>
      </c>
      <c r="BO1" t="s">
        <v>46</v>
      </c>
      <c r="BP1" t="s">
        <v>47</v>
      </c>
      <c r="BQ1" t="s">
        <v>48</v>
      </c>
      <c r="BR1" t="s">
        <v>49</v>
      </c>
      <c r="BS1" t="s">
        <v>50</v>
      </c>
      <c r="BT1" t="s">
        <v>51</v>
      </c>
      <c r="BU1" t="s">
        <v>52</v>
      </c>
      <c r="BV1" t="s">
        <v>53</v>
      </c>
      <c r="BW1" t="s">
        <v>54</v>
      </c>
      <c r="BX1" t="s">
        <v>55</v>
      </c>
      <c r="BY1" t="s">
        <v>56</v>
      </c>
      <c r="BZ1" t="s">
        <v>57</v>
      </c>
      <c r="CA1" t="s">
        <v>58</v>
      </c>
      <c r="CB1" t="s">
        <v>59</v>
      </c>
      <c r="CC1">
        <v>1</v>
      </c>
      <c r="CD1">
        <v>2</v>
      </c>
      <c r="CE1">
        <v>3</v>
      </c>
      <c r="CF1">
        <v>4</v>
      </c>
      <c r="CG1">
        <v>5</v>
      </c>
      <c r="CH1">
        <v>6</v>
      </c>
      <c r="CJ1" t="s">
        <v>5</v>
      </c>
      <c r="CK1" t="s">
        <v>28</v>
      </c>
      <c r="CL1">
        <v>2001</v>
      </c>
      <c r="CM1">
        <v>2006</v>
      </c>
      <c r="CN1">
        <v>2011</v>
      </c>
      <c r="CO1">
        <v>2016</v>
      </c>
    </row>
    <row r="2" spans="1:93" x14ac:dyDescent="0.3">
      <c r="A2" s="1">
        <v>2001</v>
      </c>
      <c r="B2" s="1" t="s">
        <v>8</v>
      </c>
      <c r="C2" s="1">
        <v>2001</v>
      </c>
      <c r="D2" s="1">
        <v>159</v>
      </c>
      <c r="E2" s="1">
        <v>-3</v>
      </c>
      <c r="F2" s="1">
        <v>1</v>
      </c>
      <c r="G2" s="1">
        <v>897.17158310000002</v>
      </c>
      <c r="H2" s="1">
        <v>0.50383142502364997</v>
      </c>
      <c r="I2">
        <f>(G2-AVERAGE(G$2:G$11))/_xlfn.STDEV.S(G$2:G$11)</f>
        <v>-1.021266612189015</v>
      </c>
      <c r="J2" s="2">
        <f>MAX(I2:I11)/(1-MAX(H2:H11))</f>
        <v>3.8890684913671594</v>
      </c>
      <c r="K2">
        <f>MAX(G5:G11)-AVERAGE(G2:G4)</f>
        <v>21.167370466666739</v>
      </c>
      <c r="AW2">
        <v>2001</v>
      </c>
      <c r="AX2">
        <f>VLOOKUP($AW2,$A$2:$J$41,10,FALSE)</f>
        <v>3.8890684913671594</v>
      </c>
      <c r="AY2">
        <f>VLOOKUP($AW2,$A$42:$J$81,10,FALSE)</f>
        <v>2.4637175463647187</v>
      </c>
      <c r="AZ2">
        <f>VLOOKUP($AW2,$A$82:$J$121,10,FALSE)</f>
        <v>2.4848816936413334</v>
      </c>
      <c r="BA2">
        <f>VLOOKUP($AW2,$A$122:$J$161,10,FALSE)</f>
        <v>3.5098899001980803</v>
      </c>
      <c r="BB2">
        <f>VLOOKUP($AW2,$A$162:$J$201,10,FALSE)</f>
        <v>4.5360213095368334</v>
      </c>
      <c r="BC2" s="3">
        <f>VLOOKUP($AW2,$A$202:$J$241,10,FALSE)</f>
        <v>2.120977311549411</v>
      </c>
      <c r="BD2" s="4">
        <f>VLOOKUP($AW2,$A$242:$J$281,10,FALSE)</f>
        <v>4.9142659662313095</v>
      </c>
      <c r="BE2" s="4">
        <f>VLOOKUP($AW2,$A$282:$J$321,10,FALSE)</f>
        <v>5.0739661320250109</v>
      </c>
      <c r="BF2" s="4">
        <f>VLOOKUP($AW2,$A$322:$J$361,10,FALSE)</f>
        <v>2.9300450593377705</v>
      </c>
      <c r="BG2" s="4">
        <f>VLOOKUP($AW2,$A$362:$J$401,10,FALSE)</f>
        <v>6.4962798076809234</v>
      </c>
      <c r="BH2" s="4">
        <f>VLOOKUP($AW2,$A$402:$J$441,10,FALSE)</f>
        <v>5.5904967867678304</v>
      </c>
      <c r="BI2" s="3">
        <f>VLOOKUP($AW2,$A$442:$J$481,10,FALSE)</f>
        <v>2.7507309584819577</v>
      </c>
      <c r="BJ2" s="4">
        <f>VLOOKUP($AW2,$A$482:$J$521,10,FALSE)</f>
        <v>5.471535054463577</v>
      </c>
      <c r="BK2" s="4">
        <f>VLOOKUP($AW2,$A$522:$J$561,10,FALSE)</f>
        <v>4.3880850910726243</v>
      </c>
      <c r="BL2" s="4">
        <f>VLOOKUP($AW2,$A$562:$J$601,10,FALSE)</f>
        <v>1.7419611078518702</v>
      </c>
      <c r="BM2" s="4">
        <f>VLOOKUP($AW2,$A$602:$J$641,10,FALSE)</f>
        <v>5.0649958037765721</v>
      </c>
      <c r="BN2" s="4">
        <f>VLOOKUP($AW2,$A$642:$J$681,10,FALSE)</f>
        <v>3.9694987903296024</v>
      </c>
      <c r="BO2" s="3">
        <f>VLOOKUP($AW2,$A$682:$J$721,10,FALSE)</f>
        <v>2.0884476254879329</v>
      </c>
      <c r="BP2" s="4">
        <f>VLOOKUP($AW2,$A$722:$J$761,10,FALSE)</f>
        <v>11.000754222992873</v>
      </c>
      <c r="BQ2" s="4">
        <f>VLOOKUP($AW2,$A$762:$J$801,10,FALSE)</f>
        <v>10.168633040142362</v>
      </c>
      <c r="BR2" s="4">
        <f>VLOOKUP($AW2,$A$802:$J$841,10,FALSE)</f>
        <v>4.4405054366850294</v>
      </c>
      <c r="BS2" s="4">
        <f>VLOOKUP($AW2,$A$842:$J$881,10,FALSE)</f>
        <v>13.883460945827064</v>
      </c>
      <c r="BT2" s="4">
        <f>VLOOKUP($AW2,$A$882:$J$921,10,FALSE)</f>
        <v>13.899998614660202</v>
      </c>
      <c r="BU2" s="3">
        <f>VLOOKUP($AW2,$A$922:$J$961,10,FALSE)</f>
        <v>5.6944076639100292</v>
      </c>
      <c r="BV2" s="4">
        <f>VLOOKUP($AW2,$A$962:$J$1001,10,FALSE)</f>
        <v>5.5279796516720072</v>
      </c>
      <c r="BW2" s="4">
        <f>VLOOKUP($AW2,$A$1002:$J$1041,10,FALSE)</f>
        <v>7.2897919660357093</v>
      </c>
      <c r="BX2" s="4">
        <f>VLOOKUP($AW2,$A$1042:$J$1081,10,FALSE)</f>
        <v>4.5803152535794114</v>
      </c>
      <c r="BY2" s="4">
        <f>VLOOKUP($AW2,$A$1082:$J$1121,10,FALSE)</f>
        <v>4.9214420007681428</v>
      </c>
      <c r="BZ2" s="4">
        <f>VLOOKUP($AW2,$A$1122:$J$1161,10,FALSE)</f>
        <v>5.314580428752917</v>
      </c>
      <c r="CA2" s="3">
        <f>VLOOKUP($AW2,$A$1162:$J$1201,10,FALSE)</f>
        <v>4.2139412004865671</v>
      </c>
      <c r="CB2">
        <v>2001</v>
      </c>
      <c r="CC2">
        <f>AVERAGE(AX2,BD2,BJ2,BP2,BV2)</f>
        <v>6.1607206773453855</v>
      </c>
      <c r="CD2">
        <f t="shared" ref="CD2:CH2" si="0">AVERAGE(AY2,BE2,BK2,BQ2,BW2)</f>
        <v>5.8768387551280856</v>
      </c>
      <c r="CE2">
        <f t="shared" si="0"/>
        <v>3.2355417102190827</v>
      </c>
      <c r="CF2">
        <f t="shared" si="0"/>
        <v>6.7752136916501566</v>
      </c>
      <c r="CG2">
        <f t="shared" si="0"/>
        <v>6.6621191860094768</v>
      </c>
      <c r="CH2">
        <f t="shared" si="0"/>
        <v>3.3737009519831793</v>
      </c>
      <c r="CJ2">
        <v>1</v>
      </c>
      <c r="CK2" t="s">
        <v>29</v>
      </c>
      <c r="CL2">
        <v>4.5032200307152985</v>
      </c>
      <c r="CM2">
        <v>4.2232318060792009</v>
      </c>
      <c r="CN2">
        <v>3.3071420967850189</v>
      </c>
      <c r="CO2">
        <v>3.1453546789464273</v>
      </c>
    </row>
    <row r="3" spans="1:93" x14ac:dyDescent="0.3">
      <c r="A3" s="1">
        <v>2001</v>
      </c>
      <c r="B3" s="1" t="s">
        <v>8</v>
      </c>
      <c r="C3" s="1">
        <v>2001</v>
      </c>
      <c r="D3" s="1">
        <v>160</v>
      </c>
      <c r="E3" s="1">
        <v>-2</v>
      </c>
      <c r="F3" s="1">
        <v>1</v>
      </c>
      <c r="G3" s="1">
        <v>893.54819699999996</v>
      </c>
      <c r="H3" s="1">
        <v>0.51031071819855778</v>
      </c>
      <c r="I3">
        <f t="shared" ref="I3:I11" si="1">(G3-AVERAGE(G$2:G$11))/_xlfn.STDEV.S(G$2:G$11)</f>
        <v>-1.4560166235504752</v>
      </c>
      <c r="J3" s="2"/>
      <c r="AW3">
        <v>2006</v>
      </c>
      <c r="AX3">
        <f t="shared" ref="AX3:AX5" si="2">VLOOKUP($AW3,$A$2:$J$41,10,FALSE)</f>
        <v>3.595756171319815</v>
      </c>
      <c r="AY3">
        <f t="shared" ref="AY3:AY5" si="3">VLOOKUP($AW3,$A$42:$J$81,10,FALSE)</f>
        <v>2.6060818520407154</v>
      </c>
      <c r="AZ3">
        <f t="shared" ref="AZ3:AZ5" si="4">VLOOKUP($AW3,$A$82:$J$121,10,FALSE)</f>
        <v>2.8310419307734072</v>
      </c>
      <c r="BA3">
        <f t="shared" ref="BA3:BA5" si="5">VLOOKUP($AW3,$A$122:$J$161,10,FALSE)</f>
        <v>3.3648545873383773</v>
      </c>
      <c r="BB3">
        <f t="shared" ref="BB3:BB5" si="6">VLOOKUP($AW3,$A$162:$J$201,10,FALSE)</f>
        <v>3.7362408631292854</v>
      </c>
      <c r="BC3" s="3">
        <f t="shared" ref="BC3:BC5" si="7">VLOOKUP($AW3,$A$202:$J$241,10,FALSE)</f>
        <v>2.4005524603711246</v>
      </c>
      <c r="BD3" s="4">
        <f t="shared" ref="BD3:BD5" si="8">VLOOKUP($AW3,$A$242:$J$281,10,FALSE)</f>
        <v>4.6711960255949831</v>
      </c>
      <c r="BE3" s="4">
        <f t="shared" ref="BE3:BE5" si="9">VLOOKUP($AW3,$A$282:$J$321,10,FALSE)</f>
        <v>5.0628893612777999</v>
      </c>
      <c r="BF3" s="4">
        <f t="shared" ref="BF3:BF5" si="10">VLOOKUP($AW3,$A$322:$J$361,10,FALSE)</f>
        <v>3.0224707912966342</v>
      </c>
      <c r="BG3" s="4">
        <f t="shared" ref="BG3:BG5" si="11">VLOOKUP($AW3,$A$362:$J$401,10,FALSE)</f>
        <v>6.3406066515917923</v>
      </c>
      <c r="BH3" s="4">
        <f t="shared" ref="BH3:BH5" si="12">VLOOKUP($AW3,$A$402:$J$441,10,FALSE)</f>
        <v>5.8343233835103927</v>
      </c>
      <c r="BI3" s="3">
        <f t="shared" ref="BI3:BI5" si="13">VLOOKUP($AW3,$A$442:$J$481,10,FALSE)</f>
        <v>2.5003959348869889</v>
      </c>
      <c r="BJ3" s="4">
        <f t="shared" ref="BJ3:BJ5" si="14">VLOOKUP($AW3,$A$482:$J$521,10,FALSE)</f>
        <v>7.3969683727991251</v>
      </c>
      <c r="BK3" s="4">
        <f t="shared" ref="BK3:BK5" si="15">VLOOKUP($AW3,$A$522:$J$561,10,FALSE)</f>
        <v>4.3697381261402075</v>
      </c>
      <c r="BL3" s="4">
        <f t="shared" ref="BL3:BL5" si="16">VLOOKUP($AW3,$A$562:$J$601,10,FALSE)</f>
        <v>2.003537789256896</v>
      </c>
      <c r="BM3" s="4">
        <f t="shared" ref="BM3:BM5" si="17">VLOOKUP($AW3,$A$602:$J$641,10,FALSE)</f>
        <v>5.2622009386222128</v>
      </c>
      <c r="BN3" s="4">
        <f t="shared" ref="BN3:BN5" si="18">VLOOKUP($AW3,$A$642:$J$681,10,FALSE)</f>
        <v>4.3161363930786401</v>
      </c>
      <c r="BO3" s="3">
        <f t="shared" ref="BO3:BO5" si="19">VLOOKUP($AW3,$A$682:$J$721,10,FALSE)</f>
        <v>1.9277925134564828</v>
      </c>
      <c r="BP3" s="4">
        <f t="shared" ref="BP3:BP5" si="20">VLOOKUP($AW3,$A$722:$J$761,10,FALSE)</f>
        <v>10.426235537571015</v>
      </c>
      <c r="BQ3" s="4">
        <f t="shared" ref="BQ3:BQ5" si="21">VLOOKUP($AW3,$A$762:$J$801,10,FALSE)</f>
        <v>10.098648346856212</v>
      </c>
      <c r="BR3" s="4">
        <f t="shared" ref="BR3:BR5" si="22">VLOOKUP($AW3,$A$802:$J$841,10,FALSE)</f>
        <v>5.9010479263732476</v>
      </c>
      <c r="BS3" s="4">
        <f t="shared" ref="BS3:BS5" si="23">VLOOKUP($AW3,$A$842:$J$881,10,FALSE)</f>
        <v>14.17166683461582</v>
      </c>
      <c r="BT3" s="4">
        <f t="shared" ref="BT3:BT5" si="24">VLOOKUP($AW3,$A$882:$J$921,10,FALSE)</f>
        <v>13.680371370180428</v>
      </c>
      <c r="BU3" s="3">
        <f t="shared" ref="BU3:BU5" si="25">VLOOKUP($AW3,$A$922:$J$961,10,FALSE)</f>
        <v>6.1403828098916708</v>
      </c>
      <c r="BV3" s="4">
        <f t="shared" ref="BV3:BV5" si="26">VLOOKUP($AW3,$A$962:$J$1001,10,FALSE)</f>
        <v>5.3382025001729678</v>
      </c>
      <c r="BW3" s="4">
        <f t="shared" ref="BW3:BW5" si="27">VLOOKUP($AW3,$A$1002:$J$1041,10,FALSE)</f>
        <v>7.347253654673958</v>
      </c>
      <c r="BX3" s="4">
        <f t="shared" ref="BX3:BX5" si="28">VLOOKUP($AW3,$A$1042:$J$1081,10,FALSE)</f>
        <v>4.6037554884784067</v>
      </c>
      <c r="BY3" s="4">
        <f t="shared" ref="BY3:BY5" si="29">VLOOKUP($AW3,$A$1082:$J$1121,10,FALSE)</f>
        <v>5.8920123061068717</v>
      </c>
      <c r="BZ3" s="4">
        <f t="shared" ref="BZ3:BZ5" si="30">VLOOKUP($AW3,$A$1122:$J$1161,10,FALSE)</f>
        <v>5.1828245926774041</v>
      </c>
      <c r="CA3" s="3">
        <f t="shared" ref="CA3:CA5" si="31">VLOOKUP($AW3,$A$1162:$J$1201,10,FALSE)</f>
        <v>4.5177851184981961</v>
      </c>
      <c r="CB3">
        <v>2006</v>
      </c>
      <c r="CC3">
        <f t="shared" ref="CC3:CE5" si="32">AVERAGE(AX3,BD3,BJ3,BP3,BV3)</f>
        <v>6.2856717214915818</v>
      </c>
      <c r="CD3">
        <f t="shared" si="32"/>
        <v>5.8969222681977786</v>
      </c>
      <c r="CE3">
        <f t="shared" si="32"/>
        <v>3.6723707852357181</v>
      </c>
      <c r="CF3">
        <f t="shared" ref="CF3:CF5" si="33">AVERAGE(BA3,BG3,BM3,BS3,BY3)</f>
        <v>7.0062682636550146</v>
      </c>
      <c r="CG3">
        <f t="shared" ref="CG3:CH5" si="34">AVERAGE(BB3,BH3,BN3,BT3,BZ3)</f>
        <v>6.5499793205152299</v>
      </c>
      <c r="CH3">
        <f t="shared" si="34"/>
        <v>3.4973817674208929</v>
      </c>
      <c r="CJ3">
        <v>1</v>
      </c>
      <c r="CK3" t="s">
        <v>35</v>
      </c>
      <c r="CL3">
        <v>6.0429570700835749</v>
      </c>
      <c r="CM3">
        <v>5.8512584767521707</v>
      </c>
      <c r="CN3">
        <v>5.7598364251201515</v>
      </c>
      <c r="CO3">
        <v>5.6958759487755852</v>
      </c>
    </row>
    <row r="4" spans="1:93" x14ac:dyDescent="0.3">
      <c r="A4" s="1">
        <v>2001</v>
      </c>
      <c r="B4" s="1" t="s">
        <v>8</v>
      </c>
      <c r="C4" s="1">
        <v>2001</v>
      </c>
      <c r="D4" s="1">
        <v>161</v>
      </c>
      <c r="E4" s="1">
        <v>-1</v>
      </c>
      <c r="F4" s="1">
        <v>1</v>
      </c>
      <c r="G4" s="1">
        <v>894.06672860000003</v>
      </c>
      <c r="H4" s="1">
        <v>0.53283099168744275</v>
      </c>
      <c r="I4">
        <f t="shared" si="1"/>
        <v>-1.3938008914231967</v>
      </c>
      <c r="J4" s="2"/>
      <c r="AW4">
        <v>2011</v>
      </c>
      <c r="AX4">
        <f t="shared" si="2"/>
        <v>3.0064079696320865</v>
      </c>
      <c r="AY4">
        <f t="shared" si="3"/>
        <v>3.0993633909738874</v>
      </c>
      <c r="AZ4">
        <f t="shared" si="4"/>
        <v>3.2793048556590714</v>
      </c>
      <c r="BA4">
        <f t="shared" si="5"/>
        <v>3.5412786636787463</v>
      </c>
      <c r="BB4">
        <f t="shared" si="6"/>
        <v>2.9019580683340513</v>
      </c>
      <c r="BC4" s="3">
        <f t="shared" si="7"/>
        <v>2.5361172677336223</v>
      </c>
      <c r="BD4" s="4">
        <f t="shared" si="8"/>
        <v>4.9286060324852041</v>
      </c>
      <c r="BE4" s="4">
        <f t="shared" si="9"/>
        <v>5.6479572178948141</v>
      </c>
      <c r="BF4" s="4">
        <f t="shared" si="10"/>
        <v>3.4229163004302761</v>
      </c>
      <c r="BG4" s="4">
        <f t="shared" si="11"/>
        <v>6.732802820481206</v>
      </c>
      <c r="BH4" s="4">
        <f t="shared" si="12"/>
        <v>5.944669513871216</v>
      </c>
      <c r="BI4" s="3">
        <f t="shared" si="13"/>
        <v>2.9578142630316897</v>
      </c>
      <c r="BJ4" s="4">
        <f t="shared" si="14"/>
        <v>9.3344588087905915</v>
      </c>
      <c r="BK4" s="4">
        <f t="shared" si="15"/>
        <v>4.9672522374799115</v>
      </c>
      <c r="BL4" s="4">
        <f t="shared" si="16"/>
        <v>2.474046708452641</v>
      </c>
      <c r="BM4" s="4">
        <f t="shared" si="17"/>
        <v>5.9740380820446513</v>
      </c>
      <c r="BN4" s="4">
        <f t="shared" si="18"/>
        <v>4.6909371803549602</v>
      </c>
      <c r="BO4" s="3">
        <f t="shared" si="19"/>
        <v>2.1033863574626075</v>
      </c>
      <c r="BP4" s="4">
        <f t="shared" si="20"/>
        <v>10.882091887491457</v>
      </c>
      <c r="BQ4" s="4">
        <f t="shared" si="21"/>
        <v>11.826241347661991</v>
      </c>
      <c r="BR4" s="4">
        <f t="shared" si="22"/>
        <v>7.1858920972808109</v>
      </c>
      <c r="BS4" s="4">
        <f t="shared" si="23"/>
        <v>15.024614439763074</v>
      </c>
      <c r="BT4" s="4">
        <f t="shared" si="24"/>
        <v>13.482463856871698</v>
      </c>
      <c r="BU4" s="3">
        <f t="shared" si="25"/>
        <v>6.3382327024571818</v>
      </c>
      <c r="BV4" s="4">
        <f t="shared" si="26"/>
        <v>5.8183518006506292</v>
      </c>
      <c r="BW4" s="4">
        <f t="shared" si="27"/>
        <v>8.3376536242935515</v>
      </c>
      <c r="BX4" s="4">
        <f t="shared" si="28"/>
        <v>4.7384614763236748</v>
      </c>
      <c r="BY4" s="4">
        <f t="shared" si="29"/>
        <v>6.3566216108774602</v>
      </c>
      <c r="BZ4" s="4">
        <f t="shared" si="30"/>
        <v>4.2806745100515924</v>
      </c>
      <c r="CA4" s="3">
        <f t="shared" si="31"/>
        <v>4.5684205561317475</v>
      </c>
      <c r="CB4">
        <v>2011</v>
      </c>
      <c r="CC4">
        <f t="shared" si="32"/>
        <v>6.7939832998099945</v>
      </c>
      <c r="CD4">
        <f t="shared" si="32"/>
        <v>6.7756935636608322</v>
      </c>
      <c r="CE4">
        <f t="shared" si="32"/>
        <v>4.2201242876292948</v>
      </c>
      <c r="CF4">
        <f t="shared" si="33"/>
        <v>7.5258711233690274</v>
      </c>
      <c r="CG4">
        <f t="shared" si="34"/>
        <v>6.2601406258967041</v>
      </c>
      <c r="CH4">
        <f t="shared" si="34"/>
        <v>3.7007942293633698</v>
      </c>
      <c r="CJ4">
        <v>1</v>
      </c>
      <c r="CK4" t="s">
        <v>41</v>
      </c>
      <c r="CL4">
        <v>6.7692342501877114</v>
      </c>
      <c r="CM4">
        <v>9.3323454853072576</v>
      </c>
      <c r="CN4">
        <v>10.912133939608315</v>
      </c>
      <c r="CO4">
        <v>10.870587704581851</v>
      </c>
    </row>
    <row r="5" spans="1:93" x14ac:dyDescent="0.3">
      <c r="A5" s="1">
        <v>2001</v>
      </c>
      <c r="B5" s="1" t="s">
        <v>8</v>
      </c>
      <c r="C5" s="1">
        <v>2001</v>
      </c>
      <c r="D5" s="1">
        <v>162</v>
      </c>
      <c r="E5" s="1">
        <v>0</v>
      </c>
      <c r="F5" s="1">
        <v>1</v>
      </c>
      <c r="G5" s="1">
        <v>915.23581679999995</v>
      </c>
      <c r="H5" s="1">
        <v>0.64470638475286035</v>
      </c>
      <c r="I5">
        <f t="shared" si="1"/>
        <v>1.1461606477187565</v>
      </c>
      <c r="J5" s="2"/>
      <c r="AW5">
        <v>2016</v>
      </c>
      <c r="AX5">
        <f t="shared" si="2"/>
        <v>2.9555213465831058</v>
      </c>
      <c r="AY5">
        <f t="shared" si="3"/>
        <v>3.2333688823354585</v>
      </c>
      <c r="AZ5">
        <f t="shared" si="4"/>
        <v>3.4320098576468596</v>
      </c>
      <c r="BA5">
        <f t="shared" si="5"/>
        <v>3.5055444099162374</v>
      </c>
      <c r="BB5">
        <f t="shared" si="6"/>
        <v>2.6732045941259628</v>
      </c>
      <c r="BC5" s="3">
        <f t="shared" si="7"/>
        <v>2.5729172245923135</v>
      </c>
      <c r="BD5" s="4">
        <f t="shared" si="8"/>
        <v>5.1051683465792292</v>
      </c>
      <c r="BE5" s="4">
        <f t="shared" si="9"/>
        <v>5.6509937614300956</v>
      </c>
      <c r="BF5" s="4">
        <f t="shared" si="10"/>
        <v>3.6554066010377499</v>
      </c>
      <c r="BG5" s="4">
        <f t="shared" si="11"/>
        <v>6.6660286937688369</v>
      </c>
      <c r="BH5" s="4">
        <f t="shared" si="12"/>
        <v>5.9527410939599044</v>
      </c>
      <c r="BI5" s="3">
        <f t="shared" si="13"/>
        <v>3.0525345106311219</v>
      </c>
      <c r="BJ5" s="4">
        <f t="shared" si="14"/>
        <v>9.756369850731172</v>
      </c>
      <c r="BK5" s="4">
        <f t="shared" si="15"/>
        <v>4.958643368576845</v>
      </c>
      <c r="BL5" s="4">
        <f t="shared" si="16"/>
        <v>2.6177358834248241</v>
      </c>
      <c r="BM5" s="4">
        <f t="shared" si="17"/>
        <v>5.9234822799710667</v>
      </c>
      <c r="BN5" s="4">
        <f t="shared" si="18"/>
        <v>4.7749129702801669</v>
      </c>
      <c r="BO5" s="3">
        <f t="shared" si="19"/>
        <v>2.1587802758348635</v>
      </c>
      <c r="BP5" s="4">
        <f t="shared" si="20"/>
        <v>11.678066674323764</v>
      </c>
      <c r="BQ5" s="4">
        <f t="shared" si="21"/>
        <v>11.81287366127394</v>
      </c>
      <c r="BR5" s="4">
        <f t="shared" si="22"/>
        <v>7.5993313648980925</v>
      </c>
      <c r="BS5" s="4">
        <f t="shared" si="23"/>
        <v>14.96647987781015</v>
      </c>
      <c r="BT5" s="4">
        <f t="shared" si="24"/>
        <v>13.466670727525846</v>
      </c>
      <c r="BU5" s="3">
        <f t="shared" si="25"/>
        <v>6.4153872066270212</v>
      </c>
      <c r="BV5" s="4">
        <f t="shared" si="26"/>
        <v>5.880676694580643</v>
      </c>
      <c r="BW5" s="4">
        <f t="shared" si="27"/>
        <v>8.4757152293104223</v>
      </c>
      <c r="BX5" s="4">
        <f t="shared" si="28"/>
        <v>4.9165319448136069</v>
      </c>
      <c r="BY5" s="4">
        <f t="shared" si="29"/>
        <v>6.3433085622760235</v>
      </c>
      <c r="BZ5" s="4">
        <f t="shared" si="30"/>
        <v>4.6963825939120216</v>
      </c>
      <c r="CA5" s="3">
        <f t="shared" si="31"/>
        <v>4.588607874792948</v>
      </c>
      <c r="CB5">
        <v>2016</v>
      </c>
      <c r="CC5">
        <f t="shared" si="32"/>
        <v>7.0751605825595831</v>
      </c>
      <c r="CD5">
        <f t="shared" si="32"/>
        <v>6.826318980585353</v>
      </c>
      <c r="CE5">
        <f t="shared" si="32"/>
        <v>4.4442031303642269</v>
      </c>
      <c r="CF5">
        <f t="shared" si="33"/>
        <v>7.4809687647484626</v>
      </c>
      <c r="CG5">
        <f t="shared" si="34"/>
        <v>6.3127823959607792</v>
      </c>
      <c r="CH5">
        <f t="shared" si="34"/>
        <v>3.7576454184956538</v>
      </c>
      <c r="CJ5">
        <v>1</v>
      </c>
      <c r="CK5" t="s">
        <v>47</v>
      </c>
      <c r="CL5">
        <v>13.597982006000692</v>
      </c>
      <c r="CM5">
        <v>13.315068192469885</v>
      </c>
      <c r="CN5">
        <v>13.194887326252477</v>
      </c>
      <c r="CO5">
        <v>13.203965400478884</v>
      </c>
    </row>
    <row r="6" spans="1:93" x14ac:dyDescent="0.3">
      <c r="A6" s="1">
        <v>2001</v>
      </c>
      <c r="B6" s="1" t="s">
        <v>8</v>
      </c>
      <c r="C6" s="1">
        <v>2001</v>
      </c>
      <c r="D6" s="1">
        <v>163</v>
      </c>
      <c r="E6" s="1">
        <v>1</v>
      </c>
      <c r="F6" s="1">
        <v>1</v>
      </c>
      <c r="G6" s="1">
        <v>916.09620670000004</v>
      </c>
      <c r="H6" s="1">
        <v>0.67874207798235431</v>
      </c>
      <c r="I6">
        <f t="shared" si="1"/>
        <v>1.2493940621209139</v>
      </c>
      <c r="J6" s="2"/>
      <c r="CJ6">
        <v>1</v>
      </c>
      <c r="CK6" t="s">
        <v>53</v>
      </c>
      <c r="CL6">
        <v>5.3203700062548336</v>
      </c>
      <c r="CM6">
        <v>5.2500537989007237</v>
      </c>
      <c r="CN6">
        <v>5.525529679505917</v>
      </c>
      <c r="CO6">
        <v>5.4181398283565283</v>
      </c>
    </row>
    <row r="7" spans="1:93" x14ac:dyDescent="0.3">
      <c r="A7" s="1">
        <v>2001</v>
      </c>
      <c r="B7" s="1" t="s">
        <v>8</v>
      </c>
      <c r="C7" s="1">
        <v>2001</v>
      </c>
      <c r="D7" s="1">
        <v>164</v>
      </c>
      <c r="E7" s="1">
        <v>2</v>
      </c>
      <c r="F7" s="1">
        <v>1</v>
      </c>
      <c r="G7" s="1">
        <v>911.85445370000002</v>
      </c>
      <c r="H7" s="1">
        <v>0.66927211218608351</v>
      </c>
      <c r="I7">
        <f t="shared" si="1"/>
        <v>0.74044963443696277</v>
      </c>
      <c r="J7" s="2"/>
      <c r="CB7" t="s">
        <v>60</v>
      </c>
      <c r="CC7">
        <v>1</v>
      </c>
      <c r="CD7">
        <v>2</v>
      </c>
      <c r="CE7">
        <v>3</v>
      </c>
      <c r="CF7">
        <v>4</v>
      </c>
      <c r="CG7">
        <v>5</v>
      </c>
      <c r="CH7">
        <v>6</v>
      </c>
      <c r="CJ7">
        <v>2</v>
      </c>
      <c r="CK7" t="s">
        <v>30</v>
      </c>
      <c r="CL7">
        <v>4.031315265898944</v>
      </c>
      <c r="CM7">
        <v>4.2654588023777347</v>
      </c>
      <c r="CN7">
        <v>4.5921435296849555</v>
      </c>
      <c r="CO7">
        <v>4.7778268216246955</v>
      </c>
    </row>
    <row r="8" spans="1:93" x14ac:dyDescent="0.3">
      <c r="A8" s="1">
        <v>2001</v>
      </c>
      <c r="B8" s="1" t="s">
        <v>8</v>
      </c>
      <c r="C8" s="1">
        <v>2001</v>
      </c>
      <c r="D8" s="1">
        <v>165</v>
      </c>
      <c r="E8" s="1">
        <v>3</v>
      </c>
      <c r="F8" s="1">
        <v>1</v>
      </c>
      <c r="G8" s="1">
        <v>910.8159058</v>
      </c>
      <c r="H8" s="1">
        <v>0.66257426356840987</v>
      </c>
      <c r="I8">
        <f t="shared" si="1"/>
        <v>0.61584002926007475</v>
      </c>
      <c r="J8" s="2"/>
      <c r="CB8">
        <v>2001</v>
      </c>
      <c r="CC8">
        <f>CC2/MAX(CC$2:CC$5)</f>
        <v>0.8707534769644224</v>
      </c>
      <c r="CD8">
        <f t="shared" ref="CD8:CF8" si="35">CD2/MAX(CD$2:CD$5)</f>
        <v>0.86090889860880049</v>
      </c>
      <c r="CE8">
        <f t="shared" si="35"/>
        <v>0.72803641402275687</v>
      </c>
      <c r="CF8">
        <f t="shared" si="35"/>
        <v>0.90025640627993753</v>
      </c>
      <c r="CG8">
        <f>CG2/MAX(CG$2:CG$5)</f>
        <v>1</v>
      </c>
      <c r="CH8">
        <f>CH2/MAX(CH$2:CH$5)</f>
        <v>0.89782312492215299</v>
      </c>
      <c r="CJ8">
        <v>2</v>
      </c>
      <c r="CK8" t="s">
        <v>40</v>
      </c>
      <c r="CL8">
        <v>9.0800364309882777</v>
      </c>
      <c r="CM8">
        <v>9.0555090646875094</v>
      </c>
      <c r="CN8">
        <v>8.8878625817038444</v>
      </c>
      <c r="CO8">
        <v>8.8486670227304387</v>
      </c>
    </row>
    <row r="9" spans="1:93" x14ac:dyDescent="0.3">
      <c r="A9" s="1">
        <v>2001</v>
      </c>
      <c r="B9" s="1" t="s">
        <v>8</v>
      </c>
      <c r="C9" s="1">
        <v>2001</v>
      </c>
      <c r="D9" s="1">
        <v>166</v>
      </c>
      <c r="E9" s="1">
        <v>4</v>
      </c>
      <c r="F9" s="1">
        <v>1</v>
      </c>
      <c r="G9" s="1">
        <v>907.76841130000003</v>
      </c>
      <c r="H9" s="1">
        <v>0.64677310074696281</v>
      </c>
      <c r="I9">
        <f t="shared" si="1"/>
        <v>0.2501880584422389</v>
      </c>
      <c r="J9" s="2"/>
      <c r="CB9">
        <v>2006</v>
      </c>
      <c r="CC9">
        <f t="shared" ref="CC9:CH11" si="36">CC3/MAX(CC$2:CC$5)</f>
        <v>0.88841400108796009</v>
      </c>
      <c r="CD9">
        <f t="shared" si="36"/>
        <v>0.86385096930998106</v>
      </c>
      <c r="CE9">
        <f t="shared" si="36"/>
        <v>0.82632829272471786</v>
      </c>
      <c r="CF9">
        <f t="shared" si="36"/>
        <v>0.93095777868151863</v>
      </c>
      <c r="CG9">
        <f t="shared" si="36"/>
        <v>0.98316753838181969</v>
      </c>
      <c r="CH9">
        <f t="shared" si="36"/>
        <v>0.9307375704493811</v>
      </c>
      <c r="CJ9">
        <v>2</v>
      </c>
      <c r="CK9" t="s">
        <v>42</v>
      </c>
      <c r="CL9">
        <v>8.4745596515938271</v>
      </c>
      <c r="CM9">
        <v>8.4378196521881392</v>
      </c>
      <c r="CN9">
        <v>8.3834988011911662</v>
      </c>
      <c r="CO9">
        <v>8.3295650314270464</v>
      </c>
    </row>
    <row r="10" spans="1:93" x14ac:dyDescent="0.3">
      <c r="A10" s="1">
        <v>2001</v>
      </c>
      <c r="B10" s="1" t="s">
        <v>8</v>
      </c>
      <c r="C10" s="1">
        <v>2001</v>
      </c>
      <c r="D10" s="1">
        <v>167</v>
      </c>
      <c r="E10" s="1">
        <v>5</v>
      </c>
      <c r="F10" s="1">
        <v>1</v>
      </c>
      <c r="G10" s="1">
        <v>905.99131139999997</v>
      </c>
      <c r="H10" s="1">
        <v>0.63402338040446093</v>
      </c>
      <c r="I10">
        <f t="shared" si="1"/>
        <v>3.6963693057755202E-2</v>
      </c>
      <c r="J10" s="2"/>
      <c r="CB10">
        <v>2011</v>
      </c>
      <c r="CC10">
        <f t="shared" si="36"/>
        <v>0.9602585298992794</v>
      </c>
      <c r="CD10">
        <f t="shared" si="36"/>
        <v>0.99258378973081918</v>
      </c>
      <c r="CE10">
        <f t="shared" si="36"/>
        <v>0.94957952277114577</v>
      </c>
      <c r="CF10">
        <f t="shared" si="36"/>
        <v>1</v>
      </c>
      <c r="CG10">
        <f t="shared" si="36"/>
        <v>0.93966205813955839</v>
      </c>
      <c r="CH10">
        <f t="shared" si="36"/>
        <v>0.98487052853564772</v>
      </c>
      <c r="CJ10">
        <v>2</v>
      </c>
      <c r="CK10" t="s">
        <v>48</v>
      </c>
      <c r="CL10">
        <v>16.358473189142103</v>
      </c>
      <c r="CM10">
        <v>16.256631310323812</v>
      </c>
      <c r="CN10">
        <v>16.735128017030217</v>
      </c>
      <c r="CO10">
        <v>16.669382465668331</v>
      </c>
    </row>
    <row r="11" spans="1:93" x14ac:dyDescent="0.3">
      <c r="A11" s="1">
        <v>2001</v>
      </c>
      <c r="B11" s="1" t="s">
        <v>8</v>
      </c>
      <c r="C11" s="1">
        <v>2001</v>
      </c>
      <c r="D11" s="1">
        <v>168</v>
      </c>
      <c r="E11" s="1">
        <v>6</v>
      </c>
      <c r="F11" s="1">
        <v>1</v>
      </c>
      <c r="G11" s="1">
        <v>904.28379280000001</v>
      </c>
      <c r="H11" s="1">
        <v>0.62354528837039802</v>
      </c>
      <c r="I11">
        <f t="shared" si="1"/>
        <v>-0.16791199787396011</v>
      </c>
      <c r="J11" s="2"/>
      <c r="CB11">
        <v>2016</v>
      </c>
      <c r="CC11">
        <f t="shared" si="36"/>
        <v>1</v>
      </c>
      <c r="CD11">
        <f t="shared" si="36"/>
        <v>1</v>
      </c>
      <c r="CE11">
        <f t="shared" si="36"/>
        <v>1</v>
      </c>
      <c r="CF11">
        <f t="shared" si="36"/>
        <v>0.99403359984718098</v>
      </c>
      <c r="CG11">
        <f t="shared" si="36"/>
        <v>0.94756371354293556</v>
      </c>
      <c r="CH11">
        <f t="shared" si="36"/>
        <v>1</v>
      </c>
      <c r="CJ11">
        <v>2</v>
      </c>
      <c r="CK11" t="s">
        <v>54</v>
      </c>
      <c r="CL11">
        <v>9.2738723681115616</v>
      </c>
      <c r="CM11">
        <v>9.3730029407080906</v>
      </c>
      <c r="CN11">
        <v>9.9393624632093349</v>
      </c>
      <c r="CO11">
        <v>10.089770324329022</v>
      </c>
    </row>
    <row r="12" spans="1:93" x14ac:dyDescent="0.3">
      <c r="A12">
        <v>2006</v>
      </c>
      <c r="B12" t="s">
        <v>8</v>
      </c>
      <c r="C12">
        <v>2001</v>
      </c>
      <c r="D12">
        <v>159</v>
      </c>
      <c r="E12">
        <v>-3</v>
      </c>
      <c r="F12">
        <v>1</v>
      </c>
      <c r="G12">
        <v>1058.063492</v>
      </c>
      <c r="H12">
        <v>0.50059908573811285</v>
      </c>
      <c r="I12">
        <f>(G12-AVERAGE(G$12:G$21))/_xlfn.STDEV.S(G$12:G$21)</f>
        <v>-1.1701026149128526</v>
      </c>
      <c r="J12" s="2">
        <f>MAX(I12:I21)/(1-MAX(H12:H21))</f>
        <v>3.595756171319815</v>
      </c>
      <c r="K12">
        <f>MAX(G15:G21)-AVERAGE(G12:G14)</f>
        <v>24.648351999999932</v>
      </c>
      <c r="CJ12">
        <v>3</v>
      </c>
      <c r="CK12" t="s">
        <v>31</v>
      </c>
      <c r="CL12">
        <v>2.1859423613154805</v>
      </c>
      <c r="CM12">
        <v>2.4789892327479515</v>
      </c>
      <c r="CN12">
        <v>2.6723796337928403</v>
      </c>
      <c r="CO12">
        <v>2.6411452449726314</v>
      </c>
    </row>
    <row r="13" spans="1:93" x14ac:dyDescent="0.3">
      <c r="A13">
        <v>2006</v>
      </c>
      <c r="B13" t="s">
        <v>8</v>
      </c>
      <c r="C13">
        <v>2001</v>
      </c>
      <c r="D13">
        <v>160</v>
      </c>
      <c r="E13">
        <v>-2</v>
      </c>
      <c r="F13">
        <v>1</v>
      </c>
      <c r="G13">
        <v>1054.8501819999999</v>
      </c>
      <c r="H13">
        <v>0.50697210175682328</v>
      </c>
      <c r="I13">
        <f t="shared" ref="I13:I21" si="37">(G13-AVERAGE(G$12:G$21))/_xlfn.STDEV.S(G$12:G$21)</f>
        <v>-1.4976256862911734</v>
      </c>
      <c r="J13" s="2"/>
      <c r="CB13" t="s">
        <v>60</v>
      </c>
      <c r="CC13">
        <v>1</v>
      </c>
      <c r="CD13">
        <v>2</v>
      </c>
      <c r="CE13">
        <v>3</v>
      </c>
      <c r="CF13">
        <v>4</v>
      </c>
      <c r="CG13">
        <v>5</v>
      </c>
      <c r="CH13">
        <v>6</v>
      </c>
      <c r="CJ13">
        <v>3</v>
      </c>
      <c r="CK13" t="s">
        <v>36</v>
      </c>
      <c r="CL13">
        <v>2.5897612564889703</v>
      </c>
      <c r="CM13">
        <v>2.6598288812073969</v>
      </c>
      <c r="CN13">
        <v>2.786684973491083</v>
      </c>
      <c r="CO13">
        <v>2.7770974787985212</v>
      </c>
    </row>
    <row r="14" spans="1:93" x14ac:dyDescent="0.3">
      <c r="A14">
        <v>2006</v>
      </c>
      <c r="B14" t="s">
        <v>8</v>
      </c>
      <c r="C14">
        <v>2001</v>
      </c>
      <c r="D14">
        <v>161</v>
      </c>
      <c r="E14">
        <v>-1</v>
      </c>
      <c r="F14">
        <v>1</v>
      </c>
      <c r="G14">
        <v>1056.3489629999999</v>
      </c>
      <c r="H14">
        <v>0.52921946925629759</v>
      </c>
      <c r="I14">
        <f t="shared" si="37"/>
        <v>-1.3448594245724288</v>
      </c>
      <c r="J14" s="2"/>
      <c r="CB14">
        <v>2001</v>
      </c>
      <c r="CC14">
        <f>(1-CC8)+1</f>
        <v>1.1292465230355777</v>
      </c>
      <c r="CD14">
        <f t="shared" ref="CD14:CH14" si="38">(1-CD8)+1</f>
        <v>1.1390911013911995</v>
      </c>
      <c r="CE14">
        <f t="shared" si="38"/>
        <v>1.2719635859772431</v>
      </c>
      <c r="CF14">
        <f t="shared" si="38"/>
        <v>1.0997435937200626</v>
      </c>
      <c r="CG14">
        <f t="shared" si="38"/>
        <v>1</v>
      </c>
      <c r="CH14">
        <f t="shared" si="38"/>
        <v>1.1021768750778471</v>
      </c>
      <c r="CJ14">
        <v>3</v>
      </c>
      <c r="CK14" t="s">
        <v>43</v>
      </c>
      <c r="CL14">
        <v>1.5153872709573899</v>
      </c>
      <c r="CM14">
        <v>1.7314790423664748</v>
      </c>
      <c r="CN14">
        <v>1.9818210263106497</v>
      </c>
      <c r="CO14">
        <v>1.9492228938544711</v>
      </c>
    </row>
    <row r="15" spans="1:93" x14ac:dyDescent="0.3">
      <c r="A15">
        <v>2006</v>
      </c>
      <c r="B15" t="s">
        <v>8</v>
      </c>
      <c r="C15">
        <v>2001</v>
      </c>
      <c r="D15">
        <v>162</v>
      </c>
      <c r="E15">
        <v>0</v>
      </c>
      <c r="F15">
        <v>1</v>
      </c>
      <c r="G15">
        <v>1080.805337</v>
      </c>
      <c r="H15">
        <v>0.63951288710186582</v>
      </c>
      <c r="I15">
        <f t="shared" si="37"/>
        <v>1.1479055832409204</v>
      </c>
      <c r="J15" s="2"/>
      <c r="CB15">
        <v>2006</v>
      </c>
      <c r="CC15">
        <f t="shared" ref="CC15:CH16" si="39">(1-CC9)+1</f>
        <v>1.11158599891204</v>
      </c>
      <c r="CD15">
        <f t="shared" si="39"/>
        <v>1.136149030690019</v>
      </c>
      <c r="CE15">
        <f t="shared" si="39"/>
        <v>1.173671707275282</v>
      </c>
      <c r="CF15">
        <f t="shared" si="39"/>
        <v>1.0690422213184814</v>
      </c>
      <c r="CG15">
        <f t="shared" si="39"/>
        <v>1.0168324616181803</v>
      </c>
      <c r="CH15">
        <f t="shared" si="39"/>
        <v>1.0692624295506188</v>
      </c>
      <c r="CJ15">
        <v>3</v>
      </c>
      <c r="CK15" t="s">
        <v>49</v>
      </c>
      <c r="CL15">
        <v>4.0601361848388917</v>
      </c>
      <c r="CM15">
        <v>5.3794552014447525</v>
      </c>
      <c r="CN15">
        <v>6.3196060285196323</v>
      </c>
      <c r="CO15">
        <v>6.2687201382761204</v>
      </c>
    </row>
    <row r="16" spans="1:93" x14ac:dyDescent="0.3">
      <c r="A16">
        <v>2006</v>
      </c>
      <c r="B16" t="s">
        <v>8</v>
      </c>
      <c r="C16">
        <v>2001</v>
      </c>
      <c r="D16">
        <v>163</v>
      </c>
      <c r="E16">
        <v>1</v>
      </c>
      <c r="F16">
        <v>1</v>
      </c>
      <c r="G16">
        <v>1081.0692309999999</v>
      </c>
      <c r="H16">
        <v>0.67328054158987405</v>
      </c>
      <c r="I16">
        <f t="shared" si="37"/>
        <v>1.1748035088684781</v>
      </c>
      <c r="J16" s="2"/>
      <c r="CB16">
        <v>2011</v>
      </c>
      <c r="CC16">
        <f t="shared" si="39"/>
        <v>1.0397414701007206</v>
      </c>
      <c r="CD16">
        <f t="shared" si="39"/>
        <v>1.0074162102691808</v>
      </c>
      <c r="CE16">
        <f t="shared" si="39"/>
        <v>1.0504204772288541</v>
      </c>
      <c r="CF16">
        <f t="shared" si="39"/>
        <v>1</v>
      </c>
      <c r="CG16">
        <f t="shared" si="39"/>
        <v>1.0603379418604417</v>
      </c>
      <c r="CH16">
        <f t="shared" si="39"/>
        <v>1.0151294714643524</v>
      </c>
      <c r="CJ16">
        <v>3</v>
      </c>
      <c r="CK16" t="s">
        <v>55</v>
      </c>
      <c r="CL16">
        <v>4.1516614974231532</v>
      </c>
      <c r="CM16">
        <v>4.1650712600491477</v>
      </c>
      <c r="CN16">
        <v>4.1103924618381233</v>
      </c>
      <c r="CO16">
        <v>4.0384956323414771</v>
      </c>
    </row>
    <row r="17" spans="1:93" x14ac:dyDescent="0.3">
      <c r="A17">
        <v>2006</v>
      </c>
      <c r="B17" t="s">
        <v>8</v>
      </c>
      <c r="C17">
        <v>2001</v>
      </c>
      <c r="D17">
        <v>164</v>
      </c>
      <c r="E17">
        <v>2</v>
      </c>
      <c r="F17">
        <v>1</v>
      </c>
      <c r="G17">
        <v>1076.122335</v>
      </c>
      <c r="H17">
        <v>0.66462795824526311</v>
      </c>
      <c r="I17">
        <f t="shared" si="37"/>
        <v>0.6705812048551526</v>
      </c>
      <c r="J17" s="2"/>
      <c r="CB17">
        <v>2016</v>
      </c>
      <c r="CC17">
        <f>(1-CC11)+1</f>
        <v>1</v>
      </c>
      <c r="CD17">
        <f t="shared" ref="CD17:CH17" si="40">(1-CD11)+1</f>
        <v>1</v>
      </c>
      <c r="CE17">
        <f t="shared" si="40"/>
        <v>1</v>
      </c>
      <c r="CF17">
        <f t="shared" si="40"/>
        <v>1.005966400152819</v>
      </c>
      <c r="CG17">
        <f t="shared" si="40"/>
        <v>1.0524362864570644</v>
      </c>
      <c r="CH17">
        <f t="shared" si="40"/>
        <v>1</v>
      </c>
      <c r="CJ17">
        <v>4</v>
      </c>
      <c r="CK17" t="s">
        <v>32</v>
      </c>
      <c r="CL17">
        <v>1.7028929515327076</v>
      </c>
      <c r="CM17">
        <v>1.579533553204223</v>
      </c>
      <c r="CN17">
        <v>1.5132822111312552</v>
      </c>
      <c r="CO17">
        <v>1.4846867616322179</v>
      </c>
    </row>
    <row r="18" spans="1:93" x14ac:dyDescent="0.3">
      <c r="A18">
        <v>2006</v>
      </c>
      <c r="B18" t="s">
        <v>8</v>
      </c>
      <c r="C18">
        <v>2001</v>
      </c>
      <c r="D18">
        <v>165</v>
      </c>
      <c r="E18">
        <v>3</v>
      </c>
      <c r="F18">
        <v>1</v>
      </c>
      <c r="G18">
        <v>1075.238196</v>
      </c>
      <c r="H18">
        <v>0.65844615125013684</v>
      </c>
      <c r="I18">
        <f t="shared" si="37"/>
        <v>0.5804635626714385</v>
      </c>
      <c r="J18" s="2"/>
      <c r="CJ18">
        <v>4</v>
      </c>
      <c r="CK18" t="s">
        <v>37</v>
      </c>
      <c r="CL18">
        <v>2.6784455161337202</v>
      </c>
      <c r="CM18">
        <v>2.5160949059836519</v>
      </c>
      <c r="CN18">
        <v>2.4007771523885104</v>
      </c>
      <c r="CO18">
        <v>2.3534650918272337</v>
      </c>
    </row>
    <row r="19" spans="1:93" x14ac:dyDescent="0.3">
      <c r="A19">
        <v>2006</v>
      </c>
      <c r="B19" t="s">
        <v>8</v>
      </c>
      <c r="C19">
        <v>2001</v>
      </c>
      <c r="D19">
        <v>166</v>
      </c>
      <c r="E19">
        <v>4</v>
      </c>
      <c r="F19">
        <v>1</v>
      </c>
      <c r="G19">
        <v>1072.243455</v>
      </c>
      <c r="H19">
        <v>0.64312318623244402</v>
      </c>
      <c r="I19">
        <f t="shared" si="37"/>
        <v>0.27521857532115224</v>
      </c>
      <c r="J19" s="2"/>
      <c r="CJ19">
        <v>4</v>
      </c>
      <c r="CK19" t="s">
        <v>44</v>
      </c>
      <c r="CL19">
        <v>2.0434045620044961</v>
      </c>
      <c r="CM19">
        <v>2.0154877276836136</v>
      </c>
      <c r="CN19">
        <v>2.0466712777213445</v>
      </c>
      <c r="CO19">
        <v>1.9975824596849896</v>
      </c>
    </row>
    <row r="20" spans="1:93" x14ac:dyDescent="0.3">
      <c r="A20">
        <v>2006</v>
      </c>
      <c r="B20" t="s">
        <v>8</v>
      </c>
      <c r="C20">
        <v>2001</v>
      </c>
      <c r="D20">
        <v>167</v>
      </c>
      <c r="E20">
        <v>5</v>
      </c>
      <c r="F20">
        <v>1</v>
      </c>
      <c r="G20">
        <v>1070.871161</v>
      </c>
      <c r="H20">
        <v>0.63057883703958484</v>
      </c>
      <c r="I20">
        <f t="shared" si="37"/>
        <v>0.13534475495709397</v>
      </c>
      <c r="J20" s="2"/>
      <c r="CJ20">
        <v>4</v>
      </c>
      <c r="CK20" t="s">
        <v>50</v>
      </c>
      <c r="CL20">
        <v>5.5988474459629716</v>
      </c>
      <c r="CM20">
        <v>5.4332722795288637</v>
      </c>
      <c r="CN20">
        <v>5.3651935593453137</v>
      </c>
      <c r="CO20">
        <v>5.2967014791836826</v>
      </c>
    </row>
    <row r="21" spans="1:93" x14ac:dyDescent="0.3">
      <c r="A21">
        <v>2006</v>
      </c>
      <c r="B21" t="s">
        <v>8</v>
      </c>
      <c r="C21">
        <v>2001</v>
      </c>
      <c r="D21">
        <v>168</v>
      </c>
      <c r="E21">
        <v>6</v>
      </c>
      <c r="F21">
        <v>1</v>
      </c>
      <c r="G21">
        <v>1069.8206620000001</v>
      </c>
      <c r="H21">
        <v>0.62025018852806379</v>
      </c>
      <c r="I21">
        <f t="shared" si="37"/>
        <v>2.8270535862195911E-2</v>
      </c>
      <c r="J21" s="2"/>
      <c r="CJ21">
        <v>4</v>
      </c>
      <c r="CK21" t="s">
        <v>56</v>
      </c>
      <c r="CL21">
        <v>2.8690113310991809</v>
      </c>
      <c r="CM21">
        <v>3.3017641178184776</v>
      </c>
      <c r="CN21">
        <v>3.4665592595185628</v>
      </c>
      <c r="CO21">
        <v>3.4095596737252034</v>
      </c>
    </row>
    <row r="22" spans="1:93" x14ac:dyDescent="0.3">
      <c r="A22">
        <v>2011</v>
      </c>
      <c r="B22" t="s">
        <v>8</v>
      </c>
      <c r="C22">
        <v>2001</v>
      </c>
      <c r="D22">
        <v>159</v>
      </c>
      <c r="E22">
        <v>-3</v>
      </c>
      <c r="F22">
        <v>1</v>
      </c>
      <c r="G22">
        <v>1293.627896</v>
      </c>
      <c r="H22">
        <v>0.5242733035046987</v>
      </c>
      <c r="I22">
        <f>(G22-AVERAGE(G$22:G$31))/_xlfn.STDEV.S(G$22:G$31)</f>
        <v>-1.3861818589290071</v>
      </c>
      <c r="J22" s="2">
        <f>MAX(I22:I31)/(1-MAX(H22:H31))</f>
        <v>3.0064079696320865</v>
      </c>
      <c r="K22">
        <f>MAX(G25:G31)-AVERAGE(G22:G24)</f>
        <v>29.622024999999894</v>
      </c>
      <c r="CJ22">
        <v>5</v>
      </c>
      <c r="CK22" t="s">
        <v>33</v>
      </c>
      <c r="CL22">
        <v>2.4171188452110552</v>
      </c>
      <c r="CM22">
        <v>1.9911854187625921</v>
      </c>
      <c r="CN22">
        <v>1.5360009904920167</v>
      </c>
      <c r="CO22">
        <v>1.4201690177223605</v>
      </c>
    </row>
    <row r="23" spans="1:93" x14ac:dyDescent="0.3">
      <c r="A23">
        <v>2011</v>
      </c>
      <c r="B23" t="s">
        <v>8</v>
      </c>
      <c r="C23">
        <v>2001</v>
      </c>
      <c r="D23">
        <v>160</v>
      </c>
      <c r="E23">
        <v>-2</v>
      </c>
      <c r="F23">
        <v>1</v>
      </c>
      <c r="G23">
        <v>1291.395147</v>
      </c>
      <c r="H23">
        <v>0.53069911970795991</v>
      </c>
      <c r="I23">
        <f t="shared" ref="I23:I31" si="41">(G23-AVERAGE(G$22:G$31))/_xlfn.STDEV.S(G$22:G$31)</f>
        <v>-1.5633208615043426</v>
      </c>
      <c r="J23" s="2"/>
      <c r="CJ23">
        <v>5</v>
      </c>
      <c r="CK23" t="s">
        <v>38</v>
      </c>
      <c r="CL23">
        <v>2.56074042361278</v>
      </c>
      <c r="CM23">
        <v>2.660542399624644</v>
      </c>
      <c r="CN23">
        <v>2.6917570300152707</v>
      </c>
      <c r="CO23">
        <v>2.7065556284181977</v>
      </c>
    </row>
    <row r="24" spans="1:93" x14ac:dyDescent="0.3">
      <c r="A24">
        <v>2011</v>
      </c>
      <c r="B24" t="s">
        <v>8</v>
      </c>
      <c r="C24">
        <v>2001</v>
      </c>
      <c r="D24">
        <v>161</v>
      </c>
      <c r="E24">
        <v>-1</v>
      </c>
      <c r="F24">
        <v>1</v>
      </c>
      <c r="G24">
        <v>1294.290424</v>
      </c>
      <c r="H24">
        <v>0.55279823214172608</v>
      </c>
      <c r="I24">
        <f t="shared" si="41"/>
        <v>-1.3336190544676714</v>
      </c>
      <c r="J24" s="2"/>
      <c r="CJ24">
        <v>5</v>
      </c>
      <c r="CK24" t="s">
        <v>45</v>
      </c>
      <c r="CL24">
        <v>1.7718977020662265</v>
      </c>
      <c r="CM24">
        <v>1.9264260099114436</v>
      </c>
      <c r="CN24">
        <v>2.0723948167475981</v>
      </c>
      <c r="CO24">
        <v>2.1212684040655465</v>
      </c>
    </row>
    <row r="25" spans="1:93" x14ac:dyDescent="0.3">
      <c r="A25">
        <v>2011</v>
      </c>
      <c r="B25" t="s">
        <v>8</v>
      </c>
      <c r="C25">
        <v>2001</v>
      </c>
      <c r="D25">
        <v>162</v>
      </c>
      <c r="E25">
        <v>0</v>
      </c>
      <c r="F25">
        <v>1</v>
      </c>
      <c r="G25">
        <v>1321.6045220000001</v>
      </c>
      <c r="H25">
        <v>0.6616506128164823</v>
      </c>
      <c r="I25">
        <f t="shared" si="41"/>
        <v>0.83339213934092482</v>
      </c>
      <c r="J25" s="2"/>
      <c r="CJ25">
        <v>5</v>
      </c>
      <c r="CK25" t="s">
        <v>51</v>
      </c>
      <c r="CL25">
        <v>6.1094875514093978</v>
      </c>
      <c r="CM25">
        <v>6.033916257050298</v>
      </c>
      <c r="CN25">
        <v>5.8904971717654453</v>
      </c>
      <c r="CO25">
        <v>5.9263312232985337</v>
      </c>
    </row>
    <row r="26" spans="1:93" x14ac:dyDescent="0.3">
      <c r="A26">
        <v>2011</v>
      </c>
      <c r="B26" t="s">
        <v>8</v>
      </c>
      <c r="C26">
        <v>2001</v>
      </c>
      <c r="D26">
        <v>163</v>
      </c>
      <c r="E26">
        <v>1</v>
      </c>
      <c r="F26">
        <v>1</v>
      </c>
      <c r="G26">
        <v>1322.726514</v>
      </c>
      <c r="H26">
        <v>0.69318624617096902</v>
      </c>
      <c r="I26">
        <f t="shared" si="41"/>
        <v>0.92240731470433579</v>
      </c>
      <c r="J26" s="2"/>
      <c r="CJ26">
        <v>5</v>
      </c>
      <c r="CK26" t="s">
        <v>57</v>
      </c>
      <c r="CL26">
        <v>3.3695497099076883</v>
      </c>
      <c r="CM26">
        <v>3.2954836059682697</v>
      </c>
      <c r="CN26">
        <v>2.6948318676790382</v>
      </c>
      <c r="CO26">
        <v>2.9781360225907805</v>
      </c>
    </row>
    <row r="27" spans="1:93" x14ac:dyDescent="0.3">
      <c r="A27">
        <v>2011</v>
      </c>
      <c r="B27" t="s">
        <v>8</v>
      </c>
      <c r="C27">
        <v>2001</v>
      </c>
      <c r="D27">
        <v>164</v>
      </c>
      <c r="E27">
        <v>2</v>
      </c>
      <c r="F27">
        <v>1</v>
      </c>
      <c r="G27">
        <v>1318.5864019999999</v>
      </c>
      <c r="H27">
        <v>0.68301183681288169</v>
      </c>
      <c r="I27">
        <f t="shared" si="41"/>
        <v>0.59394437049064175</v>
      </c>
      <c r="J27" s="2"/>
      <c r="CJ27">
        <v>6</v>
      </c>
      <c r="CK27" t="s">
        <v>34</v>
      </c>
      <c r="CL27">
        <v>0</v>
      </c>
      <c r="CM27">
        <v>0</v>
      </c>
      <c r="CN27">
        <v>0</v>
      </c>
      <c r="CO27">
        <v>0</v>
      </c>
    </row>
    <row r="28" spans="1:93" x14ac:dyDescent="0.3">
      <c r="A28">
        <v>2011</v>
      </c>
      <c r="B28" t="s">
        <v>8</v>
      </c>
      <c r="C28">
        <v>2001</v>
      </c>
      <c r="D28">
        <v>165</v>
      </c>
      <c r="E28">
        <v>3</v>
      </c>
      <c r="F28">
        <v>1</v>
      </c>
      <c r="G28">
        <v>1318.8430499999999</v>
      </c>
      <c r="H28">
        <v>0.67588810314853753</v>
      </c>
      <c r="I28">
        <f t="shared" si="41"/>
        <v>0.61430598334231545</v>
      </c>
      <c r="J28" s="2"/>
      <c r="CJ28">
        <v>6</v>
      </c>
      <c r="CK28" t="s">
        <v>39</v>
      </c>
      <c r="CL28">
        <v>0</v>
      </c>
      <c r="CM28">
        <v>0</v>
      </c>
      <c r="CN28">
        <v>0</v>
      </c>
      <c r="CO28">
        <v>0</v>
      </c>
    </row>
    <row r="29" spans="1:93" x14ac:dyDescent="0.3">
      <c r="A29">
        <v>2011</v>
      </c>
      <c r="B29" t="s">
        <v>8</v>
      </c>
      <c r="C29">
        <v>2001</v>
      </c>
      <c r="D29">
        <v>166</v>
      </c>
      <c r="E29">
        <v>4</v>
      </c>
      <c r="F29">
        <v>1</v>
      </c>
      <c r="G29">
        <v>1316.8665779999999</v>
      </c>
      <c r="H29">
        <v>0.66034436239275385</v>
      </c>
      <c r="I29">
        <f t="shared" si="41"/>
        <v>0.45749915969214844</v>
      </c>
      <c r="J29" s="2"/>
      <c r="CJ29">
        <v>6</v>
      </c>
      <c r="CK29" t="s">
        <v>46</v>
      </c>
      <c r="CL29">
        <v>0</v>
      </c>
      <c r="CM29">
        <v>0</v>
      </c>
      <c r="CN29">
        <v>0</v>
      </c>
      <c r="CO29">
        <v>0</v>
      </c>
    </row>
    <row r="30" spans="1:93" x14ac:dyDescent="0.3">
      <c r="A30">
        <v>2011</v>
      </c>
      <c r="B30" t="s">
        <v>8</v>
      </c>
      <c r="C30">
        <v>2001</v>
      </c>
      <c r="D30">
        <v>167</v>
      </c>
      <c r="E30">
        <v>5</v>
      </c>
      <c r="F30">
        <v>1</v>
      </c>
      <c r="G30">
        <v>1316.556844</v>
      </c>
      <c r="H30">
        <v>0.61215487740775376</v>
      </c>
      <c r="I30">
        <f t="shared" si="41"/>
        <v>0.43292587723914672</v>
      </c>
      <c r="J30" s="2"/>
      <c r="CJ30">
        <v>6</v>
      </c>
      <c r="CK30" t="s">
        <v>52</v>
      </c>
      <c r="CL30">
        <v>0</v>
      </c>
      <c r="CM30">
        <v>0</v>
      </c>
      <c r="CN30">
        <v>0</v>
      </c>
      <c r="CO30">
        <v>0</v>
      </c>
    </row>
    <row r="31" spans="1:93" x14ac:dyDescent="0.3">
      <c r="A31">
        <v>2011</v>
      </c>
      <c r="B31" t="s">
        <v>8</v>
      </c>
      <c r="C31">
        <v>2001</v>
      </c>
      <c r="D31">
        <v>168</v>
      </c>
      <c r="E31">
        <v>6</v>
      </c>
      <c r="F31">
        <v>1</v>
      </c>
      <c r="G31">
        <v>1316.5029099999999</v>
      </c>
      <c r="H31">
        <v>0.63772867704758385</v>
      </c>
      <c r="I31">
        <f t="shared" si="41"/>
        <v>0.4286469300915261</v>
      </c>
      <c r="J31" s="2"/>
      <c r="CJ31">
        <v>6</v>
      </c>
      <c r="CK31" t="s">
        <v>58</v>
      </c>
      <c r="CL31">
        <v>0</v>
      </c>
      <c r="CM31">
        <v>0</v>
      </c>
      <c r="CN31">
        <v>0</v>
      </c>
      <c r="CO31">
        <v>0</v>
      </c>
    </row>
    <row r="32" spans="1:93" x14ac:dyDescent="0.3">
      <c r="A32">
        <v>2016</v>
      </c>
      <c r="B32" t="s">
        <v>8</v>
      </c>
      <c r="C32">
        <v>2001</v>
      </c>
      <c r="D32">
        <v>159</v>
      </c>
      <c r="E32">
        <v>-3</v>
      </c>
      <c r="F32">
        <v>1</v>
      </c>
      <c r="G32">
        <v>1320.336706</v>
      </c>
      <c r="H32">
        <v>0.53366718804854119</v>
      </c>
      <c r="I32">
        <f>(G32-AVERAGE(G$32:G$41))/_xlfn.STDEV.S(G$32:G$41)</f>
        <v>-1.4044431852103383</v>
      </c>
      <c r="J32" s="2">
        <f>MAX(I32:I41)/(1-MAX(H32:H41))</f>
        <v>2.9555213465831058</v>
      </c>
      <c r="K32">
        <f>MAX(G35:G41)-AVERAGE(G32:G34)</f>
        <v>30.419627333333437</v>
      </c>
    </row>
    <row r="33" spans="1:11" x14ac:dyDescent="0.3">
      <c r="A33">
        <v>2016</v>
      </c>
      <c r="B33" t="s">
        <v>8</v>
      </c>
      <c r="C33">
        <v>2001</v>
      </c>
      <c r="D33">
        <v>160</v>
      </c>
      <c r="E33">
        <v>-2</v>
      </c>
      <c r="F33">
        <v>1</v>
      </c>
      <c r="G33">
        <v>1318.1870690000001</v>
      </c>
      <c r="H33">
        <v>0.54010195920277315</v>
      </c>
      <c r="I33">
        <f t="shared" ref="I33:I41" si="42">(G33-AVERAGE(G$32:G$41))/_xlfn.STDEV.S(G$32:G$41)</f>
        <v>-1.5679534572799709</v>
      </c>
      <c r="J33" s="2"/>
    </row>
    <row r="34" spans="1:11" x14ac:dyDescent="0.3">
      <c r="A34">
        <v>2016</v>
      </c>
      <c r="B34" t="s">
        <v>8</v>
      </c>
      <c r="C34">
        <v>2001</v>
      </c>
      <c r="D34">
        <v>161</v>
      </c>
      <c r="E34">
        <v>-1</v>
      </c>
      <c r="F34">
        <v>1</v>
      </c>
      <c r="G34">
        <v>1321.328888</v>
      </c>
      <c r="H34">
        <v>0.56222561269463178</v>
      </c>
      <c r="I34">
        <f t="shared" si="42"/>
        <v>-1.3289737228022265</v>
      </c>
      <c r="J34" s="2"/>
    </row>
    <row r="35" spans="1:11" x14ac:dyDescent="0.3">
      <c r="A35">
        <v>2016</v>
      </c>
      <c r="B35" t="s">
        <v>8</v>
      </c>
      <c r="C35">
        <v>2001</v>
      </c>
      <c r="D35">
        <v>162</v>
      </c>
      <c r="E35">
        <v>0</v>
      </c>
      <c r="F35">
        <v>1</v>
      </c>
      <c r="G35">
        <v>1349.3043150000001</v>
      </c>
      <c r="H35">
        <v>0.6710778185038152</v>
      </c>
      <c r="I35">
        <f t="shared" si="42"/>
        <v>0.79895284341997452</v>
      </c>
      <c r="J35" s="2"/>
    </row>
    <row r="36" spans="1:11" x14ac:dyDescent="0.3">
      <c r="A36">
        <v>2016</v>
      </c>
      <c r="B36" t="s">
        <v>8</v>
      </c>
      <c r="C36">
        <v>2001</v>
      </c>
      <c r="D36">
        <v>163</v>
      </c>
      <c r="E36">
        <v>1</v>
      </c>
      <c r="F36">
        <v>1</v>
      </c>
      <c r="G36">
        <v>1350.3705150000001</v>
      </c>
      <c r="H36">
        <v>0.70223445628217596</v>
      </c>
      <c r="I36">
        <f t="shared" si="42"/>
        <v>0.88005242073495393</v>
      </c>
      <c r="J36" s="2"/>
    </row>
    <row r="37" spans="1:11" x14ac:dyDescent="0.3">
      <c r="A37">
        <v>2016</v>
      </c>
      <c r="B37" t="s">
        <v>8</v>
      </c>
      <c r="C37">
        <v>2001</v>
      </c>
      <c r="D37">
        <v>164</v>
      </c>
      <c r="E37">
        <v>2</v>
      </c>
      <c r="F37">
        <v>1</v>
      </c>
      <c r="G37">
        <v>1346.2745</v>
      </c>
      <c r="H37">
        <v>0.69218293073291548</v>
      </c>
      <c r="I37">
        <f t="shared" si="42"/>
        <v>0.56849259595927593</v>
      </c>
      <c r="J37" s="2"/>
    </row>
    <row r="38" spans="1:11" x14ac:dyDescent="0.3">
      <c r="A38">
        <v>2016</v>
      </c>
      <c r="B38" t="s">
        <v>8</v>
      </c>
      <c r="C38">
        <v>2001</v>
      </c>
      <c r="D38">
        <v>165</v>
      </c>
      <c r="E38">
        <v>3</v>
      </c>
      <c r="F38">
        <v>1</v>
      </c>
      <c r="G38">
        <v>1346.7962480000001</v>
      </c>
      <c r="H38">
        <v>0.68511506491257046</v>
      </c>
      <c r="I38">
        <f t="shared" si="42"/>
        <v>0.60817890459268997</v>
      </c>
      <c r="J38" s="2"/>
    </row>
    <row r="39" spans="1:11" x14ac:dyDescent="0.3">
      <c r="A39">
        <v>2016</v>
      </c>
      <c r="B39" t="s">
        <v>8</v>
      </c>
      <c r="C39">
        <v>2001</v>
      </c>
      <c r="D39">
        <v>166</v>
      </c>
      <c r="E39">
        <v>4</v>
      </c>
      <c r="F39">
        <v>1</v>
      </c>
      <c r="G39">
        <v>1345.038673</v>
      </c>
      <c r="H39">
        <v>0.66969120341860611</v>
      </c>
      <c r="I39">
        <f t="shared" si="42"/>
        <v>0.47449048816107797</v>
      </c>
      <c r="J39" s="2"/>
    </row>
    <row r="40" spans="1:11" x14ac:dyDescent="0.3">
      <c r="A40">
        <v>2016</v>
      </c>
      <c r="B40" t="s">
        <v>8</v>
      </c>
      <c r="C40">
        <v>2001</v>
      </c>
      <c r="D40">
        <v>167</v>
      </c>
      <c r="E40">
        <v>5</v>
      </c>
      <c r="F40">
        <v>1</v>
      </c>
      <c r="G40">
        <v>1345.038395</v>
      </c>
      <c r="H40">
        <v>0.65741648707918066</v>
      </c>
      <c r="I40">
        <f t="shared" si="42"/>
        <v>0.47446934233244176</v>
      </c>
      <c r="J40" s="2"/>
    </row>
    <row r="41" spans="1:11" x14ac:dyDescent="0.3">
      <c r="A41">
        <v>2016</v>
      </c>
      <c r="B41" t="s">
        <v>8</v>
      </c>
      <c r="C41">
        <v>2001</v>
      </c>
      <c r="D41">
        <v>168</v>
      </c>
      <c r="E41">
        <v>6</v>
      </c>
      <c r="F41">
        <v>1</v>
      </c>
      <c r="G41">
        <v>1345.331101</v>
      </c>
      <c r="H41">
        <v>0.64738266152179169</v>
      </c>
      <c r="I41">
        <f t="shared" si="42"/>
        <v>0.49673377009229447</v>
      </c>
      <c r="J41" s="2"/>
    </row>
    <row r="42" spans="1:11" x14ac:dyDescent="0.3">
      <c r="A42">
        <v>2001</v>
      </c>
      <c r="B42" t="s">
        <v>8</v>
      </c>
      <c r="C42">
        <v>2001</v>
      </c>
      <c r="D42">
        <v>159</v>
      </c>
      <c r="E42">
        <v>-3</v>
      </c>
      <c r="F42">
        <v>2</v>
      </c>
      <c r="G42">
        <v>507.84068489999999</v>
      </c>
      <c r="H42">
        <v>0.45850707640398131</v>
      </c>
      <c r="I42">
        <f>(G42-AVERAGE(G$42:G$51))/_xlfn.STDEV.S(G$42:G$51)</f>
        <v>-1.4163401228977708</v>
      </c>
      <c r="J42" s="2">
        <f>MAX(I42:I51)/(1-MAX(H42:H51))</f>
        <v>2.4637175463647187</v>
      </c>
      <c r="K42">
        <f>MAX(G45:G51)-AVERAGE(G42:G44)</f>
        <v>20.497422733333281</v>
      </c>
    </row>
    <row r="43" spans="1:11" x14ac:dyDescent="0.3">
      <c r="A43">
        <v>2001</v>
      </c>
      <c r="B43" t="s">
        <v>8</v>
      </c>
      <c r="C43">
        <v>2001</v>
      </c>
      <c r="D43">
        <v>160</v>
      </c>
      <c r="E43">
        <v>-2</v>
      </c>
      <c r="F43">
        <v>2</v>
      </c>
      <c r="G43">
        <v>506.69221190000002</v>
      </c>
      <c r="H43">
        <v>0.46516196782884767</v>
      </c>
      <c r="I43">
        <f t="shared" ref="I43:I51" si="43">(G43-AVERAGE(G$42:G$51))/_xlfn.STDEV.S(G$42:G$51)</f>
        <v>-1.5453515057221265</v>
      </c>
      <c r="J43" s="2"/>
    </row>
    <row r="44" spans="1:11" x14ac:dyDescent="0.3">
      <c r="A44">
        <v>2001</v>
      </c>
      <c r="B44" t="s">
        <v>8</v>
      </c>
      <c r="C44">
        <v>2001</v>
      </c>
      <c r="D44">
        <v>161</v>
      </c>
      <c r="E44">
        <v>-1</v>
      </c>
      <c r="F44">
        <v>2</v>
      </c>
      <c r="G44">
        <v>508.46268359999999</v>
      </c>
      <c r="H44">
        <v>0.48875712481552919</v>
      </c>
      <c r="I44">
        <f t="shared" si="43"/>
        <v>-1.3464691617154403</v>
      </c>
      <c r="J44" s="2"/>
    </row>
    <row r="45" spans="1:11" x14ac:dyDescent="0.3">
      <c r="A45">
        <v>2001</v>
      </c>
      <c r="B45" t="s">
        <v>8</v>
      </c>
      <c r="C45">
        <v>2001</v>
      </c>
      <c r="D45">
        <v>162</v>
      </c>
      <c r="E45">
        <v>0</v>
      </c>
      <c r="F45">
        <v>2</v>
      </c>
      <c r="G45">
        <v>525.84738949999996</v>
      </c>
      <c r="H45">
        <v>0.60800074406222815</v>
      </c>
      <c r="I45">
        <f t="shared" si="43"/>
        <v>0.60640648111969375</v>
      </c>
      <c r="J45" s="2"/>
    </row>
    <row r="46" spans="1:11" x14ac:dyDescent="0.3">
      <c r="A46">
        <v>2001</v>
      </c>
      <c r="B46" t="s">
        <v>8</v>
      </c>
      <c r="C46">
        <v>2001</v>
      </c>
      <c r="D46">
        <v>163</v>
      </c>
      <c r="E46">
        <v>1</v>
      </c>
      <c r="F46">
        <v>2</v>
      </c>
      <c r="G46">
        <v>528.1626162</v>
      </c>
      <c r="H46">
        <v>0.6483027149894085</v>
      </c>
      <c r="I46">
        <f t="shared" si="43"/>
        <v>0.8664827720894277</v>
      </c>
      <c r="J46" s="2"/>
    </row>
    <row r="47" spans="1:11" x14ac:dyDescent="0.3">
      <c r="A47">
        <v>2001</v>
      </c>
      <c r="B47" t="s">
        <v>8</v>
      </c>
      <c r="C47">
        <v>2001</v>
      </c>
      <c r="D47">
        <v>164</v>
      </c>
      <c r="E47">
        <v>2</v>
      </c>
      <c r="F47">
        <v>2</v>
      </c>
      <c r="G47">
        <v>526.40516890000004</v>
      </c>
      <c r="H47">
        <v>0.64110922313019925</v>
      </c>
      <c r="I47">
        <f t="shared" si="43"/>
        <v>0.66906349761459682</v>
      </c>
      <c r="J47" s="2"/>
    </row>
    <row r="48" spans="1:11" x14ac:dyDescent="0.3">
      <c r="A48">
        <v>2001</v>
      </c>
      <c r="B48" t="s">
        <v>8</v>
      </c>
      <c r="C48">
        <v>2001</v>
      </c>
      <c r="D48">
        <v>165</v>
      </c>
      <c r="E48">
        <v>3</v>
      </c>
      <c r="F48">
        <v>2</v>
      </c>
      <c r="G48">
        <v>526.8849755</v>
      </c>
      <c r="H48">
        <v>0.63564574497061355</v>
      </c>
      <c r="I48">
        <f t="shared" si="43"/>
        <v>0.72296159792191717</v>
      </c>
      <c r="J48" s="2"/>
    </row>
    <row r="49" spans="1:11" x14ac:dyDescent="0.3">
      <c r="A49">
        <v>2001</v>
      </c>
      <c r="B49" t="s">
        <v>8</v>
      </c>
      <c r="C49">
        <v>2001</v>
      </c>
      <c r="D49">
        <v>166</v>
      </c>
      <c r="E49">
        <v>4</v>
      </c>
      <c r="F49">
        <v>2</v>
      </c>
      <c r="G49">
        <v>525.36963739999999</v>
      </c>
      <c r="H49">
        <v>0.61986814751490438</v>
      </c>
      <c r="I49">
        <f t="shared" si="43"/>
        <v>0.55273916889882446</v>
      </c>
      <c r="J49" s="2"/>
    </row>
    <row r="50" spans="1:11" x14ac:dyDescent="0.3">
      <c r="A50">
        <v>2001</v>
      </c>
      <c r="B50" t="s">
        <v>8</v>
      </c>
      <c r="C50">
        <v>2001</v>
      </c>
      <c r="D50">
        <v>167</v>
      </c>
      <c r="E50">
        <v>5</v>
      </c>
      <c r="F50">
        <v>2</v>
      </c>
      <c r="G50">
        <v>524.69621640000003</v>
      </c>
      <c r="H50">
        <v>0.60680226536597748</v>
      </c>
      <c r="I50">
        <f t="shared" si="43"/>
        <v>0.47709178804358626</v>
      </c>
      <c r="J50" s="2"/>
    </row>
    <row r="51" spans="1:11" x14ac:dyDescent="0.3">
      <c r="A51">
        <v>2001</v>
      </c>
      <c r="B51" t="s">
        <v>8</v>
      </c>
      <c r="C51">
        <v>2001</v>
      </c>
      <c r="D51">
        <v>168</v>
      </c>
      <c r="E51">
        <v>6</v>
      </c>
      <c r="F51">
        <v>2</v>
      </c>
      <c r="G51">
        <v>524.12936319999994</v>
      </c>
      <c r="H51">
        <v>0.59590672507859976</v>
      </c>
      <c r="I51">
        <f t="shared" si="43"/>
        <v>0.41341548464731681</v>
      </c>
      <c r="J51" s="2"/>
    </row>
    <row r="52" spans="1:11" x14ac:dyDescent="0.3">
      <c r="A52">
        <v>2006</v>
      </c>
      <c r="B52" t="s">
        <v>8</v>
      </c>
      <c r="C52">
        <v>2001</v>
      </c>
      <c r="D52">
        <v>159</v>
      </c>
      <c r="E52">
        <v>-3</v>
      </c>
      <c r="F52">
        <v>2</v>
      </c>
      <c r="G52">
        <v>579.2263921</v>
      </c>
      <c r="H52">
        <v>0.45741937108570363</v>
      </c>
      <c r="I52">
        <f>(G52-AVERAGE(G$52:G$61))/_xlfn.STDEV.S(G$52:G$61)</f>
        <v>-1.4176738824302439</v>
      </c>
      <c r="J52" s="2">
        <f>MAX(I52:I61)/(1-MAX(H52:H61))</f>
        <v>2.6060818520407154</v>
      </c>
      <c r="K52">
        <f>MAX(G55:G61)-AVERAGE(G52:G54)</f>
        <v>20.620596633333435</v>
      </c>
    </row>
    <row r="53" spans="1:11" x14ac:dyDescent="0.3">
      <c r="A53">
        <v>2006</v>
      </c>
      <c r="B53" t="s">
        <v>8</v>
      </c>
      <c r="C53">
        <v>2001</v>
      </c>
      <c r="D53">
        <v>160</v>
      </c>
      <c r="E53">
        <v>-2</v>
      </c>
      <c r="F53">
        <v>2</v>
      </c>
      <c r="G53">
        <v>578.17705869999998</v>
      </c>
      <c r="H53">
        <v>0.46406812629874183</v>
      </c>
      <c r="I53">
        <f t="shared" ref="I53:I61" si="44">(G53-AVERAGE(G$52:G$61))/_xlfn.STDEV.S(G$52:G$61)</f>
        <v>-1.5371217404698638</v>
      </c>
      <c r="J53" s="2"/>
    </row>
    <row r="54" spans="1:11" x14ac:dyDescent="0.3">
      <c r="A54">
        <v>2006</v>
      </c>
      <c r="B54" t="s">
        <v>8</v>
      </c>
      <c r="C54">
        <v>2001</v>
      </c>
      <c r="D54">
        <v>161</v>
      </c>
      <c r="E54">
        <v>-1</v>
      </c>
      <c r="F54">
        <v>2</v>
      </c>
      <c r="G54">
        <v>580.01898359999996</v>
      </c>
      <c r="H54">
        <v>0.48763429485316795</v>
      </c>
      <c r="I54">
        <f t="shared" si="44"/>
        <v>-1.3274515022263906</v>
      </c>
      <c r="J54" s="2"/>
    </row>
    <row r="55" spans="1:11" x14ac:dyDescent="0.3">
      <c r="A55">
        <v>2006</v>
      </c>
      <c r="B55" t="s">
        <v>8</v>
      </c>
      <c r="C55">
        <v>2001</v>
      </c>
      <c r="D55">
        <v>162</v>
      </c>
      <c r="E55">
        <v>0</v>
      </c>
      <c r="F55">
        <v>2</v>
      </c>
      <c r="G55">
        <v>597.57178329999999</v>
      </c>
      <c r="H55">
        <v>0.60673910873162973</v>
      </c>
      <c r="I55">
        <f t="shared" si="44"/>
        <v>0.67062110916998641</v>
      </c>
      <c r="J55" s="2"/>
    </row>
    <row r="56" spans="1:11" x14ac:dyDescent="0.3">
      <c r="A56">
        <v>2006</v>
      </c>
      <c r="B56" t="s">
        <v>8</v>
      </c>
      <c r="C56">
        <v>2001</v>
      </c>
      <c r="D56">
        <v>163</v>
      </c>
      <c r="E56">
        <v>1</v>
      </c>
      <c r="F56">
        <v>2</v>
      </c>
      <c r="G56">
        <v>599.76140810000004</v>
      </c>
      <c r="H56">
        <v>0.64702921069571739</v>
      </c>
      <c r="I56">
        <f t="shared" si="44"/>
        <v>0.91987076830637793</v>
      </c>
      <c r="J56" s="2"/>
    </row>
    <row r="57" spans="1:11" x14ac:dyDescent="0.3">
      <c r="A57">
        <v>2006</v>
      </c>
      <c r="B57" t="s">
        <v>8</v>
      </c>
      <c r="C57">
        <v>2001</v>
      </c>
      <c r="D57">
        <v>164</v>
      </c>
      <c r="E57">
        <v>2</v>
      </c>
      <c r="F57">
        <v>2</v>
      </c>
      <c r="G57">
        <v>597.78174279999996</v>
      </c>
      <c r="H57">
        <v>0.63990346686623956</v>
      </c>
      <c r="I57">
        <f t="shared" si="44"/>
        <v>0.69452124667639303</v>
      </c>
      <c r="J57" s="2"/>
    </row>
    <row r="58" spans="1:11" x14ac:dyDescent="0.3">
      <c r="A58">
        <v>2006</v>
      </c>
      <c r="B58" t="s">
        <v>8</v>
      </c>
      <c r="C58">
        <v>2001</v>
      </c>
      <c r="D58">
        <v>165</v>
      </c>
      <c r="E58">
        <v>3</v>
      </c>
      <c r="F58">
        <v>2</v>
      </c>
      <c r="G58">
        <v>598.0673051</v>
      </c>
      <c r="H58">
        <v>0.63448410256479326</v>
      </c>
      <c r="I58">
        <f t="shared" si="44"/>
        <v>0.72702741208756849</v>
      </c>
      <c r="J58" s="2"/>
    </row>
    <row r="59" spans="1:11" x14ac:dyDescent="0.3">
      <c r="A59">
        <v>2006</v>
      </c>
      <c r="B59" t="s">
        <v>8</v>
      </c>
      <c r="C59">
        <v>2001</v>
      </c>
      <c r="D59">
        <v>166</v>
      </c>
      <c r="E59">
        <v>4</v>
      </c>
      <c r="F59">
        <v>2</v>
      </c>
      <c r="G59">
        <v>596.30681589999995</v>
      </c>
      <c r="H59">
        <v>0.61873818581915541</v>
      </c>
      <c r="I59">
        <f t="shared" si="44"/>
        <v>0.52662717319125074</v>
      </c>
      <c r="J59" s="2"/>
    </row>
    <row r="60" spans="1:11" x14ac:dyDescent="0.3">
      <c r="A60">
        <v>2006</v>
      </c>
      <c r="B60" t="s">
        <v>8</v>
      </c>
      <c r="C60">
        <v>2001</v>
      </c>
      <c r="D60">
        <v>167</v>
      </c>
      <c r="E60">
        <v>5</v>
      </c>
      <c r="F60">
        <v>2</v>
      </c>
      <c r="G60">
        <v>595.37313759999995</v>
      </c>
      <c r="H60">
        <v>0.60568844727385807</v>
      </c>
      <c r="I60">
        <f t="shared" si="44"/>
        <v>0.42034458175456269</v>
      </c>
      <c r="J60" s="2"/>
    </row>
    <row r="61" spans="1:11" x14ac:dyDescent="0.3">
      <c r="A61">
        <v>2006</v>
      </c>
      <c r="B61" t="s">
        <v>8</v>
      </c>
      <c r="C61">
        <v>2001</v>
      </c>
      <c r="D61">
        <v>168</v>
      </c>
      <c r="E61">
        <v>6</v>
      </c>
      <c r="F61">
        <v>2</v>
      </c>
      <c r="G61">
        <v>594.52004150000005</v>
      </c>
      <c r="H61">
        <v>0.59479801179661262</v>
      </c>
      <c r="I61">
        <f t="shared" si="44"/>
        <v>0.32323483394043673</v>
      </c>
      <c r="J61" s="2"/>
    </row>
    <row r="62" spans="1:11" x14ac:dyDescent="0.3">
      <c r="A62">
        <v>2011</v>
      </c>
      <c r="B62" t="s">
        <v>8</v>
      </c>
      <c r="C62">
        <v>2001</v>
      </c>
      <c r="D62">
        <v>159</v>
      </c>
      <c r="E62">
        <v>-3</v>
      </c>
      <c r="F62">
        <v>2</v>
      </c>
      <c r="G62">
        <v>714.40932380000004</v>
      </c>
      <c r="H62">
        <v>0.49402860631228024</v>
      </c>
      <c r="I62">
        <f>(G62-AVERAGE(G$62:G$71))/_xlfn.STDEV.S(G$62:G$71)</f>
        <v>-1.4063909565691821</v>
      </c>
      <c r="J62" s="2">
        <f>MAX(I62:I71)/(1-MAX(H62:H71))</f>
        <v>3.0993633909738874</v>
      </c>
      <c r="K62">
        <f>MAX(G65:G71)-AVERAGE(G62:G64)</f>
        <v>22.793861300000003</v>
      </c>
    </row>
    <row r="63" spans="1:11" x14ac:dyDescent="0.3">
      <c r="A63">
        <v>2011</v>
      </c>
      <c r="B63" t="s">
        <v>8</v>
      </c>
      <c r="C63">
        <v>2001</v>
      </c>
      <c r="D63">
        <v>160</v>
      </c>
      <c r="E63">
        <v>-2</v>
      </c>
      <c r="F63">
        <v>2</v>
      </c>
      <c r="G63">
        <v>713.25211769999999</v>
      </c>
      <c r="H63">
        <v>0.50071077667077091</v>
      </c>
      <c r="I63">
        <f t="shared" ref="I63:I71" si="45">(G63-AVERAGE(G$62:G$71))/_xlfn.STDEV.S(G$62:G$71)</f>
        <v>-1.5280917008340604</v>
      </c>
      <c r="J63" s="2"/>
    </row>
    <row r="64" spans="1:11" x14ac:dyDescent="0.3">
      <c r="A64">
        <v>2011</v>
      </c>
      <c r="B64" t="s">
        <v>8</v>
      </c>
      <c r="C64">
        <v>2001</v>
      </c>
      <c r="D64">
        <v>161</v>
      </c>
      <c r="E64">
        <v>-1</v>
      </c>
      <c r="F64">
        <v>2</v>
      </c>
      <c r="G64">
        <v>715.59001690000002</v>
      </c>
      <c r="H64">
        <v>0.52417234204056362</v>
      </c>
      <c r="I64">
        <f t="shared" si="45"/>
        <v>-1.2822201377164313</v>
      </c>
      <c r="J64" s="2"/>
    </row>
    <row r="65" spans="1:11" x14ac:dyDescent="0.3">
      <c r="A65">
        <v>2011</v>
      </c>
      <c r="B65" t="s">
        <v>8</v>
      </c>
      <c r="C65">
        <v>2001</v>
      </c>
      <c r="D65">
        <v>162</v>
      </c>
      <c r="E65">
        <v>0</v>
      </c>
      <c r="F65">
        <v>2</v>
      </c>
      <c r="G65">
        <v>736.4181734</v>
      </c>
      <c r="H65">
        <v>0.64189061092940691</v>
      </c>
      <c r="I65">
        <f t="shared" si="45"/>
        <v>0.90822990200877107</v>
      </c>
      <c r="J65" s="2"/>
    </row>
    <row r="66" spans="1:11" x14ac:dyDescent="0.3">
      <c r="A66">
        <v>2011</v>
      </c>
      <c r="B66" t="s">
        <v>8</v>
      </c>
      <c r="C66">
        <v>2001</v>
      </c>
      <c r="D66">
        <v>163</v>
      </c>
      <c r="E66">
        <v>1</v>
      </c>
      <c r="F66">
        <v>2</v>
      </c>
      <c r="G66">
        <v>737.21101410000006</v>
      </c>
      <c r="H66">
        <v>0.68005972923531044</v>
      </c>
      <c r="I66">
        <f t="shared" si="45"/>
        <v>0.99161116250635195</v>
      </c>
      <c r="J66" s="2"/>
    </row>
    <row r="67" spans="1:11" x14ac:dyDescent="0.3">
      <c r="A67">
        <v>2011</v>
      </c>
      <c r="B67" t="s">
        <v>8</v>
      </c>
      <c r="C67">
        <v>2001</v>
      </c>
      <c r="D67">
        <v>164</v>
      </c>
      <c r="E67">
        <v>2</v>
      </c>
      <c r="F67">
        <v>2</v>
      </c>
      <c r="G67">
        <v>734.00033099999996</v>
      </c>
      <c r="H67">
        <v>0.67157952285981992</v>
      </c>
      <c r="I67">
        <f t="shared" si="45"/>
        <v>0.65395089363232772</v>
      </c>
      <c r="J67" s="2"/>
    </row>
    <row r="68" spans="1:11" x14ac:dyDescent="0.3">
      <c r="A68">
        <v>2011</v>
      </c>
      <c r="B68" t="s">
        <v>8</v>
      </c>
      <c r="C68">
        <v>2001</v>
      </c>
      <c r="D68">
        <v>165</v>
      </c>
      <c r="E68">
        <v>3</v>
      </c>
      <c r="F68">
        <v>2</v>
      </c>
      <c r="G68">
        <v>734.16772760000003</v>
      </c>
      <c r="H68">
        <v>0.66548425959973956</v>
      </c>
      <c r="I68">
        <f t="shared" si="45"/>
        <v>0.6715556148720605</v>
      </c>
      <c r="J68" s="2"/>
    </row>
    <row r="69" spans="1:11" x14ac:dyDescent="0.3">
      <c r="A69">
        <v>2011</v>
      </c>
      <c r="B69" t="s">
        <v>8</v>
      </c>
      <c r="C69">
        <v>2001</v>
      </c>
      <c r="D69">
        <v>166</v>
      </c>
      <c r="E69">
        <v>4</v>
      </c>
      <c r="F69">
        <v>2</v>
      </c>
      <c r="G69">
        <v>732.03700409999999</v>
      </c>
      <c r="H69">
        <v>0.64967005448568094</v>
      </c>
      <c r="I69">
        <f t="shared" si="45"/>
        <v>0.44747225083460834</v>
      </c>
      <c r="J69" s="2"/>
    </row>
    <row r="70" spans="1:11" x14ac:dyDescent="0.3">
      <c r="A70">
        <v>2011</v>
      </c>
      <c r="B70" t="s">
        <v>8</v>
      </c>
      <c r="C70">
        <v>2001</v>
      </c>
      <c r="D70">
        <v>167</v>
      </c>
      <c r="E70">
        <v>5</v>
      </c>
      <c r="F70">
        <v>2</v>
      </c>
      <c r="G70">
        <v>730.96793530000002</v>
      </c>
      <c r="H70">
        <v>0.63676569410454464</v>
      </c>
      <c r="I70">
        <f t="shared" si="45"/>
        <v>0.33504070676449788</v>
      </c>
      <c r="J70" s="2"/>
    </row>
    <row r="71" spans="1:11" x14ac:dyDescent="0.3">
      <c r="A71">
        <v>2011</v>
      </c>
      <c r="B71" t="s">
        <v>8</v>
      </c>
      <c r="C71">
        <v>2001</v>
      </c>
      <c r="D71">
        <v>168</v>
      </c>
      <c r="E71">
        <v>6</v>
      </c>
      <c r="F71">
        <v>2</v>
      </c>
      <c r="G71">
        <v>729.76796230000002</v>
      </c>
      <c r="H71">
        <v>0.6260465540290765</v>
      </c>
      <c r="I71">
        <f t="shared" si="45"/>
        <v>0.20884226450105642</v>
      </c>
      <c r="J71" s="2"/>
    </row>
    <row r="72" spans="1:11" x14ac:dyDescent="0.3">
      <c r="A72">
        <v>2016</v>
      </c>
      <c r="B72" t="s">
        <v>8</v>
      </c>
      <c r="C72">
        <v>2001</v>
      </c>
      <c r="D72">
        <v>159</v>
      </c>
      <c r="E72">
        <v>-3</v>
      </c>
      <c r="F72">
        <v>2</v>
      </c>
      <c r="G72">
        <v>719.37042759999997</v>
      </c>
      <c r="H72">
        <v>0.49491342004349825</v>
      </c>
      <c r="I72">
        <f>(G72-AVERAGE(G$72:G$81))/_xlfn.STDEV.S(G$72:G$81)</f>
        <v>-1.3825652687768646</v>
      </c>
      <c r="J72" s="2">
        <f>MAX(I72:I81)/(1-MAX(H72:H81))</f>
        <v>3.2333688823354585</v>
      </c>
      <c r="K72">
        <f>MAX(G75:G81)-AVERAGE(G72:G74)</f>
        <v>22.617464966666716</v>
      </c>
    </row>
    <row r="73" spans="1:11" x14ac:dyDescent="0.3">
      <c r="A73">
        <v>2016</v>
      </c>
      <c r="B73" t="s">
        <v>8</v>
      </c>
      <c r="C73">
        <v>2001</v>
      </c>
      <c r="D73">
        <v>160</v>
      </c>
      <c r="E73">
        <v>-2</v>
      </c>
      <c r="F73">
        <v>2</v>
      </c>
      <c r="G73">
        <v>718.10498919999998</v>
      </c>
      <c r="H73">
        <v>0.50159781333197451</v>
      </c>
      <c r="I73">
        <f t="shared" ref="I73:I81" si="46">(G73-AVERAGE(G$72:G$81))/_xlfn.STDEV.S(G$72:G$81)</f>
        <v>-1.5181896968006003</v>
      </c>
      <c r="J73" s="2"/>
    </row>
    <row r="74" spans="1:11" x14ac:dyDescent="0.3">
      <c r="A74">
        <v>2016</v>
      </c>
      <c r="B74" t="s">
        <v>8</v>
      </c>
      <c r="C74">
        <v>2001</v>
      </c>
      <c r="D74">
        <v>161</v>
      </c>
      <c r="E74">
        <v>-1</v>
      </c>
      <c r="F74">
        <v>2</v>
      </c>
      <c r="G74">
        <v>720.38860039999997</v>
      </c>
      <c r="H74">
        <v>0.52502010387394793</v>
      </c>
      <c r="I74">
        <f t="shared" si="46"/>
        <v>-1.2734417400224611</v>
      </c>
      <c r="J74" s="2"/>
    </row>
    <row r="75" spans="1:11" x14ac:dyDescent="0.3">
      <c r="A75">
        <v>2016</v>
      </c>
      <c r="B75" t="s">
        <v>8</v>
      </c>
      <c r="C75">
        <v>2001</v>
      </c>
      <c r="D75">
        <v>162</v>
      </c>
      <c r="E75">
        <v>0</v>
      </c>
      <c r="F75">
        <v>2</v>
      </c>
      <c r="G75">
        <v>741.31033119999995</v>
      </c>
      <c r="H75">
        <v>0.64264761996393216</v>
      </c>
      <c r="I75">
        <f t="shared" si="46"/>
        <v>0.96886240770735621</v>
      </c>
      <c r="J75" s="2"/>
    </row>
    <row r="76" spans="1:11" x14ac:dyDescent="0.3">
      <c r="A76">
        <v>2016</v>
      </c>
      <c r="B76" t="s">
        <v>8</v>
      </c>
      <c r="C76">
        <v>2001</v>
      </c>
      <c r="D76">
        <v>163</v>
      </c>
      <c r="E76">
        <v>1</v>
      </c>
      <c r="F76">
        <v>2</v>
      </c>
      <c r="G76">
        <v>741.90547070000002</v>
      </c>
      <c r="H76">
        <v>0.68062815495267137</v>
      </c>
      <c r="I76">
        <f t="shared" si="46"/>
        <v>1.0326469856700942</v>
      </c>
      <c r="J76" s="2"/>
    </row>
    <row r="77" spans="1:11" x14ac:dyDescent="0.3">
      <c r="A77">
        <v>2016</v>
      </c>
      <c r="B77" t="s">
        <v>8</v>
      </c>
      <c r="C77">
        <v>2001</v>
      </c>
      <c r="D77">
        <v>164</v>
      </c>
      <c r="E77">
        <v>2</v>
      </c>
      <c r="F77">
        <v>2</v>
      </c>
      <c r="G77">
        <v>738.43949169999996</v>
      </c>
      <c r="H77">
        <v>0.6720958367145079</v>
      </c>
      <c r="I77">
        <f t="shared" si="46"/>
        <v>0.66117776250025051</v>
      </c>
      <c r="J77" s="2"/>
    </row>
    <row r="78" spans="1:11" x14ac:dyDescent="0.3">
      <c r="A78">
        <v>2016</v>
      </c>
      <c r="B78" t="s">
        <v>8</v>
      </c>
      <c r="C78">
        <v>2001</v>
      </c>
      <c r="D78">
        <v>165</v>
      </c>
      <c r="E78">
        <v>3</v>
      </c>
      <c r="F78">
        <v>2</v>
      </c>
      <c r="G78">
        <v>738.4758405</v>
      </c>
      <c r="H78">
        <v>0.66599036436555648</v>
      </c>
      <c r="I78">
        <f t="shared" si="46"/>
        <v>0.66507347580352538</v>
      </c>
      <c r="J78" s="2"/>
    </row>
    <row r="79" spans="1:11" x14ac:dyDescent="0.3">
      <c r="A79">
        <v>2016</v>
      </c>
      <c r="B79" t="s">
        <v>8</v>
      </c>
      <c r="C79">
        <v>2001</v>
      </c>
      <c r="D79">
        <v>166</v>
      </c>
      <c r="E79">
        <v>4</v>
      </c>
      <c r="F79">
        <v>2</v>
      </c>
      <c r="G79">
        <v>736.18055949999996</v>
      </c>
      <c r="H79">
        <v>0.65017695581045054</v>
      </c>
      <c r="I79">
        <f t="shared" si="46"/>
        <v>0.41907479836592298</v>
      </c>
      <c r="J79" s="2"/>
    </row>
    <row r="80" spans="1:11" x14ac:dyDescent="0.3">
      <c r="A80">
        <v>2016</v>
      </c>
      <c r="B80" t="s">
        <v>8</v>
      </c>
      <c r="C80">
        <v>2001</v>
      </c>
      <c r="D80">
        <v>167</v>
      </c>
      <c r="E80">
        <v>5</v>
      </c>
      <c r="F80">
        <v>2</v>
      </c>
      <c r="G80">
        <v>734.93967869999994</v>
      </c>
      <c r="H80">
        <v>0.63730881503751335</v>
      </c>
      <c r="I80">
        <f t="shared" si="46"/>
        <v>0.28608235183858655</v>
      </c>
      <c r="J80" s="2"/>
    </row>
    <row r="81" spans="1:11" x14ac:dyDescent="0.3">
      <c r="A81">
        <v>2016</v>
      </c>
      <c r="B81" t="s">
        <v>8</v>
      </c>
      <c r="C81">
        <v>2001</v>
      </c>
      <c r="D81">
        <v>168</v>
      </c>
      <c r="E81">
        <v>6</v>
      </c>
      <c r="F81">
        <v>2</v>
      </c>
      <c r="G81">
        <v>733.58859600000005</v>
      </c>
      <c r="H81">
        <v>0.62662460013980492</v>
      </c>
      <c r="I81">
        <f t="shared" si="46"/>
        <v>0.14127892371419051</v>
      </c>
      <c r="J81" s="2"/>
    </row>
    <row r="82" spans="1:11" x14ac:dyDescent="0.3">
      <c r="A82">
        <v>2001</v>
      </c>
      <c r="B82" t="s">
        <v>8</v>
      </c>
      <c r="C82">
        <v>2001</v>
      </c>
      <c r="D82">
        <v>159</v>
      </c>
      <c r="E82">
        <v>-3</v>
      </c>
      <c r="F82">
        <v>3</v>
      </c>
      <c r="G82">
        <v>406.6575378</v>
      </c>
      <c r="H82">
        <v>0.33316259288472966</v>
      </c>
      <c r="I82">
        <f>(G82-AVERAGE(G$82:G$91))/_xlfn.STDEV.S(G$82:G$91)</f>
        <v>0.58773551355477549</v>
      </c>
      <c r="J82" s="2">
        <f>MAX(I82:I91)/(1-MAX(H82:H91))</f>
        <v>2.4848816936413334</v>
      </c>
      <c r="K82">
        <f>MAX(G85:G91)-AVERAGE(G82:G84)</f>
        <v>9.6377651666666679</v>
      </c>
    </row>
    <row r="83" spans="1:11" x14ac:dyDescent="0.3">
      <c r="A83">
        <v>2001</v>
      </c>
      <c r="B83" t="s">
        <v>8</v>
      </c>
      <c r="C83">
        <v>2001</v>
      </c>
      <c r="D83">
        <v>160</v>
      </c>
      <c r="E83">
        <v>-2</v>
      </c>
      <c r="F83">
        <v>3</v>
      </c>
      <c r="G83">
        <v>402.06671999999998</v>
      </c>
      <c r="H83">
        <v>0.3393635792225333</v>
      </c>
      <c r="I83">
        <f t="shared" ref="I83:I91" si="47">(G83-AVERAGE(G$82:G$91))/_xlfn.STDEV.S(G$82:G$91)</f>
        <v>0.12255789054907497</v>
      </c>
      <c r="J83" s="2"/>
    </row>
    <row r="84" spans="1:11" x14ac:dyDescent="0.3">
      <c r="A84">
        <v>2001</v>
      </c>
      <c r="B84" t="s">
        <v>8</v>
      </c>
      <c r="C84">
        <v>2001</v>
      </c>
      <c r="D84">
        <v>161</v>
      </c>
      <c r="E84">
        <v>-1</v>
      </c>
      <c r="F84">
        <v>3</v>
      </c>
      <c r="G84">
        <v>399.99893320000001</v>
      </c>
      <c r="H84">
        <v>0.36212533577123568</v>
      </c>
      <c r="I84">
        <f t="shared" si="47"/>
        <v>-8.6966466637686479E-2</v>
      </c>
      <c r="J84" s="2"/>
    </row>
    <row r="85" spans="1:11" x14ac:dyDescent="0.3">
      <c r="A85">
        <v>2001</v>
      </c>
      <c r="B85" t="s">
        <v>8</v>
      </c>
      <c r="C85">
        <v>2001</v>
      </c>
      <c r="D85">
        <v>162</v>
      </c>
      <c r="E85">
        <v>0</v>
      </c>
      <c r="F85">
        <v>3</v>
      </c>
      <c r="G85">
        <v>412.54549550000002</v>
      </c>
      <c r="H85">
        <v>0.47899930580474792</v>
      </c>
      <c r="I85">
        <f t="shared" si="47"/>
        <v>1.1843495127520653</v>
      </c>
      <c r="J85" s="2"/>
    </row>
    <row r="86" spans="1:11" x14ac:dyDescent="0.3">
      <c r="A86">
        <v>2001</v>
      </c>
      <c r="B86" t="s">
        <v>8</v>
      </c>
      <c r="C86">
        <v>2001</v>
      </c>
      <c r="D86">
        <v>163</v>
      </c>
      <c r="E86">
        <v>1</v>
      </c>
      <c r="F86">
        <v>3</v>
      </c>
      <c r="G86">
        <v>412.38221149999998</v>
      </c>
      <c r="H86">
        <v>0.5233779073737207</v>
      </c>
      <c r="I86">
        <f t="shared" si="47"/>
        <v>1.1678042987392423</v>
      </c>
      <c r="J86" s="2"/>
    </row>
    <row r="87" spans="1:11" x14ac:dyDescent="0.3">
      <c r="A87">
        <v>2001</v>
      </c>
      <c r="B87" t="s">
        <v>8</v>
      </c>
      <c r="C87">
        <v>2001</v>
      </c>
      <c r="D87">
        <v>164</v>
      </c>
      <c r="E87">
        <v>2</v>
      </c>
      <c r="F87">
        <v>3</v>
      </c>
      <c r="G87">
        <v>406.92419430000001</v>
      </c>
      <c r="H87">
        <v>0.52118381489777854</v>
      </c>
      <c r="I87">
        <f t="shared" si="47"/>
        <v>0.61475523906621354</v>
      </c>
      <c r="J87" s="2"/>
    </row>
    <row r="88" spans="1:11" x14ac:dyDescent="0.3">
      <c r="A88">
        <v>2001</v>
      </c>
      <c r="B88" t="s">
        <v>8</v>
      </c>
      <c r="C88">
        <v>2001</v>
      </c>
      <c r="D88">
        <v>165</v>
      </c>
      <c r="E88">
        <v>3</v>
      </c>
      <c r="F88">
        <v>3</v>
      </c>
      <c r="G88">
        <v>402.1325018</v>
      </c>
      <c r="H88">
        <v>0.5183513059413859</v>
      </c>
      <c r="I88">
        <f t="shared" si="47"/>
        <v>0.12922341784598659</v>
      </c>
      <c r="J88" s="2"/>
    </row>
    <row r="89" spans="1:11" x14ac:dyDescent="0.3">
      <c r="A89">
        <v>2001</v>
      </c>
      <c r="B89" t="s">
        <v>8</v>
      </c>
      <c r="C89">
        <v>2001</v>
      </c>
      <c r="D89">
        <v>166</v>
      </c>
      <c r="E89">
        <v>4</v>
      </c>
      <c r="F89">
        <v>3</v>
      </c>
      <c r="G89">
        <v>395.12747109999998</v>
      </c>
      <c r="H89">
        <v>0.50346390392986085</v>
      </c>
      <c r="I89">
        <f t="shared" si="47"/>
        <v>-0.58058116862833409</v>
      </c>
      <c r="J89" s="2"/>
    </row>
    <row r="90" spans="1:11" x14ac:dyDescent="0.3">
      <c r="A90">
        <v>2001</v>
      </c>
      <c r="B90" t="s">
        <v>8</v>
      </c>
      <c r="C90">
        <v>2001</v>
      </c>
      <c r="D90">
        <v>167</v>
      </c>
      <c r="E90">
        <v>5</v>
      </c>
      <c r="F90">
        <v>3</v>
      </c>
      <c r="G90">
        <v>388.54772850000001</v>
      </c>
      <c r="H90">
        <v>0.49011964754511911</v>
      </c>
      <c r="I90">
        <f t="shared" si="47"/>
        <v>-1.2472922331923251</v>
      </c>
      <c r="J90" s="2"/>
    </row>
    <row r="91" spans="1:11" x14ac:dyDescent="0.3">
      <c r="A91">
        <v>2001</v>
      </c>
      <c r="B91" t="s">
        <v>8</v>
      </c>
      <c r="C91">
        <v>2001</v>
      </c>
      <c r="D91">
        <v>168</v>
      </c>
      <c r="E91">
        <v>6</v>
      </c>
      <c r="F91">
        <v>3</v>
      </c>
      <c r="G91">
        <v>382.18922120000002</v>
      </c>
      <c r="H91">
        <v>0.47865347165082184</v>
      </c>
      <c r="I91">
        <f t="shared" si="47"/>
        <v>-1.8915860040490933</v>
      </c>
      <c r="J91" s="2"/>
    </row>
    <row r="92" spans="1:11" x14ac:dyDescent="0.3">
      <c r="A92">
        <v>2006</v>
      </c>
      <c r="B92" t="s">
        <v>8</v>
      </c>
      <c r="C92">
        <v>2001</v>
      </c>
      <c r="D92">
        <v>159</v>
      </c>
      <c r="E92">
        <v>-3</v>
      </c>
      <c r="F92">
        <v>3</v>
      </c>
      <c r="G92">
        <v>479.69236110000003</v>
      </c>
      <c r="H92">
        <v>0.33618784484653069</v>
      </c>
      <c r="I92">
        <f>(G92-AVERAGE(G$92:G$101))/_xlfn.STDEV.S(G$92:G$101)</f>
        <v>0.18447726293409877</v>
      </c>
      <c r="J92" s="2">
        <f>MAX(I92:I101)/(1-MAX(H92:H101))</f>
        <v>2.8310419307734072</v>
      </c>
      <c r="K92">
        <f>MAX(G95:G101)-AVERAGE(G92:G94)</f>
        <v>12.675143200000036</v>
      </c>
    </row>
    <row r="93" spans="1:11" x14ac:dyDescent="0.3">
      <c r="A93">
        <v>2006</v>
      </c>
      <c r="B93" t="s">
        <v>8</v>
      </c>
      <c r="C93">
        <v>2001</v>
      </c>
      <c r="D93">
        <v>160</v>
      </c>
      <c r="E93">
        <v>-2</v>
      </c>
      <c r="F93">
        <v>3</v>
      </c>
      <c r="G93">
        <v>476.12162590000003</v>
      </c>
      <c r="H93">
        <v>0.34239458027184899</v>
      </c>
      <c r="I93">
        <f t="shared" ref="I93:I101" si="48">(G93-AVERAGE(G$92:G$101))/_xlfn.STDEV.S(G$92:G$101)</f>
        <v>-0.23024156330490991</v>
      </c>
      <c r="J93" s="2"/>
    </row>
    <row r="94" spans="1:11" x14ac:dyDescent="0.3">
      <c r="A94">
        <v>2006</v>
      </c>
      <c r="B94" t="s">
        <v>8</v>
      </c>
      <c r="C94">
        <v>2001</v>
      </c>
      <c r="D94">
        <v>161</v>
      </c>
      <c r="E94">
        <v>-1</v>
      </c>
      <c r="F94">
        <v>3</v>
      </c>
      <c r="G94">
        <v>475.1208269</v>
      </c>
      <c r="H94">
        <v>0.3651352777655813</v>
      </c>
      <c r="I94">
        <f t="shared" si="48"/>
        <v>-0.34647818218977866</v>
      </c>
      <c r="J94" s="2"/>
    </row>
    <row r="95" spans="1:11" x14ac:dyDescent="0.3">
      <c r="A95">
        <v>2006</v>
      </c>
      <c r="B95" t="s">
        <v>8</v>
      </c>
      <c r="C95">
        <v>2001</v>
      </c>
      <c r="D95">
        <v>162</v>
      </c>
      <c r="E95">
        <v>0</v>
      </c>
      <c r="F95">
        <v>3</v>
      </c>
      <c r="G95">
        <v>488.88901570000002</v>
      </c>
      <c r="H95">
        <v>0.48187090350048883</v>
      </c>
      <c r="I95">
        <f t="shared" si="48"/>
        <v>1.2526118591476667</v>
      </c>
      <c r="J95" s="2"/>
    </row>
    <row r="96" spans="1:11" x14ac:dyDescent="0.3">
      <c r="A96">
        <v>2006</v>
      </c>
      <c r="B96" t="s">
        <v>8</v>
      </c>
      <c r="C96">
        <v>2001</v>
      </c>
      <c r="D96">
        <v>163</v>
      </c>
      <c r="E96">
        <v>1</v>
      </c>
      <c r="F96">
        <v>3</v>
      </c>
      <c r="G96">
        <v>489.6534145</v>
      </c>
      <c r="H96">
        <v>0.52618432062722387</v>
      </c>
      <c r="I96">
        <f t="shared" si="48"/>
        <v>1.3413920557622179</v>
      </c>
      <c r="J96" s="2"/>
    </row>
    <row r="97" spans="1:11" x14ac:dyDescent="0.3">
      <c r="A97">
        <v>2006</v>
      </c>
      <c r="B97" t="s">
        <v>8</v>
      </c>
      <c r="C97">
        <v>2001</v>
      </c>
      <c r="D97">
        <v>164</v>
      </c>
      <c r="E97">
        <v>2</v>
      </c>
      <c r="F97">
        <v>3</v>
      </c>
      <c r="G97">
        <v>484.9749132</v>
      </c>
      <c r="H97">
        <v>0.52391216939403895</v>
      </c>
      <c r="I97">
        <f t="shared" si="48"/>
        <v>0.79801304303294207</v>
      </c>
      <c r="J97" s="2"/>
    </row>
    <row r="98" spans="1:11" x14ac:dyDescent="0.3">
      <c r="A98">
        <v>2006</v>
      </c>
      <c r="B98" t="s">
        <v>8</v>
      </c>
      <c r="C98">
        <v>2001</v>
      </c>
      <c r="D98">
        <v>165</v>
      </c>
      <c r="E98">
        <v>3</v>
      </c>
      <c r="F98">
        <v>3</v>
      </c>
      <c r="G98">
        <v>480.96723930000002</v>
      </c>
      <c r="H98">
        <v>0.52099780831485987</v>
      </c>
      <c r="I98">
        <f t="shared" si="48"/>
        <v>0.3325464870820265</v>
      </c>
      <c r="J98" s="2"/>
    </row>
    <row r="99" spans="1:11" x14ac:dyDescent="0.3">
      <c r="A99">
        <v>2006</v>
      </c>
      <c r="B99" t="s">
        <v>8</v>
      </c>
      <c r="C99">
        <v>2001</v>
      </c>
      <c r="D99">
        <v>166</v>
      </c>
      <c r="E99">
        <v>4</v>
      </c>
      <c r="F99">
        <v>3</v>
      </c>
      <c r="G99">
        <v>474.56988030000002</v>
      </c>
      <c r="H99">
        <v>0.50610751977988655</v>
      </c>
      <c r="I99">
        <f t="shared" si="48"/>
        <v>-0.41046722491475085</v>
      </c>
      <c r="J99" s="2"/>
    </row>
    <row r="100" spans="1:11" x14ac:dyDescent="0.3">
      <c r="A100">
        <v>2006</v>
      </c>
      <c r="B100" t="s">
        <v>8</v>
      </c>
      <c r="C100">
        <v>2001</v>
      </c>
      <c r="D100">
        <v>167</v>
      </c>
      <c r="E100">
        <v>5</v>
      </c>
      <c r="F100">
        <v>3</v>
      </c>
      <c r="G100">
        <v>468.508195</v>
      </c>
      <c r="H100">
        <v>0.49276855210995391</v>
      </c>
      <c r="I100">
        <f t="shared" si="48"/>
        <v>-1.1144945111291589</v>
      </c>
      <c r="J100" s="2"/>
    </row>
    <row r="101" spans="1:11" x14ac:dyDescent="0.3">
      <c r="A101">
        <v>2006</v>
      </c>
      <c r="B101" t="s">
        <v>8</v>
      </c>
      <c r="C101">
        <v>2001</v>
      </c>
      <c r="D101">
        <v>168</v>
      </c>
      <c r="E101">
        <v>6</v>
      </c>
      <c r="F101">
        <v>3</v>
      </c>
      <c r="G101">
        <v>462.54261960000002</v>
      </c>
      <c r="H101">
        <v>0.4813215868946697</v>
      </c>
      <c r="I101">
        <f t="shared" si="48"/>
        <v>-1.8073592264203668</v>
      </c>
      <c r="J101" s="2"/>
    </row>
    <row r="102" spans="1:11" x14ac:dyDescent="0.3">
      <c r="A102">
        <v>2011</v>
      </c>
      <c r="B102" t="s">
        <v>8</v>
      </c>
      <c r="C102">
        <v>2001</v>
      </c>
      <c r="D102">
        <v>159</v>
      </c>
      <c r="E102">
        <v>-3</v>
      </c>
      <c r="F102">
        <v>3</v>
      </c>
      <c r="G102">
        <v>610.42792350000002</v>
      </c>
      <c r="H102">
        <v>0.3747999864641488</v>
      </c>
      <c r="I102">
        <f>(G102-AVERAGE(G$102:G$111))/_xlfn.STDEV.S(G$102:G$111)</f>
        <v>-0.72265596754992856</v>
      </c>
      <c r="J102" s="2">
        <f>MAX(I102:I111)/(1-MAX(H102:H111))</f>
        <v>3.2793048556590714</v>
      </c>
      <c r="K102">
        <f>MAX(G105:G111)-AVERAGE(G102:G104)</f>
        <v>19.971670400000107</v>
      </c>
    </row>
    <row r="103" spans="1:11" x14ac:dyDescent="0.3">
      <c r="A103">
        <v>2011</v>
      </c>
      <c r="B103" t="s">
        <v>8</v>
      </c>
      <c r="C103">
        <v>2001</v>
      </c>
      <c r="D103">
        <v>160</v>
      </c>
      <c r="E103">
        <v>-2</v>
      </c>
      <c r="F103">
        <v>3</v>
      </c>
      <c r="G103">
        <v>608.24702449999995</v>
      </c>
      <c r="H103">
        <v>0.3810634282473031</v>
      </c>
      <c r="I103">
        <f t="shared" ref="I103:I111" si="49">(G103-AVERAGE(G$102:G$111))/_xlfn.STDEV.S(G$102:G$111)</f>
        <v>-0.97451663036289249</v>
      </c>
      <c r="J103" s="2"/>
    </row>
    <row r="104" spans="1:11" x14ac:dyDescent="0.3">
      <c r="A104">
        <v>2011</v>
      </c>
      <c r="B104" t="s">
        <v>8</v>
      </c>
      <c r="C104">
        <v>2001</v>
      </c>
      <c r="D104">
        <v>161</v>
      </c>
      <c r="E104">
        <v>-1</v>
      </c>
      <c r="F104">
        <v>3</v>
      </c>
      <c r="G104">
        <v>609.08125329999996</v>
      </c>
      <c r="H104">
        <v>0.40361565313789816</v>
      </c>
      <c r="I104">
        <f t="shared" si="49"/>
        <v>-0.8781758926645129</v>
      </c>
      <c r="J104" s="2"/>
    </row>
    <row r="105" spans="1:11" x14ac:dyDescent="0.3">
      <c r="A105">
        <v>2011</v>
      </c>
      <c r="B105" t="s">
        <v>8</v>
      </c>
      <c r="C105">
        <v>2001</v>
      </c>
      <c r="D105">
        <v>162</v>
      </c>
      <c r="E105">
        <v>0</v>
      </c>
      <c r="F105">
        <v>3</v>
      </c>
      <c r="G105">
        <v>627.11408089999998</v>
      </c>
      <c r="H105">
        <v>0.51754662968839205</v>
      </c>
      <c r="I105">
        <f t="shared" si="49"/>
        <v>1.2043414140643978</v>
      </c>
      <c r="J105" s="2"/>
    </row>
    <row r="106" spans="1:11" x14ac:dyDescent="0.3">
      <c r="A106">
        <v>2011</v>
      </c>
      <c r="B106" t="s">
        <v>8</v>
      </c>
      <c r="C106">
        <v>2001</v>
      </c>
      <c r="D106">
        <v>163</v>
      </c>
      <c r="E106">
        <v>1</v>
      </c>
      <c r="F106">
        <v>3</v>
      </c>
      <c r="G106">
        <v>629.22373749999997</v>
      </c>
      <c r="H106">
        <v>0.55845073056185535</v>
      </c>
      <c r="I106">
        <f t="shared" si="49"/>
        <v>1.4479746632812234</v>
      </c>
      <c r="J106" s="2"/>
    </row>
    <row r="107" spans="1:11" x14ac:dyDescent="0.3">
      <c r="A107">
        <v>2011</v>
      </c>
      <c r="B107" t="s">
        <v>8</v>
      </c>
      <c r="C107">
        <v>2001</v>
      </c>
      <c r="D107">
        <v>164</v>
      </c>
      <c r="E107">
        <v>2</v>
      </c>
      <c r="F107">
        <v>3</v>
      </c>
      <c r="G107">
        <v>625.28972550000003</v>
      </c>
      <c r="H107">
        <v>0.55434234382673386</v>
      </c>
      <c r="I107">
        <f t="shared" si="49"/>
        <v>0.99365611398842812</v>
      </c>
      <c r="J107" s="2"/>
    </row>
    <row r="108" spans="1:11" x14ac:dyDescent="0.3">
      <c r="A108">
        <v>2011</v>
      </c>
      <c r="B108" t="s">
        <v>8</v>
      </c>
      <c r="C108">
        <v>2001</v>
      </c>
      <c r="D108">
        <v>165</v>
      </c>
      <c r="E108">
        <v>3</v>
      </c>
      <c r="F108">
        <v>3</v>
      </c>
      <c r="G108">
        <v>622.54634940000005</v>
      </c>
      <c r="H108">
        <v>0.55049405029664433</v>
      </c>
      <c r="I108">
        <f t="shared" si="49"/>
        <v>0.67683790145716605</v>
      </c>
      <c r="J108" s="2"/>
    </row>
    <row r="109" spans="1:11" x14ac:dyDescent="0.3">
      <c r="A109">
        <v>2011</v>
      </c>
      <c r="B109" t="s">
        <v>8</v>
      </c>
      <c r="C109">
        <v>2001</v>
      </c>
      <c r="D109">
        <v>166</v>
      </c>
      <c r="E109">
        <v>4</v>
      </c>
      <c r="F109">
        <v>3</v>
      </c>
      <c r="G109">
        <v>616.92151309999997</v>
      </c>
      <c r="H109">
        <v>0.53556562911364292</v>
      </c>
      <c r="I109">
        <f t="shared" si="49"/>
        <v>2.7254863117290088E-2</v>
      </c>
      <c r="J109" s="2"/>
    </row>
    <row r="110" spans="1:11" x14ac:dyDescent="0.3">
      <c r="A110">
        <v>2011</v>
      </c>
      <c r="B110" t="s">
        <v>8</v>
      </c>
      <c r="C110">
        <v>2001</v>
      </c>
      <c r="D110">
        <v>167</v>
      </c>
      <c r="E110">
        <v>5</v>
      </c>
      <c r="F110">
        <v>3</v>
      </c>
      <c r="G110">
        <v>611.66229859999999</v>
      </c>
      <c r="H110">
        <v>0.52251584909945015</v>
      </c>
      <c r="I110">
        <f t="shared" si="49"/>
        <v>-0.58010441846590377</v>
      </c>
      <c r="J110" s="2"/>
    </row>
    <row r="111" spans="1:11" x14ac:dyDescent="0.3">
      <c r="A111">
        <v>2011</v>
      </c>
      <c r="B111" t="s">
        <v>8</v>
      </c>
      <c r="C111">
        <v>2001</v>
      </c>
      <c r="D111">
        <v>168</v>
      </c>
      <c r="E111">
        <v>6</v>
      </c>
      <c r="F111">
        <v>3</v>
      </c>
      <c r="G111">
        <v>606.34118550000005</v>
      </c>
      <c r="H111">
        <v>0.51140671134704641</v>
      </c>
      <c r="I111">
        <f t="shared" si="49"/>
        <v>-1.1946120468653334</v>
      </c>
      <c r="J111" s="2"/>
    </row>
    <row r="112" spans="1:11" x14ac:dyDescent="0.3">
      <c r="A112">
        <v>2016</v>
      </c>
      <c r="B112" t="s">
        <v>8</v>
      </c>
      <c r="C112">
        <v>2001</v>
      </c>
      <c r="D112">
        <v>159</v>
      </c>
      <c r="E112">
        <v>-3</v>
      </c>
      <c r="F112">
        <v>3</v>
      </c>
      <c r="G112">
        <v>612.24900939999998</v>
      </c>
      <c r="H112">
        <v>0.4021986102397066</v>
      </c>
      <c r="I112">
        <f>(G112-AVERAGE(G$112:G$121))/_xlfn.STDEV.S(G$112:G$121)</f>
        <v>-0.81413053551499914</v>
      </c>
      <c r="J112" s="2">
        <f>MAX(I112:I121)/(1-MAX(H112:H121))</f>
        <v>3.4320098576468596</v>
      </c>
      <c r="K112">
        <f>MAX(G115:G121)-AVERAGE(G112:G114)</f>
        <v>21.862411966666741</v>
      </c>
    </row>
    <row r="113" spans="1:11" x14ac:dyDescent="0.3">
      <c r="A113">
        <v>2016</v>
      </c>
      <c r="B113" t="s">
        <v>8</v>
      </c>
      <c r="C113">
        <v>2001</v>
      </c>
      <c r="D113">
        <v>160</v>
      </c>
      <c r="E113">
        <v>-2</v>
      </c>
      <c r="F113">
        <v>3</v>
      </c>
      <c r="G113">
        <v>610.05942630000004</v>
      </c>
      <c r="H113">
        <v>0.40848358878533225</v>
      </c>
      <c r="I113">
        <f t="shared" ref="I113:I121" si="50">(G113-AVERAGE(G$112:G$121))/_xlfn.STDEV.S(G$112:G$121)</f>
        <v>-1.0503484212917167</v>
      </c>
      <c r="J113" s="2"/>
    </row>
    <row r="114" spans="1:11" x14ac:dyDescent="0.3">
      <c r="A114">
        <v>2016</v>
      </c>
      <c r="B114" t="s">
        <v>8</v>
      </c>
      <c r="C114">
        <v>2001</v>
      </c>
      <c r="D114">
        <v>161</v>
      </c>
      <c r="E114">
        <v>-1</v>
      </c>
      <c r="F114">
        <v>3</v>
      </c>
      <c r="G114">
        <v>611.28285449999998</v>
      </c>
      <c r="H114">
        <v>0.43085743984695346</v>
      </c>
      <c r="I114">
        <f t="shared" si="50"/>
        <v>-0.91836182402413169</v>
      </c>
      <c r="J114" s="2"/>
    </row>
    <row r="115" spans="1:11" x14ac:dyDescent="0.3">
      <c r="A115">
        <v>2016</v>
      </c>
      <c r="B115" t="s">
        <v>8</v>
      </c>
      <c r="C115">
        <v>2001</v>
      </c>
      <c r="D115">
        <v>162</v>
      </c>
      <c r="E115">
        <v>0</v>
      </c>
      <c r="F115">
        <v>3</v>
      </c>
      <c r="G115">
        <v>631.36047410000003</v>
      </c>
      <c r="H115">
        <v>0.54401915238815401</v>
      </c>
      <c r="I115">
        <f t="shared" si="50"/>
        <v>1.2476636871068834</v>
      </c>
      <c r="J115" s="2"/>
    </row>
    <row r="116" spans="1:11" x14ac:dyDescent="0.3">
      <c r="A116">
        <v>2016</v>
      </c>
      <c r="B116" t="s">
        <v>8</v>
      </c>
      <c r="C116">
        <v>2001</v>
      </c>
      <c r="D116">
        <v>163</v>
      </c>
      <c r="E116">
        <v>1</v>
      </c>
      <c r="F116">
        <v>3</v>
      </c>
      <c r="G116">
        <v>633.05950870000004</v>
      </c>
      <c r="H116">
        <v>0.58305483032017946</v>
      </c>
      <c r="I116">
        <f t="shared" si="50"/>
        <v>1.4309599324393867</v>
      </c>
      <c r="J116" s="2"/>
    </row>
    <row r="117" spans="1:11" x14ac:dyDescent="0.3">
      <c r="A117">
        <v>2016</v>
      </c>
      <c r="B117" t="s">
        <v>8</v>
      </c>
      <c r="C117">
        <v>2001</v>
      </c>
      <c r="D117">
        <v>164</v>
      </c>
      <c r="E117">
        <v>2</v>
      </c>
      <c r="F117">
        <v>3</v>
      </c>
      <c r="G117">
        <v>628.70216159999995</v>
      </c>
      <c r="H117">
        <v>0.57822914257468216</v>
      </c>
      <c r="I117">
        <f t="shared" si="50"/>
        <v>0.96087806180503599</v>
      </c>
      <c r="J117" s="2"/>
    </row>
    <row r="118" spans="1:11" x14ac:dyDescent="0.3">
      <c r="A118">
        <v>2016</v>
      </c>
      <c r="B118" t="s">
        <v>8</v>
      </c>
      <c r="C118">
        <v>2001</v>
      </c>
      <c r="D118">
        <v>165</v>
      </c>
      <c r="E118">
        <v>3</v>
      </c>
      <c r="F118">
        <v>3</v>
      </c>
      <c r="G118">
        <v>626.00571809999997</v>
      </c>
      <c r="H118">
        <v>0.57412206935918042</v>
      </c>
      <c r="I118">
        <f t="shared" si="50"/>
        <v>0.66997876563930137</v>
      </c>
      <c r="J118" s="2"/>
    </row>
    <row r="119" spans="1:11" x14ac:dyDescent="0.3">
      <c r="A119">
        <v>2016</v>
      </c>
      <c r="B119" t="s">
        <v>8</v>
      </c>
      <c r="C119">
        <v>2001</v>
      </c>
      <c r="D119">
        <v>166</v>
      </c>
      <c r="E119">
        <v>4</v>
      </c>
      <c r="F119">
        <v>3</v>
      </c>
      <c r="G119">
        <v>620.29847749999999</v>
      </c>
      <c r="H119">
        <v>0.55911727985810666</v>
      </c>
      <c r="I119">
        <f t="shared" si="50"/>
        <v>5.4266894209951136E-2</v>
      </c>
      <c r="J119" s="2"/>
    </row>
    <row r="120" spans="1:11" x14ac:dyDescent="0.3">
      <c r="A120">
        <v>2016</v>
      </c>
      <c r="B120" t="s">
        <v>8</v>
      </c>
      <c r="C120">
        <v>2001</v>
      </c>
      <c r="D120">
        <v>167</v>
      </c>
      <c r="E120">
        <v>5</v>
      </c>
      <c r="F120">
        <v>3</v>
      </c>
      <c r="G120">
        <v>615.10270560000004</v>
      </c>
      <c r="H120">
        <v>0.54616230200710036</v>
      </c>
      <c r="I120">
        <f t="shared" si="50"/>
        <v>-0.50626641151208474</v>
      </c>
      <c r="J120" s="2"/>
    </row>
    <row r="121" spans="1:11" x14ac:dyDescent="0.3">
      <c r="A121">
        <v>2016</v>
      </c>
      <c r="B121" t="s">
        <v>8</v>
      </c>
      <c r="C121">
        <v>2001</v>
      </c>
      <c r="D121">
        <v>168</v>
      </c>
      <c r="E121">
        <v>6</v>
      </c>
      <c r="F121">
        <v>3</v>
      </c>
      <c r="G121">
        <v>609.83425810000006</v>
      </c>
      <c r="H121">
        <v>0.53521088175919085</v>
      </c>
      <c r="I121">
        <f t="shared" si="50"/>
        <v>-1.0746401488576387</v>
      </c>
      <c r="J121" s="2"/>
    </row>
    <row r="122" spans="1:11" x14ac:dyDescent="0.3">
      <c r="A122">
        <v>2001</v>
      </c>
      <c r="B122" t="s">
        <v>8</v>
      </c>
      <c r="C122">
        <v>2001</v>
      </c>
      <c r="D122">
        <v>159</v>
      </c>
      <c r="E122">
        <v>-3</v>
      </c>
      <c r="F122">
        <v>4</v>
      </c>
      <c r="G122">
        <v>124.9436151</v>
      </c>
      <c r="H122">
        <v>0.51637337707682618</v>
      </c>
      <c r="I122">
        <f>(G122-AVERAGE(G$122:G$131))/_xlfn.STDEV.S(G$122:G$131)</f>
        <v>-1.3954006230475706</v>
      </c>
      <c r="J122" s="2">
        <f>MAX(I122:I131)/(1-MAX(H122:H131))</f>
        <v>3.5098899001980803</v>
      </c>
      <c r="K122">
        <f>MAX(G125:G131)-AVERAGE(G122:G124)</f>
        <v>26.462125666666665</v>
      </c>
    </row>
    <row r="123" spans="1:11" x14ac:dyDescent="0.3">
      <c r="A123">
        <v>2001</v>
      </c>
      <c r="B123" t="s">
        <v>8</v>
      </c>
      <c r="C123">
        <v>2001</v>
      </c>
      <c r="D123">
        <v>160</v>
      </c>
      <c r="E123">
        <v>-2</v>
      </c>
      <c r="F123">
        <v>4</v>
      </c>
      <c r="G123">
        <v>123.61493059999999</v>
      </c>
      <c r="H123">
        <v>0.52362569122840319</v>
      </c>
      <c r="I123">
        <f t="shared" ref="I123:I131" si="51">(G123-AVERAGE(G$122:G$131))/_xlfn.STDEV.S(G$122:G$131)</f>
        <v>-1.518457193695939</v>
      </c>
      <c r="J123" s="2"/>
    </row>
    <row r="124" spans="1:11" x14ac:dyDescent="0.3">
      <c r="A124">
        <v>2001</v>
      </c>
      <c r="B124" t="s">
        <v>8</v>
      </c>
      <c r="C124">
        <v>2001</v>
      </c>
      <c r="D124">
        <v>161</v>
      </c>
      <c r="E124">
        <v>-1</v>
      </c>
      <c r="F124">
        <v>4</v>
      </c>
      <c r="G124">
        <v>125.6556326</v>
      </c>
      <c r="H124">
        <v>0.5482746829485573</v>
      </c>
      <c r="I124">
        <f t="shared" si="51"/>
        <v>-1.3294568780941038</v>
      </c>
      <c r="J124" s="2"/>
    </row>
    <row r="125" spans="1:11" x14ac:dyDescent="0.3">
      <c r="A125">
        <v>2001</v>
      </c>
      <c r="B125" t="s">
        <v>8</v>
      </c>
      <c r="C125">
        <v>2001</v>
      </c>
      <c r="D125">
        <v>162</v>
      </c>
      <c r="E125">
        <v>0</v>
      </c>
      <c r="F125">
        <v>4</v>
      </c>
      <c r="G125">
        <v>143.43649669999999</v>
      </c>
      <c r="H125">
        <v>0.67084168628324514</v>
      </c>
      <c r="I125">
        <f t="shared" si="51"/>
        <v>0.31732394858873353</v>
      </c>
      <c r="J125" s="2"/>
    </row>
    <row r="126" spans="1:11" x14ac:dyDescent="0.3">
      <c r="A126">
        <v>2001</v>
      </c>
      <c r="B126" t="s">
        <v>8</v>
      </c>
      <c r="C126">
        <v>2001</v>
      </c>
      <c r="D126">
        <v>163</v>
      </c>
      <c r="E126">
        <v>1</v>
      </c>
      <c r="F126">
        <v>4</v>
      </c>
      <c r="G126">
        <v>144.8150756</v>
      </c>
      <c r="H126">
        <v>0.70473130444833665</v>
      </c>
      <c r="I126">
        <f t="shared" si="51"/>
        <v>0.44500150620470624</v>
      </c>
      <c r="J126" s="2"/>
    </row>
    <row r="127" spans="1:11" x14ac:dyDescent="0.3">
      <c r="A127">
        <v>2001</v>
      </c>
      <c r="B127" t="s">
        <v>8</v>
      </c>
      <c r="C127">
        <v>2001</v>
      </c>
      <c r="D127">
        <v>164</v>
      </c>
      <c r="E127">
        <v>2</v>
      </c>
      <c r="F127">
        <v>4</v>
      </c>
      <c r="G127">
        <v>143.9620558</v>
      </c>
      <c r="H127">
        <v>0.69049027397806706</v>
      </c>
      <c r="I127">
        <f t="shared" si="51"/>
        <v>0.36599878487909715</v>
      </c>
      <c r="J127" s="2"/>
    </row>
    <row r="128" spans="1:11" x14ac:dyDescent="0.3">
      <c r="A128">
        <v>2001</v>
      </c>
      <c r="B128" t="s">
        <v>8</v>
      </c>
      <c r="C128">
        <v>2001</v>
      </c>
      <c r="D128">
        <v>165</v>
      </c>
      <c r="E128">
        <v>3</v>
      </c>
      <c r="F128">
        <v>4</v>
      </c>
      <c r="G128">
        <v>146.3255058</v>
      </c>
      <c r="H128">
        <v>0.68126764671457862</v>
      </c>
      <c r="I128">
        <f t="shared" si="51"/>
        <v>0.58489051718942708</v>
      </c>
      <c r="J128" s="2"/>
    </row>
    <row r="129" spans="1:11" x14ac:dyDescent="0.3">
      <c r="A129">
        <v>2001</v>
      </c>
      <c r="B129" t="s">
        <v>8</v>
      </c>
      <c r="C129">
        <v>2001</v>
      </c>
      <c r="D129">
        <v>166</v>
      </c>
      <c r="E129">
        <v>4</v>
      </c>
      <c r="F129">
        <v>4</v>
      </c>
      <c r="G129">
        <v>147.13178310000001</v>
      </c>
      <c r="H129">
        <v>0.66306783536507374</v>
      </c>
      <c r="I129">
        <f t="shared" si="51"/>
        <v>0.6595641658468967</v>
      </c>
      <c r="J129" s="2"/>
    </row>
    <row r="130" spans="1:11" x14ac:dyDescent="0.3">
      <c r="A130">
        <v>2001</v>
      </c>
      <c r="B130" t="s">
        <v>8</v>
      </c>
      <c r="C130">
        <v>2001</v>
      </c>
      <c r="D130">
        <v>167</v>
      </c>
      <c r="E130">
        <v>5</v>
      </c>
      <c r="F130">
        <v>4</v>
      </c>
      <c r="G130">
        <v>149.0171186</v>
      </c>
      <c r="H130">
        <v>0.64898581525252574</v>
      </c>
      <c r="I130">
        <f t="shared" si="51"/>
        <v>0.83417515976729328</v>
      </c>
      <c r="J130" s="2"/>
    </row>
    <row r="131" spans="1:11" x14ac:dyDescent="0.3">
      <c r="A131">
        <v>2001</v>
      </c>
      <c r="B131" t="s">
        <v>8</v>
      </c>
      <c r="C131">
        <v>2001</v>
      </c>
      <c r="D131">
        <v>168</v>
      </c>
      <c r="E131">
        <v>6</v>
      </c>
      <c r="F131">
        <v>4</v>
      </c>
      <c r="G131">
        <v>151.2001851</v>
      </c>
      <c r="H131">
        <v>0.63764067125213841</v>
      </c>
      <c r="I131">
        <f t="shared" si="51"/>
        <v>1.0363606123614451</v>
      </c>
      <c r="J131" s="2"/>
    </row>
    <row r="132" spans="1:11" x14ac:dyDescent="0.3">
      <c r="A132">
        <v>2006</v>
      </c>
      <c r="B132" t="s">
        <v>8</v>
      </c>
      <c r="C132">
        <v>2001</v>
      </c>
      <c r="D132">
        <v>159</v>
      </c>
      <c r="E132">
        <v>-3</v>
      </c>
      <c r="F132">
        <v>4</v>
      </c>
      <c r="G132">
        <v>161.66828749999999</v>
      </c>
      <c r="H132">
        <v>0.52354435431153334</v>
      </c>
      <c r="I132">
        <f>(G132-AVERAGE(G$132:G$141))/_xlfn.STDEV.S(G$132:G$141)</f>
        <v>-1.3526163782450762</v>
      </c>
      <c r="J132" s="2">
        <f>MAX(I132:I141)/(1-MAX(H132:H141))</f>
        <v>3.3648545873383773</v>
      </c>
      <c r="K132">
        <f>MAX(G135:G141)-AVERAGE(G132:G134)</f>
        <v>24.256273166666659</v>
      </c>
    </row>
    <row r="133" spans="1:11" x14ac:dyDescent="0.3">
      <c r="A133">
        <v>2006</v>
      </c>
      <c r="B133" t="s">
        <v>8</v>
      </c>
      <c r="C133">
        <v>2001</v>
      </c>
      <c r="D133">
        <v>160</v>
      </c>
      <c r="E133">
        <v>-2</v>
      </c>
      <c r="F133">
        <v>4</v>
      </c>
      <c r="G133">
        <v>159.6922998</v>
      </c>
      <c r="H133">
        <v>0.53076649084687233</v>
      </c>
      <c r="I133">
        <f t="shared" ref="I133:I141" si="52">(G133-AVERAGE(G$132:G$141))/_xlfn.STDEV.S(G$132:G$141)</f>
        <v>-1.5484806460959635</v>
      </c>
      <c r="J133" s="2"/>
    </row>
    <row r="134" spans="1:11" x14ac:dyDescent="0.3">
      <c r="A134">
        <v>2006</v>
      </c>
      <c r="B134" t="s">
        <v>8</v>
      </c>
      <c r="C134">
        <v>2001</v>
      </c>
      <c r="D134">
        <v>161</v>
      </c>
      <c r="E134">
        <v>-1</v>
      </c>
      <c r="F134">
        <v>4</v>
      </c>
      <c r="G134">
        <v>161.37594949999999</v>
      </c>
      <c r="H134">
        <v>0.55528948624825158</v>
      </c>
      <c r="I134">
        <f t="shared" si="52"/>
        <v>-1.3815935668859738</v>
      </c>
      <c r="J134" s="2"/>
    </row>
    <row r="135" spans="1:11" x14ac:dyDescent="0.3">
      <c r="A135">
        <v>2006</v>
      </c>
      <c r="B135" t="s">
        <v>8</v>
      </c>
      <c r="C135">
        <v>2001</v>
      </c>
      <c r="D135">
        <v>162</v>
      </c>
      <c r="E135">
        <v>0</v>
      </c>
      <c r="F135">
        <v>4</v>
      </c>
      <c r="G135">
        <v>180.07594159999999</v>
      </c>
      <c r="H135">
        <v>0.67694943354932813</v>
      </c>
      <c r="I135">
        <f t="shared" si="52"/>
        <v>0.47199097793882089</v>
      </c>
      <c r="J135" s="2"/>
    </row>
    <row r="136" spans="1:11" x14ac:dyDescent="0.3">
      <c r="A136">
        <v>2006</v>
      </c>
      <c r="B136" t="s">
        <v>8</v>
      </c>
      <c r="C136">
        <v>2001</v>
      </c>
      <c r="D136">
        <v>163</v>
      </c>
      <c r="E136">
        <v>1</v>
      </c>
      <c r="F136">
        <v>4</v>
      </c>
      <c r="G136">
        <v>180.76974970000001</v>
      </c>
      <c r="H136">
        <v>0.70971349636772885</v>
      </c>
      <c r="I136">
        <f t="shared" si="52"/>
        <v>0.54076277015975338</v>
      </c>
      <c r="J136" s="2"/>
    </row>
    <row r="137" spans="1:11" x14ac:dyDescent="0.3">
      <c r="A137">
        <v>2006</v>
      </c>
      <c r="B137" t="s">
        <v>8</v>
      </c>
      <c r="C137">
        <v>2001</v>
      </c>
      <c r="D137">
        <v>164</v>
      </c>
      <c r="E137">
        <v>2</v>
      </c>
      <c r="F137">
        <v>4</v>
      </c>
      <c r="G137">
        <v>179.02442110000001</v>
      </c>
      <c r="H137">
        <v>0.6953632970591771</v>
      </c>
      <c r="I137">
        <f t="shared" si="52"/>
        <v>0.36776194206845791</v>
      </c>
      <c r="J137" s="2"/>
    </row>
    <row r="138" spans="1:11" x14ac:dyDescent="0.3">
      <c r="A138">
        <v>2006</v>
      </c>
      <c r="B138" t="s">
        <v>8</v>
      </c>
      <c r="C138">
        <v>2001</v>
      </c>
      <c r="D138">
        <v>165</v>
      </c>
      <c r="E138">
        <v>3</v>
      </c>
      <c r="F138">
        <v>4</v>
      </c>
      <c r="G138">
        <v>180.9998587</v>
      </c>
      <c r="H138">
        <v>0.68637921158141069</v>
      </c>
      <c r="I138">
        <f t="shared" si="52"/>
        <v>0.56357168279159808</v>
      </c>
      <c r="J138" s="2"/>
    </row>
    <row r="139" spans="1:11" x14ac:dyDescent="0.3">
      <c r="A139">
        <v>2006</v>
      </c>
      <c r="B139" t="s">
        <v>8</v>
      </c>
      <c r="C139">
        <v>2001</v>
      </c>
      <c r="D139">
        <v>166</v>
      </c>
      <c r="E139">
        <v>4</v>
      </c>
      <c r="F139">
        <v>4</v>
      </c>
      <c r="G139">
        <v>181.32769250000001</v>
      </c>
      <c r="H139">
        <v>0.66857505257723049</v>
      </c>
      <c r="I139">
        <f t="shared" si="52"/>
        <v>0.59606729357590404</v>
      </c>
      <c r="J139" s="2"/>
    </row>
    <row r="140" spans="1:11" x14ac:dyDescent="0.3">
      <c r="A140">
        <v>2006</v>
      </c>
      <c r="B140" t="s">
        <v>8</v>
      </c>
      <c r="C140">
        <v>2001</v>
      </c>
      <c r="D140">
        <v>167</v>
      </c>
      <c r="E140">
        <v>5</v>
      </c>
      <c r="F140">
        <v>4</v>
      </c>
      <c r="G140">
        <v>183.0396878</v>
      </c>
      <c r="H140">
        <v>0.65479252524063236</v>
      </c>
      <c r="I140">
        <f t="shared" si="52"/>
        <v>0.76576405130301872</v>
      </c>
      <c r="J140" s="2"/>
    </row>
    <row r="141" spans="1:11" x14ac:dyDescent="0.3">
      <c r="A141">
        <v>2006</v>
      </c>
      <c r="B141" t="s">
        <v>8</v>
      </c>
      <c r="C141">
        <v>2001</v>
      </c>
      <c r="D141">
        <v>168</v>
      </c>
      <c r="E141">
        <v>6</v>
      </c>
      <c r="F141">
        <v>4</v>
      </c>
      <c r="G141">
        <v>185.1684521</v>
      </c>
      <c r="H141">
        <v>0.64364245136430831</v>
      </c>
      <c r="I141">
        <f t="shared" si="52"/>
        <v>0.97677187338946614</v>
      </c>
      <c r="J141" s="2"/>
    </row>
    <row r="142" spans="1:11" x14ac:dyDescent="0.3">
      <c r="A142">
        <v>2011</v>
      </c>
      <c r="B142" t="s">
        <v>8</v>
      </c>
      <c r="C142">
        <v>2001</v>
      </c>
      <c r="D142">
        <v>159</v>
      </c>
      <c r="E142">
        <v>-3</v>
      </c>
      <c r="F142">
        <v>4</v>
      </c>
      <c r="G142">
        <v>223.43473789999999</v>
      </c>
      <c r="H142">
        <v>0.55736733983574782</v>
      </c>
      <c r="I142">
        <f>(G142-AVERAGE(G$142:G$151))/_xlfn.STDEV.S(G$142:G$151)</f>
        <v>-1.2725323367649672</v>
      </c>
      <c r="J142" s="2">
        <f>MAX(I142:I151)/(1-MAX(H142:H151))</f>
        <v>3.5412786636787463</v>
      </c>
      <c r="K142">
        <f>MAX(G145:G151)-AVERAGE(G142:G144)</f>
        <v>24.587443366666662</v>
      </c>
    </row>
    <row r="143" spans="1:11" x14ac:dyDescent="0.3">
      <c r="A143">
        <v>2011</v>
      </c>
      <c r="B143" t="s">
        <v>8</v>
      </c>
      <c r="C143">
        <v>2001</v>
      </c>
      <c r="D143">
        <v>160</v>
      </c>
      <c r="E143">
        <v>-2</v>
      </c>
      <c r="F143">
        <v>4</v>
      </c>
      <c r="G143">
        <v>220.40159059999999</v>
      </c>
      <c r="H143">
        <v>0.56455357126258698</v>
      </c>
      <c r="I143">
        <f t="shared" ref="I143:I151" si="53">(G143-AVERAGE(G$142:G$151))/_xlfn.STDEV.S(G$142:G$151)</f>
        <v>-1.5639692364673172</v>
      </c>
      <c r="J143" s="2"/>
    </row>
    <row r="144" spans="1:11" x14ac:dyDescent="0.3">
      <c r="A144">
        <v>2011</v>
      </c>
      <c r="B144" t="s">
        <v>8</v>
      </c>
      <c r="C144">
        <v>2001</v>
      </c>
      <c r="D144">
        <v>161</v>
      </c>
      <c r="E144">
        <v>-1</v>
      </c>
      <c r="F144">
        <v>4</v>
      </c>
      <c r="G144">
        <v>221.52714180000001</v>
      </c>
      <c r="H144">
        <v>0.58872885323627877</v>
      </c>
      <c r="I144">
        <f t="shared" si="53"/>
        <v>-1.4558217844183299</v>
      </c>
      <c r="J144" s="2"/>
    </row>
    <row r="145" spans="1:11" x14ac:dyDescent="0.3">
      <c r="A145">
        <v>2011</v>
      </c>
      <c r="B145" t="s">
        <v>8</v>
      </c>
      <c r="C145">
        <v>2001</v>
      </c>
      <c r="D145">
        <v>162</v>
      </c>
      <c r="E145">
        <v>0</v>
      </c>
      <c r="F145">
        <v>4</v>
      </c>
      <c r="G145">
        <v>241.94231869999999</v>
      </c>
      <c r="H145">
        <v>0.70712072478854349</v>
      </c>
      <c r="I145">
        <f t="shared" si="53"/>
        <v>0.50574990140485154</v>
      </c>
      <c r="J145" s="2"/>
    </row>
    <row r="146" spans="1:11" x14ac:dyDescent="0.3">
      <c r="A146">
        <v>2011</v>
      </c>
      <c r="B146" t="s">
        <v>8</v>
      </c>
      <c r="C146">
        <v>2001</v>
      </c>
      <c r="D146">
        <v>163</v>
      </c>
      <c r="E146">
        <v>1</v>
      </c>
      <c r="F146">
        <v>4</v>
      </c>
      <c r="G146">
        <v>242.72009610000001</v>
      </c>
      <c r="H146">
        <v>0.73690710675343318</v>
      </c>
      <c r="I146">
        <f t="shared" si="53"/>
        <v>0.58048185857506884</v>
      </c>
      <c r="J146" s="2"/>
    </row>
    <row r="147" spans="1:11" x14ac:dyDescent="0.3">
      <c r="A147">
        <v>2011</v>
      </c>
      <c r="B147" t="s">
        <v>8</v>
      </c>
      <c r="C147">
        <v>2001</v>
      </c>
      <c r="D147">
        <v>164</v>
      </c>
      <c r="E147">
        <v>2</v>
      </c>
      <c r="F147">
        <v>4</v>
      </c>
      <c r="G147">
        <v>240.68874120000001</v>
      </c>
      <c r="H147">
        <v>0.72192966711503381</v>
      </c>
      <c r="I147">
        <f t="shared" si="53"/>
        <v>0.38530117142176884</v>
      </c>
      <c r="J147" s="2"/>
    </row>
    <row r="148" spans="1:11" x14ac:dyDescent="0.3">
      <c r="A148">
        <v>2011</v>
      </c>
      <c r="B148" t="s">
        <v>8</v>
      </c>
      <c r="C148">
        <v>2001</v>
      </c>
      <c r="D148">
        <v>165</v>
      </c>
      <c r="E148">
        <v>3</v>
      </c>
      <c r="F148">
        <v>4</v>
      </c>
      <c r="G148">
        <v>242.62570669999999</v>
      </c>
      <c r="H148">
        <v>0.71300844064234981</v>
      </c>
      <c r="I148">
        <f t="shared" si="53"/>
        <v>0.57141254825810261</v>
      </c>
      <c r="J148" s="2"/>
    </row>
    <row r="149" spans="1:11" x14ac:dyDescent="0.3">
      <c r="A149">
        <v>2011</v>
      </c>
      <c r="B149" t="s">
        <v>8</v>
      </c>
      <c r="C149">
        <v>2001</v>
      </c>
      <c r="D149">
        <v>166</v>
      </c>
      <c r="E149">
        <v>4</v>
      </c>
      <c r="F149">
        <v>4</v>
      </c>
      <c r="G149">
        <v>242.75203619999999</v>
      </c>
      <c r="H149">
        <v>0.69578147152141734</v>
      </c>
      <c r="I149">
        <f t="shared" si="53"/>
        <v>0.58355079087525064</v>
      </c>
      <c r="J149" s="2"/>
    </row>
    <row r="150" spans="1:11" x14ac:dyDescent="0.3">
      <c r="A150">
        <v>2011</v>
      </c>
      <c r="B150" t="s">
        <v>8</v>
      </c>
      <c r="C150">
        <v>2001</v>
      </c>
      <c r="D150">
        <v>167</v>
      </c>
      <c r="E150">
        <v>5</v>
      </c>
      <c r="F150">
        <v>4</v>
      </c>
      <c r="G150">
        <v>244.31932169999999</v>
      </c>
      <c r="H150">
        <v>0.6828837421141154</v>
      </c>
      <c r="I150">
        <f t="shared" si="53"/>
        <v>0.73414183769597274</v>
      </c>
      <c r="J150" s="2"/>
    </row>
    <row r="151" spans="1:11" x14ac:dyDescent="0.3">
      <c r="A151">
        <v>2011</v>
      </c>
      <c r="B151" t="s">
        <v>8</v>
      </c>
      <c r="C151">
        <v>2001</v>
      </c>
      <c r="D151">
        <v>168</v>
      </c>
      <c r="E151">
        <v>6</v>
      </c>
      <c r="F151">
        <v>4</v>
      </c>
      <c r="G151">
        <v>246.37526679999999</v>
      </c>
      <c r="H151">
        <v>0.67236384145371431</v>
      </c>
      <c r="I151">
        <f t="shared" si="53"/>
        <v>0.9316852494195772</v>
      </c>
      <c r="J151" s="2"/>
    </row>
    <row r="152" spans="1:11" x14ac:dyDescent="0.3">
      <c r="A152">
        <v>2016</v>
      </c>
      <c r="B152" t="s">
        <v>8</v>
      </c>
      <c r="C152">
        <v>2001</v>
      </c>
      <c r="D152">
        <v>159</v>
      </c>
      <c r="E152">
        <v>-3</v>
      </c>
      <c r="F152">
        <v>4</v>
      </c>
      <c r="G152">
        <v>223.5118794</v>
      </c>
      <c r="H152">
        <v>0.55727367781535697</v>
      </c>
      <c r="I152">
        <f>(G152-AVERAGE(G$152:G$161))/_xlfn.STDEV.S(G$152:G$161)</f>
        <v>-1.2768336915300127</v>
      </c>
      <c r="J152" s="2">
        <f>MAX(I152:I161)/(1-MAX(H152:H161))</f>
        <v>3.5055444099162374</v>
      </c>
      <c r="K152">
        <f>MAX(G155:G161)-AVERAGE(G152:G154)</f>
        <v>24.800805833333357</v>
      </c>
    </row>
    <row r="153" spans="1:11" x14ac:dyDescent="0.3">
      <c r="A153">
        <v>2016</v>
      </c>
      <c r="B153" t="s">
        <v>8</v>
      </c>
      <c r="C153">
        <v>2001</v>
      </c>
      <c r="D153">
        <v>160</v>
      </c>
      <c r="E153">
        <v>-2</v>
      </c>
      <c r="F153">
        <v>4</v>
      </c>
      <c r="G153">
        <v>220.45863600000001</v>
      </c>
      <c r="H153">
        <v>0.56444927758569152</v>
      </c>
      <c r="I153">
        <f t="shared" ref="I153:I161" si="54">(G153-AVERAGE(G$152:G$161))/_xlfn.STDEV.S(G$152:G$161)</f>
        <v>-1.5667946031189663</v>
      </c>
      <c r="J153" s="2"/>
    </row>
    <row r="154" spans="1:11" x14ac:dyDescent="0.3">
      <c r="A154">
        <v>2016</v>
      </c>
      <c r="B154" t="s">
        <v>8</v>
      </c>
      <c r="C154">
        <v>2001</v>
      </c>
      <c r="D154">
        <v>161</v>
      </c>
      <c r="E154">
        <v>-1</v>
      </c>
      <c r="F154">
        <v>4</v>
      </c>
      <c r="G154">
        <v>221.67871969999999</v>
      </c>
      <c r="H154">
        <v>0.58859707246327719</v>
      </c>
      <c r="I154">
        <f t="shared" si="54"/>
        <v>-1.4509254975419861</v>
      </c>
      <c r="J154" s="2"/>
    </row>
    <row r="155" spans="1:11" x14ac:dyDescent="0.3">
      <c r="A155">
        <v>2016</v>
      </c>
      <c r="B155" t="s">
        <v>8</v>
      </c>
      <c r="C155">
        <v>2001</v>
      </c>
      <c r="D155">
        <v>162</v>
      </c>
      <c r="E155">
        <v>0</v>
      </c>
      <c r="F155">
        <v>4</v>
      </c>
      <c r="G155">
        <v>242.631519</v>
      </c>
      <c r="H155">
        <v>0.70682573862562592</v>
      </c>
      <c r="I155">
        <f t="shared" si="54"/>
        <v>0.53892332530928777</v>
      </c>
      <c r="J155" s="2"/>
    </row>
    <row r="156" spans="1:11" x14ac:dyDescent="0.3">
      <c r="A156">
        <v>2016</v>
      </c>
      <c r="B156" t="s">
        <v>8</v>
      </c>
      <c r="C156">
        <v>2001</v>
      </c>
      <c r="D156">
        <v>163</v>
      </c>
      <c r="E156">
        <v>1</v>
      </c>
      <c r="F156">
        <v>4</v>
      </c>
      <c r="G156">
        <v>243.15340549999999</v>
      </c>
      <c r="H156">
        <v>0.73648344191282589</v>
      </c>
      <c r="I156">
        <f t="shared" si="54"/>
        <v>0.58848592660270826</v>
      </c>
      <c r="J156" s="2"/>
    </row>
    <row r="157" spans="1:11" x14ac:dyDescent="0.3">
      <c r="A157">
        <v>2016</v>
      </c>
      <c r="B157" t="s">
        <v>8</v>
      </c>
      <c r="C157">
        <v>2001</v>
      </c>
      <c r="D157">
        <v>164</v>
      </c>
      <c r="E157">
        <v>2</v>
      </c>
      <c r="F157">
        <v>4</v>
      </c>
      <c r="G157">
        <v>240.9347382</v>
      </c>
      <c r="H157">
        <v>0.72152617493791482</v>
      </c>
      <c r="I157">
        <f t="shared" si="54"/>
        <v>0.37778317266550054</v>
      </c>
      <c r="J157" s="2"/>
    </row>
    <row r="158" spans="1:11" x14ac:dyDescent="0.3">
      <c r="A158">
        <v>2016</v>
      </c>
      <c r="B158" t="s">
        <v>8</v>
      </c>
      <c r="C158">
        <v>2001</v>
      </c>
      <c r="D158">
        <v>165</v>
      </c>
      <c r="E158">
        <v>3</v>
      </c>
      <c r="F158">
        <v>4</v>
      </c>
      <c r="G158">
        <v>242.88912149999999</v>
      </c>
      <c r="H158">
        <v>0.71260007873910369</v>
      </c>
      <c r="I158">
        <f t="shared" si="54"/>
        <v>0.5633873610712552</v>
      </c>
      <c r="J158" s="2"/>
    </row>
    <row r="159" spans="1:11" x14ac:dyDescent="0.3">
      <c r="A159">
        <v>2016</v>
      </c>
      <c r="B159" t="s">
        <v>8</v>
      </c>
      <c r="C159">
        <v>2001</v>
      </c>
      <c r="D159">
        <v>166</v>
      </c>
      <c r="E159">
        <v>4</v>
      </c>
      <c r="F159">
        <v>4</v>
      </c>
      <c r="G159">
        <v>243.01192570000001</v>
      </c>
      <c r="H159">
        <v>0.69539922173794266</v>
      </c>
      <c r="I159">
        <f t="shared" si="54"/>
        <v>0.57504985014073384</v>
      </c>
      <c r="J159" s="2"/>
    </row>
    <row r="160" spans="1:11" x14ac:dyDescent="0.3">
      <c r="A160">
        <v>2016</v>
      </c>
      <c r="B160" t="s">
        <v>8</v>
      </c>
      <c r="C160">
        <v>2001</v>
      </c>
      <c r="D160">
        <v>167</v>
      </c>
      <c r="E160">
        <v>5</v>
      </c>
      <c r="F160">
        <v>4</v>
      </c>
      <c r="G160">
        <v>244.61357100000001</v>
      </c>
      <c r="H160">
        <v>0.68256705579654653</v>
      </c>
      <c r="I160">
        <f t="shared" si="54"/>
        <v>0.7271551592786053</v>
      </c>
      <c r="J160" s="2"/>
    </row>
    <row r="161" spans="1:11" x14ac:dyDescent="0.3">
      <c r="A161">
        <v>2016</v>
      </c>
      <c r="B161" t="s">
        <v>8</v>
      </c>
      <c r="C161">
        <v>2001</v>
      </c>
      <c r="D161">
        <v>168</v>
      </c>
      <c r="E161">
        <v>6</v>
      </c>
      <c r="F161">
        <v>4</v>
      </c>
      <c r="G161">
        <v>246.68388419999999</v>
      </c>
      <c r="H161">
        <v>0.67211644469181575</v>
      </c>
      <c r="I161">
        <f t="shared" si="54"/>
        <v>0.92376899712286065</v>
      </c>
      <c r="J161" s="2"/>
    </row>
    <row r="162" spans="1:11" x14ac:dyDescent="0.3">
      <c r="A162">
        <v>2001</v>
      </c>
      <c r="B162" t="s">
        <v>8</v>
      </c>
      <c r="C162">
        <v>2001</v>
      </c>
      <c r="D162">
        <v>159</v>
      </c>
      <c r="E162">
        <v>-3</v>
      </c>
      <c r="F162">
        <v>5</v>
      </c>
      <c r="G162">
        <v>150.45821749999999</v>
      </c>
      <c r="H162">
        <v>0.46744208185874375</v>
      </c>
      <c r="I162">
        <f>(G162-AVERAGE(G$162:G$171))/_xlfn.STDEV.S(G$162:G$171)</f>
        <v>-0.6886907532567309</v>
      </c>
      <c r="J162" s="2">
        <f>MAX(I162:I171)/(1-MAX(H162:H171))</f>
        <v>4.5360213095368334</v>
      </c>
      <c r="K162">
        <f>MAX(G165:G171)-AVERAGE(G162:G164)</f>
        <v>13.261198466666656</v>
      </c>
    </row>
    <row r="163" spans="1:11" x14ac:dyDescent="0.3">
      <c r="A163">
        <v>2001</v>
      </c>
      <c r="B163" t="s">
        <v>8</v>
      </c>
      <c r="C163">
        <v>2001</v>
      </c>
      <c r="D163">
        <v>160</v>
      </c>
      <c r="E163">
        <v>-2</v>
      </c>
      <c r="F163">
        <v>5</v>
      </c>
      <c r="G163">
        <v>147.95745679999999</v>
      </c>
      <c r="H163">
        <v>0.47432617211997774</v>
      </c>
      <c r="I163">
        <f t="shared" ref="I163:I171" si="55">(G163-AVERAGE(G$162:G$171))/_xlfn.STDEV.S(G$162:G$171)</f>
        <v>-1.1634300250899072</v>
      </c>
      <c r="J163" s="2"/>
    </row>
    <row r="164" spans="1:11" x14ac:dyDescent="0.3">
      <c r="A164">
        <v>2001</v>
      </c>
      <c r="B164" t="s">
        <v>8</v>
      </c>
      <c r="C164">
        <v>2001</v>
      </c>
      <c r="D164">
        <v>161</v>
      </c>
      <c r="E164">
        <v>-1</v>
      </c>
      <c r="F164">
        <v>5</v>
      </c>
      <c r="G164">
        <v>148.2128409</v>
      </c>
      <c r="H164">
        <v>0.49867262730878426</v>
      </c>
      <c r="I164">
        <f t="shared" si="55"/>
        <v>-1.1149484324002197</v>
      </c>
      <c r="J164" s="2"/>
    </row>
    <row r="165" spans="1:11" x14ac:dyDescent="0.3">
      <c r="A165">
        <v>2001</v>
      </c>
      <c r="B165" t="s">
        <v>8</v>
      </c>
      <c r="C165">
        <v>2001</v>
      </c>
      <c r="D165">
        <v>162</v>
      </c>
      <c r="E165">
        <v>0</v>
      </c>
      <c r="F165">
        <v>5</v>
      </c>
      <c r="G165">
        <v>162.13737019999999</v>
      </c>
      <c r="H165">
        <v>0.6221258846088209</v>
      </c>
      <c r="I165">
        <f t="shared" si="55"/>
        <v>1.5284555928236736</v>
      </c>
      <c r="J165" s="2"/>
    </row>
    <row r="166" spans="1:11" x14ac:dyDescent="0.3">
      <c r="A166">
        <v>2001</v>
      </c>
      <c r="B166" t="s">
        <v>8</v>
      </c>
      <c r="C166">
        <v>2001</v>
      </c>
      <c r="D166">
        <v>163</v>
      </c>
      <c r="E166">
        <v>1</v>
      </c>
      <c r="F166">
        <v>5</v>
      </c>
      <c r="G166">
        <v>161.26234679999999</v>
      </c>
      <c r="H166">
        <v>0.66304047346291195</v>
      </c>
      <c r="I166">
        <f t="shared" si="55"/>
        <v>1.3623429488777767</v>
      </c>
      <c r="J166" s="2"/>
    </row>
    <row r="167" spans="1:11" x14ac:dyDescent="0.3">
      <c r="A167">
        <v>2001</v>
      </c>
      <c r="B167" t="s">
        <v>8</v>
      </c>
      <c r="C167">
        <v>2001</v>
      </c>
      <c r="D167">
        <v>164</v>
      </c>
      <c r="E167">
        <v>2</v>
      </c>
      <c r="F167">
        <v>5</v>
      </c>
      <c r="G167">
        <v>157.9490188</v>
      </c>
      <c r="H167">
        <v>0.65436862499358206</v>
      </c>
      <c r="I167">
        <f t="shared" si="55"/>
        <v>0.73334757076564216</v>
      </c>
      <c r="J167" s="2"/>
    </row>
    <row r="168" spans="1:11" x14ac:dyDescent="0.3">
      <c r="A168">
        <v>2001</v>
      </c>
      <c r="B168" t="s">
        <v>8</v>
      </c>
      <c r="C168">
        <v>2001</v>
      </c>
      <c r="D168">
        <v>165</v>
      </c>
      <c r="E168">
        <v>3</v>
      </c>
      <c r="F168">
        <v>5</v>
      </c>
      <c r="G168">
        <v>157.02886100000001</v>
      </c>
      <c r="H168">
        <v>0.64784666059464435</v>
      </c>
      <c r="I168">
        <f t="shared" si="55"/>
        <v>0.55866670508200578</v>
      </c>
      <c r="J168" s="2"/>
    </row>
    <row r="169" spans="1:11" x14ac:dyDescent="0.3">
      <c r="A169">
        <v>2001</v>
      </c>
      <c r="B169" t="s">
        <v>8</v>
      </c>
      <c r="C169">
        <v>2001</v>
      </c>
      <c r="D169">
        <v>166</v>
      </c>
      <c r="E169">
        <v>4</v>
      </c>
      <c r="F169">
        <v>5</v>
      </c>
      <c r="G169">
        <v>154.2555629</v>
      </c>
      <c r="H169">
        <v>0.63109008292151691</v>
      </c>
      <c r="I169">
        <f t="shared" si="55"/>
        <v>3.2189493339861333E-2</v>
      </c>
      <c r="J169" s="2"/>
    </row>
    <row r="170" spans="1:11" x14ac:dyDescent="0.3">
      <c r="A170">
        <v>2001</v>
      </c>
      <c r="B170" t="s">
        <v>8</v>
      </c>
      <c r="C170">
        <v>2001</v>
      </c>
      <c r="D170">
        <v>167</v>
      </c>
      <c r="E170">
        <v>5</v>
      </c>
      <c r="F170">
        <v>5</v>
      </c>
      <c r="G170">
        <v>152.01904680000001</v>
      </c>
      <c r="H170">
        <v>0.61740136710016202</v>
      </c>
      <c r="I170">
        <f t="shared" si="55"/>
        <v>-0.39238612669334283</v>
      </c>
      <c r="J170" s="2"/>
    </row>
    <row r="171" spans="1:11" x14ac:dyDescent="0.3">
      <c r="A171">
        <v>2001</v>
      </c>
      <c r="B171" t="s">
        <v>8</v>
      </c>
      <c r="C171">
        <v>2001</v>
      </c>
      <c r="D171">
        <v>168</v>
      </c>
      <c r="E171">
        <v>6</v>
      </c>
      <c r="F171">
        <v>5</v>
      </c>
      <c r="G171">
        <v>149.57927720000001</v>
      </c>
      <c r="H171">
        <v>0.60604059914102226</v>
      </c>
      <c r="I171">
        <f t="shared" si="55"/>
        <v>-0.85554697344878083</v>
      </c>
      <c r="J171" s="2"/>
    </row>
    <row r="172" spans="1:11" x14ac:dyDescent="0.3">
      <c r="A172">
        <v>2006</v>
      </c>
      <c r="B172" t="s">
        <v>8</v>
      </c>
      <c r="C172">
        <v>2001</v>
      </c>
      <c r="D172">
        <v>159</v>
      </c>
      <c r="E172">
        <v>-3</v>
      </c>
      <c r="F172">
        <v>5</v>
      </c>
      <c r="G172">
        <v>282.74395550000003</v>
      </c>
      <c r="H172">
        <v>0.46760012209965701</v>
      </c>
      <c r="I172">
        <f>(G172-AVERAGE(G$172:G$181))/_xlfn.STDEV.S(G$172:G$181)</f>
        <v>-1.1633118118341916</v>
      </c>
      <c r="J172" s="2">
        <f>MAX(I172:I181)/(1-MAX(H172:H181))</f>
        <v>3.7362408631292854</v>
      </c>
      <c r="K172">
        <f>MAX(G175:G181)-AVERAGE(G172:G174)</f>
        <v>15.464334199999996</v>
      </c>
    </row>
    <row r="173" spans="1:11" x14ac:dyDescent="0.3">
      <c r="A173">
        <v>2006</v>
      </c>
      <c r="B173" t="s">
        <v>8</v>
      </c>
      <c r="C173">
        <v>2001</v>
      </c>
      <c r="D173">
        <v>160</v>
      </c>
      <c r="E173">
        <v>-2</v>
      </c>
      <c r="F173">
        <v>5</v>
      </c>
      <c r="G173">
        <v>281.49092899999999</v>
      </c>
      <c r="H173">
        <v>0.47448697435825049</v>
      </c>
      <c r="I173">
        <f t="shared" ref="I173:I181" si="56">(G173-AVERAGE(G$172:G$181))/_xlfn.STDEV.S(G$172:G$181)</f>
        <v>-1.364492080112659</v>
      </c>
      <c r="J173" s="2"/>
    </row>
    <row r="174" spans="1:11" x14ac:dyDescent="0.3">
      <c r="A174">
        <v>2006</v>
      </c>
      <c r="B174" t="s">
        <v>8</v>
      </c>
      <c r="C174">
        <v>2001</v>
      </c>
      <c r="D174">
        <v>161</v>
      </c>
      <c r="E174">
        <v>-1</v>
      </c>
      <c r="F174">
        <v>5</v>
      </c>
      <c r="G174">
        <v>282.86221130000001</v>
      </c>
      <c r="H174">
        <v>0.49884083229866832</v>
      </c>
      <c r="I174">
        <f t="shared" si="56"/>
        <v>-1.1443251953743792</v>
      </c>
      <c r="J174" s="2"/>
    </row>
    <row r="175" spans="1:11" x14ac:dyDescent="0.3">
      <c r="A175">
        <v>2006</v>
      </c>
      <c r="B175" t="s">
        <v>8</v>
      </c>
      <c r="C175">
        <v>2001</v>
      </c>
      <c r="D175">
        <v>162</v>
      </c>
      <c r="E175">
        <v>0</v>
      </c>
      <c r="F175">
        <v>5</v>
      </c>
      <c r="G175">
        <v>297.83003280000003</v>
      </c>
      <c r="H175">
        <v>0.62223544921533391</v>
      </c>
      <c r="I175">
        <f t="shared" si="56"/>
        <v>1.2588405356888788</v>
      </c>
      <c r="J175" s="2"/>
    </row>
    <row r="176" spans="1:11" x14ac:dyDescent="0.3">
      <c r="A176">
        <v>2006</v>
      </c>
      <c r="B176" t="s">
        <v>8</v>
      </c>
      <c r="C176">
        <v>2001</v>
      </c>
      <c r="D176">
        <v>163</v>
      </c>
      <c r="E176">
        <v>1</v>
      </c>
      <c r="F176">
        <v>5</v>
      </c>
      <c r="G176">
        <v>297.6372164</v>
      </c>
      <c r="H176">
        <v>0.66307297045230162</v>
      </c>
      <c r="I176">
        <f t="shared" si="56"/>
        <v>1.2278828064784491</v>
      </c>
      <c r="J176" s="2"/>
    </row>
    <row r="177" spans="1:11" x14ac:dyDescent="0.3">
      <c r="A177">
        <v>2006</v>
      </c>
      <c r="B177" t="s">
        <v>8</v>
      </c>
      <c r="C177">
        <v>2001</v>
      </c>
      <c r="D177">
        <v>164</v>
      </c>
      <c r="E177">
        <v>2</v>
      </c>
      <c r="F177">
        <v>5</v>
      </c>
      <c r="G177">
        <v>294.81118620000001</v>
      </c>
      <c r="H177">
        <v>0.65442501622605709</v>
      </c>
      <c r="I177">
        <f t="shared" si="56"/>
        <v>0.77414817772236599</v>
      </c>
      <c r="J177" s="2"/>
    </row>
    <row r="178" spans="1:11" x14ac:dyDescent="0.3">
      <c r="A178">
        <v>2006</v>
      </c>
      <c r="B178" t="s">
        <v>8</v>
      </c>
      <c r="C178">
        <v>2001</v>
      </c>
      <c r="D178">
        <v>165</v>
      </c>
      <c r="E178">
        <v>3</v>
      </c>
      <c r="F178">
        <v>5</v>
      </c>
      <c r="G178">
        <v>294.2712745</v>
      </c>
      <c r="H178">
        <v>0.64793964269594395</v>
      </c>
      <c r="I178">
        <f t="shared" si="56"/>
        <v>0.68746239681295862</v>
      </c>
      <c r="J178" s="2"/>
    </row>
    <row r="179" spans="1:11" x14ac:dyDescent="0.3">
      <c r="A179">
        <v>2006</v>
      </c>
      <c r="B179" t="s">
        <v>8</v>
      </c>
      <c r="C179">
        <v>2001</v>
      </c>
      <c r="D179">
        <v>166</v>
      </c>
      <c r="E179">
        <v>4</v>
      </c>
      <c r="F179">
        <v>5</v>
      </c>
      <c r="G179">
        <v>291.70622259999999</v>
      </c>
      <c r="H179">
        <v>0.6311975898911717</v>
      </c>
      <c r="I179">
        <f t="shared" si="56"/>
        <v>0.27562926368274809</v>
      </c>
      <c r="J179" s="2"/>
    </row>
    <row r="180" spans="1:11" x14ac:dyDescent="0.3">
      <c r="A180">
        <v>2006</v>
      </c>
      <c r="B180" t="s">
        <v>8</v>
      </c>
      <c r="C180">
        <v>2001</v>
      </c>
      <c r="D180">
        <v>167</v>
      </c>
      <c r="E180">
        <v>5</v>
      </c>
      <c r="F180">
        <v>5</v>
      </c>
      <c r="G180">
        <v>289.53880170000002</v>
      </c>
      <c r="H180">
        <v>0.61751687907485875</v>
      </c>
      <c r="I180">
        <f t="shared" si="56"/>
        <v>-7.2362034294061822E-2</v>
      </c>
      <c r="J180" s="2"/>
    </row>
    <row r="181" spans="1:11" x14ac:dyDescent="0.3">
      <c r="A181">
        <v>2006</v>
      </c>
      <c r="B181" t="s">
        <v>8</v>
      </c>
      <c r="C181">
        <v>2001</v>
      </c>
      <c r="D181">
        <v>168</v>
      </c>
      <c r="E181">
        <v>6</v>
      </c>
      <c r="F181">
        <v>5</v>
      </c>
      <c r="G181">
        <v>287.00316709999998</v>
      </c>
      <c r="H181">
        <v>0.60616871157724361</v>
      </c>
      <c r="I181">
        <f t="shared" si="56"/>
        <v>-0.47947205877012705</v>
      </c>
      <c r="J181" s="2"/>
    </row>
    <row r="182" spans="1:11" x14ac:dyDescent="0.3">
      <c r="A182">
        <v>2011</v>
      </c>
      <c r="B182" t="s">
        <v>8</v>
      </c>
      <c r="C182">
        <v>2001</v>
      </c>
      <c r="D182">
        <v>159</v>
      </c>
      <c r="E182">
        <v>-3</v>
      </c>
      <c r="F182">
        <v>5</v>
      </c>
      <c r="G182">
        <v>361.48412050000002</v>
      </c>
      <c r="H182">
        <v>0.46884609075975736</v>
      </c>
      <c r="I182">
        <f>(G182-AVERAGE(G$182:G$191))/_xlfn.STDEV.S(G$182:G$191)</f>
        <v>-1.3953234542043136</v>
      </c>
      <c r="J182" s="2">
        <f>MAX(I182:I191)/(1-MAX(H182:H191))</f>
        <v>2.9019580683340513</v>
      </c>
      <c r="K182">
        <f>MAX(G185:G191)-AVERAGE(G182:G184)</f>
        <v>17.089131199999997</v>
      </c>
    </row>
    <row r="183" spans="1:11" x14ac:dyDescent="0.3">
      <c r="A183">
        <v>2011</v>
      </c>
      <c r="B183" t="s">
        <v>8</v>
      </c>
      <c r="C183">
        <v>2001</v>
      </c>
      <c r="D183">
        <v>160</v>
      </c>
      <c r="E183">
        <v>-2</v>
      </c>
      <c r="F183">
        <v>5</v>
      </c>
      <c r="G183">
        <v>360.52966720000001</v>
      </c>
      <c r="H183">
        <v>0.47572054907657546</v>
      </c>
      <c r="I183">
        <f t="shared" ref="I183:I191" si="57">(G183-AVERAGE(G$182:G$191))/_xlfn.STDEV.S(G$182:G$191)</f>
        <v>-1.5279831318285302</v>
      </c>
      <c r="J183" s="2"/>
    </row>
    <row r="184" spans="1:11" x14ac:dyDescent="0.3">
      <c r="A184">
        <v>2011</v>
      </c>
      <c r="B184" t="s">
        <v>8</v>
      </c>
      <c r="C184">
        <v>2001</v>
      </c>
      <c r="D184">
        <v>161</v>
      </c>
      <c r="E184">
        <v>-1</v>
      </c>
      <c r="F184">
        <v>5</v>
      </c>
      <c r="G184">
        <v>362.3324245</v>
      </c>
      <c r="H184">
        <v>0.50002323022797335</v>
      </c>
      <c r="I184">
        <f t="shared" si="57"/>
        <v>-1.2774174915266947</v>
      </c>
      <c r="J184" s="2"/>
    </row>
    <row r="185" spans="1:11" x14ac:dyDescent="0.3">
      <c r="A185">
        <v>2011</v>
      </c>
      <c r="B185" t="s">
        <v>8</v>
      </c>
      <c r="C185">
        <v>2001</v>
      </c>
      <c r="D185">
        <v>162</v>
      </c>
      <c r="E185">
        <v>0</v>
      </c>
      <c r="F185">
        <v>5</v>
      </c>
      <c r="G185">
        <v>377.98069809999998</v>
      </c>
      <c r="H185">
        <v>0.62320161658164497</v>
      </c>
      <c r="I185">
        <f t="shared" si="57"/>
        <v>0.89753955577097233</v>
      </c>
      <c r="J185" s="2"/>
    </row>
    <row r="186" spans="1:11" x14ac:dyDescent="0.3">
      <c r="A186">
        <v>2011</v>
      </c>
      <c r="B186" t="s">
        <v>8</v>
      </c>
      <c r="C186">
        <v>2001</v>
      </c>
      <c r="D186">
        <v>163</v>
      </c>
      <c r="E186">
        <v>1</v>
      </c>
      <c r="F186">
        <v>5</v>
      </c>
      <c r="G186">
        <v>378.53786860000002</v>
      </c>
      <c r="H186">
        <v>0.66402656922840475</v>
      </c>
      <c r="I186">
        <f t="shared" si="57"/>
        <v>0.97498080817350274</v>
      </c>
      <c r="J186" s="2"/>
    </row>
    <row r="187" spans="1:11" x14ac:dyDescent="0.3">
      <c r="A187">
        <v>2011</v>
      </c>
      <c r="B187" t="s">
        <v>8</v>
      </c>
      <c r="C187">
        <v>2001</v>
      </c>
      <c r="D187">
        <v>164</v>
      </c>
      <c r="E187">
        <v>2</v>
      </c>
      <c r="F187">
        <v>5</v>
      </c>
      <c r="G187">
        <v>376.43455890000001</v>
      </c>
      <c r="H187">
        <v>0.65535282472387901</v>
      </c>
      <c r="I187">
        <f t="shared" si="57"/>
        <v>0.68264132257909371</v>
      </c>
      <c r="J187" s="2"/>
    </row>
    <row r="188" spans="1:11" x14ac:dyDescent="0.3">
      <c r="A188">
        <v>2011</v>
      </c>
      <c r="B188" t="s">
        <v>8</v>
      </c>
      <c r="C188">
        <v>2001</v>
      </c>
      <c r="D188">
        <v>165</v>
      </c>
      <c r="E188">
        <v>3</v>
      </c>
      <c r="F188">
        <v>5</v>
      </c>
      <c r="G188">
        <v>376.68480349999999</v>
      </c>
      <c r="H188">
        <v>0.64883909082835323</v>
      </c>
      <c r="I188">
        <f t="shared" si="57"/>
        <v>0.71742287549865214</v>
      </c>
      <c r="J188" s="2"/>
    </row>
    <row r="189" spans="1:11" x14ac:dyDescent="0.3">
      <c r="A189">
        <v>2011</v>
      </c>
      <c r="B189" t="s">
        <v>8</v>
      </c>
      <c r="C189">
        <v>2001</v>
      </c>
      <c r="D189">
        <v>166</v>
      </c>
      <c r="E189">
        <v>4</v>
      </c>
      <c r="F189">
        <v>5</v>
      </c>
      <c r="G189">
        <v>374.98225200000002</v>
      </c>
      <c r="H189">
        <v>0.63208995990598216</v>
      </c>
      <c r="I189">
        <f t="shared" si="57"/>
        <v>0.48078486174918955</v>
      </c>
      <c r="J189" s="2"/>
    </row>
    <row r="190" spans="1:11" x14ac:dyDescent="0.3">
      <c r="A190">
        <v>2011</v>
      </c>
      <c r="B190" t="s">
        <v>8</v>
      </c>
      <c r="C190">
        <v>2001</v>
      </c>
      <c r="D190">
        <v>167</v>
      </c>
      <c r="E190">
        <v>5</v>
      </c>
      <c r="F190">
        <v>5</v>
      </c>
      <c r="G190">
        <v>373.82379379999998</v>
      </c>
      <c r="H190">
        <v>0.61841561188549898</v>
      </c>
      <c r="I190">
        <f t="shared" si="57"/>
        <v>0.319770497449612</v>
      </c>
      <c r="J190" s="2"/>
    </row>
    <row r="191" spans="1:11" x14ac:dyDescent="0.3">
      <c r="A191">
        <v>2011</v>
      </c>
      <c r="B191" t="s">
        <v>8</v>
      </c>
      <c r="C191">
        <v>2001</v>
      </c>
      <c r="D191">
        <v>168</v>
      </c>
      <c r="E191">
        <v>6</v>
      </c>
      <c r="F191">
        <v>5</v>
      </c>
      <c r="G191">
        <v>372.44106099999999</v>
      </c>
      <c r="H191">
        <v>0.60708414440757241</v>
      </c>
      <c r="I191">
        <f t="shared" si="57"/>
        <v>0.12758415633850009</v>
      </c>
      <c r="J191" s="2"/>
    </row>
    <row r="192" spans="1:11" x14ac:dyDescent="0.3">
      <c r="A192">
        <v>2016</v>
      </c>
      <c r="B192" t="s">
        <v>8</v>
      </c>
      <c r="C192">
        <v>2001</v>
      </c>
      <c r="D192">
        <v>159</v>
      </c>
      <c r="E192">
        <v>-3</v>
      </c>
      <c r="F192">
        <v>5</v>
      </c>
      <c r="G192">
        <v>387.76779260000001</v>
      </c>
      <c r="H192">
        <v>0.46893594888323697</v>
      </c>
      <c r="I192">
        <f>(G192-AVERAGE(G$192:G$201))/_xlfn.STDEV.S(G$192:G$201)</f>
        <v>-1.4195129135030844</v>
      </c>
      <c r="J192" s="2">
        <f>MAX(I192:I201)/(1-MAX(H192:H201))</f>
        <v>2.6732045941259628</v>
      </c>
      <c r="K192">
        <f>MAX(G195:G201)-AVERAGE(G192:G194)</f>
        <v>17.439762566666616</v>
      </c>
    </row>
    <row r="193" spans="1:11" x14ac:dyDescent="0.3">
      <c r="A193">
        <v>2016</v>
      </c>
      <c r="B193" t="s">
        <v>8</v>
      </c>
      <c r="C193">
        <v>2001</v>
      </c>
      <c r="D193">
        <v>160</v>
      </c>
      <c r="E193">
        <v>-2</v>
      </c>
      <c r="F193">
        <v>5</v>
      </c>
      <c r="G193">
        <v>386.80878560000002</v>
      </c>
      <c r="H193">
        <v>0.4758106572182087</v>
      </c>
      <c r="I193">
        <f t="shared" ref="I193:I201" si="58">(G193-AVERAGE(G$192:G$201))/_xlfn.STDEV.S(G$192:G$201)</f>
        <v>-1.5471486656808151</v>
      </c>
      <c r="J193" s="2"/>
    </row>
    <row r="194" spans="1:11" x14ac:dyDescent="0.3">
      <c r="A194">
        <v>2016</v>
      </c>
      <c r="B194" t="s">
        <v>8</v>
      </c>
      <c r="C194">
        <v>2001</v>
      </c>
      <c r="D194">
        <v>161</v>
      </c>
      <c r="E194">
        <v>-1</v>
      </c>
      <c r="F194">
        <v>5</v>
      </c>
      <c r="G194">
        <v>388.65309239999999</v>
      </c>
      <c r="H194">
        <v>0.50011274448569798</v>
      </c>
      <c r="I194">
        <f t="shared" si="58"/>
        <v>-1.3016869686707795</v>
      </c>
      <c r="J194" s="2"/>
    </row>
    <row r="195" spans="1:11" x14ac:dyDescent="0.3">
      <c r="A195">
        <v>2016</v>
      </c>
      <c r="B195" t="s">
        <v>8</v>
      </c>
      <c r="C195">
        <v>2001</v>
      </c>
      <c r="D195">
        <v>162</v>
      </c>
      <c r="E195">
        <v>0</v>
      </c>
      <c r="F195">
        <v>5</v>
      </c>
      <c r="G195">
        <v>404.5273153</v>
      </c>
      <c r="H195">
        <v>0.62317017755268944</v>
      </c>
      <c r="I195">
        <f t="shared" si="58"/>
        <v>0.81103836084035885</v>
      </c>
      <c r="J195" s="2"/>
    </row>
    <row r="196" spans="1:11" x14ac:dyDescent="0.3">
      <c r="A196">
        <v>2016</v>
      </c>
      <c r="B196" t="s">
        <v>8</v>
      </c>
      <c r="C196">
        <v>2001</v>
      </c>
      <c r="D196">
        <v>163</v>
      </c>
      <c r="E196">
        <v>1</v>
      </c>
      <c r="F196">
        <v>5</v>
      </c>
      <c r="G196">
        <v>405.18298609999999</v>
      </c>
      <c r="H196">
        <v>0.66396039332561685</v>
      </c>
      <c r="I196">
        <f t="shared" si="58"/>
        <v>0.89830262037024255</v>
      </c>
      <c r="J196" s="2"/>
    </row>
    <row r="197" spans="1:11" x14ac:dyDescent="0.3">
      <c r="A197">
        <v>2016</v>
      </c>
      <c r="B197" t="s">
        <v>8</v>
      </c>
      <c r="C197">
        <v>2001</v>
      </c>
      <c r="D197">
        <v>164</v>
      </c>
      <c r="E197">
        <v>2</v>
      </c>
      <c r="F197">
        <v>5</v>
      </c>
      <c r="G197">
        <v>403.26772890000001</v>
      </c>
      <c r="H197">
        <v>0.65527185832908275</v>
      </c>
      <c r="I197">
        <f t="shared" si="58"/>
        <v>0.64339802286906045</v>
      </c>
      <c r="J197" s="2"/>
    </row>
    <row r="198" spans="1:11" x14ac:dyDescent="0.3">
      <c r="A198">
        <v>2016</v>
      </c>
      <c r="B198" t="s">
        <v>8</v>
      </c>
      <c r="C198">
        <v>2001</v>
      </c>
      <c r="D198">
        <v>165</v>
      </c>
      <c r="E198">
        <v>3</v>
      </c>
      <c r="F198">
        <v>5</v>
      </c>
      <c r="G198">
        <v>403.7556763</v>
      </c>
      <c r="H198">
        <v>0.64876141065684867</v>
      </c>
      <c r="I198">
        <f t="shared" si="58"/>
        <v>0.70833971090905234</v>
      </c>
      <c r="J198" s="2"/>
    </row>
    <row r="199" spans="1:11" x14ac:dyDescent="0.3">
      <c r="A199">
        <v>2016</v>
      </c>
      <c r="B199" t="s">
        <v>8</v>
      </c>
      <c r="C199">
        <v>2001</v>
      </c>
      <c r="D199">
        <v>166</v>
      </c>
      <c r="E199">
        <v>4</v>
      </c>
      <c r="F199">
        <v>5</v>
      </c>
      <c r="G199">
        <v>402.34858329999997</v>
      </c>
      <c r="H199">
        <v>0.63202655487081683</v>
      </c>
      <c r="I199">
        <f t="shared" si="58"/>
        <v>0.52106748720367124</v>
      </c>
      <c r="J199" s="2"/>
    </row>
    <row r="200" spans="1:11" x14ac:dyDescent="0.3">
      <c r="A200">
        <v>2016</v>
      </c>
      <c r="B200" t="s">
        <v>8</v>
      </c>
      <c r="C200">
        <v>2001</v>
      </c>
      <c r="D200">
        <v>167</v>
      </c>
      <c r="E200">
        <v>5</v>
      </c>
      <c r="F200">
        <v>5</v>
      </c>
      <c r="G200">
        <v>401.53034100000002</v>
      </c>
      <c r="H200">
        <v>0.61836658504019815</v>
      </c>
      <c r="I200">
        <f t="shared" si="58"/>
        <v>0.41216633066974429</v>
      </c>
      <c r="J200" s="2"/>
    </row>
    <row r="201" spans="1:11" x14ac:dyDescent="0.3">
      <c r="A201">
        <v>2016</v>
      </c>
      <c r="B201" t="s">
        <v>8</v>
      </c>
      <c r="C201">
        <v>2001</v>
      </c>
      <c r="D201">
        <v>168</v>
      </c>
      <c r="E201">
        <v>6</v>
      </c>
      <c r="F201">
        <v>5</v>
      </c>
      <c r="G201">
        <v>400.49248180000001</v>
      </c>
      <c r="H201">
        <v>0.60704843695529986</v>
      </c>
      <c r="I201">
        <f t="shared" si="58"/>
        <v>0.27403601499260993</v>
      </c>
      <c r="J201" s="2"/>
    </row>
    <row r="202" spans="1:11" x14ac:dyDescent="0.3">
      <c r="A202">
        <v>2001</v>
      </c>
      <c r="B202" t="s">
        <v>8</v>
      </c>
      <c r="C202">
        <v>2001</v>
      </c>
      <c r="D202">
        <v>159</v>
      </c>
      <c r="E202">
        <v>-3</v>
      </c>
      <c r="F202">
        <v>6</v>
      </c>
      <c r="G202">
        <v>26.631855399999999</v>
      </c>
      <c r="H202">
        <v>0.26863112300634384</v>
      </c>
      <c r="I202">
        <f>(G202-AVERAGE(G$202:G$211))/_xlfn.STDEV.S(G$202:G$211)</f>
        <v>-0.98326978073572635</v>
      </c>
      <c r="J202" s="2">
        <f>MAX(I202:I211)/(1-MAX(H202:H211))</f>
        <v>2.120977311549411</v>
      </c>
      <c r="K202">
        <f>MAX(G205:G211)-AVERAGE(G202:G204)</f>
        <v>8.3146718966666668</v>
      </c>
    </row>
    <row r="203" spans="1:11" x14ac:dyDescent="0.3">
      <c r="A203">
        <v>2001</v>
      </c>
      <c r="B203" t="s">
        <v>8</v>
      </c>
      <c r="C203">
        <v>2001</v>
      </c>
      <c r="D203">
        <v>160</v>
      </c>
      <c r="E203">
        <v>-2</v>
      </c>
      <c r="F203">
        <v>6</v>
      </c>
      <c r="G203">
        <v>24.787770399999999</v>
      </c>
      <c r="H203">
        <v>0.27554924095198735</v>
      </c>
      <c r="I203">
        <f t="shared" ref="I203:I211" si="59">(G203-AVERAGE(G$202:G$211))/_xlfn.STDEV.S(G$202:G$211)</f>
        <v>-1.5300439050645886</v>
      </c>
      <c r="J203" s="2"/>
    </row>
    <row r="204" spans="1:11" x14ac:dyDescent="0.3">
      <c r="A204">
        <v>2001</v>
      </c>
      <c r="B204" t="s">
        <v>8</v>
      </c>
      <c r="C204">
        <v>2001</v>
      </c>
      <c r="D204">
        <v>161</v>
      </c>
      <c r="E204">
        <v>-1</v>
      </c>
      <c r="F204">
        <v>6</v>
      </c>
      <c r="G204">
        <v>24.68242433</v>
      </c>
      <c r="H204">
        <v>0.30037008434843593</v>
      </c>
      <c r="I204">
        <f t="shared" si="59"/>
        <v>-1.5612791817333631</v>
      </c>
      <c r="J204" s="2"/>
    </row>
    <row r="205" spans="1:11" x14ac:dyDescent="0.3">
      <c r="A205">
        <v>2001</v>
      </c>
      <c r="B205" t="s">
        <v>8</v>
      </c>
      <c r="C205">
        <v>2001</v>
      </c>
      <c r="D205">
        <v>162</v>
      </c>
      <c r="E205">
        <v>0</v>
      </c>
      <c r="F205">
        <v>6</v>
      </c>
      <c r="G205">
        <v>32.998770970000002</v>
      </c>
      <c r="H205">
        <v>0.42853435060390732</v>
      </c>
      <c r="I205">
        <f t="shared" si="59"/>
        <v>0.90453077371949231</v>
      </c>
      <c r="J205" s="2"/>
    </row>
    <row r="206" spans="1:11" x14ac:dyDescent="0.3">
      <c r="A206">
        <v>2001</v>
      </c>
      <c r="B206" t="s">
        <v>8</v>
      </c>
      <c r="C206">
        <v>2001</v>
      </c>
      <c r="D206">
        <v>163</v>
      </c>
      <c r="E206">
        <v>1</v>
      </c>
      <c r="F206">
        <v>6</v>
      </c>
      <c r="G206">
        <v>33.682021939999998</v>
      </c>
      <c r="H206">
        <v>0.47801621315741044</v>
      </c>
      <c r="I206">
        <f t="shared" si="59"/>
        <v>1.1071157688897766</v>
      </c>
      <c r="J206" s="2"/>
    </row>
    <row r="207" spans="1:11" x14ac:dyDescent="0.3">
      <c r="A207">
        <v>2001</v>
      </c>
      <c r="B207" t="s">
        <v>8</v>
      </c>
      <c r="C207">
        <v>2001</v>
      </c>
      <c r="D207">
        <v>164</v>
      </c>
      <c r="E207">
        <v>2</v>
      </c>
      <c r="F207">
        <v>6</v>
      </c>
      <c r="G207">
        <v>32.422483530000001</v>
      </c>
      <c r="H207">
        <v>0.47500255933854985</v>
      </c>
      <c r="I207">
        <f t="shared" si="59"/>
        <v>0.73366063467073772</v>
      </c>
      <c r="J207" s="2"/>
    </row>
    <row r="208" spans="1:11" x14ac:dyDescent="0.3">
      <c r="A208">
        <v>2001</v>
      </c>
      <c r="B208" t="s">
        <v>8</v>
      </c>
      <c r="C208">
        <v>2001</v>
      </c>
      <c r="D208">
        <v>165</v>
      </c>
      <c r="E208">
        <v>3</v>
      </c>
      <c r="F208">
        <v>6</v>
      </c>
      <c r="G208">
        <v>32.277637060000004</v>
      </c>
      <c r="H208">
        <v>0.47112114338386663</v>
      </c>
      <c r="I208">
        <f t="shared" si="59"/>
        <v>0.69071342681623238</v>
      </c>
      <c r="J208" s="2"/>
    </row>
    <row r="209" spans="1:11" x14ac:dyDescent="0.3">
      <c r="A209">
        <v>2001</v>
      </c>
      <c r="B209" t="s">
        <v>8</v>
      </c>
      <c r="C209">
        <v>2001</v>
      </c>
      <c r="D209">
        <v>166</v>
      </c>
      <c r="E209">
        <v>4</v>
      </c>
      <c r="F209">
        <v>6</v>
      </c>
      <c r="G209">
        <v>31.241171640000001</v>
      </c>
      <c r="H209">
        <v>0.45439981737724044</v>
      </c>
      <c r="I209">
        <f t="shared" si="59"/>
        <v>0.3833997875763665</v>
      </c>
      <c r="J209" s="2"/>
    </row>
    <row r="210" spans="1:11" x14ac:dyDescent="0.3">
      <c r="A210">
        <v>2001</v>
      </c>
      <c r="B210" t="s">
        <v>8</v>
      </c>
      <c r="C210">
        <v>2001</v>
      </c>
      <c r="D210">
        <v>167</v>
      </c>
      <c r="E210">
        <v>5</v>
      </c>
      <c r="F210">
        <v>6</v>
      </c>
      <c r="G210">
        <v>30.677953070000001</v>
      </c>
      <c r="H210">
        <v>0.43946614565233805</v>
      </c>
      <c r="I210">
        <f t="shared" si="59"/>
        <v>0.21640458918935934</v>
      </c>
      <c r="J210" s="2"/>
    </row>
    <row r="211" spans="1:11" x14ac:dyDescent="0.3">
      <c r="A211">
        <v>2001</v>
      </c>
      <c r="B211" t="s">
        <v>8</v>
      </c>
      <c r="C211">
        <v>2001</v>
      </c>
      <c r="D211">
        <v>168</v>
      </c>
      <c r="E211">
        <v>6</v>
      </c>
      <c r="F211">
        <v>6</v>
      </c>
      <c r="G211">
        <v>30.078844289999999</v>
      </c>
      <c r="H211">
        <v>0.42663371368402542</v>
      </c>
      <c r="I211">
        <f t="shared" si="59"/>
        <v>3.8767886671723754E-2</v>
      </c>
      <c r="J211" s="2"/>
    </row>
    <row r="212" spans="1:11" x14ac:dyDescent="0.3">
      <c r="A212">
        <v>2006</v>
      </c>
      <c r="B212" t="s">
        <v>8</v>
      </c>
      <c r="C212">
        <v>2001</v>
      </c>
      <c r="D212">
        <v>159</v>
      </c>
      <c r="E212">
        <v>-3</v>
      </c>
      <c r="F212">
        <v>6</v>
      </c>
      <c r="G212">
        <v>131.2101279</v>
      </c>
      <c r="H212">
        <v>0.28565196028029</v>
      </c>
      <c r="I212">
        <f>(G212-AVERAGE(G$212:G$221))/_xlfn.STDEV.S(G$212:G$221)</f>
        <v>1.0962860297781398</v>
      </c>
      <c r="J212" s="2">
        <f>MAX(I212:I221)/(1-MAX(H212:H221))</f>
        <v>2.4005524603711246</v>
      </c>
      <c r="K212">
        <f>MAX(G215:G221)-AVERAGE(G212:G214)</f>
        <v>4.0903941000000117</v>
      </c>
    </row>
    <row r="213" spans="1:11" x14ac:dyDescent="0.3">
      <c r="A213">
        <v>2006</v>
      </c>
      <c r="B213" t="s">
        <v>8</v>
      </c>
      <c r="C213">
        <v>2001</v>
      </c>
      <c r="D213">
        <v>160</v>
      </c>
      <c r="E213">
        <v>-2</v>
      </c>
      <c r="F213">
        <v>6</v>
      </c>
      <c r="G213">
        <v>127.18074559999999</v>
      </c>
      <c r="H213">
        <v>0.29238434178472805</v>
      </c>
      <c r="I213">
        <f t="shared" ref="I213:I221" si="60">(G213-AVERAGE(G$212:G$221))/_xlfn.STDEV.S(G$212:G$221)</f>
        <v>0.33346751707516953</v>
      </c>
      <c r="J213" s="2"/>
    </row>
    <row r="214" spans="1:11" x14ac:dyDescent="0.3">
      <c r="A214">
        <v>2006</v>
      </c>
      <c r="B214" t="s">
        <v>8</v>
      </c>
      <c r="C214">
        <v>2001</v>
      </c>
      <c r="D214">
        <v>161</v>
      </c>
      <c r="E214">
        <v>-1</v>
      </c>
      <c r="F214">
        <v>6</v>
      </c>
      <c r="G214">
        <v>124.91219649999999</v>
      </c>
      <c r="H214">
        <v>0.31687805951968145</v>
      </c>
      <c r="I214">
        <f t="shared" si="60"/>
        <v>-9.6000605236197925E-2</v>
      </c>
      <c r="J214" s="2"/>
    </row>
    <row r="215" spans="1:11" x14ac:dyDescent="0.3">
      <c r="A215">
        <v>2006</v>
      </c>
      <c r="B215" t="s">
        <v>8</v>
      </c>
      <c r="C215">
        <v>2001</v>
      </c>
      <c r="D215">
        <v>162</v>
      </c>
      <c r="E215">
        <v>0</v>
      </c>
      <c r="F215">
        <v>6</v>
      </c>
      <c r="G215">
        <v>131.85808410000001</v>
      </c>
      <c r="H215">
        <v>0.4437143478089341</v>
      </c>
      <c r="I215">
        <f t="shared" si="60"/>
        <v>1.2189532149644835</v>
      </c>
      <c r="J215" s="2"/>
    </row>
    <row r="216" spans="1:11" x14ac:dyDescent="0.3">
      <c r="A216">
        <v>2006</v>
      </c>
      <c r="B216" t="s">
        <v>8</v>
      </c>
      <c r="C216">
        <v>2001</v>
      </c>
      <c r="D216">
        <v>163</v>
      </c>
      <c r="E216">
        <v>1</v>
      </c>
      <c r="F216">
        <v>6</v>
      </c>
      <c r="G216">
        <v>130.60123139999999</v>
      </c>
      <c r="H216">
        <v>0.49221971396699504</v>
      </c>
      <c r="I216">
        <f t="shared" si="60"/>
        <v>0.98101339294741419</v>
      </c>
      <c r="J216" s="2"/>
    </row>
    <row r="217" spans="1:11" x14ac:dyDescent="0.3">
      <c r="A217">
        <v>2006</v>
      </c>
      <c r="B217" t="s">
        <v>8</v>
      </c>
      <c r="C217">
        <v>2001</v>
      </c>
      <c r="D217">
        <v>164</v>
      </c>
      <c r="E217">
        <v>2</v>
      </c>
      <c r="F217">
        <v>6</v>
      </c>
      <c r="G217">
        <v>127.0593868</v>
      </c>
      <c r="H217">
        <v>0.48907619865075064</v>
      </c>
      <c r="I217">
        <f t="shared" si="60"/>
        <v>0.3104925962493611</v>
      </c>
      <c r="J217" s="2"/>
    </row>
    <row r="218" spans="1:11" x14ac:dyDescent="0.3">
      <c r="A218">
        <v>2006</v>
      </c>
      <c r="B218" t="s">
        <v>8</v>
      </c>
      <c r="C218">
        <v>2001</v>
      </c>
      <c r="D218">
        <v>165</v>
      </c>
      <c r="E218">
        <v>3</v>
      </c>
      <c r="F218">
        <v>6</v>
      </c>
      <c r="G218">
        <v>124.7168617</v>
      </c>
      <c r="H218">
        <v>0.48507121828790944</v>
      </c>
      <c r="I218">
        <f t="shared" si="60"/>
        <v>-0.13298021911277899</v>
      </c>
      <c r="J218" s="2"/>
    </row>
    <row r="219" spans="1:11" x14ac:dyDescent="0.3">
      <c r="A219">
        <v>2006</v>
      </c>
      <c r="B219" t="s">
        <v>8</v>
      </c>
      <c r="C219">
        <v>2001</v>
      </c>
      <c r="D219">
        <v>166</v>
      </c>
      <c r="E219">
        <v>4</v>
      </c>
      <c r="F219">
        <v>6</v>
      </c>
      <c r="G219">
        <v>121.5753394</v>
      </c>
      <c r="H219">
        <v>0.46833880776290726</v>
      </c>
      <c r="I219">
        <f t="shared" si="60"/>
        <v>-0.72771439673330474</v>
      </c>
      <c r="J219" s="2"/>
    </row>
    <row r="220" spans="1:11" x14ac:dyDescent="0.3">
      <c r="A220">
        <v>2006</v>
      </c>
      <c r="B220" t="s">
        <v>8</v>
      </c>
      <c r="C220">
        <v>2001</v>
      </c>
      <c r="D220">
        <v>167</v>
      </c>
      <c r="E220">
        <v>5</v>
      </c>
      <c r="F220">
        <v>6</v>
      </c>
      <c r="G220">
        <v>118.9126581</v>
      </c>
      <c r="H220">
        <v>0.45338741835836843</v>
      </c>
      <c r="I220">
        <f t="shared" si="60"/>
        <v>-1.2317972654817007</v>
      </c>
      <c r="J220" s="2"/>
    </row>
    <row r="221" spans="1:11" x14ac:dyDescent="0.3">
      <c r="A221">
        <v>2006</v>
      </c>
      <c r="B221" t="s">
        <v>8</v>
      </c>
      <c r="C221">
        <v>2001</v>
      </c>
      <c r="D221">
        <v>168</v>
      </c>
      <c r="E221">
        <v>6</v>
      </c>
      <c r="F221">
        <v>6</v>
      </c>
      <c r="G221">
        <v>116.1663056</v>
      </c>
      <c r="H221">
        <v>0.44054749099543256</v>
      </c>
      <c r="I221">
        <f t="shared" si="60"/>
        <v>-1.7517202644505698</v>
      </c>
      <c r="J221" s="2"/>
    </row>
    <row r="222" spans="1:11" x14ac:dyDescent="0.3">
      <c r="A222">
        <v>2011</v>
      </c>
      <c r="B222" t="s">
        <v>8</v>
      </c>
      <c r="C222">
        <v>2001</v>
      </c>
      <c r="D222">
        <v>159</v>
      </c>
      <c r="E222">
        <v>-3</v>
      </c>
      <c r="F222">
        <v>6</v>
      </c>
      <c r="G222">
        <v>224.7267482</v>
      </c>
      <c r="H222">
        <v>0.30399344927280347</v>
      </c>
      <c r="I222">
        <f>(G222-AVERAGE(G$222:G$231))/_xlfn.STDEV.S(G$222:G$231)</f>
        <v>1.246075050785542</v>
      </c>
      <c r="J222" s="2">
        <f>MAX(I222:I231)/(1-MAX(H222:H231))</f>
        <v>2.5361172677336223</v>
      </c>
      <c r="K222">
        <f>MAX(G225:G231)-AVERAGE(G222:G224)</f>
        <v>2.265399466666679</v>
      </c>
    </row>
    <row r="223" spans="1:11" x14ac:dyDescent="0.3">
      <c r="A223">
        <v>2011</v>
      </c>
      <c r="B223" t="s">
        <v>8</v>
      </c>
      <c r="C223">
        <v>2001</v>
      </c>
      <c r="D223">
        <v>160</v>
      </c>
      <c r="E223">
        <v>-2</v>
      </c>
      <c r="F223">
        <v>6</v>
      </c>
      <c r="G223">
        <v>219.6155603</v>
      </c>
      <c r="H223">
        <v>0.31075834130829627</v>
      </c>
      <c r="I223">
        <f t="shared" ref="I223:I231" si="61">(G223-AVERAGE(G$222:G$231))/_xlfn.STDEV.S(G$222:G$231)</f>
        <v>0.69026664792259862</v>
      </c>
      <c r="J223" s="2"/>
    </row>
    <row r="224" spans="1:11" x14ac:dyDescent="0.3">
      <c r="A224">
        <v>2011</v>
      </c>
      <c r="B224" t="s">
        <v>8</v>
      </c>
      <c r="C224">
        <v>2001</v>
      </c>
      <c r="D224">
        <v>161</v>
      </c>
      <c r="E224">
        <v>-1</v>
      </c>
      <c r="F224">
        <v>6</v>
      </c>
      <c r="G224">
        <v>216.2829471</v>
      </c>
      <c r="H224">
        <v>0.335220110224068</v>
      </c>
      <c r="I224">
        <f t="shared" si="61"/>
        <v>0.32786666257829938</v>
      </c>
      <c r="J224" s="2"/>
    </row>
    <row r="225" spans="1:11" x14ac:dyDescent="0.3">
      <c r="A225">
        <v>2011</v>
      </c>
      <c r="B225" t="s">
        <v>8</v>
      </c>
      <c r="C225">
        <v>2001</v>
      </c>
      <c r="D225">
        <v>162</v>
      </c>
      <c r="E225">
        <v>0</v>
      </c>
      <c r="F225">
        <v>6</v>
      </c>
      <c r="G225">
        <v>222.47381799999999</v>
      </c>
      <c r="H225">
        <v>0.46130499654955254</v>
      </c>
      <c r="I225">
        <f t="shared" si="61"/>
        <v>1.0010835613856521</v>
      </c>
      <c r="J225" s="2"/>
    </row>
    <row r="226" spans="1:11" x14ac:dyDescent="0.3">
      <c r="A226">
        <v>2011</v>
      </c>
      <c r="B226" t="s">
        <v>8</v>
      </c>
      <c r="C226">
        <v>2001</v>
      </c>
      <c r="D226">
        <v>163</v>
      </c>
      <c r="E226">
        <v>1</v>
      </c>
      <c r="F226">
        <v>6</v>
      </c>
      <c r="G226">
        <v>219.7799248</v>
      </c>
      <c r="H226">
        <v>0.50866820448760819</v>
      </c>
      <c r="I226">
        <f t="shared" si="61"/>
        <v>0.70814021704580943</v>
      </c>
      <c r="J226" s="2"/>
    </row>
    <row r="227" spans="1:11" x14ac:dyDescent="0.3">
      <c r="A227">
        <v>2011</v>
      </c>
      <c r="B227" t="s">
        <v>8</v>
      </c>
      <c r="C227">
        <v>2001</v>
      </c>
      <c r="D227">
        <v>164</v>
      </c>
      <c r="E227">
        <v>2</v>
      </c>
      <c r="F227">
        <v>6</v>
      </c>
      <c r="G227">
        <v>214.45016749999999</v>
      </c>
      <c r="H227">
        <v>0.50444249172062128</v>
      </c>
      <c r="I227">
        <f t="shared" si="61"/>
        <v>0.12856381513733789</v>
      </c>
      <c r="J227" s="2"/>
    </row>
    <row r="228" spans="1:11" x14ac:dyDescent="0.3">
      <c r="A228">
        <v>2011</v>
      </c>
      <c r="B228" t="s">
        <v>8</v>
      </c>
      <c r="C228">
        <v>2001</v>
      </c>
      <c r="D228">
        <v>165</v>
      </c>
      <c r="E228">
        <v>3</v>
      </c>
      <c r="F228">
        <v>6</v>
      </c>
      <c r="G228">
        <v>210.56767869999999</v>
      </c>
      <c r="H228">
        <v>0.49993893101767189</v>
      </c>
      <c r="I228">
        <f t="shared" si="61"/>
        <v>-0.29363156121759243</v>
      </c>
      <c r="J228" s="2"/>
    </row>
    <row r="229" spans="1:11" x14ac:dyDescent="0.3">
      <c r="A229">
        <v>2011</v>
      </c>
      <c r="B229" t="s">
        <v>8</v>
      </c>
      <c r="C229">
        <v>2001</v>
      </c>
      <c r="D229">
        <v>166</v>
      </c>
      <c r="E229">
        <v>4</v>
      </c>
      <c r="F229">
        <v>6</v>
      </c>
      <c r="G229">
        <v>205.80879959999999</v>
      </c>
      <c r="H229">
        <v>0.4830376718093804</v>
      </c>
      <c r="I229">
        <f t="shared" si="61"/>
        <v>-0.81112867612288475</v>
      </c>
      <c r="J229" s="2"/>
    </row>
    <row r="230" spans="1:11" x14ac:dyDescent="0.3">
      <c r="A230">
        <v>2011</v>
      </c>
      <c r="B230" t="s">
        <v>8</v>
      </c>
      <c r="C230">
        <v>2001</v>
      </c>
      <c r="D230">
        <v>167</v>
      </c>
      <c r="E230">
        <v>5</v>
      </c>
      <c r="F230">
        <v>6</v>
      </c>
      <c r="G230">
        <v>201.6168169</v>
      </c>
      <c r="H230">
        <v>0.46814210487402513</v>
      </c>
      <c r="I230">
        <f t="shared" si="61"/>
        <v>-1.2669794988476915</v>
      </c>
      <c r="J230" s="2"/>
    </row>
    <row r="231" spans="1:11" x14ac:dyDescent="0.3">
      <c r="A231">
        <v>2011</v>
      </c>
      <c r="B231" t="s">
        <v>8</v>
      </c>
      <c r="C231">
        <v>2001</v>
      </c>
      <c r="D231">
        <v>168</v>
      </c>
      <c r="E231">
        <v>6</v>
      </c>
      <c r="F231">
        <v>6</v>
      </c>
      <c r="G231">
        <v>197.35654600000001</v>
      </c>
      <c r="H231">
        <v>0.45541595645492083</v>
      </c>
      <c r="I231">
        <f t="shared" si="61"/>
        <v>-1.7302562186670645</v>
      </c>
      <c r="J231" s="2"/>
    </row>
    <row r="232" spans="1:11" x14ac:dyDescent="0.3">
      <c r="A232">
        <v>2016</v>
      </c>
      <c r="B232" t="s">
        <v>8</v>
      </c>
      <c r="C232">
        <v>2001</v>
      </c>
      <c r="D232">
        <v>159</v>
      </c>
      <c r="E232">
        <v>-3</v>
      </c>
      <c r="F232">
        <v>6</v>
      </c>
      <c r="G232">
        <v>257.8312042</v>
      </c>
      <c r="H232">
        <v>0.30433041305013153</v>
      </c>
      <c r="I232">
        <f>(G232-AVERAGE(G$232:G$241))/_xlfn.STDEV.S(G$232:G$241)</f>
        <v>1.2637310182572643</v>
      </c>
      <c r="J232" s="2">
        <f>MAX(I232:I241)/(1-MAX(H232:H241))</f>
        <v>2.5729172245923135</v>
      </c>
      <c r="K232">
        <f>MAX(G235:G241)-AVERAGE(G232:G234)</f>
        <v>1.4921004333333485</v>
      </c>
    </row>
    <row r="233" spans="1:11" x14ac:dyDescent="0.3">
      <c r="A233">
        <v>2016</v>
      </c>
      <c r="B233" t="s">
        <v>8</v>
      </c>
      <c r="C233">
        <v>2001</v>
      </c>
      <c r="D233">
        <v>160</v>
      </c>
      <c r="E233">
        <v>-2</v>
      </c>
      <c r="F233">
        <v>6</v>
      </c>
      <c r="G233">
        <v>252.3654975</v>
      </c>
      <c r="H233">
        <v>0.31110211413696365</v>
      </c>
      <c r="I233">
        <f t="shared" ref="I233:I241" si="62">(G233-AVERAGE(G$232:G$241))/_xlfn.STDEV.S(G$232:G$241)</f>
        <v>0.75908727265350195</v>
      </c>
      <c r="J233" s="2"/>
    </row>
    <row r="234" spans="1:11" x14ac:dyDescent="0.3">
      <c r="A234">
        <v>2016</v>
      </c>
      <c r="B234" t="s">
        <v>8</v>
      </c>
      <c r="C234">
        <v>2001</v>
      </c>
      <c r="D234">
        <v>161</v>
      </c>
      <c r="E234">
        <v>-1</v>
      </c>
      <c r="F234">
        <v>6</v>
      </c>
      <c r="G234">
        <v>248.60201079999999</v>
      </c>
      <c r="H234">
        <v>0.33554951426537172</v>
      </c>
      <c r="I234">
        <f t="shared" si="62"/>
        <v>0.41160795679157475</v>
      </c>
      <c r="J234" s="2"/>
    </row>
    <row r="235" spans="1:11" x14ac:dyDescent="0.3">
      <c r="A235">
        <v>2016</v>
      </c>
      <c r="B235" t="s">
        <v>8</v>
      </c>
      <c r="C235">
        <v>2001</v>
      </c>
      <c r="D235">
        <v>162</v>
      </c>
      <c r="E235">
        <v>0</v>
      </c>
      <c r="F235">
        <v>6</v>
      </c>
      <c r="G235">
        <v>254.42500459999999</v>
      </c>
      <c r="H235">
        <v>0.46154200982092397</v>
      </c>
      <c r="I235">
        <f t="shared" si="62"/>
        <v>0.94923969650045625</v>
      </c>
      <c r="J235" s="2"/>
    </row>
    <row r="236" spans="1:11" x14ac:dyDescent="0.3">
      <c r="A236">
        <v>2016</v>
      </c>
      <c r="B236" t="s">
        <v>8</v>
      </c>
      <c r="C236">
        <v>2001</v>
      </c>
      <c r="D236">
        <v>163</v>
      </c>
      <c r="E236">
        <v>1</v>
      </c>
      <c r="F236">
        <v>6</v>
      </c>
      <c r="G236">
        <v>251.10540610000001</v>
      </c>
      <c r="H236">
        <v>0.50883339495793289</v>
      </c>
      <c r="I236">
        <f t="shared" si="62"/>
        <v>0.64274417581314536</v>
      </c>
      <c r="J236" s="2"/>
    </row>
    <row r="237" spans="1:11" x14ac:dyDescent="0.3">
      <c r="A237">
        <v>2016</v>
      </c>
      <c r="B237" t="s">
        <v>8</v>
      </c>
      <c r="C237">
        <v>2001</v>
      </c>
      <c r="D237">
        <v>164</v>
      </c>
      <c r="E237">
        <v>2</v>
      </c>
      <c r="F237">
        <v>6</v>
      </c>
      <c r="G237">
        <v>245.1787467</v>
      </c>
      <c r="H237">
        <v>0.50463422496170252</v>
      </c>
      <c r="I237">
        <f t="shared" si="62"/>
        <v>9.5541085216690427E-2</v>
      </c>
      <c r="J237" s="2"/>
    </row>
    <row r="238" spans="1:11" x14ac:dyDescent="0.3">
      <c r="A238">
        <v>2016</v>
      </c>
      <c r="B238" t="s">
        <v>8</v>
      </c>
      <c r="C238">
        <v>2001</v>
      </c>
      <c r="D238">
        <v>165</v>
      </c>
      <c r="E238">
        <v>3</v>
      </c>
      <c r="F238">
        <v>6</v>
      </c>
      <c r="G238">
        <v>240.69755230000001</v>
      </c>
      <c r="H238">
        <v>0.50017304298432008</v>
      </c>
      <c r="I238">
        <f t="shared" si="62"/>
        <v>-0.3182035320703297</v>
      </c>
      <c r="J238" s="2"/>
    </row>
    <row r="239" spans="1:11" x14ac:dyDescent="0.3">
      <c r="A239">
        <v>2016</v>
      </c>
      <c r="B239" t="s">
        <v>8</v>
      </c>
      <c r="C239">
        <v>2001</v>
      </c>
      <c r="D239">
        <v>166</v>
      </c>
      <c r="E239">
        <v>4</v>
      </c>
      <c r="F239">
        <v>6</v>
      </c>
      <c r="G239">
        <v>235.29800119999999</v>
      </c>
      <c r="H239">
        <v>0.48328204068302755</v>
      </c>
      <c r="I239">
        <f t="shared" si="62"/>
        <v>-0.81673919108820736</v>
      </c>
      <c r="J239" s="2"/>
    </row>
    <row r="240" spans="1:11" x14ac:dyDescent="0.3">
      <c r="A240">
        <v>2016</v>
      </c>
      <c r="B240" t="s">
        <v>8</v>
      </c>
      <c r="C240">
        <v>2001</v>
      </c>
      <c r="D240">
        <v>167</v>
      </c>
      <c r="E240">
        <v>5</v>
      </c>
      <c r="F240">
        <v>6</v>
      </c>
      <c r="G240">
        <v>230.44522480000001</v>
      </c>
      <c r="H240">
        <v>0.46839085119591267</v>
      </c>
      <c r="I240">
        <f t="shared" si="62"/>
        <v>-1.2647916376407335</v>
      </c>
      <c r="J240" s="2"/>
    </row>
    <row r="241" spans="1:11" x14ac:dyDescent="0.3">
      <c r="A241">
        <v>2016</v>
      </c>
      <c r="B241" t="s">
        <v>8</v>
      </c>
      <c r="C241">
        <v>2001</v>
      </c>
      <c r="D241">
        <v>168</v>
      </c>
      <c r="E241">
        <v>6</v>
      </c>
      <c r="F241">
        <v>6</v>
      </c>
      <c r="G241">
        <v>225.4909337</v>
      </c>
      <c r="H241">
        <v>0.45567354573163504</v>
      </c>
      <c r="I241">
        <f t="shared" si="62"/>
        <v>-1.7222168444333681</v>
      </c>
      <c r="J241" s="2"/>
    </row>
    <row r="242" spans="1:11" x14ac:dyDescent="0.3">
      <c r="A242" s="1">
        <v>2001</v>
      </c>
      <c r="B242" s="1" t="s">
        <v>9</v>
      </c>
      <c r="C242" s="1">
        <v>2002</v>
      </c>
      <c r="D242" s="1">
        <v>266</v>
      </c>
      <c r="E242" s="1">
        <v>-3</v>
      </c>
      <c r="F242" s="1">
        <v>1</v>
      </c>
      <c r="G242" s="1">
        <v>526.75093149999998</v>
      </c>
      <c r="H242" s="1">
        <v>0.59732419352777699</v>
      </c>
      <c r="I242">
        <f>(G242-AVERAGE(G$242:G$251))/_xlfn.STDEV.S(G$242:G$251)</f>
        <v>-1.5898276393949544</v>
      </c>
      <c r="J242" s="2">
        <f>MAX(I242:I251)/(1-MAX(H242:H251))</f>
        <v>4.9142659662313095</v>
      </c>
      <c r="K242">
        <f>MAX(G245:G251)-AVERAGE(G242:G244)</f>
        <v>69.586152600000105</v>
      </c>
    </row>
    <row r="243" spans="1:11" x14ac:dyDescent="0.3">
      <c r="A243" s="1">
        <v>2001</v>
      </c>
      <c r="B243" s="1" t="s">
        <v>9</v>
      </c>
      <c r="C243" s="1">
        <v>2002</v>
      </c>
      <c r="D243" s="1">
        <v>267</v>
      </c>
      <c r="E243" s="1">
        <v>-2</v>
      </c>
      <c r="F243" s="1">
        <v>1</v>
      </c>
      <c r="G243" s="1">
        <v>523.46385520000001</v>
      </c>
      <c r="H243" s="1">
        <v>0.58887453418515046</v>
      </c>
      <c r="I243">
        <f t="shared" ref="I243:I251" si="63">(G243-AVERAGE(G$242:G$251))/_xlfn.STDEV.S(G$242:G$251)</f>
        <v>-1.7063743184617339</v>
      </c>
      <c r="J243" s="2"/>
    </row>
    <row r="244" spans="1:11" x14ac:dyDescent="0.3">
      <c r="A244" s="1">
        <v>2001</v>
      </c>
      <c r="B244" s="1" t="s">
        <v>9</v>
      </c>
      <c r="C244" s="1">
        <v>2002</v>
      </c>
      <c r="D244" s="1">
        <v>268</v>
      </c>
      <c r="E244" s="1">
        <v>-1</v>
      </c>
      <c r="F244" s="1">
        <v>1</v>
      </c>
      <c r="G244" s="1">
        <v>552.52395579999995</v>
      </c>
      <c r="H244" s="1">
        <v>0.68884655230951886</v>
      </c>
      <c r="I244">
        <f t="shared" si="63"/>
        <v>-0.67601849183350826</v>
      </c>
      <c r="J244" s="2"/>
    </row>
    <row r="245" spans="1:11" x14ac:dyDescent="0.3">
      <c r="A245" s="1">
        <v>2001</v>
      </c>
      <c r="B245" s="1" t="s">
        <v>9</v>
      </c>
      <c r="C245" s="1">
        <v>2002</v>
      </c>
      <c r="D245" s="1">
        <v>269</v>
      </c>
      <c r="E245" s="1">
        <v>0</v>
      </c>
      <c r="F245" s="1">
        <v>1</v>
      </c>
      <c r="G245" s="1">
        <v>579.15504720000001</v>
      </c>
      <c r="H245" s="1">
        <v>0.76737618482041503</v>
      </c>
      <c r="I245">
        <f t="shared" si="63"/>
        <v>0.26821430939289032</v>
      </c>
      <c r="J245" s="2"/>
    </row>
    <row r="246" spans="1:11" x14ac:dyDescent="0.3">
      <c r="A246" s="1">
        <v>2001</v>
      </c>
      <c r="B246" s="1" t="s">
        <v>9</v>
      </c>
      <c r="C246" s="1">
        <v>2002</v>
      </c>
      <c r="D246" s="1">
        <v>270</v>
      </c>
      <c r="E246" s="1">
        <v>1</v>
      </c>
      <c r="F246" s="1">
        <v>1</v>
      </c>
      <c r="G246" s="1">
        <v>576.34567830000003</v>
      </c>
      <c r="H246" s="1">
        <v>0.73571756839038371</v>
      </c>
      <c r="I246">
        <f t="shared" si="63"/>
        <v>0.16860523869121782</v>
      </c>
      <c r="J246" s="2"/>
    </row>
    <row r="247" spans="1:11" x14ac:dyDescent="0.3">
      <c r="A247" s="1">
        <v>2001</v>
      </c>
      <c r="B247" s="1" t="s">
        <v>9</v>
      </c>
      <c r="C247" s="1">
        <v>2002</v>
      </c>
      <c r="D247" s="1">
        <v>271</v>
      </c>
      <c r="E247" s="1">
        <v>2</v>
      </c>
      <c r="F247" s="1">
        <v>1</v>
      </c>
      <c r="G247" s="1">
        <v>579.71641850000003</v>
      </c>
      <c r="H247" s="1">
        <v>0.71404755633034389</v>
      </c>
      <c r="I247">
        <f t="shared" si="63"/>
        <v>0.28811830758678791</v>
      </c>
      <c r="J247" s="2"/>
    </row>
    <row r="248" spans="1:11" x14ac:dyDescent="0.3">
      <c r="A248" s="1">
        <v>2001</v>
      </c>
      <c r="B248" s="1" t="s">
        <v>9</v>
      </c>
      <c r="C248" s="1">
        <v>2002</v>
      </c>
      <c r="D248" s="1">
        <v>272</v>
      </c>
      <c r="E248" s="1">
        <v>3</v>
      </c>
      <c r="F248" s="1">
        <v>1</v>
      </c>
      <c r="G248" s="1">
        <v>584.69422020000002</v>
      </c>
      <c r="H248" s="1">
        <v>0.69923430449234514</v>
      </c>
      <c r="I248">
        <f t="shared" si="63"/>
        <v>0.46461139878396301</v>
      </c>
      <c r="J248" s="2"/>
    </row>
    <row r="249" spans="1:11" x14ac:dyDescent="0.3">
      <c r="A249" s="1">
        <v>2001</v>
      </c>
      <c r="B249" s="1" t="s">
        <v>9</v>
      </c>
      <c r="C249" s="1">
        <v>2002</v>
      </c>
      <c r="D249" s="1">
        <v>273</v>
      </c>
      <c r="E249" s="1">
        <v>4</v>
      </c>
      <c r="F249" s="1">
        <v>1</v>
      </c>
      <c r="G249" s="1">
        <v>590.09035749999998</v>
      </c>
      <c r="H249" s="1">
        <v>0.68714692684526213</v>
      </c>
      <c r="I249">
        <f t="shared" si="63"/>
        <v>0.65593700996718363</v>
      </c>
      <c r="J249" s="2"/>
    </row>
    <row r="250" spans="1:11" x14ac:dyDescent="0.3">
      <c r="A250" s="1">
        <v>2001</v>
      </c>
      <c r="B250" s="1" t="s">
        <v>9</v>
      </c>
      <c r="C250" s="1">
        <v>2002</v>
      </c>
      <c r="D250" s="1">
        <v>274</v>
      </c>
      <c r="E250" s="1">
        <v>5</v>
      </c>
      <c r="F250" s="1">
        <v>1</v>
      </c>
      <c r="G250" s="1">
        <v>599.33058740000001</v>
      </c>
      <c r="H250" s="1">
        <v>0.68854376334630085</v>
      </c>
      <c r="I250">
        <f t="shared" si="63"/>
        <v>0.9835588873962452</v>
      </c>
      <c r="J250" s="2"/>
    </row>
    <row r="251" spans="1:11" x14ac:dyDescent="0.3">
      <c r="A251" s="1">
        <v>2001</v>
      </c>
      <c r="B251" s="1" t="s">
        <v>9</v>
      </c>
      <c r="C251" s="1">
        <v>2002</v>
      </c>
      <c r="D251" s="1">
        <v>275</v>
      </c>
      <c r="E251" s="1">
        <v>6</v>
      </c>
      <c r="F251" s="1">
        <v>1</v>
      </c>
      <c r="G251" s="1">
        <v>603.83240009999997</v>
      </c>
      <c r="H251" s="1">
        <v>0.67738293187168541</v>
      </c>
      <c r="I251">
        <f t="shared" si="63"/>
        <v>1.1431752978719167</v>
      </c>
      <c r="J251" s="2"/>
    </row>
    <row r="252" spans="1:11" x14ac:dyDescent="0.3">
      <c r="A252">
        <v>2006</v>
      </c>
      <c r="B252" t="s">
        <v>9</v>
      </c>
      <c r="C252">
        <v>2002</v>
      </c>
      <c r="D252">
        <v>266</v>
      </c>
      <c r="E252">
        <v>-3</v>
      </c>
      <c r="F252">
        <v>1</v>
      </c>
      <c r="G252">
        <v>606.70639530000005</v>
      </c>
      <c r="H252">
        <v>0.59256395626210878</v>
      </c>
      <c r="I252">
        <f>(G252-AVERAGE(G$252:G$261))/_xlfn.STDEV.S(G$252:G$261)</f>
        <v>-1.6044281580918915</v>
      </c>
      <c r="J252" s="2">
        <f>MAX(I252:I261)/(1-MAX(H252:H261))</f>
        <v>4.6711960255949831</v>
      </c>
      <c r="K252">
        <f>MAX(G255:G261)-AVERAGE(G252:G254)</f>
        <v>67.800323299999945</v>
      </c>
    </row>
    <row r="253" spans="1:11" x14ac:dyDescent="0.3">
      <c r="A253">
        <v>2006</v>
      </c>
      <c r="B253" t="s">
        <v>9</v>
      </c>
      <c r="C253">
        <v>2002</v>
      </c>
      <c r="D253">
        <v>267</v>
      </c>
      <c r="E253">
        <v>-2</v>
      </c>
      <c r="F253">
        <v>1</v>
      </c>
      <c r="G253">
        <v>602.46348669999998</v>
      </c>
      <c r="H253">
        <v>0.5843613567778807</v>
      </c>
      <c r="I253">
        <f t="shared" ref="I253:I261" si="64">(G253-AVERAGE(G$252:G$261))/_xlfn.STDEV.S(G$252:G$261)</f>
        <v>-1.7565930536672629</v>
      </c>
      <c r="J253" s="2"/>
    </row>
    <row r="254" spans="1:11" x14ac:dyDescent="0.3">
      <c r="A254">
        <v>2006</v>
      </c>
      <c r="B254" t="s">
        <v>9</v>
      </c>
      <c r="C254">
        <v>2002</v>
      </c>
      <c r="D254">
        <v>268</v>
      </c>
      <c r="E254">
        <v>-1</v>
      </c>
      <c r="F254">
        <v>1</v>
      </c>
      <c r="G254">
        <v>634.73205770000004</v>
      </c>
      <c r="H254">
        <v>0.68318470759306127</v>
      </c>
      <c r="I254">
        <f t="shared" si="64"/>
        <v>-0.5993341542930517</v>
      </c>
      <c r="J254" s="2"/>
    </row>
    <row r="255" spans="1:11" x14ac:dyDescent="0.3">
      <c r="A255">
        <v>2006</v>
      </c>
      <c r="B255" t="s">
        <v>9</v>
      </c>
      <c r="C255">
        <v>2002</v>
      </c>
      <c r="D255">
        <v>269</v>
      </c>
      <c r="E255">
        <v>0</v>
      </c>
      <c r="F255">
        <v>1</v>
      </c>
      <c r="G255">
        <v>662.45409849999999</v>
      </c>
      <c r="H255">
        <v>0.76206780135810015</v>
      </c>
      <c r="I255">
        <f t="shared" si="64"/>
        <v>0.39487096326901355</v>
      </c>
      <c r="J255" s="2"/>
    </row>
    <row r="256" spans="1:11" x14ac:dyDescent="0.3">
      <c r="A256">
        <v>2006</v>
      </c>
      <c r="B256" t="s">
        <v>9</v>
      </c>
      <c r="C256">
        <v>2002</v>
      </c>
      <c r="D256">
        <v>270</v>
      </c>
      <c r="E256">
        <v>1</v>
      </c>
      <c r="F256">
        <v>1</v>
      </c>
      <c r="G256">
        <v>656.57660980000003</v>
      </c>
      <c r="H256">
        <v>0.73221335256706455</v>
      </c>
      <c r="I256">
        <f t="shared" si="64"/>
        <v>0.18408455738676047</v>
      </c>
      <c r="J256" s="2"/>
    </row>
    <row r="257" spans="1:11" x14ac:dyDescent="0.3">
      <c r="A257">
        <v>2006</v>
      </c>
      <c r="B257" t="s">
        <v>9</v>
      </c>
      <c r="C257">
        <v>2002</v>
      </c>
      <c r="D257">
        <v>271</v>
      </c>
      <c r="E257">
        <v>2</v>
      </c>
      <c r="F257">
        <v>1</v>
      </c>
      <c r="G257">
        <v>658.86406450000004</v>
      </c>
      <c r="H257">
        <v>0.71132930448490705</v>
      </c>
      <c r="I257">
        <f t="shared" si="64"/>
        <v>0.26612033481521785</v>
      </c>
      <c r="J257" s="2"/>
    </row>
    <row r="258" spans="1:11" x14ac:dyDescent="0.3">
      <c r="A258">
        <v>2006</v>
      </c>
      <c r="B258" t="s">
        <v>9</v>
      </c>
      <c r="C258">
        <v>2002</v>
      </c>
      <c r="D258">
        <v>272</v>
      </c>
      <c r="E258">
        <v>3</v>
      </c>
      <c r="F258">
        <v>1</v>
      </c>
      <c r="G258">
        <v>663.35038510000004</v>
      </c>
      <c r="H258">
        <v>0.69673146900838012</v>
      </c>
      <c r="I258">
        <f t="shared" si="64"/>
        <v>0.42701479896102212</v>
      </c>
      <c r="J258" s="2"/>
    </row>
    <row r="259" spans="1:11" x14ac:dyDescent="0.3">
      <c r="A259">
        <v>2006</v>
      </c>
      <c r="B259" t="s">
        <v>9</v>
      </c>
      <c r="C259">
        <v>2002</v>
      </c>
      <c r="D259">
        <v>273</v>
      </c>
      <c r="E259">
        <v>4</v>
      </c>
      <c r="F259">
        <v>1</v>
      </c>
      <c r="G259">
        <v>668.61664450000001</v>
      </c>
      <c r="H259">
        <v>0.68469628348143519</v>
      </c>
      <c r="I259">
        <f t="shared" si="64"/>
        <v>0.61588047748961405</v>
      </c>
      <c r="J259" s="2"/>
    </row>
    <row r="260" spans="1:11" x14ac:dyDescent="0.3">
      <c r="A260">
        <v>2006</v>
      </c>
      <c r="B260" t="s">
        <v>9</v>
      </c>
      <c r="C260">
        <v>2002</v>
      </c>
      <c r="D260">
        <v>274</v>
      </c>
      <c r="E260">
        <v>5</v>
      </c>
      <c r="F260">
        <v>1</v>
      </c>
      <c r="G260">
        <v>678.23860850000005</v>
      </c>
      <c r="H260">
        <v>0.68600547019236102</v>
      </c>
      <c r="I260">
        <f t="shared" si="64"/>
        <v>0.96095629347348011</v>
      </c>
      <c r="J260" s="2"/>
    </row>
    <row r="261" spans="1:11" x14ac:dyDescent="0.3">
      <c r="A261">
        <v>2006</v>
      </c>
      <c r="B261" t="s">
        <v>9</v>
      </c>
      <c r="C261">
        <v>2002</v>
      </c>
      <c r="D261">
        <v>275</v>
      </c>
      <c r="E261">
        <v>6</v>
      </c>
      <c r="F261">
        <v>1</v>
      </c>
      <c r="G261">
        <v>682.43430320000004</v>
      </c>
      <c r="H261">
        <v>0.67502742046546083</v>
      </c>
      <c r="I261">
        <f t="shared" si="64"/>
        <v>1.1114279406571186</v>
      </c>
      <c r="J261" s="2"/>
    </row>
    <row r="262" spans="1:11" x14ac:dyDescent="0.3">
      <c r="A262">
        <v>2011</v>
      </c>
      <c r="B262" t="s">
        <v>9</v>
      </c>
      <c r="C262">
        <v>2002</v>
      </c>
      <c r="D262">
        <v>266</v>
      </c>
      <c r="E262">
        <v>-3</v>
      </c>
      <c r="F262">
        <v>1</v>
      </c>
      <c r="G262">
        <v>771.84037439999997</v>
      </c>
      <c r="H262">
        <v>0.61555220561470103</v>
      </c>
      <c r="I262">
        <f>(G262-AVERAGE(G$262:G$271))/_xlfn.STDEV.S(G$262:G$271)</f>
        <v>-1.5966299478460326</v>
      </c>
      <c r="J262" s="2">
        <f>MAX(I262:I271)/(1-MAX(H262:H271))</f>
        <v>4.9286060324852041</v>
      </c>
      <c r="K262">
        <f>MAX(G265:G271)-AVERAGE(G262:G264)</f>
        <v>70.75431309999999</v>
      </c>
    </row>
    <row r="263" spans="1:11" x14ac:dyDescent="0.3">
      <c r="A263">
        <v>2011</v>
      </c>
      <c r="B263" t="s">
        <v>9</v>
      </c>
      <c r="C263">
        <v>2002</v>
      </c>
      <c r="D263">
        <v>267</v>
      </c>
      <c r="E263">
        <v>-2</v>
      </c>
      <c r="F263">
        <v>1</v>
      </c>
      <c r="G263">
        <v>766.92751329999999</v>
      </c>
      <c r="H263">
        <v>0.60714417590040293</v>
      </c>
      <c r="I263">
        <f t="shared" ref="I263:I271" si="65">(G263-AVERAGE(G$262:G$271))/_xlfn.STDEV.S(G$262:G$271)</f>
        <v>-1.7646802253426488</v>
      </c>
      <c r="J263" s="2"/>
    </row>
    <row r="264" spans="1:11" x14ac:dyDescent="0.3">
      <c r="A264">
        <v>2011</v>
      </c>
      <c r="B264" t="s">
        <v>9</v>
      </c>
      <c r="C264">
        <v>2002</v>
      </c>
      <c r="D264">
        <v>268</v>
      </c>
      <c r="E264">
        <v>-1</v>
      </c>
      <c r="F264">
        <v>1</v>
      </c>
      <c r="G264">
        <v>800.89870399999995</v>
      </c>
      <c r="H264">
        <v>0.70376697396803756</v>
      </c>
      <c r="I264">
        <f t="shared" si="65"/>
        <v>-0.60265510233937969</v>
      </c>
      <c r="J264" s="2"/>
    </row>
    <row r="265" spans="1:11" x14ac:dyDescent="0.3">
      <c r="A265">
        <v>2011</v>
      </c>
      <c r="B265" t="s">
        <v>9</v>
      </c>
      <c r="C265">
        <v>2002</v>
      </c>
      <c r="D265">
        <v>269</v>
      </c>
      <c r="E265">
        <v>0</v>
      </c>
      <c r="F265">
        <v>1</v>
      </c>
      <c r="G265">
        <v>830.23019509999995</v>
      </c>
      <c r="H265">
        <v>0.77703351411455401</v>
      </c>
      <c r="I265">
        <f t="shared" si="65"/>
        <v>0.40066355829699374</v>
      </c>
      <c r="J265" s="2"/>
    </row>
    <row r="266" spans="1:11" x14ac:dyDescent="0.3">
      <c r="A266">
        <v>2011</v>
      </c>
      <c r="B266" t="s">
        <v>9</v>
      </c>
      <c r="C266">
        <v>2002</v>
      </c>
      <c r="D266">
        <v>270</v>
      </c>
      <c r="E266">
        <v>1</v>
      </c>
      <c r="F266">
        <v>1</v>
      </c>
      <c r="G266">
        <v>823.71669970000005</v>
      </c>
      <c r="H266">
        <v>0.7450774555613181</v>
      </c>
      <c r="I266">
        <f t="shared" si="65"/>
        <v>0.17786167418858312</v>
      </c>
      <c r="J266" s="2"/>
    </row>
    <row r="267" spans="1:11" x14ac:dyDescent="0.3">
      <c r="A267">
        <v>2011</v>
      </c>
      <c r="B267" t="s">
        <v>9</v>
      </c>
      <c r="C267">
        <v>2002</v>
      </c>
      <c r="D267">
        <v>271</v>
      </c>
      <c r="E267">
        <v>2</v>
      </c>
      <c r="F267">
        <v>1</v>
      </c>
      <c r="G267">
        <v>826.32431810000003</v>
      </c>
      <c r="H267">
        <v>0.72349373492116698</v>
      </c>
      <c r="I267">
        <f t="shared" si="65"/>
        <v>0.26705837379103675</v>
      </c>
      <c r="J267" s="2"/>
    </row>
    <row r="268" spans="1:11" x14ac:dyDescent="0.3">
      <c r="A268">
        <v>2011</v>
      </c>
      <c r="B268" t="s">
        <v>9</v>
      </c>
      <c r="C268">
        <v>2002</v>
      </c>
      <c r="D268">
        <v>272</v>
      </c>
      <c r="E268">
        <v>3</v>
      </c>
      <c r="F268">
        <v>1</v>
      </c>
      <c r="G268">
        <v>831.23877200000004</v>
      </c>
      <c r="H268">
        <v>0.70856092946079674</v>
      </c>
      <c r="I268">
        <f t="shared" si="65"/>
        <v>0.43516313491268377</v>
      </c>
      <c r="J268" s="2"/>
    </row>
    <row r="269" spans="1:11" x14ac:dyDescent="0.3">
      <c r="A269">
        <v>2011</v>
      </c>
      <c r="B269" t="s">
        <v>9</v>
      </c>
      <c r="C269">
        <v>2002</v>
      </c>
      <c r="D269">
        <v>273</v>
      </c>
      <c r="E269">
        <v>4</v>
      </c>
      <c r="F269">
        <v>1</v>
      </c>
      <c r="G269">
        <v>836.69637699999998</v>
      </c>
      <c r="H269">
        <v>0.69652111475874567</v>
      </c>
      <c r="I269">
        <f t="shared" si="65"/>
        <v>0.62184702766855937</v>
      </c>
      <c r="J269" s="2"/>
    </row>
    <row r="270" spans="1:11" x14ac:dyDescent="0.3">
      <c r="A270">
        <v>2011</v>
      </c>
      <c r="B270" t="s">
        <v>9</v>
      </c>
      <c r="C270">
        <v>2002</v>
      </c>
      <c r="D270">
        <v>274</v>
      </c>
      <c r="E270">
        <v>5</v>
      </c>
      <c r="F270">
        <v>1</v>
      </c>
      <c r="G270">
        <v>846.6539454</v>
      </c>
      <c r="H270">
        <v>0.69780276796061125</v>
      </c>
      <c r="I270">
        <f t="shared" si="65"/>
        <v>0.96245753929314881</v>
      </c>
      <c r="J270" s="2"/>
    </row>
    <row r="271" spans="1:11" x14ac:dyDescent="0.3">
      <c r="A271">
        <v>2011</v>
      </c>
      <c r="B271" t="s">
        <v>9</v>
      </c>
      <c r="C271">
        <v>2002</v>
      </c>
      <c r="D271">
        <v>275</v>
      </c>
      <c r="E271">
        <v>6</v>
      </c>
      <c r="F271">
        <v>1</v>
      </c>
      <c r="G271">
        <v>850.64317700000004</v>
      </c>
      <c r="H271">
        <v>0.68711741063409226</v>
      </c>
      <c r="I271">
        <f t="shared" si="65"/>
        <v>1.0989139673770363</v>
      </c>
      <c r="J271" s="2"/>
    </row>
    <row r="272" spans="1:11" x14ac:dyDescent="0.3">
      <c r="A272">
        <v>2016</v>
      </c>
      <c r="B272" t="s">
        <v>9</v>
      </c>
      <c r="C272">
        <v>2002</v>
      </c>
      <c r="D272">
        <v>266</v>
      </c>
      <c r="E272">
        <v>-3</v>
      </c>
      <c r="F272">
        <v>1</v>
      </c>
      <c r="G272">
        <v>791.37360790000002</v>
      </c>
      <c r="H272">
        <v>0.62624044540131873</v>
      </c>
      <c r="I272">
        <f>(G272-AVERAGE(G$272:G$281))/_xlfn.STDEV.S(G$272:G$281)</f>
        <v>-1.5953160776629804</v>
      </c>
      <c r="J272" s="2">
        <f>MAX(I272:I281)/(1-MAX(H272:H281))</f>
        <v>5.1051683465792292</v>
      </c>
      <c r="K272">
        <f>MAX(G275:G281)-AVERAGE(G272:G274)</f>
        <v>69.605085766666662</v>
      </c>
    </row>
    <row r="273" spans="1:11" x14ac:dyDescent="0.3">
      <c r="A273">
        <v>2016</v>
      </c>
      <c r="B273" t="s">
        <v>9</v>
      </c>
      <c r="C273">
        <v>2002</v>
      </c>
      <c r="D273">
        <v>267</v>
      </c>
      <c r="E273">
        <v>-2</v>
      </c>
      <c r="F273">
        <v>1</v>
      </c>
      <c r="G273">
        <v>786.06081200000006</v>
      </c>
      <c r="H273">
        <v>0.61780591850018429</v>
      </c>
      <c r="I273">
        <f t="shared" ref="I273:I281" si="66">(G273-AVERAGE(G$272:G$281))/_xlfn.STDEV.S(G$272:G$281)</f>
        <v>-1.7792886167484425</v>
      </c>
      <c r="J273" s="2"/>
    </row>
    <row r="274" spans="1:11" x14ac:dyDescent="0.3">
      <c r="A274">
        <v>2016</v>
      </c>
      <c r="B274" t="s">
        <v>9</v>
      </c>
      <c r="C274">
        <v>2002</v>
      </c>
      <c r="D274">
        <v>268</v>
      </c>
      <c r="E274">
        <v>-1</v>
      </c>
      <c r="F274">
        <v>1</v>
      </c>
      <c r="G274">
        <v>820.60944970000003</v>
      </c>
      <c r="H274">
        <v>0.71416021785336337</v>
      </c>
      <c r="I274">
        <f t="shared" si="66"/>
        <v>-0.58293161014618378</v>
      </c>
      <c r="J274" s="2"/>
    </row>
    <row r="275" spans="1:11" x14ac:dyDescent="0.3">
      <c r="A275">
        <v>2016</v>
      </c>
      <c r="B275" t="s">
        <v>9</v>
      </c>
      <c r="C275">
        <v>2002</v>
      </c>
      <c r="D275">
        <v>269</v>
      </c>
      <c r="E275">
        <v>0</v>
      </c>
      <c r="F275">
        <v>1</v>
      </c>
      <c r="G275">
        <v>849.92494969999996</v>
      </c>
      <c r="H275">
        <v>0.78627153347709222</v>
      </c>
      <c r="I275">
        <f t="shared" si="66"/>
        <v>0.43221127715349283</v>
      </c>
      <c r="J275" s="2"/>
    </row>
    <row r="276" spans="1:11" x14ac:dyDescent="0.3">
      <c r="A276">
        <v>2016</v>
      </c>
      <c r="B276" t="s">
        <v>9</v>
      </c>
      <c r="C276">
        <v>2002</v>
      </c>
      <c r="D276">
        <v>270</v>
      </c>
      <c r="E276">
        <v>1</v>
      </c>
      <c r="F276">
        <v>1</v>
      </c>
      <c r="G276">
        <v>842.5582776</v>
      </c>
      <c r="H276">
        <v>0.75334205340125604</v>
      </c>
      <c r="I276">
        <f t="shared" si="66"/>
        <v>0.17711670993192236</v>
      </c>
      <c r="J276" s="2"/>
    </row>
    <row r="277" spans="1:11" x14ac:dyDescent="0.3">
      <c r="A277">
        <v>2016</v>
      </c>
      <c r="B277" t="s">
        <v>9</v>
      </c>
      <c r="C277">
        <v>2002</v>
      </c>
      <c r="D277">
        <v>271</v>
      </c>
      <c r="E277">
        <v>2</v>
      </c>
      <c r="F277">
        <v>1</v>
      </c>
      <c r="G277">
        <v>844.9909596</v>
      </c>
      <c r="H277">
        <v>0.73140081883726005</v>
      </c>
      <c r="I277">
        <f t="shared" si="66"/>
        <v>0.26135609965278528</v>
      </c>
      <c r="J277" s="2"/>
    </row>
    <row r="278" spans="1:11" x14ac:dyDescent="0.3">
      <c r="A278">
        <v>2016</v>
      </c>
      <c r="B278" t="s">
        <v>9</v>
      </c>
      <c r="C278">
        <v>2002</v>
      </c>
      <c r="D278">
        <v>272</v>
      </c>
      <c r="E278">
        <v>3</v>
      </c>
      <c r="F278">
        <v>1</v>
      </c>
      <c r="G278">
        <v>849.77753810000002</v>
      </c>
      <c r="H278">
        <v>0.71635837197125318</v>
      </c>
      <c r="I278">
        <f t="shared" si="66"/>
        <v>0.42710667933850055</v>
      </c>
      <c r="J278" s="2"/>
    </row>
    <row r="279" spans="1:11" x14ac:dyDescent="0.3">
      <c r="A279">
        <v>2016</v>
      </c>
      <c r="B279" t="s">
        <v>9</v>
      </c>
      <c r="C279">
        <v>2002</v>
      </c>
      <c r="D279">
        <v>273</v>
      </c>
      <c r="E279">
        <v>4</v>
      </c>
      <c r="F279">
        <v>1</v>
      </c>
      <c r="G279">
        <v>855.10996999999998</v>
      </c>
      <c r="H279">
        <v>0.70431319111121626</v>
      </c>
      <c r="I279">
        <f t="shared" si="66"/>
        <v>0.61175917768561638</v>
      </c>
      <c r="J279" s="2"/>
    </row>
    <row r="280" spans="1:11" x14ac:dyDescent="0.3">
      <c r="A280">
        <v>2016</v>
      </c>
      <c r="B280" t="s">
        <v>9</v>
      </c>
      <c r="C280">
        <v>2002</v>
      </c>
      <c r="D280">
        <v>274</v>
      </c>
      <c r="E280">
        <v>5</v>
      </c>
      <c r="F280">
        <v>1</v>
      </c>
      <c r="G280">
        <v>865.07605020000005</v>
      </c>
      <c r="H280">
        <v>0.70567225589009819</v>
      </c>
      <c r="I280">
        <f t="shared" si="66"/>
        <v>0.95686655873960635</v>
      </c>
      <c r="J280" s="2"/>
    </row>
    <row r="281" spans="1:11" x14ac:dyDescent="0.3">
      <c r="A281">
        <v>2016</v>
      </c>
      <c r="B281" t="s">
        <v>9</v>
      </c>
      <c r="C281">
        <v>2002</v>
      </c>
      <c r="D281">
        <v>275</v>
      </c>
      <c r="E281">
        <v>6</v>
      </c>
      <c r="F281">
        <v>1</v>
      </c>
      <c r="G281">
        <v>868.95304229999999</v>
      </c>
      <c r="H281">
        <v>0.6950744921397306</v>
      </c>
      <c r="I281">
        <f t="shared" si="66"/>
        <v>1.0911198020556672</v>
      </c>
      <c r="J281" s="2"/>
    </row>
    <row r="282" spans="1:11" x14ac:dyDescent="0.3">
      <c r="A282">
        <v>2001</v>
      </c>
      <c r="B282" t="s">
        <v>9</v>
      </c>
      <c r="C282">
        <v>2002</v>
      </c>
      <c r="D282">
        <v>266</v>
      </c>
      <c r="E282">
        <v>-3</v>
      </c>
      <c r="F282">
        <v>2</v>
      </c>
      <c r="G282">
        <v>245.7801379</v>
      </c>
      <c r="H282">
        <v>0.55962536502823257</v>
      </c>
      <c r="I282">
        <f>(G282-AVERAGE(G$282:G$291))/_xlfn.STDEV.S(G$282:G$291)</f>
        <v>-1.5520423735437459</v>
      </c>
      <c r="J282" s="2">
        <f>MAX(I282:I291)/(1-MAX(H282:H291))</f>
        <v>5.0739661320250109</v>
      </c>
      <c r="K282">
        <f>MAX(G285:G291)-AVERAGE(G282:G284)</f>
        <v>79.117262466666688</v>
      </c>
    </row>
    <row r="283" spans="1:11" x14ac:dyDescent="0.3">
      <c r="A283">
        <v>2001</v>
      </c>
      <c r="B283" t="s">
        <v>9</v>
      </c>
      <c r="C283">
        <v>2002</v>
      </c>
      <c r="D283">
        <v>267</v>
      </c>
      <c r="E283">
        <v>-2</v>
      </c>
      <c r="F283">
        <v>2</v>
      </c>
      <c r="G283">
        <v>245.54770400000001</v>
      </c>
      <c r="H283">
        <v>0.55104552263623718</v>
      </c>
      <c r="I283">
        <f t="shared" ref="I283:I291" si="67">(G283-AVERAGE(G$282:G$291))/_xlfn.STDEV.S(G$282:G$291)</f>
        <v>-1.5595730874825879</v>
      </c>
      <c r="J283" s="2"/>
    </row>
    <row r="284" spans="1:11" x14ac:dyDescent="0.3">
      <c r="A284">
        <v>2001</v>
      </c>
      <c r="B284" t="s">
        <v>9</v>
      </c>
      <c r="C284">
        <v>2002</v>
      </c>
      <c r="D284">
        <v>268</v>
      </c>
      <c r="E284">
        <v>-1</v>
      </c>
      <c r="F284">
        <v>2</v>
      </c>
      <c r="G284">
        <v>270.30613540000002</v>
      </c>
      <c r="H284">
        <v>0.6589000640882603</v>
      </c>
      <c r="I284">
        <f t="shared" si="67"/>
        <v>-0.75741529359859072</v>
      </c>
      <c r="J284" s="2"/>
    </row>
    <row r="285" spans="1:11" x14ac:dyDescent="0.3">
      <c r="A285">
        <v>2001</v>
      </c>
      <c r="B285" t="s">
        <v>9</v>
      </c>
      <c r="C285">
        <v>2002</v>
      </c>
      <c r="D285">
        <v>269</v>
      </c>
      <c r="E285">
        <v>0</v>
      </c>
      <c r="F285">
        <v>2</v>
      </c>
      <c r="G285">
        <v>293.9383492</v>
      </c>
      <c r="H285">
        <v>0.74897876855700007</v>
      </c>
      <c r="I285">
        <f t="shared" si="67"/>
        <v>8.2537498127354912E-3</v>
      </c>
      <c r="J285" s="2"/>
    </row>
    <row r="286" spans="1:11" x14ac:dyDescent="0.3">
      <c r="A286">
        <v>2001</v>
      </c>
      <c r="B286" t="s">
        <v>9</v>
      </c>
      <c r="C286">
        <v>2002</v>
      </c>
      <c r="D286">
        <v>270</v>
      </c>
      <c r="E286">
        <v>1</v>
      </c>
      <c r="F286">
        <v>2</v>
      </c>
      <c r="G286">
        <v>295.3459095</v>
      </c>
      <c r="H286">
        <v>0.71676743203251003</v>
      </c>
      <c r="I286">
        <f t="shared" si="67"/>
        <v>5.3857828955111903E-2</v>
      </c>
      <c r="J286" s="2"/>
    </row>
    <row r="287" spans="1:11" x14ac:dyDescent="0.3">
      <c r="A287">
        <v>2001</v>
      </c>
      <c r="B287" t="s">
        <v>9</v>
      </c>
      <c r="C287">
        <v>2002</v>
      </c>
      <c r="D287">
        <v>271</v>
      </c>
      <c r="E287">
        <v>2</v>
      </c>
      <c r="F287">
        <v>2</v>
      </c>
      <c r="G287">
        <v>301.46979829999998</v>
      </c>
      <c r="H287">
        <v>0.69271776673521013</v>
      </c>
      <c r="I287">
        <f t="shared" si="67"/>
        <v>0.25226802104017665</v>
      </c>
      <c r="J287" s="2"/>
    </row>
    <row r="288" spans="1:11" x14ac:dyDescent="0.3">
      <c r="A288">
        <v>2001</v>
      </c>
      <c r="B288" t="s">
        <v>9</v>
      </c>
      <c r="C288">
        <v>2002</v>
      </c>
      <c r="D288">
        <v>272</v>
      </c>
      <c r="E288">
        <v>3</v>
      </c>
      <c r="F288">
        <v>2</v>
      </c>
      <c r="G288">
        <v>308.85976909999999</v>
      </c>
      <c r="H288">
        <v>0.67565267401322571</v>
      </c>
      <c r="I288">
        <f t="shared" si="67"/>
        <v>0.49169848325415877</v>
      </c>
      <c r="J288" s="2"/>
    </row>
    <row r="289" spans="1:11" x14ac:dyDescent="0.3">
      <c r="A289">
        <v>2001</v>
      </c>
      <c r="B289" t="s">
        <v>9</v>
      </c>
      <c r="C289">
        <v>2002</v>
      </c>
      <c r="D289">
        <v>273</v>
      </c>
      <c r="E289">
        <v>4</v>
      </c>
      <c r="F289">
        <v>2</v>
      </c>
      <c r="G289">
        <v>316.23242779999998</v>
      </c>
      <c r="H289">
        <v>0.66191794945793381</v>
      </c>
      <c r="I289">
        <f t="shared" si="67"/>
        <v>0.73056804418489074</v>
      </c>
      <c r="J289" s="2"/>
    </row>
    <row r="290" spans="1:11" x14ac:dyDescent="0.3">
      <c r="A290">
        <v>2001</v>
      </c>
      <c r="B290" t="s">
        <v>9</v>
      </c>
      <c r="C290">
        <v>2002</v>
      </c>
      <c r="D290">
        <v>274</v>
      </c>
      <c r="E290">
        <v>5</v>
      </c>
      <c r="F290">
        <v>2</v>
      </c>
      <c r="G290">
        <v>326.36050340000003</v>
      </c>
      <c r="H290">
        <v>0.66295684034898772</v>
      </c>
      <c r="I290">
        <f t="shared" si="67"/>
        <v>1.0587114006168485</v>
      </c>
      <c r="J290" s="2"/>
    </row>
    <row r="291" spans="1:11" x14ac:dyDescent="0.3">
      <c r="A291">
        <v>2001</v>
      </c>
      <c r="B291" t="s">
        <v>9</v>
      </c>
      <c r="C291">
        <v>2002</v>
      </c>
      <c r="D291">
        <v>275</v>
      </c>
      <c r="E291">
        <v>6</v>
      </c>
      <c r="F291">
        <v>2</v>
      </c>
      <c r="G291">
        <v>332.99525490000002</v>
      </c>
      <c r="H291">
        <v>0.65051483833417845</v>
      </c>
      <c r="I291">
        <f t="shared" si="67"/>
        <v>1.2736732267609934</v>
      </c>
      <c r="J291" s="2"/>
    </row>
    <row r="292" spans="1:11" x14ac:dyDescent="0.3">
      <c r="A292">
        <v>2006</v>
      </c>
      <c r="B292" t="s">
        <v>9</v>
      </c>
      <c r="C292">
        <v>2002</v>
      </c>
      <c r="D292">
        <v>266</v>
      </c>
      <c r="E292">
        <v>-3</v>
      </c>
      <c r="F292">
        <v>2</v>
      </c>
      <c r="G292">
        <v>294.72813239999999</v>
      </c>
      <c r="H292">
        <v>0.55835226603284105</v>
      </c>
      <c r="I292">
        <f>(G292-AVERAGE(G$292:G$301))/_xlfn.STDEV.S(G$292:G$301)</f>
        <v>-1.5566587999918486</v>
      </c>
      <c r="J292" s="2">
        <f>MAX(I292:I301)/(1-MAX(H292:H301))</f>
        <v>5.0628893612777999</v>
      </c>
      <c r="K292">
        <f>MAX(G295:G301)-AVERAGE(G292:G294)</f>
        <v>82.499947799999973</v>
      </c>
    </row>
    <row r="293" spans="1:11" x14ac:dyDescent="0.3">
      <c r="A293">
        <v>2006</v>
      </c>
      <c r="B293" t="s">
        <v>9</v>
      </c>
      <c r="C293">
        <v>2002</v>
      </c>
      <c r="D293">
        <v>267</v>
      </c>
      <c r="E293">
        <v>-2</v>
      </c>
      <c r="F293">
        <v>2</v>
      </c>
      <c r="G293">
        <v>294.94037309999999</v>
      </c>
      <c r="H293">
        <v>0.54978862276403195</v>
      </c>
      <c r="I293">
        <f t="shared" ref="I293:I301" si="68">(G293-AVERAGE(G$292:G$301))/_xlfn.STDEV.S(G$292:G$301)</f>
        <v>-1.5500598683711411</v>
      </c>
      <c r="J293" s="2"/>
    </row>
    <row r="294" spans="1:11" x14ac:dyDescent="0.3">
      <c r="A294">
        <v>2006</v>
      </c>
      <c r="B294" t="s">
        <v>9</v>
      </c>
      <c r="C294">
        <v>2002</v>
      </c>
      <c r="D294">
        <v>268</v>
      </c>
      <c r="E294">
        <v>-1</v>
      </c>
      <c r="F294">
        <v>2</v>
      </c>
      <c r="G294">
        <v>320.4316455</v>
      </c>
      <c r="H294">
        <v>0.65754385799568082</v>
      </c>
      <c r="I294">
        <f t="shared" si="68"/>
        <v>-0.75749197968421522</v>
      </c>
      <c r="J294" s="2"/>
    </row>
    <row r="295" spans="1:11" x14ac:dyDescent="0.3">
      <c r="A295">
        <v>2006</v>
      </c>
      <c r="B295" t="s">
        <v>9</v>
      </c>
      <c r="C295">
        <v>2002</v>
      </c>
      <c r="D295">
        <v>269</v>
      </c>
      <c r="E295">
        <v>0</v>
      </c>
      <c r="F295">
        <v>2</v>
      </c>
      <c r="G295">
        <v>344.70065670000002</v>
      </c>
      <c r="H295">
        <v>0.74777321501968519</v>
      </c>
      <c r="I295">
        <f t="shared" si="68"/>
        <v>-2.9263124441852701E-3</v>
      </c>
      <c r="J295" s="2"/>
    </row>
    <row r="296" spans="1:11" x14ac:dyDescent="0.3">
      <c r="A296">
        <v>2006</v>
      </c>
      <c r="B296" t="s">
        <v>9</v>
      </c>
      <c r="C296">
        <v>2002</v>
      </c>
      <c r="D296">
        <v>270</v>
      </c>
      <c r="E296">
        <v>1</v>
      </c>
      <c r="F296">
        <v>2</v>
      </c>
      <c r="G296">
        <v>346.44576439999997</v>
      </c>
      <c r="H296">
        <v>0.71591142909310723</v>
      </c>
      <c r="I296">
        <f t="shared" si="68"/>
        <v>5.1332113875885578E-2</v>
      </c>
      <c r="J296" s="2"/>
    </row>
    <row r="297" spans="1:11" x14ac:dyDescent="0.3">
      <c r="A297">
        <v>2006</v>
      </c>
      <c r="B297" t="s">
        <v>9</v>
      </c>
      <c r="C297">
        <v>2002</v>
      </c>
      <c r="D297">
        <v>271</v>
      </c>
      <c r="E297">
        <v>2</v>
      </c>
      <c r="F297">
        <v>2</v>
      </c>
      <c r="G297">
        <v>352.93736410000002</v>
      </c>
      <c r="H297">
        <v>0.69197869057286898</v>
      </c>
      <c r="I297">
        <f t="shared" si="68"/>
        <v>0.25316721208893977</v>
      </c>
      <c r="J297" s="2"/>
    </row>
    <row r="298" spans="1:11" x14ac:dyDescent="0.3">
      <c r="A298">
        <v>2006</v>
      </c>
      <c r="B298" t="s">
        <v>9</v>
      </c>
      <c r="C298">
        <v>2002</v>
      </c>
      <c r="D298">
        <v>272</v>
      </c>
      <c r="E298">
        <v>3</v>
      </c>
      <c r="F298">
        <v>2</v>
      </c>
      <c r="G298">
        <v>360.66230839999997</v>
      </c>
      <c r="H298">
        <v>0.67495071440713716</v>
      </c>
      <c r="I298">
        <f t="shared" si="68"/>
        <v>0.49334913388563506</v>
      </c>
      <c r="J298" s="2"/>
    </row>
    <row r="299" spans="1:11" x14ac:dyDescent="0.3">
      <c r="A299">
        <v>2006</v>
      </c>
      <c r="B299" t="s">
        <v>9</v>
      </c>
      <c r="C299">
        <v>2002</v>
      </c>
      <c r="D299">
        <v>273</v>
      </c>
      <c r="E299">
        <v>4</v>
      </c>
      <c r="F299">
        <v>2</v>
      </c>
      <c r="G299">
        <v>368.36551150000003</v>
      </c>
      <c r="H299">
        <v>0.66123397606265844</v>
      </c>
      <c r="I299">
        <f t="shared" si="68"/>
        <v>0.73285508405129329</v>
      </c>
      <c r="J299" s="2"/>
    </row>
    <row r="300" spans="1:11" x14ac:dyDescent="0.3">
      <c r="A300">
        <v>2006</v>
      </c>
      <c r="B300" t="s">
        <v>9</v>
      </c>
      <c r="C300">
        <v>2002</v>
      </c>
      <c r="D300">
        <v>274</v>
      </c>
      <c r="E300">
        <v>5</v>
      </c>
      <c r="F300">
        <v>2</v>
      </c>
      <c r="G300">
        <v>378.86933269999997</v>
      </c>
      <c r="H300">
        <v>0.66225985033551082</v>
      </c>
      <c r="I300">
        <f t="shared" si="68"/>
        <v>1.0594371102834921</v>
      </c>
      <c r="J300" s="2"/>
    </row>
    <row r="301" spans="1:11" x14ac:dyDescent="0.3">
      <c r="A301">
        <v>2006</v>
      </c>
      <c r="B301" t="s">
        <v>9</v>
      </c>
      <c r="C301">
        <v>2002</v>
      </c>
      <c r="D301">
        <v>275</v>
      </c>
      <c r="E301">
        <v>6</v>
      </c>
      <c r="F301">
        <v>2</v>
      </c>
      <c r="G301">
        <v>385.86666480000002</v>
      </c>
      <c r="H301">
        <v>0.64981871515645317</v>
      </c>
      <c r="I301">
        <f t="shared" si="68"/>
        <v>1.2769963063061389</v>
      </c>
      <c r="J301" s="2"/>
    </row>
    <row r="302" spans="1:11" x14ac:dyDescent="0.3">
      <c r="A302">
        <v>2011</v>
      </c>
      <c r="B302" t="s">
        <v>9</v>
      </c>
      <c r="C302">
        <v>2002</v>
      </c>
      <c r="D302">
        <v>266</v>
      </c>
      <c r="E302">
        <v>-3</v>
      </c>
      <c r="F302">
        <v>2</v>
      </c>
      <c r="G302">
        <v>389.00537859999997</v>
      </c>
      <c r="H302">
        <v>0.59721759617062942</v>
      </c>
      <c r="I302">
        <f>(G302-AVERAGE(G$302:G$311))/_xlfn.STDEV.S(G$302:G$311)</f>
        <v>-1.5748393573744934</v>
      </c>
      <c r="J302" s="2">
        <f>MAX(I302:I311)/(1-MAX(H302:H311))</f>
        <v>5.6479572178948141</v>
      </c>
      <c r="K302">
        <f>MAX(G305:G311)-AVERAGE(G302:G304)</f>
        <v>83.090420100000017</v>
      </c>
    </row>
    <row r="303" spans="1:11" x14ac:dyDescent="0.3">
      <c r="A303">
        <v>2011</v>
      </c>
      <c r="B303" t="s">
        <v>9</v>
      </c>
      <c r="C303">
        <v>2002</v>
      </c>
      <c r="D303">
        <v>267</v>
      </c>
      <c r="E303">
        <v>-2</v>
      </c>
      <c r="F303">
        <v>2</v>
      </c>
      <c r="G303">
        <v>388.19743</v>
      </c>
      <c r="H303">
        <v>0.58855594207503648</v>
      </c>
      <c r="I303">
        <f t="shared" ref="I303:I311" si="69">(G303-AVERAGE(G$302:G$311))/_xlfn.STDEV.S(G$302:G$311)</f>
        <v>-1.5996077574177634</v>
      </c>
      <c r="J303" s="2"/>
    </row>
    <row r="304" spans="1:11" x14ac:dyDescent="0.3">
      <c r="A304">
        <v>2011</v>
      </c>
      <c r="B304" t="s">
        <v>9</v>
      </c>
      <c r="C304">
        <v>2002</v>
      </c>
      <c r="D304">
        <v>268</v>
      </c>
      <c r="E304">
        <v>-1</v>
      </c>
      <c r="F304">
        <v>2</v>
      </c>
      <c r="G304">
        <v>417.54369400000002</v>
      </c>
      <c r="H304">
        <v>0.69408156754889072</v>
      </c>
      <c r="I304">
        <f t="shared" si="69"/>
        <v>-0.69997131207032348</v>
      </c>
      <c r="J304" s="2"/>
    </row>
    <row r="305" spans="1:11" x14ac:dyDescent="0.3">
      <c r="A305">
        <v>2011</v>
      </c>
      <c r="B305" t="s">
        <v>9</v>
      </c>
      <c r="C305">
        <v>2002</v>
      </c>
      <c r="D305">
        <v>269</v>
      </c>
      <c r="E305">
        <v>0</v>
      </c>
      <c r="F305">
        <v>2</v>
      </c>
      <c r="G305">
        <v>443.38616130000003</v>
      </c>
      <c r="H305">
        <v>0.77766480302385554</v>
      </c>
      <c r="I305">
        <f t="shared" si="69"/>
        <v>9.225305491483847E-2</v>
      </c>
      <c r="J305" s="2"/>
    </row>
    <row r="306" spans="1:11" x14ac:dyDescent="0.3">
      <c r="A306">
        <v>2011</v>
      </c>
      <c r="B306" t="s">
        <v>9</v>
      </c>
      <c r="C306">
        <v>2002</v>
      </c>
      <c r="D306">
        <v>270</v>
      </c>
      <c r="E306">
        <v>1</v>
      </c>
      <c r="F306">
        <v>2</v>
      </c>
      <c r="G306">
        <v>442.28840930000001</v>
      </c>
      <c r="H306">
        <v>0.74144303130005307</v>
      </c>
      <c r="I306">
        <f t="shared" si="69"/>
        <v>5.8600467752361676E-2</v>
      </c>
      <c r="J306" s="2"/>
    </row>
    <row r="307" spans="1:11" x14ac:dyDescent="0.3">
      <c r="A307">
        <v>2011</v>
      </c>
      <c r="B307" t="s">
        <v>9</v>
      </c>
      <c r="C307">
        <v>2002</v>
      </c>
      <c r="D307">
        <v>271</v>
      </c>
      <c r="E307">
        <v>2</v>
      </c>
      <c r="F307">
        <v>2</v>
      </c>
      <c r="G307">
        <v>448.13042999999999</v>
      </c>
      <c r="H307">
        <v>0.71674129065751679</v>
      </c>
      <c r="I307">
        <f t="shared" si="69"/>
        <v>0.23769293199905897</v>
      </c>
      <c r="J307" s="2"/>
    </row>
    <row r="308" spans="1:11" x14ac:dyDescent="0.3">
      <c r="A308">
        <v>2011</v>
      </c>
      <c r="B308" t="s">
        <v>9</v>
      </c>
      <c r="C308">
        <v>2002</v>
      </c>
      <c r="D308">
        <v>272</v>
      </c>
      <c r="E308">
        <v>3</v>
      </c>
      <c r="F308">
        <v>2</v>
      </c>
      <c r="G308">
        <v>455.75326319999999</v>
      </c>
      <c r="H308">
        <v>0.69973459401421167</v>
      </c>
      <c r="I308">
        <f t="shared" si="69"/>
        <v>0.47137782502409442</v>
      </c>
      <c r="J308" s="2"/>
    </row>
    <row r="309" spans="1:11" x14ac:dyDescent="0.3">
      <c r="A309">
        <v>2011</v>
      </c>
      <c r="B309" t="s">
        <v>9</v>
      </c>
      <c r="C309">
        <v>2002</v>
      </c>
      <c r="D309">
        <v>273</v>
      </c>
      <c r="E309">
        <v>4</v>
      </c>
      <c r="F309">
        <v>2</v>
      </c>
      <c r="G309">
        <v>463.55313599999999</v>
      </c>
      <c r="H309">
        <v>0.68640080275896931</v>
      </c>
      <c r="I309">
        <f t="shared" si="69"/>
        <v>0.71049002819769702</v>
      </c>
      <c r="J309" s="2"/>
    </row>
    <row r="310" spans="1:11" x14ac:dyDescent="0.3">
      <c r="A310">
        <v>2011</v>
      </c>
      <c r="B310" t="s">
        <v>9</v>
      </c>
      <c r="C310">
        <v>2002</v>
      </c>
      <c r="D310">
        <v>274</v>
      </c>
      <c r="E310">
        <v>5</v>
      </c>
      <c r="F310">
        <v>2</v>
      </c>
      <c r="G310">
        <v>474.57138350000002</v>
      </c>
      <c r="H310">
        <v>0.68759726596799686</v>
      </c>
      <c r="I310">
        <f t="shared" si="69"/>
        <v>1.0482644384210338</v>
      </c>
      <c r="J310" s="2"/>
    </row>
    <row r="311" spans="1:11" x14ac:dyDescent="0.3">
      <c r="A311">
        <v>2011</v>
      </c>
      <c r="B311" t="s">
        <v>9</v>
      </c>
      <c r="C311">
        <v>2002</v>
      </c>
      <c r="D311">
        <v>275</v>
      </c>
      <c r="E311">
        <v>6</v>
      </c>
      <c r="F311">
        <v>2</v>
      </c>
      <c r="G311">
        <v>481.33925429999999</v>
      </c>
      <c r="H311">
        <v>0.67587295015180626</v>
      </c>
      <c r="I311">
        <f t="shared" si="69"/>
        <v>1.2557396805534804</v>
      </c>
      <c r="J311" s="2"/>
    </row>
    <row r="312" spans="1:11" x14ac:dyDescent="0.3">
      <c r="A312">
        <v>2016</v>
      </c>
      <c r="B312" t="s">
        <v>9</v>
      </c>
      <c r="C312">
        <v>2002</v>
      </c>
      <c r="D312">
        <v>266</v>
      </c>
      <c r="E312">
        <v>-3</v>
      </c>
      <c r="F312">
        <v>2</v>
      </c>
      <c r="G312">
        <v>394.13803999999999</v>
      </c>
      <c r="H312">
        <v>0.59899540593152945</v>
      </c>
      <c r="I312">
        <f>(G312-AVERAGE(G$312:G$321))/_xlfn.STDEV.S(G$312:G$321)</f>
        <v>-1.5789956416249384</v>
      </c>
      <c r="J312" s="2">
        <f>MAX(I312:I321)/(1-MAX(H312:H321))</f>
        <v>5.6509937614300956</v>
      </c>
      <c r="K312">
        <f>MAX(G315:G321)-AVERAGE(G312:G314)</f>
        <v>84.064584299999979</v>
      </c>
    </row>
    <row r="313" spans="1:11" x14ac:dyDescent="0.3">
      <c r="A313">
        <v>2016</v>
      </c>
      <c r="B313" t="s">
        <v>9</v>
      </c>
      <c r="C313">
        <v>2002</v>
      </c>
      <c r="D313">
        <v>267</v>
      </c>
      <c r="E313">
        <v>-2</v>
      </c>
      <c r="F313">
        <v>2</v>
      </c>
      <c r="G313">
        <v>393.30993719999998</v>
      </c>
      <c r="H313">
        <v>0.59046134207657863</v>
      </c>
      <c r="I313">
        <f t="shared" ref="I313:I321" si="70">(G313-AVERAGE(G$312:G$321))/_xlfn.STDEV.S(G$312:G$321)</f>
        <v>-1.6040771843363562</v>
      </c>
      <c r="J313" s="2"/>
    </row>
    <row r="314" spans="1:11" x14ac:dyDescent="0.3">
      <c r="A314">
        <v>2016</v>
      </c>
      <c r="B314" t="s">
        <v>9</v>
      </c>
      <c r="C314">
        <v>2002</v>
      </c>
      <c r="D314">
        <v>268</v>
      </c>
      <c r="E314">
        <v>-1</v>
      </c>
      <c r="F314">
        <v>2</v>
      </c>
      <c r="G314">
        <v>423.17270860000002</v>
      </c>
      <c r="H314">
        <v>0.69559594696556482</v>
      </c>
      <c r="I314">
        <f t="shared" si="70"/>
        <v>-0.69959482254455985</v>
      </c>
      <c r="J314" s="2"/>
    </row>
    <row r="315" spans="1:11" x14ac:dyDescent="0.3">
      <c r="A315">
        <v>2016</v>
      </c>
      <c r="B315" t="s">
        <v>9</v>
      </c>
      <c r="C315">
        <v>2002</v>
      </c>
      <c r="D315">
        <v>269</v>
      </c>
      <c r="E315">
        <v>0</v>
      </c>
      <c r="F315">
        <v>2</v>
      </c>
      <c r="G315">
        <v>449.64419470000001</v>
      </c>
      <c r="H315">
        <v>0.77845984436073412</v>
      </c>
      <c r="I315">
        <f t="shared" si="70"/>
        <v>0.10217243298439842</v>
      </c>
      <c r="J315" s="2"/>
    </row>
    <row r="316" spans="1:11" x14ac:dyDescent="0.3">
      <c r="A316">
        <v>2016</v>
      </c>
      <c r="B316" t="s">
        <v>9</v>
      </c>
      <c r="C316">
        <v>2002</v>
      </c>
      <c r="D316">
        <v>270</v>
      </c>
      <c r="E316">
        <v>1</v>
      </c>
      <c r="F316">
        <v>2</v>
      </c>
      <c r="G316">
        <v>448.41344350000003</v>
      </c>
      <c r="H316">
        <v>0.74222800086901408</v>
      </c>
      <c r="I316">
        <f t="shared" si="70"/>
        <v>6.4895492500767579E-2</v>
      </c>
      <c r="J316" s="2"/>
    </row>
    <row r="317" spans="1:11" x14ac:dyDescent="0.3">
      <c r="A317">
        <v>2016</v>
      </c>
      <c r="B317" t="s">
        <v>9</v>
      </c>
      <c r="C317">
        <v>2002</v>
      </c>
      <c r="D317">
        <v>271</v>
      </c>
      <c r="E317">
        <v>2</v>
      </c>
      <c r="F317">
        <v>2</v>
      </c>
      <c r="G317">
        <v>454.42297769999999</v>
      </c>
      <c r="H317">
        <v>0.71756673842269991</v>
      </c>
      <c r="I317">
        <f t="shared" si="70"/>
        <v>0.24691201111780831</v>
      </c>
      <c r="J317" s="2"/>
    </row>
    <row r="318" spans="1:11" x14ac:dyDescent="0.3">
      <c r="A318">
        <v>2016</v>
      </c>
      <c r="B318" t="s">
        <v>9</v>
      </c>
      <c r="C318">
        <v>2002</v>
      </c>
      <c r="D318">
        <v>272</v>
      </c>
      <c r="E318">
        <v>3</v>
      </c>
      <c r="F318">
        <v>2</v>
      </c>
      <c r="G318">
        <v>461.89654239999999</v>
      </c>
      <c r="H318">
        <v>0.70050372548655981</v>
      </c>
      <c r="I318">
        <f t="shared" si="70"/>
        <v>0.47327102382684932</v>
      </c>
      <c r="J318" s="2"/>
    </row>
    <row r="319" spans="1:11" x14ac:dyDescent="0.3">
      <c r="A319">
        <v>2016</v>
      </c>
      <c r="B319" t="s">
        <v>9</v>
      </c>
      <c r="C319">
        <v>2002</v>
      </c>
      <c r="D319">
        <v>273</v>
      </c>
      <c r="E319">
        <v>4</v>
      </c>
      <c r="F319">
        <v>2</v>
      </c>
      <c r="G319">
        <v>469.45561909999998</v>
      </c>
      <c r="H319">
        <v>0.68703560697199861</v>
      </c>
      <c r="I319">
        <f t="shared" si="70"/>
        <v>0.70222002038854558</v>
      </c>
      <c r="J319" s="2"/>
    </row>
    <row r="320" spans="1:11" x14ac:dyDescent="0.3">
      <c r="A320">
        <v>2016</v>
      </c>
      <c r="B320" t="s">
        <v>9</v>
      </c>
      <c r="C320">
        <v>2002</v>
      </c>
      <c r="D320">
        <v>274</v>
      </c>
      <c r="E320">
        <v>5</v>
      </c>
      <c r="F320">
        <v>2</v>
      </c>
      <c r="G320">
        <v>480.64998919999999</v>
      </c>
      <c r="H320">
        <v>0.68825055249201417</v>
      </c>
      <c r="I320">
        <f t="shared" si="70"/>
        <v>1.0412746302637519</v>
      </c>
      <c r="J320" s="2"/>
    </row>
    <row r="321" spans="1:11" x14ac:dyDescent="0.3">
      <c r="A321">
        <v>2016</v>
      </c>
      <c r="B321" t="s">
        <v>9</v>
      </c>
      <c r="C321">
        <v>2002</v>
      </c>
      <c r="D321">
        <v>275</v>
      </c>
      <c r="E321">
        <v>6</v>
      </c>
      <c r="F321">
        <v>2</v>
      </c>
      <c r="G321">
        <v>487.60481290000001</v>
      </c>
      <c r="H321">
        <v>0.67652384044511182</v>
      </c>
      <c r="I321">
        <f t="shared" si="70"/>
        <v>1.2519220374237439</v>
      </c>
      <c r="J321" s="2"/>
    </row>
    <row r="322" spans="1:11" x14ac:dyDescent="0.3">
      <c r="A322">
        <v>2001</v>
      </c>
      <c r="B322" t="s">
        <v>9</v>
      </c>
      <c r="C322">
        <v>2002</v>
      </c>
      <c r="D322">
        <v>266</v>
      </c>
      <c r="E322">
        <v>-3</v>
      </c>
      <c r="F322">
        <v>3</v>
      </c>
      <c r="G322">
        <v>429.46611689999997</v>
      </c>
      <c r="H322">
        <v>0.41027852762047023</v>
      </c>
      <c r="I322">
        <f>(G322-AVERAGE(G$322:G$331))/_xlfn.STDEV.S(G$322:G$331)</f>
        <v>-1.6760429244742905</v>
      </c>
      <c r="J322" s="2">
        <f>MAX(I322:I331)/(1-MAX(H322:H331))</f>
        <v>2.9300450593377705</v>
      </c>
      <c r="K322">
        <f>MAX(G325:G331)-AVERAGE(G322:G324)</f>
        <v>76.686347100000035</v>
      </c>
    </row>
    <row r="323" spans="1:11" x14ac:dyDescent="0.3">
      <c r="A323">
        <v>2001</v>
      </c>
      <c r="B323" t="s">
        <v>9</v>
      </c>
      <c r="C323">
        <v>2002</v>
      </c>
      <c r="D323">
        <v>267</v>
      </c>
      <c r="E323">
        <v>-2</v>
      </c>
      <c r="F323">
        <v>3</v>
      </c>
      <c r="G323">
        <v>433.17278040000002</v>
      </c>
      <c r="H323">
        <v>0.40242179553024471</v>
      </c>
      <c r="I323">
        <f t="shared" ref="I323:I331" si="71">(G323-AVERAGE(G$322:G$331))/_xlfn.STDEV.S(G$322:G$331)</f>
        <v>-1.5580537960421124</v>
      </c>
      <c r="J323" s="2"/>
    </row>
    <row r="324" spans="1:11" x14ac:dyDescent="0.3">
      <c r="A324">
        <v>2001</v>
      </c>
      <c r="B324" t="s">
        <v>9</v>
      </c>
      <c r="C324">
        <v>2002</v>
      </c>
      <c r="D324">
        <v>268</v>
      </c>
      <c r="E324">
        <v>-1</v>
      </c>
      <c r="F324">
        <v>3</v>
      </c>
      <c r="G324">
        <v>458.1518322</v>
      </c>
      <c r="H324">
        <v>0.51302918747422244</v>
      </c>
      <c r="I324">
        <f t="shared" si="71"/>
        <v>-0.76292994653589374</v>
      </c>
      <c r="J324" s="2"/>
    </row>
    <row r="325" spans="1:11" x14ac:dyDescent="0.3">
      <c r="A325">
        <v>2001</v>
      </c>
      <c r="B325" t="s">
        <v>9</v>
      </c>
      <c r="C325">
        <v>2002</v>
      </c>
      <c r="D325">
        <v>269</v>
      </c>
      <c r="E325">
        <v>0</v>
      </c>
      <c r="F325">
        <v>3</v>
      </c>
      <c r="G325">
        <v>483.85048280000001</v>
      </c>
      <c r="H325">
        <v>0.62160686243857655</v>
      </c>
      <c r="I325">
        <f t="shared" si="71"/>
        <v>5.5099903267585001E-2</v>
      </c>
      <c r="J325" s="2"/>
    </row>
    <row r="326" spans="1:11" x14ac:dyDescent="0.3">
      <c r="A326">
        <v>2001</v>
      </c>
      <c r="B326" t="s">
        <v>9</v>
      </c>
      <c r="C326">
        <v>2002</v>
      </c>
      <c r="D326">
        <v>270</v>
      </c>
      <c r="E326">
        <v>1</v>
      </c>
      <c r="F326">
        <v>3</v>
      </c>
      <c r="G326">
        <v>488.73779130000003</v>
      </c>
      <c r="H326">
        <v>0.60904274002781933</v>
      </c>
      <c r="I326">
        <f t="shared" si="71"/>
        <v>0.21067088247683102</v>
      </c>
      <c r="J326" s="2"/>
    </row>
    <row r="327" spans="1:11" x14ac:dyDescent="0.3">
      <c r="A327">
        <v>2001</v>
      </c>
      <c r="B327" t="s">
        <v>9</v>
      </c>
      <c r="C327">
        <v>2002</v>
      </c>
      <c r="D327">
        <v>271</v>
      </c>
      <c r="E327">
        <v>2</v>
      </c>
      <c r="F327">
        <v>3</v>
      </c>
      <c r="G327">
        <v>494.0810189</v>
      </c>
      <c r="H327">
        <v>0.59123643150641803</v>
      </c>
      <c r="I327">
        <f t="shared" si="71"/>
        <v>0.38075450823318818</v>
      </c>
      <c r="J327" s="2"/>
    </row>
    <row r="328" spans="1:11" x14ac:dyDescent="0.3">
      <c r="A328">
        <v>2001</v>
      </c>
      <c r="B328" t="s">
        <v>9</v>
      </c>
      <c r="C328">
        <v>2002</v>
      </c>
      <c r="D328">
        <v>272</v>
      </c>
      <c r="E328">
        <v>3</v>
      </c>
      <c r="F328">
        <v>3</v>
      </c>
      <c r="G328">
        <v>499.56898310000003</v>
      </c>
      <c r="H328">
        <v>0.57635999994263765</v>
      </c>
      <c r="I328">
        <f t="shared" si="71"/>
        <v>0.55544533539486352</v>
      </c>
      <c r="J328" s="2"/>
    </row>
    <row r="329" spans="1:11" x14ac:dyDescent="0.3">
      <c r="A329">
        <v>2001</v>
      </c>
      <c r="B329" t="s">
        <v>9</v>
      </c>
      <c r="C329">
        <v>2002</v>
      </c>
      <c r="D329">
        <v>273</v>
      </c>
      <c r="E329">
        <v>4</v>
      </c>
      <c r="F329">
        <v>3</v>
      </c>
      <c r="G329">
        <v>504.8084963</v>
      </c>
      <c r="H329">
        <v>0.56275981349781867</v>
      </c>
      <c r="I329">
        <f t="shared" si="71"/>
        <v>0.72222756309826375</v>
      </c>
      <c r="J329" s="2"/>
    </row>
    <row r="330" spans="1:11" x14ac:dyDescent="0.3">
      <c r="A330">
        <v>2001</v>
      </c>
      <c r="B330" t="s">
        <v>9</v>
      </c>
      <c r="C330">
        <v>2002</v>
      </c>
      <c r="D330">
        <v>274</v>
      </c>
      <c r="E330">
        <v>5</v>
      </c>
      <c r="F330">
        <v>3</v>
      </c>
      <c r="G330">
        <v>512.4076043</v>
      </c>
      <c r="H330">
        <v>0.56306246313310804</v>
      </c>
      <c r="I330">
        <f t="shared" si="71"/>
        <v>0.96411953138240447</v>
      </c>
      <c r="J330" s="2"/>
    </row>
    <row r="331" spans="1:11" x14ac:dyDescent="0.3">
      <c r="A331">
        <v>2001</v>
      </c>
      <c r="B331" t="s">
        <v>9</v>
      </c>
      <c r="C331">
        <v>2002</v>
      </c>
      <c r="D331">
        <v>275</v>
      </c>
      <c r="E331">
        <v>6</v>
      </c>
      <c r="F331">
        <v>3</v>
      </c>
      <c r="G331">
        <v>516.94992360000003</v>
      </c>
      <c r="H331">
        <v>0.54938147478692589</v>
      </c>
      <c r="I331">
        <f t="shared" si="71"/>
        <v>1.1087089431991661</v>
      </c>
      <c r="J331" s="2"/>
    </row>
    <row r="332" spans="1:11" x14ac:dyDescent="0.3">
      <c r="A332">
        <v>2006</v>
      </c>
      <c r="B332" t="s">
        <v>9</v>
      </c>
      <c r="C332">
        <v>2002</v>
      </c>
      <c r="D332">
        <v>266</v>
      </c>
      <c r="E332">
        <v>-3</v>
      </c>
      <c r="F332">
        <v>3</v>
      </c>
      <c r="G332">
        <v>486.76213250000001</v>
      </c>
      <c r="H332">
        <v>0.41345809346863199</v>
      </c>
      <c r="I332">
        <f>(G332-AVERAGE(G$332:G$341))/_xlfn.STDEV.S(G$332:G$341)</f>
        <v>-1.6685405968836065</v>
      </c>
      <c r="J332" s="2">
        <f>MAX(I332:I341)/(1-MAX(H332:H341))</f>
        <v>3.0224707912966342</v>
      </c>
      <c r="K332">
        <f>MAX(G335:G341)-AVERAGE(G332:G334)</f>
        <v>81.413654533333386</v>
      </c>
    </row>
    <row r="333" spans="1:11" x14ac:dyDescent="0.3">
      <c r="A333">
        <v>2006</v>
      </c>
      <c r="B333" t="s">
        <v>9</v>
      </c>
      <c r="C333">
        <v>2002</v>
      </c>
      <c r="D333">
        <v>267</v>
      </c>
      <c r="E333">
        <v>-2</v>
      </c>
      <c r="F333">
        <v>3</v>
      </c>
      <c r="G333">
        <v>490.93136629999998</v>
      </c>
      <c r="H333">
        <v>0.40558139549656991</v>
      </c>
      <c r="I333">
        <f t="shared" ref="I333:I341" si="72">(G333-AVERAGE(G$332:G$341))/_xlfn.STDEV.S(G$332:G$341)</f>
        <v>-1.5424317680936719</v>
      </c>
      <c r="J333" s="2"/>
    </row>
    <row r="334" spans="1:11" x14ac:dyDescent="0.3">
      <c r="A334">
        <v>2006</v>
      </c>
      <c r="B334" t="s">
        <v>9</v>
      </c>
      <c r="C334">
        <v>2002</v>
      </c>
      <c r="D334">
        <v>268</v>
      </c>
      <c r="E334">
        <v>-1</v>
      </c>
      <c r="F334">
        <v>3</v>
      </c>
      <c r="G334">
        <v>516.57581619999996</v>
      </c>
      <c r="H334">
        <v>0.51605996511699193</v>
      </c>
      <c r="I334">
        <f t="shared" si="72"/>
        <v>-0.76675170384513469</v>
      </c>
      <c r="J334" s="2"/>
    </row>
    <row r="335" spans="1:11" x14ac:dyDescent="0.3">
      <c r="A335">
        <v>2006</v>
      </c>
      <c r="B335" t="s">
        <v>9</v>
      </c>
      <c r="C335">
        <v>2002</v>
      </c>
      <c r="D335">
        <v>269</v>
      </c>
      <c r="E335">
        <v>0</v>
      </c>
      <c r="F335">
        <v>3</v>
      </c>
      <c r="G335">
        <v>542.91522889999999</v>
      </c>
      <c r="H335">
        <v>0.62393346606265931</v>
      </c>
      <c r="I335">
        <f t="shared" si="72"/>
        <v>2.9949235932277746E-2</v>
      </c>
      <c r="J335" s="2"/>
    </row>
    <row r="336" spans="1:11" x14ac:dyDescent="0.3">
      <c r="A336">
        <v>2006</v>
      </c>
      <c r="B336" t="s">
        <v>9</v>
      </c>
      <c r="C336">
        <v>2002</v>
      </c>
      <c r="D336">
        <v>270</v>
      </c>
      <c r="E336">
        <v>1</v>
      </c>
      <c r="F336">
        <v>3</v>
      </c>
      <c r="G336">
        <v>548.23468990000003</v>
      </c>
      <c r="H336">
        <v>0.61108226377871777</v>
      </c>
      <c r="I336">
        <f t="shared" si="72"/>
        <v>0.19084954248350647</v>
      </c>
      <c r="J336" s="2"/>
    </row>
    <row r="337" spans="1:11" x14ac:dyDescent="0.3">
      <c r="A337">
        <v>2006</v>
      </c>
      <c r="B337" t="s">
        <v>9</v>
      </c>
      <c r="C337">
        <v>2002</v>
      </c>
      <c r="D337">
        <v>271</v>
      </c>
      <c r="E337">
        <v>2</v>
      </c>
      <c r="F337">
        <v>3</v>
      </c>
      <c r="G337">
        <v>554.0507652</v>
      </c>
      <c r="H337">
        <v>0.59328375047161463</v>
      </c>
      <c r="I337">
        <f t="shared" si="72"/>
        <v>0.36677118166744183</v>
      </c>
      <c r="J337" s="2"/>
    </row>
    <row r="338" spans="1:11" x14ac:dyDescent="0.3">
      <c r="A338">
        <v>2006</v>
      </c>
      <c r="B338" t="s">
        <v>9</v>
      </c>
      <c r="C338">
        <v>2002</v>
      </c>
      <c r="D338">
        <v>272</v>
      </c>
      <c r="E338">
        <v>3</v>
      </c>
      <c r="F338">
        <v>3</v>
      </c>
      <c r="G338">
        <v>560.09437009999999</v>
      </c>
      <c r="H338">
        <v>0.5784539188746185</v>
      </c>
      <c r="I338">
        <f t="shared" si="72"/>
        <v>0.54957501857582369</v>
      </c>
      <c r="J338" s="2"/>
    </row>
    <row r="339" spans="1:11" x14ac:dyDescent="0.3">
      <c r="A339">
        <v>2006</v>
      </c>
      <c r="B339" t="s">
        <v>9</v>
      </c>
      <c r="C339">
        <v>2002</v>
      </c>
      <c r="D339">
        <v>273</v>
      </c>
      <c r="E339">
        <v>4</v>
      </c>
      <c r="F339">
        <v>3</v>
      </c>
      <c r="G339">
        <v>565.94685219999997</v>
      </c>
      <c r="H339">
        <v>0.56490558434632565</v>
      </c>
      <c r="I339">
        <f t="shared" si="72"/>
        <v>0.72659787182647573</v>
      </c>
      <c r="J339" s="2"/>
    </row>
    <row r="340" spans="1:11" x14ac:dyDescent="0.3">
      <c r="A340">
        <v>2006</v>
      </c>
      <c r="B340" t="s">
        <v>9</v>
      </c>
      <c r="C340">
        <v>2002</v>
      </c>
      <c r="D340">
        <v>274</v>
      </c>
      <c r="E340">
        <v>5</v>
      </c>
      <c r="F340">
        <v>3</v>
      </c>
      <c r="G340">
        <v>574.23624380000001</v>
      </c>
      <c r="H340">
        <v>0.56527746570784421</v>
      </c>
      <c r="I340">
        <f t="shared" si="72"/>
        <v>0.97733110392709188</v>
      </c>
      <c r="J340" s="2"/>
    </row>
    <row r="341" spans="1:11" x14ac:dyDescent="0.3">
      <c r="A341">
        <v>2006</v>
      </c>
      <c r="B341" t="s">
        <v>9</v>
      </c>
      <c r="C341">
        <v>2002</v>
      </c>
      <c r="D341">
        <v>275</v>
      </c>
      <c r="E341">
        <v>6</v>
      </c>
      <c r="F341">
        <v>3</v>
      </c>
      <c r="G341">
        <v>579.50342620000004</v>
      </c>
      <c r="H341">
        <v>0.55167509686379201</v>
      </c>
      <c r="I341">
        <f t="shared" si="72"/>
        <v>1.1366501144097767</v>
      </c>
      <c r="J341" s="2"/>
    </row>
    <row r="342" spans="1:11" x14ac:dyDescent="0.3">
      <c r="A342">
        <v>2011</v>
      </c>
      <c r="B342" t="s">
        <v>9</v>
      </c>
      <c r="C342">
        <v>2002</v>
      </c>
      <c r="D342">
        <v>266</v>
      </c>
      <c r="E342">
        <v>-3</v>
      </c>
      <c r="F342">
        <v>3</v>
      </c>
      <c r="G342">
        <v>603.87270269999999</v>
      </c>
      <c r="H342">
        <v>0.45422902304146973</v>
      </c>
      <c r="I342">
        <f>(G342-AVERAGE(G$342:G$351))/_xlfn.STDEV.S(G$342:G$351)</f>
        <v>-1.6378222077855413</v>
      </c>
      <c r="J342" s="2">
        <f>MAX(I342:I351)/(1-MAX(H342:H351))</f>
        <v>3.4229163004302761</v>
      </c>
      <c r="K342">
        <f>MAX(G345:G351)-AVERAGE(G342:G344)</f>
        <v>103.78080580000005</v>
      </c>
    </row>
    <row r="343" spans="1:11" x14ac:dyDescent="0.3">
      <c r="A343">
        <v>2011</v>
      </c>
      <c r="B343" t="s">
        <v>9</v>
      </c>
      <c r="C343">
        <v>2002</v>
      </c>
      <c r="D343">
        <v>267</v>
      </c>
      <c r="E343">
        <v>-2</v>
      </c>
      <c r="F343">
        <v>3</v>
      </c>
      <c r="G343">
        <v>608.84990389999996</v>
      </c>
      <c r="H343">
        <v>0.44630843393194181</v>
      </c>
      <c r="I343">
        <f t="shared" ref="I343:I351" si="73">(G343-AVERAGE(G$342:G$351))/_xlfn.STDEV.S(G$342:G$351)</f>
        <v>-1.5177682028530208</v>
      </c>
      <c r="J343" s="2"/>
    </row>
    <row r="344" spans="1:11" x14ac:dyDescent="0.3">
      <c r="A344">
        <v>2011</v>
      </c>
      <c r="B344" t="s">
        <v>9</v>
      </c>
      <c r="C344">
        <v>2002</v>
      </c>
      <c r="D344">
        <v>268</v>
      </c>
      <c r="E344">
        <v>-1</v>
      </c>
      <c r="F344">
        <v>3</v>
      </c>
      <c r="G344">
        <v>639.62454969999999</v>
      </c>
      <c r="H344">
        <v>0.55221090465784073</v>
      </c>
      <c r="I344">
        <f t="shared" si="73"/>
        <v>-0.77545955785193055</v>
      </c>
      <c r="J344" s="2"/>
    </row>
    <row r="345" spans="1:11" x14ac:dyDescent="0.3">
      <c r="A345">
        <v>2011</v>
      </c>
      <c r="B345" t="s">
        <v>9</v>
      </c>
      <c r="C345">
        <v>2002</v>
      </c>
      <c r="D345">
        <v>269</v>
      </c>
      <c r="E345">
        <v>0</v>
      </c>
      <c r="F345">
        <v>3</v>
      </c>
      <c r="G345">
        <v>670.88433259999999</v>
      </c>
      <c r="H345">
        <v>0.6514888149464414</v>
      </c>
      <c r="I345">
        <f t="shared" si="73"/>
        <v>-2.1449024690010764E-2</v>
      </c>
      <c r="J345" s="2"/>
    </row>
    <row r="346" spans="1:11" x14ac:dyDescent="0.3">
      <c r="A346">
        <v>2011</v>
      </c>
      <c r="B346" t="s">
        <v>9</v>
      </c>
      <c r="C346">
        <v>2002</v>
      </c>
      <c r="D346">
        <v>270</v>
      </c>
      <c r="E346">
        <v>1</v>
      </c>
      <c r="F346">
        <v>3</v>
      </c>
      <c r="G346">
        <v>677.45022119999999</v>
      </c>
      <c r="H346">
        <v>0.63565336039201137</v>
      </c>
      <c r="I346">
        <f t="shared" si="73"/>
        <v>0.13692536900956179</v>
      </c>
      <c r="J346" s="2"/>
    </row>
    <row r="347" spans="1:11" x14ac:dyDescent="0.3">
      <c r="A347">
        <v>2011</v>
      </c>
      <c r="B347" t="s">
        <v>9</v>
      </c>
      <c r="C347">
        <v>2002</v>
      </c>
      <c r="D347">
        <v>271</v>
      </c>
      <c r="E347">
        <v>2</v>
      </c>
      <c r="F347">
        <v>3</v>
      </c>
      <c r="G347">
        <v>685.58730709999998</v>
      </c>
      <c r="H347">
        <v>0.61740171820634893</v>
      </c>
      <c r="I347">
        <f t="shared" si="73"/>
        <v>0.33319827651728889</v>
      </c>
      <c r="J347" s="2"/>
    </row>
    <row r="348" spans="1:11" x14ac:dyDescent="0.3">
      <c r="A348">
        <v>2011</v>
      </c>
      <c r="B348" t="s">
        <v>9</v>
      </c>
      <c r="C348">
        <v>2002</v>
      </c>
      <c r="D348">
        <v>272</v>
      </c>
      <c r="E348">
        <v>3</v>
      </c>
      <c r="F348">
        <v>3</v>
      </c>
      <c r="G348">
        <v>694.11622</v>
      </c>
      <c r="H348">
        <v>0.60270911264455029</v>
      </c>
      <c r="I348">
        <f t="shared" si="73"/>
        <v>0.53892235923382592</v>
      </c>
      <c r="J348" s="2"/>
    </row>
    <row r="349" spans="1:11" x14ac:dyDescent="0.3">
      <c r="A349">
        <v>2011</v>
      </c>
      <c r="B349" t="s">
        <v>9</v>
      </c>
      <c r="C349">
        <v>2002</v>
      </c>
      <c r="D349">
        <v>273</v>
      </c>
      <c r="E349">
        <v>4</v>
      </c>
      <c r="F349">
        <v>3</v>
      </c>
      <c r="G349">
        <v>702.44661719999999</v>
      </c>
      <c r="H349">
        <v>0.58954178244762478</v>
      </c>
      <c r="I349">
        <f t="shared" si="73"/>
        <v>0.73985808723667645</v>
      </c>
      <c r="J349" s="2"/>
    </row>
    <row r="350" spans="1:11" x14ac:dyDescent="0.3">
      <c r="A350">
        <v>2011</v>
      </c>
      <c r="B350" t="s">
        <v>9</v>
      </c>
      <c r="C350">
        <v>2002</v>
      </c>
      <c r="D350">
        <v>274</v>
      </c>
      <c r="E350">
        <v>5</v>
      </c>
      <c r="F350">
        <v>3</v>
      </c>
      <c r="G350">
        <v>713.67395439999996</v>
      </c>
      <c r="H350">
        <v>0.58993540753033902</v>
      </c>
      <c r="I350">
        <f t="shared" si="73"/>
        <v>1.0106702849810385</v>
      </c>
      <c r="J350" s="2"/>
    </row>
    <row r="351" spans="1:11" x14ac:dyDescent="0.3">
      <c r="A351">
        <v>2011</v>
      </c>
      <c r="B351" t="s">
        <v>9</v>
      </c>
      <c r="C351">
        <v>2002</v>
      </c>
      <c r="D351">
        <v>275</v>
      </c>
      <c r="E351">
        <v>6</v>
      </c>
      <c r="F351">
        <v>3</v>
      </c>
      <c r="G351">
        <v>721.22985789999996</v>
      </c>
      <c r="H351">
        <v>0.57695219426282818</v>
      </c>
      <c r="I351">
        <f t="shared" si="73"/>
        <v>1.1929246162020981</v>
      </c>
      <c r="J351" s="2"/>
    </row>
    <row r="352" spans="1:11" x14ac:dyDescent="0.3">
      <c r="A352">
        <v>2016</v>
      </c>
      <c r="B352" t="s">
        <v>9</v>
      </c>
      <c r="C352">
        <v>2002</v>
      </c>
      <c r="D352">
        <v>266</v>
      </c>
      <c r="E352">
        <v>-3</v>
      </c>
      <c r="F352">
        <v>3</v>
      </c>
      <c r="G352">
        <v>607.59190060000003</v>
      </c>
      <c r="H352">
        <v>0.48282174568712</v>
      </c>
      <c r="I352">
        <f>(G352-AVERAGE(G$352:G$361))/_xlfn.STDEV.S(G$352:G$361)</f>
        <v>-1.6453269310671315</v>
      </c>
      <c r="J352" s="2">
        <f>MAX(I352:I361)/(1-MAX(H352:H361))</f>
        <v>3.6554066010377499</v>
      </c>
      <c r="K352">
        <f>MAX(G355:G361)-AVERAGE(G352:G354)</f>
        <v>104.29052866666666</v>
      </c>
    </row>
    <row r="353" spans="1:11" x14ac:dyDescent="0.3">
      <c r="A353">
        <v>2016</v>
      </c>
      <c r="B353" t="s">
        <v>9</v>
      </c>
      <c r="C353">
        <v>2002</v>
      </c>
      <c r="D353">
        <v>267</v>
      </c>
      <c r="E353">
        <v>-2</v>
      </c>
      <c r="F353">
        <v>3</v>
      </c>
      <c r="G353">
        <v>612.06717289999995</v>
      </c>
      <c r="H353">
        <v>0.47472202740166158</v>
      </c>
      <c r="I353">
        <f t="shared" ref="I353:I361" si="74">(G353-AVERAGE(G$352:G$361))/_xlfn.STDEV.S(G$352:G$361)</f>
        <v>-1.5380303440745078</v>
      </c>
      <c r="J353" s="2"/>
    </row>
    <row r="354" spans="1:11" x14ac:dyDescent="0.3">
      <c r="A354">
        <v>2016</v>
      </c>
      <c r="B354" t="s">
        <v>9</v>
      </c>
      <c r="C354">
        <v>2002</v>
      </c>
      <c r="D354">
        <v>268</v>
      </c>
      <c r="E354">
        <v>-1</v>
      </c>
      <c r="F354">
        <v>3</v>
      </c>
      <c r="G354">
        <v>644.87603139999999</v>
      </c>
      <c r="H354">
        <v>0.57946770287872784</v>
      </c>
      <c r="I354">
        <f t="shared" si="74"/>
        <v>-0.75142378603914461</v>
      </c>
      <c r="J354" s="2"/>
    </row>
    <row r="355" spans="1:11" x14ac:dyDescent="0.3">
      <c r="A355">
        <v>2016</v>
      </c>
      <c r="B355" t="s">
        <v>9</v>
      </c>
      <c r="C355">
        <v>2002</v>
      </c>
      <c r="D355">
        <v>269</v>
      </c>
      <c r="E355">
        <v>0</v>
      </c>
      <c r="F355">
        <v>3</v>
      </c>
      <c r="G355">
        <v>677.07941760000006</v>
      </c>
      <c r="H355">
        <v>0.67477850549455198</v>
      </c>
      <c r="I355">
        <f t="shared" si="74"/>
        <v>2.0666312001466437E-2</v>
      </c>
      <c r="J355" s="2"/>
    </row>
    <row r="356" spans="1:11" x14ac:dyDescent="0.3">
      <c r="A356">
        <v>2016</v>
      </c>
      <c r="B356" t="s">
        <v>9</v>
      </c>
      <c r="C356">
        <v>2002</v>
      </c>
      <c r="D356">
        <v>270</v>
      </c>
      <c r="E356">
        <v>1</v>
      </c>
      <c r="F356">
        <v>3</v>
      </c>
      <c r="G356">
        <v>681.88138419999996</v>
      </c>
      <c r="H356">
        <v>0.6562273077932852</v>
      </c>
      <c r="I356">
        <f t="shared" si="74"/>
        <v>0.13579553598914929</v>
      </c>
      <c r="J356" s="2"/>
    </row>
    <row r="357" spans="1:11" x14ac:dyDescent="0.3">
      <c r="A357">
        <v>2016</v>
      </c>
      <c r="B357" t="s">
        <v>9</v>
      </c>
      <c r="C357">
        <v>2002</v>
      </c>
      <c r="D357">
        <v>271</v>
      </c>
      <c r="E357">
        <v>2</v>
      </c>
      <c r="F357">
        <v>3</v>
      </c>
      <c r="G357">
        <v>689.71360019999997</v>
      </c>
      <c r="H357">
        <v>0.6372082656072009</v>
      </c>
      <c r="I357">
        <f t="shared" si="74"/>
        <v>0.32357629860085385</v>
      </c>
      <c r="J357" s="2"/>
    </row>
    <row r="358" spans="1:11" x14ac:dyDescent="0.3">
      <c r="A358">
        <v>2016</v>
      </c>
      <c r="B358" t="s">
        <v>9</v>
      </c>
      <c r="C358">
        <v>2002</v>
      </c>
      <c r="D358">
        <v>272</v>
      </c>
      <c r="E358">
        <v>3</v>
      </c>
      <c r="F358">
        <v>3</v>
      </c>
      <c r="G358">
        <v>698.34380369999997</v>
      </c>
      <c r="H358">
        <v>0.62280124430322936</v>
      </c>
      <c r="I358">
        <f t="shared" si="74"/>
        <v>0.53048915630602911</v>
      </c>
      <c r="J358" s="2"/>
    </row>
    <row r="359" spans="1:11" x14ac:dyDescent="0.3">
      <c r="A359">
        <v>2016</v>
      </c>
      <c r="B359" t="s">
        <v>9</v>
      </c>
      <c r="C359">
        <v>2002</v>
      </c>
      <c r="D359">
        <v>273</v>
      </c>
      <c r="E359">
        <v>4</v>
      </c>
      <c r="F359">
        <v>3</v>
      </c>
      <c r="G359">
        <v>706.61645639999995</v>
      </c>
      <c r="H359">
        <v>0.61017128638923168</v>
      </c>
      <c r="I359">
        <f t="shared" si="74"/>
        <v>0.72882957909668888</v>
      </c>
      <c r="J359" s="2"/>
    </row>
    <row r="360" spans="1:11" x14ac:dyDescent="0.3">
      <c r="A360">
        <v>2016</v>
      </c>
      <c r="B360" t="s">
        <v>9</v>
      </c>
      <c r="C360">
        <v>2002</v>
      </c>
      <c r="D360">
        <v>274</v>
      </c>
      <c r="E360">
        <v>5</v>
      </c>
      <c r="F360">
        <v>3</v>
      </c>
      <c r="G360">
        <v>718.20239160000006</v>
      </c>
      <c r="H360">
        <v>0.61101275633665775</v>
      </c>
      <c r="I360">
        <f t="shared" si="74"/>
        <v>1.0066073813720355</v>
      </c>
      <c r="J360" s="2"/>
    </row>
    <row r="361" spans="1:11" x14ac:dyDescent="0.3">
      <c r="A361">
        <v>2016</v>
      </c>
      <c r="B361" t="s">
        <v>9</v>
      </c>
      <c r="C361">
        <v>2002</v>
      </c>
      <c r="D361">
        <v>275</v>
      </c>
      <c r="E361">
        <v>6</v>
      </c>
      <c r="F361">
        <v>3</v>
      </c>
      <c r="G361">
        <v>725.80223030000002</v>
      </c>
      <c r="H361">
        <v>0.5984870131526675</v>
      </c>
      <c r="I361">
        <f t="shared" si="74"/>
        <v>1.1888167978145769</v>
      </c>
      <c r="J361" s="2"/>
    </row>
    <row r="362" spans="1:11" x14ac:dyDescent="0.3">
      <c r="A362">
        <v>2001</v>
      </c>
      <c r="B362" t="s">
        <v>9</v>
      </c>
      <c r="C362">
        <v>2002</v>
      </c>
      <c r="D362">
        <v>266</v>
      </c>
      <c r="E362">
        <v>-3</v>
      </c>
      <c r="F362">
        <v>4</v>
      </c>
      <c r="G362">
        <v>277.22545330000003</v>
      </c>
      <c r="H362">
        <v>0.62251811733277829</v>
      </c>
      <c r="I362">
        <f>(G362-AVERAGE(G$362:G$371))/_xlfn.STDEV.S(G$362:G$371)</f>
        <v>-1.4256373017990371</v>
      </c>
      <c r="J362" s="2">
        <f>MAX(I362:I371)/(1-MAX(H362:H371))</f>
        <v>6.4962798076809234</v>
      </c>
      <c r="K362">
        <f>MAX(G365:G371)-AVERAGE(G362:G364)</f>
        <v>54.791611866666699</v>
      </c>
    </row>
    <row r="363" spans="1:11" x14ac:dyDescent="0.3">
      <c r="A363">
        <v>2001</v>
      </c>
      <c r="B363" t="s">
        <v>9</v>
      </c>
      <c r="C363">
        <v>2002</v>
      </c>
      <c r="D363">
        <v>267</v>
      </c>
      <c r="E363">
        <v>-2</v>
      </c>
      <c r="F363">
        <v>4</v>
      </c>
      <c r="G363">
        <v>271.82451479999997</v>
      </c>
      <c r="H363">
        <v>0.61222082859490912</v>
      </c>
      <c r="I363">
        <f t="shared" ref="I363:I371" si="75">(G363-AVERAGE(G$362:G$371))/_xlfn.STDEV.S(G$362:G$371)</f>
        <v>-1.6817524260039531</v>
      </c>
      <c r="J363" s="2"/>
    </row>
    <row r="364" spans="1:11" x14ac:dyDescent="0.3">
      <c r="A364">
        <v>2001</v>
      </c>
      <c r="B364" t="s">
        <v>9</v>
      </c>
      <c r="C364">
        <v>2002</v>
      </c>
      <c r="D364">
        <v>268</v>
      </c>
      <c r="E364">
        <v>-1</v>
      </c>
      <c r="F364">
        <v>4</v>
      </c>
      <c r="G364">
        <v>291.80006309999999</v>
      </c>
      <c r="H364">
        <v>0.72171422390575379</v>
      </c>
      <c r="I364">
        <f t="shared" si="75"/>
        <v>-0.73450223348356991</v>
      </c>
      <c r="J364" s="2"/>
    </row>
    <row r="365" spans="1:11" x14ac:dyDescent="0.3">
      <c r="A365">
        <v>2001</v>
      </c>
      <c r="B365" t="s">
        <v>9</v>
      </c>
      <c r="C365">
        <v>2002</v>
      </c>
      <c r="D365">
        <v>269</v>
      </c>
      <c r="E365">
        <v>0</v>
      </c>
      <c r="F365">
        <v>4</v>
      </c>
      <c r="G365">
        <v>310.45278139999999</v>
      </c>
      <c r="H365">
        <v>0.79717404347595977</v>
      </c>
      <c r="I365">
        <f t="shared" si="75"/>
        <v>0.15001871859980609</v>
      </c>
      <c r="J365" s="2"/>
    </row>
    <row r="366" spans="1:11" x14ac:dyDescent="0.3">
      <c r="A366">
        <v>2001</v>
      </c>
      <c r="B366" t="s">
        <v>9</v>
      </c>
      <c r="C366">
        <v>2002</v>
      </c>
      <c r="D366">
        <v>270</v>
      </c>
      <c r="E366">
        <v>1</v>
      </c>
      <c r="F366">
        <v>4</v>
      </c>
      <c r="G366">
        <v>307.19716670000003</v>
      </c>
      <c r="H366">
        <v>0.75114450942386279</v>
      </c>
      <c r="I366">
        <f t="shared" si="75"/>
        <v>-4.3641100981754296E-3</v>
      </c>
      <c r="J366" s="2"/>
    </row>
    <row r="367" spans="1:11" x14ac:dyDescent="0.3">
      <c r="A367">
        <v>2001</v>
      </c>
      <c r="B367" t="s">
        <v>9</v>
      </c>
      <c r="C367">
        <v>2002</v>
      </c>
      <c r="D367">
        <v>271</v>
      </c>
      <c r="E367">
        <v>2</v>
      </c>
      <c r="F367">
        <v>4</v>
      </c>
      <c r="G367">
        <v>311.37199659999999</v>
      </c>
      <c r="H367">
        <v>0.72320484071303759</v>
      </c>
      <c r="I367">
        <f t="shared" si="75"/>
        <v>0.19360834938694491</v>
      </c>
      <c r="J367" s="2"/>
    </row>
    <row r="368" spans="1:11" x14ac:dyDescent="0.3">
      <c r="A368">
        <v>2001</v>
      </c>
      <c r="B368" t="s">
        <v>9</v>
      </c>
      <c r="C368">
        <v>2002</v>
      </c>
      <c r="D368">
        <v>272</v>
      </c>
      <c r="E368">
        <v>3</v>
      </c>
      <c r="F368">
        <v>4</v>
      </c>
      <c r="G368">
        <v>316.37189189999998</v>
      </c>
      <c r="H368">
        <v>0.70499116111263616</v>
      </c>
      <c r="I368">
        <f t="shared" si="75"/>
        <v>0.43070581046173034</v>
      </c>
      <c r="J368" s="2"/>
    </row>
    <row r="369" spans="1:11" x14ac:dyDescent="0.3">
      <c r="A369">
        <v>2001</v>
      </c>
      <c r="B369" t="s">
        <v>9</v>
      </c>
      <c r="C369">
        <v>2002</v>
      </c>
      <c r="D369">
        <v>273</v>
      </c>
      <c r="E369">
        <v>4</v>
      </c>
      <c r="F369">
        <v>4</v>
      </c>
      <c r="G369">
        <v>321.58615420000001</v>
      </c>
      <c r="H369">
        <v>0.69131134252789839</v>
      </c>
      <c r="I369">
        <f t="shared" si="75"/>
        <v>0.67796865868736833</v>
      </c>
      <c r="J369" s="2"/>
    </row>
    <row r="370" spans="1:11" x14ac:dyDescent="0.3">
      <c r="A370">
        <v>2001</v>
      </c>
      <c r="B370" t="s">
        <v>9</v>
      </c>
      <c r="C370">
        <v>2002</v>
      </c>
      <c r="D370">
        <v>274</v>
      </c>
      <c r="E370">
        <v>5</v>
      </c>
      <c r="F370">
        <v>4</v>
      </c>
      <c r="G370">
        <v>329.98698999999999</v>
      </c>
      <c r="H370">
        <v>0.69310658734885844</v>
      </c>
      <c r="I370">
        <f t="shared" si="75"/>
        <v>1.0763403684082025</v>
      </c>
      <c r="J370" s="2"/>
    </row>
    <row r="371" spans="1:11" x14ac:dyDescent="0.3">
      <c r="A371">
        <v>2001</v>
      </c>
      <c r="B371" t="s">
        <v>9</v>
      </c>
      <c r="C371">
        <v>2002</v>
      </c>
      <c r="D371">
        <v>275</v>
      </c>
      <c r="E371">
        <v>6</v>
      </c>
      <c r="F371">
        <v>4</v>
      </c>
      <c r="G371">
        <v>335.07495560000001</v>
      </c>
      <c r="H371">
        <v>0.68093599301336771</v>
      </c>
      <c r="I371">
        <f t="shared" si="75"/>
        <v>1.3176141658406915</v>
      </c>
      <c r="J371" s="2"/>
    </row>
    <row r="372" spans="1:11" x14ac:dyDescent="0.3">
      <c r="A372">
        <v>2006</v>
      </c>
      <c r="B372" t="s">
        <v>9</v>
      </c>
      <c r="C372">
        <v>2002</v>
      </c>
      <c r="D372">
        <v>266</v>
      </c>
      <c r="E372">
        <v>-3</v>
      </c>
      <c r="F372">
        <v>4</v>
      </c>
      <c r="G372">
        <v>346.82942739999999</v>
      </c>
      <c r="H372">
        <v>0.62906338640900905</v>
      </c>
      <c r="I372">
        <f>(G372-AVERAGE(G$372:G$381))/_xlfn.STDEV.S(G$372:G$381)</f>
        <v>-1.4353250797410928</v>
      </c>
      <c r="J372" s="2">
        <f>MAX(I372:I381)/(1-MAX(H372:H381))</f>
        <v>6.3406066515917923</v>
      </c>
      <c r="K372">
        <f>MAX(G375:G381)-AVERAGE(G372:G374)</f>
        <v>50.862694733333456</v>
      </c>
    </row>
    <row r="373" spans="1:11" x14ac:dyDescent="0.3">
      <c r="A373">
        <v>2006</v>
      </c>
      <c r="B373" t="s">
        <v>9</v>
      </c>
      <c r="C373">
        <v>2002</v>
      </c>
      <c r="D373">
        <v>267</v>
      </c>
      <c r="E373">
        <v>-2</v>
      </c>
      <c r="F373">
        <v>4</v>
      </c>
      <c r="G373">
        <v>340.52920999999998</v>
      </c>
      <c r="H373">
        <v>0.61892711825324598</v>
      </c>
      <c r="I373">
        <f t="shared" ref="I373:I381" si="76">(G373-AVERAGE(G$372:G$381))/_xlfn.STDEV.S(G$372:G$381)</f>
        <v>-1.7515950638678803</v>
      </c>
      <c r="J373" s="2"/>
    </row>
    <row r="374" spans="1:11" x14ac:dyDescent="0.3">
      <c r="A374">
        <v>2006</v>
      </c>
      <c r="B374" t="s">
        <v>9</v>
      </c>
      <c r="C374">
        <v>2002</v>
      </c>
      <c r="D374">
        <v>268</v>
      </c>
      <c r="E374">
        <v>-1</v>
      </c>
      <c r="F374">
        <v>4</v>
      </c>
      <c r="G374">
        <v>361.57092799999998</v>
      </c>
      <c r="H374">
        <v>0.72742499018035245</v>
      </c>
      <c r="I374">
        <f t="shared" si="76"/>
        <v>-0.69530392415890263</v>
      </c>
      <c r="J374" s="2"/>
    </row>
    <row r="375" spans="1:11" x14ac:dyDescent="0.3">
      <c r="A375">
        <v>2006</v>
      </c>
      <c r="B375" t="s">
        <v>9</v>
      </c>
      <c r="C375">
        <v>2002</v>
      </c>
      <c r="D375">
        <v>269</v>
      </c>
      <c r="E375">
        <v>0</v>
      </c>
      <c r="F375">
        <v>4</v>
      </c>
      <c r="G375">
        <v>380.87839609999997</v>
      </c>
      <c r="H375">
        <v>0.80140305924522182</v>
      </c>
      <c r="I375">
        <f t="shared" si="76"/>
        <v>0.27392812639151926</v>
      </c>
      <c r="J375" s="2"/>
    </row>
    <row r="376" spans="1:11" x14ac:dyDescent="0.3">
      <c r="A376">
        <v>2006</v>
      </c>
      <c r="B376" t="s">
        <v>9</v>
      </c>
      <c r="C376">
        <v>2002</v>
      </c>
      <c r="D376">
        <v>270</v>
      </c>
      <c r="E376">
        <v>1</v>
      </c>
      <c r="F376">
        <v>4</v>
      </c>
      <c r="G376">
        <v>376.2608209</v>
      </c>
      <c r="H376">
        <v>0.75554973295655226</v>
      </c>
      <c r="I376">
        <f t="shared" si="76"/>
        <v>4.2126532496007264E-2</v>
      </c>
      <c r="J376" s="2"/>
    </row>
    <row r="377" spans="1:11" x14ac:dyDescent="0.3">
      <c r="A377">
        <v>2006</v>
      </c>
      <c r="B377" t="s">
        <v>9</v>
      </c>
      <c r="C377">
        <v>2002</v>
      </c>
      <c r="D377">
        <v>271</v>
      </c>
      <c r="E377">
        <v>2</v>
      </c>
      <c r="F377">
        <v>4</v>
      </c>
      <c r="G377">
        <v>379.44364000000002</v>
      </c>
      <c r="H377">
        <v>0.72860806065593497</v>
      </c>
      <c r="I377">
        <f t="shared" si="76"/>
        <v>0.20190358181424833</v>
      </c>
      <c r="J377" s="2"/>
    </row>
    <row r="378" spans="1:11" x14ac:dyDescent="0.3">
      <c r="A378">
        <v>2006</v>
      </c>
      <c r="B378" t="s">
        <v>9</v>
      </c>
      <c r="C378">
        <v>2002</v>
      </c>
      <c r="D378">
        <v>272</v>
      </c>
      <c r="E378">
        <v>3</v>
      </c>
      <c r="F378">
        <v>4</v>
      </c>
      <c r="G378">
        <v>383.62952259999997</v>
      </c>
      <c r="H378">
        <v>0.71105324657947577</v>
      </c>
      <c r="I378">
        <f t="shared" si="76"/>
        <v>0.41203427086929278</v>
      </c>
      <c r="J378" s="2"/>
    </row>
    <row r="379" spans="1:11" x14ac:dyDescent="0.3">
      <c r="A379">
        <v>2006</v>
      </c>
      <c r="B379" t="s">
        <v>9</v>
      </c>
      <c r="C379">
        <v>2002</v>
      </c>
      <c r="D379">
        <v>273</v>
      </c>
      <c r="E379">
        <v>4</v>
      </c>
      <c r="F379">
        <v>4</v>
      </c>
      <c r="G379">
        <v>388.24638169999997</v>
      </c>
      <c r="H379">
        <v>0.69755333719772306</v>
      </c>
      <c r="I379">
        <f t="shared" si="76"/>
        <v>0.64379991665043879</v>
      </c>
      <c r="J379" s="2"/>
    </row>
    <row r="380" spans="1:11" x14ac:dyDescent="0.3">
      <c r="A380">
        <v>2006</v>
      </c>
      <c r="B380" t="s">
        <v>9</v>
      </c>
      <c r="C380">
        <v>2002</v>
      </c>
      <c r="D380">
        <v>274</v>
      </c>
      <c r="E380">
        <v>5</v>
      </c>
      <c r="F380">
        <v>4</v>
      </c>
      <c r="G380">
        <v>396.32223490000001</v>
      </c>
      <c r="H380">
        <v>0.69960720630587481</v>
      </c>
      <c r="I380">
        <f t="shared" si="76"/>
        <v>1.0492065560108959</v>
      </c>
      <c r="J380" s="2"/>
    </row>
    <row r="381" spans="1:11" x14ac:dyDescent="0.3">
      <c r="A381">
        <v>2006</v>
      </c>
      <c r="B381" t="s">
        <v>9</v>
      </c>
      <c r="C381">
        <v>2002</v>
      </c>
      <c r="D381">
        <v>275</v>
      </c>
      <c r="E381">
        <v>6</v>
      </c>
      <c r="F381">
        <v>4</v>
      </c>
      <c r="G381">
        <v>400.50588320000003</v>
      </c>
      <c r="H381">
        <v>0.68769141374330767</v>
      </c>
      <c r="I381">
        <f t="shared" si="76"/>
        <v>1.2592250835355276</v>
      </c>
      <c r="J381" s="2"/>
    </row>
    <row r="382" spans="1:11" x14ac:dyDescent="0.3">
      <c r="A382">
        <v>2011</v>
      </c>
      <c r="B382" t="s">
        <v>9</v>
      </c>
      <c r="C382">
        <v>2002</v>
      </c>
      <c r="D382">
        <v>266</v>
      </c>
      <c r="E382">
        <v>-3</v>
      </c>
      <c r="F382">
        <v>4</v>
      </c>
      <c r="G382">
        <v>514.9496537</v>
      </c>
      <c r="H382">
        <v>0.66475310926110487</v>
      </c>
      <c r="I382">
        <f>(G382-AVERAGE(G$382:G$391))/_xlfn.STDEV.S(G$382:G$391)</f>
        <v>-1.4335938821258984</v>
      </c>
      <c r="J382" s="2">
        <f>MAX(I382:I391)/(1-MAX(H382:H391))</f>
        <v>6.732802820481206</v>
      </c>
      <c r="K382">
        <f>MAX(G385:G391)-AVERAGE(G382:G384)</f>
        <v>55.727297233333275</v>
      </c>
    </row>
    <row r="383" spans="1:11" x14ac:dyDescent="0.3">
      <c r="A383">
        <v>2011</v>
      </c>
      <c r="B383" t="s">
        <v>9</v>
      </c>
      <c r="C383">
        <v>2002</v>
      </c>
      <c r="D383">
        <v>267</v>
      </c>
      <c r="E383">
        <v>-2</v>
      </c>
      <c r="F383">
        <v>4</v>
      </c>
      <c r="G383">
        <v>507.10952400000002</v>
      </c>
      <c r="H383">
        <v>0.6549135923785353</v>
      </c>
      <c r="I383">
        <f t="shared" ref="I383:I391" si="77">(G383-AVERAGE(G$382:G$391))/_xlfn.STDEV.S(G$382:G$391)</f>
        <v>-1.7854909728327657</v>
      </c>
      <c r="J383" s="2"/>
    </row>
    <row r="384" spans="1:11" x14ac:dyDescent="0.3">
      <c r="A384">
        <v>2011</v>
      </c>
      <c r="B384" t="s">
        <v>9</v>
      </c>
      <c r="C384">
        <v>2002</v>
      </c>
      <c r="D384">
        <v>268</v>
      </c>
      <c r="E384">
        <v>-1</v>
      </c>
      <c r="F384">
        <v>4</v>
      </c>
      <c r="G384">
        <v>531.28941810000003</v>
      </c>
      <c r="H384">
        <v>0.75695923588137337</v>
      </c>
      <c r="I384">
        <f t="shared" si="77"/>
        <v>-0.70019841863048315</v>
      </c>
      <c r="J384" s="2"/>
    </row>
    <row r="385" spans="1:11" x14ac:dyDescent="0.3">
      <c r="A385">
        <v>2011</v>
      </c>
      <c r="B385" t="s">
        <v>9</v>
      </c>
      <c r="C385">
        <v>2002</v>
      </c>
      <c r="D385">
        <v>269</v>
      </c>
      <c r="E385">
        <v>0</v>
      </c>
      <c r="F385">
        <v>4</v>
      </c>
      <c r="G385">
        <v>553.00611479999998</v>
      </c>
      <c r="H385">
        <v>0.82253434054897723</v>
      </c>
      <c r="I385">
        <f t="shared" si="77"/>
        <v>0.2745357606386975</v>
      </c>
      <c r="J385" s="2"/>
    </row>
    <row r="386" spans="1:11" x14ac:dyDescent="0.3">
      <c r="A386">
        <v>2011</v>
      </c>
      <c r="B386" t="s">
        <v>9</v>
      </c>
      <c r="C386">
        <v>2002</v>
      </c>
      <c r="D386">
        <v>270</v>
      </c>
      <c r="E386">
        <v>1</v>
      </c>
      <c r="F386">
        <v>4</v>
      </c>
      <c r="G386">
        <v>548.40302240000005</v>
      </c>
      <c r="H386">
        <v>0.77411292944153443</v>
      </c>
      <c r="I386">
        <f t="shared" si="77"/>
        <v>6.7930144941438148E-2</v>
      </c>
      <c r="J386" s="2"/>
    </row>
    <row r="387" spans="1:11" x14ac:dyDescent="0.3">
      <c r="A387">
        <v>2011</v>
      </c>
      <c r="B387" t="s">
        <v>9</v>
      </c>
      <c r="C387">
        <v>2002</v>
      </c>
      <c r="D387">
        <v>271</v>
      </c>
      <c r="E387">
        <v>2</v>
      </c>
      <c r="F387">
        <v>4</v>
      </c>
      <c r="G387">
        <v>552.24808810000002</v>
      </c>
      <c r="H387">
        <v>0.74623563219466971</v>
      </c>
      <c r="I387">
        <f t="shared" si="77"/>
        <v>0.24051242166152292</v>
      </c>
      <c r="J387" s="2"/>
    </row>
    <row r="388" spans="1:11" x14ac:dyDescent="0.3">
      <c r="A388">
        <v>2011</v>
      </c>
      <c r="B388" t="s">
        <v>9</v>
      </c>
      <c r="C388">
        <v>2002</v>
      </c>
      <c r="D388">
        <v>272</v>
      </c>
      <c r="E388">
        <v>3</v>
      </c>
      <c r="F388">
        <v>4</v>
      </c>
      <c r="G388">
        <v>556.92797859999996</v>
      </c>
      <c r="H388">
        <v>0.72853349826552649</v>
      </c>
      <c r="I388">
        <f t="shared" si="77"/>
        <v>0.45056505022667165</v>
      </c>
      <c r="J388" s="2"/>
    </row>
    <row r="389" spans="1:11" x14ac:dyDescent="0.3">
      <c r="A389">
        <v>2011</v>
      </c>
      <c r="B389" t="s">
        <v>9</v>
      </c>
      <c r="C389">
        <v>2002</v>
      </c>
      <c r="D389">
        <v>273</v>
      </c>
      <c r="E389">
        <v>4</v>
      </c>
      <c r="F389">
        <v>4</v>
      </c>
      <c r="G389">
        <v>561.60265760000004</v>
      </c>
      <c r="H389">
        <v>0.71512351923479234</v>
      </c>
      <c r="I389">
        <f t="shared" si="77"/>
        <v>0.66038376535437182</v>
      </c>
      <c r="J389" s="2"/>
    </row>
    <row r="390" spans="1:11" x14ac:dyDescent="0.3">
      <c r="A390">
        <v>2011</v>
      </c>
      <c r="B390" t="s">
        <v>9</v>
      </c>
      <c r="C390">
        <v>2002</v>
      </c>
      <c r="D390">
        <v>274</v>
      </c>
      <c r="E390">
        <v>5</v>
      </c>
      <c r="F390">
        <v>4</v>
      </c>
      <c r="G390">
        <v>569.84903329999997</v>
      </c>
      <c r="H390">
        <v>0.71688517728256929</v>
      </c>
      <c r="I390">
        <f t="shared" si="77"/>
        <v>1.0305148382760085</v>
      </c>
      <c r="J390" s="2"/>
    </row>
    <row r="391" spans="1:11" x14ac:dyDescent="0.3">
      <c r="A391">
        <v>2011</v>
      </c>
      <c r="B391" t="s">
        <v>9</v>
      </c>
      <c r="C391">
        <v>2002</v>
      </c>
      <c r="D391">
        <v>275</v>
      </c>
      <c r="E391">
        <v>6</v>
      </c>
      <c r="F391">
        <v>4</v>
      </c>
      <c r="G391">
        <v>573.51016249999998</v>
      </c>
      <c r="H391">
        <v>0.70552385777190618</v>
      </c>
      <c r="I391">
        <f t="shared" si="77"/>
        <v>1.1948412924904033</v>
      </c>
      <c r="J391" s="2"/>
    </row>
    <row r="392" spans="1:11" x14ac:dyDescent="0.3">
      <c r="A392">
        <v>2016</v>
      </c>
      <c r="B392" t="s">
        <v>9</v>
      </c>
      <c r="C392">
        <v>2002</v>
      </c>
      <c r="D392">
        <v>266</v>
      </c>
      <c r="E392">
        <v>-3</v>
      </c>
      <c r="F392">
        <v>4</v>
      </c>
      <c r="G392">
        <v>515.93160839999996</v>
      </c>
      <c r="H392">
        <v>0.66459534296157996</v>
      </c>
      <c r="I392">
        <f>(G392-AVERAGE(G$392:G$401))/_xlfn.STDEV.S(G$392:G$401)</f>
        <v>-1.4373891557283038</v>
      </c>
      <c r="J392" s="2">
        <f>MAX(I392:I401)/(1-MAX(H392:H401))</f>
        <v>6.6660286937688369</v>
      </c>
      <c r="K392">
        <f>MAX(G395:G401)-AVERAGE(G392:G394)</f>
        <v>55.527956133333305</v>
      </c>
    </row>
    <row r="393" spans="1:11" x14ac:dyDescent="0.3">
      <c r="A393">
        <v>2016</v>
      </c>
      <c r="B393" t="s">
        <v>9</v>
      </c>
      <c r="C393">
        <v>2002</v>
      </c>
      <c r="D393">
        <v>267</v>
      </c>
      <c r="E393">
        <v>-2</v>
      </c>
      <c r="F393">
        <v>4</v>
      </c>
      <c r="G393">
        <v>507.93141159999999</v>
      </c>
      <c r="H393">
        <v>0.65476199746931363</v>
      </c>
      <c r="I393">
        <f t="shared" ref="I393:I401" si="78">(G393-AVERAGE(G$392:G$401))/_xlfn.STDEV.S(G$392:G$401)</f>
        <v>-1.7964034444366288</v>
      </c>
      <c r="J393" s="2"/>
    </row>
    <row r="394" spans="1:11" x14ac:dyDescent="0.3">
      <c r="A394">
        <v>2016</v>
      </c>
      <c r="B394" t="s">
        <v>9</v>
      </c>
      <c r="C394">
        <v>2002</v>
      </c>
      <c r="D394">
        <v>268</v>
      </c>
      <c r="E394">
        <v>-1</v>
      </c>
      <c r="F394">
        <v>4</v>
      </c>
      <c r="G394">
        <v>532.68231849999995</v>
      </c>
      <c r="H394">
        <v>0.75667316818557095</v>
      </c>
      <c r="I394">
        <f t="shared" si="78"/>
        <v>-0.68568961354818192</v>
      </c>
      <c r="J394" s="2"/>
    </row>
    <row r="395" spans="1:11" x14ac:dyDescent="0.3">
      <c r="A395">
        <v>2016</v>
      </c>
      <c r="B395" t="s">
        <v>9</v>
      </c>
      <c r="C395">
        <v>2002</v>
      </c>
      <c r="D395">
        <v>269</v>
      </c>
      <c r="E395">
        <v>0</v>
      </c>
      <c r="F395">
        <v>4</v>
      </c>
      <c r="G395">
        <v>554.57061250000004</v>
      </c>
      <c r="H395">
        <v>0.82217885747041153</v>
      </c>
      <c r="I395">
        <f t="shared" si="78"/>
        <v>0.2965625107306557</v>
      </c>
      <c r="J395" s="2"/>
    </row>
    <row r="396" spans="1:11" x14ac:dyDescent="0.3">
      <c r="A396">
        <v>2016</v>
      </c>
      <c r="B396" t="s">
        <v>9</v>
      </c>
      <c r="C396">
        <v>2002</v>
      </c>
      <c r="D396">
        <v>270</v>
      </c>
      <c r="E396">
        <v>1</v>
      </c>
      <c r="F396">
        <v>4</v>
      </c>
      <c r="G396">
        <v>549.5106548</v>
      </c>
      <c r="H396">
        <v>0.77395715376836882</v>
      </c>
      <c r="I396">
        <f t="shared" si="78"/>
        <v>6.9493457309403164E-2</v>
      </c>
      <c r="J396" s="2"/>
    </row>
    <row r="397" spans="1:11" x14ac:dyDescent="0.3">
      <c r="A397">
        <v>2016</v>
      </c>
      <c r="B397" t="s">
        <v>9</v>
      </c>
      <c r="C397">
        <v>2002</v>
      </c>
      <c r="D397">
        <v>271</v>
      </c>
      <c r="E397">
        <v>2</v>
      </c>
      <c r="F397">
        <v>4</v>
      </c>
      <c r="G397">
        <v>553.29995670000005</v>
      </c>
      <c r="H397">
        <v>0.74615453474567828</v>
      </c>
      <c r="I397">
        <f t="shared" si="78"/>
        <v>0.23954096493191934</v>
      </c>
      <c r="J397" s="2"/>
    </row>
    <row r="398" spans="1:11" x14ac:dyDescent="0.3">
      <c r="A398">
        <v>2016</v>
      </c>
      <c r="B398" t="s">
        <v>9</v>
      </c>
      <c r="C398">
        <v>2002</v>
      </c>
      <c r="D398">
        <v>272</v>
      </c>
      <c r="E398">
        <v>3</v>
      </c>
      <c r="F398">
        <v>4</v>
      </c>
      <c r="G398">
        <v>557.95024769999998</v>
      </c>
      <c r="H398">
        <v>0.72848494517465645</v>
      </c>
      <c r="I398">
        <f t="shared" si="78"/>
        <v>0.44822594573785463</v>
      </c>
      <c r="J398" s="2"/>
    </row>
    <row r="399" spans="1:11" x14ac:dyDescent="0.3">
      <c r="A399">
        <v>2016</v>
      </c>
      <c r="B399" t="s">
        <v>9</v>
      </c>
      <c r="C399">
        <v>2002</v>
      </c>
      <c r="D399">
        <v>273</v>
      </c>
      <c r="E399">
        <v>4</v>
      </c>
      <c r="F399">
        <v>4</v>
      </c>
      <c r="G399">
        <v>562.54985580000005</v>
      </c>
      <c r="H399">
        <v>0.71509027023606786</v>
      </c>
      <c r="I399">
        <f t="shared" si="78"/>
        <v>0.65463649683312031</v>
      </c>
      <c r="J399" s="2"/>
    </row>
    <row r="400" spans="1:11" x14ac:dyDescent="0.3">
      <c r="A400">
        <v>2016</v>
      </c>
      <c r="B400" t="s">
        <v>9</v>
      </c>
      <c r="C400">
        <v>2002</v>
      </c>
      <c r="D400">
        <v>274</v>
      </c>
      <c r="E400">
        <v>5</v>
      </c>
      <c r="F400">
        <v>4</v>
      </c>
      <c r="G400">
        <v>570.81770789999996</v>
      </c>
      <c r="H400">
        <v>0.71684799544324462</v>
      </c>
      <c r="I400">
        <f t="shared" si="78"/>
        <v>1.0256619997091385</v>
      </c>
      <c r="J400" s="2"/>
    </row>
    <row r="401" spans="1:11" x14ac:dyDescent="0.3">
      <c r="A401">
        <v>2016</v>
      </c>
      <c r="B401" t="s">
        <v>9</v>
      </c>
      <c r="C401">
        <v>2002</v>
      </c>
      <c r="D401">
        <v>275</v>
      </c>
      <c r="E401">
        <v>6</v>
      </c>
      <c r="F401">
        <v>4</v>
      </c>
      <c r="G401">
        <v>574.3764023</v>
      </c>
      <c r="H401">
        <v>0.70549233126746913</v>
      </c>
      <c r="I401">
        <f t="shared" si="78"/>
        <v>1.1853608384609948</v>
      </c>
      <c r="J401" s="2"/>
    </row>
    <row r="402" spans="1:11" x14ac:dyDescent="0.3">
      <c r="A402">
        <v>2001</v>
      </c>
      <c r="B402" t="s">
        <v>9</v>
      </c>
      <c r="C402">
        <v>2002</v>
      </c>
      <c r="D402">
        <v>266</v>
      </c>
      <c r="E402">
        <v>-3</v>
      </c>
      <c r="F402">
        <v>5</v>
      </c>
      <c r="G402">
        <v>130.38470509999999</v>
      </c>
      <c r="H402">
        <v>0.573202038599258</v>
      </c>
      <c r="I402">
        <f>(G402-AVERAGE(G$402:G$411))/_xlfn.STDEV.S(G$402:G$411)</f>
        <v>-1.4976186964661848</v>
      </c>
      <c r="J402" s="2">
        <f>MAX(I402:I411)/(1-MAX(H402:H411))</f>
        <v>5.5904967867678304</v>
      </c>
      <c r="K402">
        <f>MAX(G405:G411)-AVERAGE(G402:G404)</f>
        <v>56.583672233333346</v>
      </c>
    </row>
    <row r="403" spans="1:11" x14ac:dyDescent="0.3">
      <c r="A403">
        <v>2001</v>
      </c>
      <c r="B403" t="s">
        <v>9</v>
      </c>
      <c r="C403">
        <v>2002</v>
      </c>
      <c r="D403">
        <v>267</v>
      </c>
      <c r="E403">
        <v>-2</v>
      </c>
      <c r="F403">
        <v>5</v>
      </c>
      <c r="G403">
        <v>127.9830903</v>
      </c>
      <c r="H403">
        <v>0.56395617433365552</v>
      </c>
      <c r="I403">
        <f t="shared" ref="I403:I411" si="79">(G403-AVERAGE(G$402:G$411))/_xlfn.STDEV.S(G$402:G$411)</f>
        <v>-1.6067892144210973</v>
      </c>
      <c r="J403" s="2"/>
    </row>
    <row r="404" spans="1:11" x14ac:dyDescent="0.3">
      <c r="A404">
        <v>2001</v>
      </c>
      <c r="B404" t="s">
        <v>9</v>
      </c>
      <c r="C404">
        <v>2002</v>
      </c>
      <c r="D404">
        <v>268</v>
      </c>
      <c r="E404">
        <v>-1</v>
      </c>
      <c r="F404">
        <v>5</v>
      </c>
      <c r="G404">
        <v>147.70430999999999</v>
      </c>
      <c r="H404">
        <v>0.67717675792061593</v>
      </c>
      <c r="I404">
        <f t="shared" si="79"/>
        <v>-0.71031915213149366</v>
      </c>
      <c r="J404" s="2"/>
    </row>
    <row r="405" spans="1:11" x14ac:dyDescent="0.3">
      <c r="A405">
        <v>2001</v>
      </c>
      <c r="B405" t="s">
        <v>9</v>
      </c>
      <c r="C405">
        <v>2002</v>
      </c>
      <c r="D405">
        <v>269</v>
      </c>
      <c r="E405">
        <v>0</v>
      </c>
      <c r="F405">
        <v>5</v>
      </c>
      <c r="G405">
        <v>164.58507259999999</v>
      </c>
      <c r="H405">
        <v>0.76736312558767183</v>
      </c>
      <c r="I405">
        <f t="shared" si="79"/>
        <v>5.7031880397088536E-2</v>
      </c>
      <c r="J405" s="2"/>
    </row>
    <row r="406" spans="1:11" x14ac:dyDescent="0.3">
      <c r="A406">
        <v>2001</v>
      </c>
      <c r="B406" t="s">
        <v>9</v>
      </c>
      <c r="C406">
        <v>2002</v>
      </c>
      <c r="D406">
        <v>270</v>
      </c>
      <c r="E406">
        <v>1</v>
      </c>
      <c r="F406">
        <v>5</v>
      </c>
      <c r="G406">
        <v>162.90394839999999</v>
      </c>
      <c r="H406">
        <v>0.72851466256547359</v>
      </c>
      <c r="I406">
        <f t="shared" si="79"/>
        <v>-1.93872021554252E-2</v>
      </c>
      <c r="J406" s="2"/>
    </row>
    <row r="407" spans="1:11" x14ac:dyDescent="0.3">
      <c r="A407">
        <v>2001</v>
      </c>
      <c r="B407" t="s">
        <v>9</v>
      </c>
      <c r="C407">
        <v>2002</v>
      </c>
      <c r="D407">
        <v>271</v>
      </c>
      <c r="E407">
        <v>2</v>
      </c>
      <c r="F407">
        <v>5</v>
      </c>
      <c r="G407">
        <v>167.68315100000001</v>
      </c>
      <c r="H407">
        <v>0.70183370965622371</v>
      </c>
      <c r="I407">
        <f t="shared" si="79"/>
        <v>0.19786163527406983</v>
      </c>
      <c r="J407" s="2"/>
    </row>
    <row r="408" spans="1:11" x14ac:dyDescent="0.3">
      <c r="A408">
        <v>2001</v>
      </c>
      <c r="B408" t="s">
        <v>9</v>
      </c>
      <c r="C408">
        <v>2002</v>
      </c>
      <c r="D408">
        <v>272</v>
      </c>
      <c r="E408">
        <v>3</v>
      </c>
      <c r="F408">
        <v>5</v>
      </c>
      <c r="G408">
        <v>173.3646694</v>
      </c>
      <c r="H408">
        <v>0.6833368559179489</v>
      </c>
      <c r="I408">
        <f t="shared" si="79"/>
        <v>0.45612715999450693</v>
      </c>
      <c r="J408" s="2"/>
    </row>
    <row r="409" spans="1:11" x14ac:dyDescent="0.3">
      <c r="A409">
        <v>2001</v>
      </c>
      <c r="B409" t="s">
        <v>9</v>
      </c>
      <c r="C409">
        <v>2002</v>
      </c>
      <c r="D409">
        <v>273</v>
      </c>
      <c r="E409">
        <v>4</v>
      </c>
      <c r="F409">
        <v>5</v>
      </c>
      <c r="G409">
        <v>179.32931959999999</v>
      </c>
      <c r="H409">
        <v>0.66882180322396345</v>
      </c>
      <c r="I409">
        <f t="shared" si="79"/>
        <v>0.72726304396469033</v>
      </c>
      <c r="J409" s="2"/>
    </row>
    <row r="410" spans="1:11" x14ac:dyDescent="0.3">
      <c r="A410">
        <v>2001</v>
      </c>
      <c r="B410" t="s">
        <v>9</v>
      </c>
      <c r="C410">
        <v>2002</v>
      </c>
      <c r="D410">
        <v>274</v>
      </c>
      <c r="E410">
        <v>5</v>
      </c>
      <c r="F410">
        <v>5</v>
      </c>
      <c r="G410">
        <v>187.42511880000001</v>
      </c>
      <c r="H410">
        <v>0.67049010725281966</v>
      </c>
      <c r="I410">
        <f t="shared" si="79"/>
        <v>1.0952748466580167</v>
      </c>
      <c r="J410" s="2"/>
    </row>
    <row r="411" spans="1:11" x14ac:dyDescent="0.3">
      <c r="A411">
        <v>2001</v>
      </c>
      <c r="B411" t="s">
        <v>9</v>
      </c>
      <c r="C411">
        <v>2002</v>
      </c>
      <c r="D411">
        <v>275</v>
      </c>
      <c r="E411">
        <v>6</v>
      </c>
      <c r="F411">
        <v>5</v>
      </c>
      <c r="G411">
        <v>191.9410407</v>
      </c>
      <c r="H411">
        <v>0.65781044946815626</v>
      </c>
      <c r="I411">
        <f t="shared" si="79"/>
        <v>1.300555698885832</v>
      </c>
      <c r="J411" s="2"/>
    </row>
    <row r="412" spans="1:11" x14ac:dyDescent="0.3">
      <c r="A412">
        <v>2006</v>
      </c>
      <c r="B412" t="s">
        <v>9</v>
      </c>
      <c r="C412">
        <v>2002</v>
      </c>
      <c r="D412">
        <v>266</v>
      </c>
      <c r="E412">
        <v>-3</v>
      </c>
      <c r="F412">
        <v>5</v>
      </c>
      <c r="G412">
        <v>195.23125160000001</v>
      </c>
      <c r="H412">
        <v>0.57350190652966326</v>
      </c>
      <c r="I412">
        <f>(G412-AVERAGE(G$412:G$421))/_xlfn.STDEV.S(G$412:G$421)</f>
        <v>-1.5042897913294142</v>
      </c>
      <c r="J412" s="2">
        <f>MAX(I412:I421)/(1-MAX(H412:H421))</f>
        <v>5.8343233835103927</v>
      </c>
      <c r="K412">
        <f>MAX(G415:G421)-AVERAGE(G412:G414)</f>
        <v>73.461414833333322</v>
      </c>
    </row>
    <row r="413" spans="1:11" x14ac:dyDescent="0.3">
      <c r="A413">
        <v>2006</v>
      </c>
      <c r="B413" t="s">
        <v>9</v>
      </c>
      <c r="C413">
        <v>2002</v>
      </c>
      <c r="D413">
        <v>267</v>
      </c>
      <c r="E413">
        <v>-2</v>
      </c>
      <c r="F413">
        <v>5</v>
      </c>
      <c r="G413">
        <v>194.94995349999999</v>
      </c>
      <c r="H413">
        <v>0.56424255042916038</v>
      </c>
      <c r="I413">
        <f t="shared" ref="I413:I421" si="80">(G413-AVERAGE(G$412:G$421))/_xlfn.STDEV.S(G$412:G$421)</f>
        <v>-1.51427515166107</v>
      </c>
      <c r="J413" s="2"/>
    </row>
    <row r="414" spans="1:11" x14ac:dyDescent="0.3">
      <c r="A414">
        <v>2006</v>
      </c>
      <c r="B414" t="s">
        <v>9</v>
      </c>
      <c r="C414">
        <v>2002</v>
      </c>
      <c r="D414">
        <v>268</v>
      </c>
      <c r="E414">
        <v>-1</v>
      </c>
      <c r="F414">
        <v>5</v>
      </c>
      <c r="G414">
        <v>216.9546872</v>
      </c>
      <c r="H414">
        <v>0.67726662297192497</v>
      </c>
      <c r="I414">
        <f t="shared" si="80"/>
        <v>-0.73316360132844594</v>
      </c>
      <c r="J414" s="2"/>
    </row>
    <row r="415" spans="1:11" x14ac:dyDescent="0.3">
      <c r="A415">
        <v>2006</v>
      </c>
      <c r="B415" t="s">
        <v>9</v>
      </c>
      <c r="C415">
        <v>2002</v>
      </c>
      <c r="D415">
        <v>269</v>
      </c>
      <c r="E415">
        <v>0</v>
      </c>
      <c r="F415">
        <v>5</v>
      </c>
      <c r="G415">
        <v>235.8372148</v>
      </c>
      <c r="H415">
        <v>0.76739111846447694</v>
      </c>
      <c r="I415">
        <f t="shared" si="80"/>
        <v>-6.2882351442901344E-2</v>
      </c>
      <c r="J415" s="2"/>
    </row>
    <row r="416" spans="1:11" x14ac:dyDescent="0.3">
      <c r="A416">
        <v>2006</v>
      </c>
      <c r="B416" t="s">
        <v>9</v>
      </c>
      <c r="C416">
        <v>2002</v>
      </c>
      <c r="D416">
        <v>270</v>
      </c>
      <c r="E416">
        <v>1</v>
      </c>
      <c r="F416">
        <v>5</v>
      </c>
      <c r="G416">
        <v>236.01062350000001</v>
      </c>
      <c r="H416">
        <v>0.72855634478909925</v>
      </c>
      <c r="I416">
        <f t="shared" si="80"/>
        <v>-5.6726787810782824E-2</v>
      </c>
      <c r="J416" s="2"/>
    </row>
    <row r="417" spans="1:11" x14ac:dyDescent="0.3">
      <c r="A417">
        <v>2006</v>
      </c>
      <c r="B417" t="s">
        <v>9</v>
      </c>
      <c r="C417">
        <v>2002</v>
      </c>
      <c r="D417">
        <v>271</v>
      </c>
      <c r="E417">
        <v>2</v>
      </c>
      <c r="F417">
        <v>5</v>
      </c>
      <c r="G417">
        <v>242.8208946</v>
      </c>
      <c r="H417">
        <v>0.70188499571125473</v>
      </c>
      <c r="I417">
        <f t="shared" si="80"/>
        <v>0.18502035121987312</v>
      </c>
      <c r="J417" s="2"/>
    </row>
    <row r="418" spans="1:11" x14ac:dyDescent="0.3">
      <c r="A418">
        <v>2006</v>
      </c>
      <c r="B418" t="s">
        <v>9</v>
      </c>
      <c r="C418">
        <v>2002</v>
      </c>
      <c r="D418">
        <v>272</v>
      </c>
      <c r="E418">
        <v>3</v>
      </c>
      <c r="F418">
        <v>5</v>
      </c>
      <c r="G418">
        <v>250.63524530000001</v>
      </c>
      <c r="H418">
        <v>0.68339676769832736</v>
      </c>
      <c r="I418">
        <f t="shared" si="80"/>
        <v>0.46240973812801056</v>
      </c>
      <c r="J418" s="2"/>
    </row>
    <row r="419" spans="1:11" x14ac:dyDescent="0.3">
      <c r="A419">
        <v>2006</v>
      </c>
      <c r="B419" t="s">
        <v>9</v>
      </c>
      <c r="C419">
        <v>2002</v>
      </c>
      <c r="D419">
        <v>273</v>
      </c>
      <c r="E419">
        <v>4</v>
      </c>
      <c r="F419">
        <v>5</v>
      </c>
      <c r="G419">
        <v>258.74312579999997</v>
      </c>
      <c r="H419">
        <v>0.66889178779311864</v>
      </c>
      <c r="I419">
        <f t="shared" si="80"/>
        <v>0.75021867931354391</v>
      </c>
      <c r="J419" s="2"/>
    </row>
    <row r="420" spans="1:11" x14ac:dyDescent="0.3">
      <c r="A420">
        <v>2006</v>
      </c>
      <c r="B420" t="s">
        <v>9</v>
      </c>
      <c r="C420">
        <v>2002</v>
      </c>
      <c r="D420">
        <v>274</v>
      </c>
      <c r="E420">
        <v>5</v>
      </c>
      <c r="F420">
        <v>5</v>
      </c>
      <c r="G420">
        <v>269.06372570000002</v>
      </c>
      <c r="H420">
        <v>0.6705693122291142</v>
      </c>
      <c r="I420">
        <f t="shared" si="80"/>
        <v>1.116573478156293</v>
      </c>
      <c r="J420" s="2"/>
    </row>
    <row r="421" spans="1:11" x14ac:dyDescent="0.3">
      <c r="A421">
        <v>2006</v>
      </c>
      <c r="B421" t="s">
        <v>9</v>
      </c>
      <c r="C421">
        <v>2002</v>
      </c>
      <c r="D421">
        <v>275</v>
      </c>
      <c r="E421">
        <v>6</v>
      </c>
      <c r="F421">
        <v>5</v>
      </c>
      <c r="G421">
        <v>275.8400456</v>
      </c>
      <c r="H421">
        <v>0.65789211672377201</v>
      </c>
      <c r="I421">
        <f t="shared" si="80"/>
        <v>1.357115436754901</v>
      </c>
      <c r="J421" s="2"/>
    </row>
    <row r="422" spans="1:11" x14ac:dyDescent="0.3">
      <c r="A422">
        <v>2011</v>
      </c>
      <c r="B422" t="s">
        <v>9</v>
      </c>
      <c r="C422">
        <v>2002</v>
      </c>
      <c r="D422">
        <v>266</v>
      </c>
      <c r="E422">
        <v>-3</v>
      </c>
      <c r="F422">
        <v>5</v>
      </c>
      <c r="G422">
        <v>249.3811379</v>
      </c>
      <c r="H422">
        <v>0.57463224249805267</v>
      </c>
      <c r="I422">
        <f>(G422-AVERAGE(G$422:G$431))/_xlfn.STDEV.S(G$422:G$431)</f>
        <v>-1.4986348692937133</v>
      </c>
      <c r="J422" s="2">
        <f>MAX(I422:I431)/(1-MAX(H422:H431))</f>
        <v>5.944669513871216</v>
      </c>
      <c r="K422">
        <f>MAX(G425:G431)-AVERAGE(G422:G424)</f>
        <v>82.747273466666684</v>
      </c>
    </row>
    <row r="423" spans="1:11" x14ac:dyDescent="0.3">
      <c r="A423">
        <v>2011</v>
      </c>
      <c r="B423" t="s">
        <v>9</v>
      </c>
      <c r="C423">
        <v>2002</v>
      </c>
      <c r="D423">
        <v>267</v>
      </c>
      <c r="E423">
        <v>-2</v>
      </c>
      <c r="F423">
        <v>5</v>
      </c>
      <c r="G423">
        <v>250.0832303</v>
      </c>
      <c r="H423">
        <v>0.5653282657727885</v>
      </c>
      <c r="I423">
        <f t="shared" ref="I423:I431" si="81">(G423-AVERAGE(G$422:G$431))/_xlfn.STDEV.S(G$422:G$431)</f>
        <v>-1.4764044704157062</v>
      </c>
      <c r="J423" s="2"/>
    </row>
    <row r="424" spans="1:11" x14ac:dyDescent="0.3">
      <c r="A424">
        <v>2011</v>
      </c>
      <c r="B424" t="s">
        <v>9</v>
      </c>
      <c r="C424">
        <v>2002</v>
      </c>
      <c r="D424">
        <v>268</v>
      </c>
      <c r="E424">
        <v>-1</v>
      </c>
      <c r="F424">
        <v>5</v>
      </c>
      <c r="G424">
        <v>273.07405199999999</v>
      </c>
      <c r="H424">
        <v>0.67823334912077538</v>
      </c>
      <c r="I424">
        <f t="shared" si="81"/>
        <v>-0.74844453676005418</v>
      </c>
      <c r="J424" s="2"/>
    </row>
    <row r="425" spans="1:11" x14ac:dyDescent="0.3">
      <c r="A425">
        <v>2011</v>
      </c>
      <c r="B425" t="s">
        <v>9</v>
      </c>
      <c r="C425">
        <v>2002</v>
      </c>
      <c r="D425">
        <v>269</v>
      </c>
      <c r="E425">
        <v>0</v>
      </c>
      <c r="F425">
        <v>5</v>
      </c>
      <c r="G425">
        <v>293.06698180000001</v>
      </c>
      <c r="H425">
        <v>0.76804914229729682</v>
      </c>
      <c r="I425">
        <f t="shared" si="81"/>
        <v>-0.11540705594699895</v>
      </c>
      <c r="J425" s="2"/>
    </row>
    <row r="426" spans="1:11" x14ac:dyDescent="0.3">
      <c r="A426">
        <v>2011</v>
      </c>
      <c r="B426" t="s">
        <v>9</v>
      </c>
      <c r="C426">
        <v>2002</v>
      </c>
      <c r="D426">
        <v>270</v>
      </c>
      <c r="E426">
        <v>1</v>
      </c>
      <c r="F426">
        <v>5</v>
      </c>
      <c r="G426">
        <v>294.42005719999997</v>
      </c>
      <c r="H426">
        <v>0.72927241491778383</v>
      </c>
      <c r="I426">
        <f t="shared" si="81"/>
        <v>-7.2564538560372857E-2</v>
      </c>
      <c r="J426" s="2"/>
    </row>
    <row r="427" spans="1:11" x14ac:dyDescent="0.3">
      <c r="A427">
        <v>2011</v>
      </c>
      <c r="B427" t="s">
        <v>9</v>
      </c>
      <c r="C427">
        <v>2002</v>
      </c>
      <c r="D427">
        <v>271</v>
      </c>
      <c r="E427">
        <v>2</v>
      </c>
      <c r="F427">
        <v>5</v>
      </c>
      <c r="G427">
        <v>302.42926510000001</v>
      </c>
      <c r="H427">
        <v>0.70274634106824807</v>
      </c>
      <c r="I427">
        <f t="shared" si="81"/>
        <v>0.18103154980902855</v>
      </c>
      <c r="J427" s="2"/>
    </row>
    <row r="428" spans="1:11" x14ac:dyDescent="0.3">
      <c r="A428">
        <v>2011</v>
      </c>
      <c r="B428" t="s">
        <v>9</v>
      </c>
      <c r="C428">
        <v>2002</v>
      </c>
      <c r="D428">
        <v>272</v>
      </c>
      <c r="E428">
        <v>3</v>
      </c>
      <c r="F428">
        <v>5</v>
      </c>
      <c r="G428">
        <v>311.43284260000001</v>
      </c>
      <c r="H428">
        <v>0.68439353837396399</v>
      </c>
      <c r="I428">
        <f t="shared" si="81"/>
        <v>0.4661124296961327</v>
      </c>
      <c r="J428" s="2"/>
    </row>
    <row r="429" spans="1:11" x14ac:dyDescent="0.3">
      <c r="A429">
        <v>2011</v>
      </c>
      <c r="B429" t="s">
        <v>9</v>
      </c>
      <c r="C429">
        <v>2002</v>
      </c>
      <c r="D429">
        <v>273</v>
      </c>
      <c r="E429">
        <v>4</v>
      </c>
      <c r="F429">
        <v>5</v>
      </c>
      <c r="G429">
        <v>320.7130502</v>
      </c>
      <c r="H429">
        <v>0.66994315403426941</v>
      </c>
      <c r="I429">
        <f t="shared" si="81"/>
        <v>0.75995226704334107</v>
      </c>
      <c r="J429" s="2"/>
    </row>
    <row r="430" spans="1:11" x14ac:dyDescent="0.3">
      <c r="A430">
        <v>2011</v>
      </c>
      <c r="B430" t="s">
        <v>9</v>
      </c>
      <c r="C430">
        <v>2002</v>
      </c>
      <c r="D430">
        <v>274</v>
      </c>
      <c r="E430">
        <v>5</v>
      </c>
      <c r="F430">
        <v>5</v>
      </c>
      <c r="G430">
        <v>332.2575971</v>
      </c>
      <c r="H430">
        <v>0.67164181703302672</v>
      </c>
      <c r="I430">
        <f t="shared" si="81"/>
        <v>1.125488031926793</v>
      </c>
      <c r="J430" s="2"/>
    </row>
    <row r="431" spans="1:11" x14ac:dyDescent="0.3">
      <c r="A431">
        <v>2011</v>
      </c>
      <c r="B431" t="s">
        <v>9</v>
      </c>
      <c r="C431">
        <v>2002</v>
      </c>
      <c r="D431">
        <v>275</v>
      </c>
      <c r="E431">
        <v>6</v>
      </c>
      <c r="F431">
        <v>5</v>
      </c>
      <c r="G431">
        <v>340.2600802</v>
      </c>
      <c r="H431">
        <v>0.65901228398128664</v>
      </c>
      <c r="I431">
        <f t="shared" si="81"/>
        <v>1.3788711925015402</v>
      </c>
      <c r="J431" s="2"/>
    </row>
    <row r="432" spans="1:11" x14ac:dyDescent="0.3">
      <c r="A432">
        <v>2016</v>
      </c>
      <c r="B432" t="s">
        <v>9</v>
      </c>
      <c r="C432">
        <v>2002</v>
      </c>
      <c r="D432">
        <v>266</v>
      </c>
      <c r="E432">
        <v>-3</v>
      </c>
      <c r="F432">
        <v>5</v>
      </c>
      <c r="G432">
        <v>264.79287579999999</v>
      </c>
      <c r="H432">
        <v>0.5746084636124057</v>
      </c>
      <c r="I432">
        <f>(G432-AVERAGE(G$432:G$441))/_xlfn.STDEV.S(G$432:G$441)</f>
        <v>-1.4987291291351574</v>
      </c>
      <c r="J432" s="2">
        <f>MAX(I432:I441)/(1-MAX(H432:H441))</f>
        <v>5.9527410939599044</v>
      </c>
      <c r="K432">
        <f>MAX(G435:G441)-AVERAGE(G432:G434)</f>
        <v>83.306105266666691</v>
      </c>
    </row>
    <row r="433" spans="1:11" x14ac:dyDescent="0.3">
      <c r="A433">
        <v>2016</v>
      </c>
      <c r="B433" t="s">
        <v>9</v>
      </c>
      <c r="C433">
        <v>2002</v>
      </c>
      <c r="D433">
        <v>267</v>
      </c>
      <c r="E433">
        <v>-2</v>
      </c>
      <c r="F433">
        <v>5</v>
      </c>
      <c r="G433">
        <v>265.54502989999997</v>
      </c>
      <c r="H433">
        <v>0.5652990428018253</v>
      </c>
      <c r="I433">
        <f t="shared" ref="I433:I441" si="82">(G433-AVERAGE(G$432:G$441))/_xlfn.STDEV.S(G$432:G$441)</f>
        <v>-1.4750591508111977</v>
      </c>
      <c r="J433" s="2"/>
    </row>
    <row r="434" spans="1:11" x14ac:dyDescent="0.3">
      <c r="A434">
        <v>2016</v>
      </c>
      <c r="B434" t="s">
        <v>9</v>
      </c>
      <c r="C434">
        <v>2002</v>
      </c>
      <c r="D434">
        <v>268</v>
      </c>
      <c r="E434">
        <v>-1</v>
      </c>
      <c r="F434">
        <v>5</v>
      </c>
      <c r="G434">
        <v>288.67868859999999</v>
      </c>
      <c r="H434">
        <v>0.67818435524732001</v>
      </c>
      <c r="I434">
        <f t="shared" si="82"/>
        <v>-0.7470524830513664</v>
      </c>
      <c r="J434" s="2"/>
    </row>
    <row r="435" spans="1:11" x14ac:dyDescent="0.3">
      <c r="A435">
        <v>2016</v>
      </c>
      <c r="B435" t="s">
        <v>9</v>
      </c>
      <c r="C435">
        <v>2002</v>
      </c>
      <c r="D435">
        <v>269</v>
      </c>
      <c r="E435">
        <v>0</v>
      </c>
      <c r="F435">
        <v>5</v>
      </c>
      <c r="G435">
        <v>308.73646630000002</v>
      </c>
      <c r="H435">
        <v>0.76795086687213387</v>
      </c>
      <c r="I435">
        <f t="shared" si="82"/>
        <v>-0.11584251771871167</v>
      </c>
      <c r="J435" s="2"/>
    </row>
    <row r="436" spans="1:11" x14ac:dyDescent="0.3">
      <c r="A436">
        <v>2016</v>
      </c>
      <c r="B436" t="s">
        <v>9</v>
      </c>
      <c r="C436">
        <v>2002</v>
      </c>
      <c r="D436">
        <v>270</v>
      </c>
      <c r="E436">
        <v>1</v>
      </c>
      <c r="F436">
        <v>5</v>
      </c>
      <c r="G436">
        <v>310.060337</v>
      </c>
      <c r="H436">
        <v>0.72922068433712295</v>
      </c>
      <c r="I436">
        <f t="shared" si="82"/>
        <v>-7.4180854539948479E-2</v>
      </c>
      <c r="J436" s="2"/>
    </row>
    <row r="437" spans="1:11" x14ac:dyDescent="0.3">
      <c r="A437">
        <v>2016</v>
      </c>
      <c r="B437" t="s">
        <v>9</v>
      </c>
      <c r="C437">
        <v>2002</v>
      </c>
      <c r="D437">
        <v>271</v>
      </c>
      <c r="E437">
        <v>2</v>
      </c>
      <c r="F437">
        <v>5</v>
      </c>
      <c r="G437">
        <v>318.11681060000001</v>
      </c>
      <c r="H437">
        <v>0.70271779273250079</v>
      </c>
      <c r="I437">
        <f t="shared" si="82"/>
        <v>0.17935303629380239</v>
      </c>
      <c r="J437" s="2"/>
    </row>
    <row r="438" spans="1:11" x14ac:dyDescent="0.3">
      <c r="A438">
        <v>2016</v>
      </c>
      <c r="B438" t="s">
        <v>9</v>
      </c>
      <c r="C438">
        <v>2002</v>
      </c>
      <c r="D438">
        <v>272</v>
      </c>
      <c r="E438">
        <v>3</v>
      </c>
      <c r="F438">
        <v>5</v>
      </c>
      <c r="G438">
        <v>327.18365160000002</v>
      </c>
      <c r="H438">
        <v>0.68437862039668873</v>
      </c>
      <c r="I438">
        <f t="shared" si="82"/>
        <v>0.46468277116700774</v>
      </c>
      <c r="J438" s="2"/>
    </row>
    <row r="439" spans="1:11" x14ac:dyDescent="0.3">
      <c r="A439">
        <v>2016</v>
      </c>
      <c r="B439" t="s">
        <v>9</v>
      </c>
      <c r="C439">
        <v>2002</v>
      </c>
      <c r="D439">
        <v>273</v>
      </c>
      <c r="E439">
        <v>4</v>
      </c>
      <c r="F439">
        <v>5</v>
      </c>
      <c r="G439">
        <v>336.54677550000002</v>
      </c>
      <c r="H439">
        <v>0.66993704138865673</v>
      </c>
      <c r="I439">
        <f t="shared" si="82"/>
        <v>0.75933640631644628</v>
      </c>
      <c r="J439" s="2"/>
    </row>
    <row r="440" spans="1:11" x14ac:dyDescent="0.3">
      <c r="A440">
        <v>2016</v>
      </c>
      <c r="B440" t="s">
        <v>9</v>
      </c>
      <c r="C440">
        <v>2002</v>
      </c>
      <c r="D440">
        <v>274</v>
      </c>
      <c r="E440">
        <v>5</v>
      </c>
      <c r="F440">
        <v>5</v>
      </c>
      <c r="G440">
        <v>348.20333499999998</v>
      </c>
      <c r="H440">
        <v>0.67164086432717574</v>
      </c>
      <c r="I440">
        <f t="shared" si="82"/>
        <v>1.1261635108910966</v>
      </c>
      <c r="J440" s="2"/>
    </row>
    <row r="441" spans="1:11" x14ac:dyDescent="0.3">
      <c r="A441">
        <v>2016</v>
      </c>
      <c r="B441" t="s">
        <v>9</v>
      </c>
      <c r="C441">
        <v>2002</v>
      </c>
      <c r="D441">
        <v>275</v>
      </c>
      <c r="E441">
        <v>6</v>
      </c>
      <c r="F441">
        <v>5</v>
      </c>
      <c r="G441">
        <v>356.31163670000001</v>
      </c>
      <c r="H441">
        <v>0.65901654875084781</v>
      </c>
      <c r="I441">
        <f t="shared" si="82"/>
        <v>1.3813284105880212</v>
      </c>
      <c r="J441" s="2"/>
    </row>
    <row r="442" spans="1:11" x14ac:dyDescent="0.3">
      <c r="A442">
        <v>2001</v>
      </c>
      <c r="B442" t="s">
        <v>9</v>
      </c>
      <c r="C442">
        <v>2002</v>
      </c>
      <c r="D442">
        <v>266</v>
      </c>
      <c r="E442">
        <v>-3</v>
      </c>
      <c r="F442">
        <v>6</v>
      </c>
      <c r="G442">
        <v>74.116486929999994</v>
      </c>
      <c r="H442">
        <v>0.35855947339835437</v>
      </c>
      <c r="I442">
        <f>(G442-AVERAGE(G$442:G$451))/_xlfn.STDEV.S(G$442:G$451)</f>
        <v>-1.5668824847960716</v>
      </c>
      <c r="J442" s="2">
        <f>MAX(I442:I451)/(1-MAX(H442:H451))</f>
        <v>2.7507309584819577</v>
      </c>
      <c r="K442">
        <f>MAX(G445:G451)-AVERAGE(G442:G444)</f>
        <v>25.94486988666668</v>
      </c>
    </row>
    <row r="443" spans="1:11" x14ac:dyDescent="0.3">
      <c r="A443">
        <v>2001</v>
      </c>
      <c r="B443" t="s">
        <v>9</v>
      </c>
      <c r="C443">
        <v>2002</v>
      </c>
      <c r="D443">
        <v>267</v>
      </c>
      <c r="E443">
        <v>-2</v>
      </c>
      <c r="F443">
        <v>6</v>
      </c>
      <c r="G443">
        <v>72.607629430000003</v>
      </c>
      <c r="H443">
        <v>0.34971963193057554</v>
      </c>
      <c r="I443">
        <f t="shared" ref="I443:I451" si="83">(G443-AVERAGE(G$442:G$451))/_xlfn.STDEV.S(G$442:G$451)</f>
        <v>-1.7094482069529435</v>
      </c>
      <c r="J443" s="2"/>
    </row>
    <row r="444" spans="1:11" x14ac:dyDescent="0.3">
      <c r="A444">
        <v>2001</v>
      </c>
      <c r="B444" t="s">
        <v>9</v>
      </c>
      <c r="C444">
        <v>2002</v>
      </c>
      <c r="D444">
        <v>268</v>
      </c>
      <c r="E444">
        <v>-1</v>
      </c>
      <c r="F444">
        <v>6</v>
      </c>
      <c r="G444">
        <v>83.263497380000004</v>
      </c>
      <c r="H444">
        <v>0.47141882892178499</v>
      </c>
      <c r="I444">
        <f t="shared" si="83"/>
        <v>-0.70261919261592098</v>
      </c>
      <c r="J444" s="2"/>
    </row>
    <row r="445" spans="1:11" x14ac:dyDescent="0.3">
      <c r="A445">
        <v>2001</v>
      </c>
      <c r="B445" t="s">
        <v>9</v>
      </c>
      <c r="C445">
        <v>2002</v>
      </c>
      <c r="D445">
        <v>269</v>
      </c>
      <c r="E445">
        <v>0</v>
      </c>
      <c r="F445">
        <v>6</v>
      </c>
      <c r="G445">
        <v>93.08019625</v>
      </c>
      <c r="H445">
        <v>0.59097885638917591</v>
      </c>
      <c r="I445">
        <f t="shared" si="83"/>
        <v>0.22492019635759364</v>
      </c>
      <c r="J445" s="2"/>
    </row>
    <row r="446" spans="1:11" x14ac:dyDescent="0.3">
      <c r="A446">
        <v>2001</v>
      </c>
      <c r="B446" t="s">
        <v>9</v>
      </c>
      <c r="C446">
        <v>2002</v>
      </c>
      <c r="D446">
        <v>270</v>
      </c>
      <c r="E446">
        <v>1</v>
      </c>
      <c r="F446">
        <v>6</v>
      </c>
      <c r="G446">
        <v>92.3408582</v>
      </c>
      <c r="H446">
        <v>0.57435594308977667</v>
      </c>
      <c r="I446">
        <f t="shared" si="83"/>
        <v>0.1550631932832118</v>
      </c>
      <c r="J446" s="2"/>
    </row>
    <row r="447" spans="1:11" x14ac:dyDescent="0.3">
      <c r="A447">
        <v>2001</v>
      </c>
      <c r="B447" t="s">
        <v>9</v>
      </c>
      <c r="C447">
        <v>2002</v>
      </c>
      <c r="D447">
        <v>271</v>
      </c>
      <c r="E447">
        <v>2</v>
      </c>
      <c r="F447">
        <v>6</v>
      </c>
      <c r="G447">
        <v>93.905965649999999</v>
      </c>
      <c r="H447">
        <v>0.55289629225561099</v>
      </c>
      <c r="I447">
        <f t="shared" si="83"/>
        <v>0.30294374122253098</v>
      </c>
      <c r="J447" s="2"/>
    </row>
    <row r="448" spans="1:11" x14ac:dyDescent="0.3">
      <c r="A448">
        <v>2001</v>
      </c>
      <c r="B448" t="s">
        <v>9</v>
      </c>
      <c r="C448">
        <v>2002</v>
      </c>
      <c r="D448">
        <v>272</v>
      </c>
      <c r="E448">
        <v>3</v>
      </c>
      <c r="F448">
        <v>6</v>
      </c>
      <c r="G448">
        <v>95.932529799999998</v>
      </c>
      <c r="H448">
        <v>0.53517672463765131</v>
      </c>
      <c r="I448">
        <f t="shared" si="83"/>
        <v>0.49442542954762364</v>
      </c>
      <c r="J448" s="2"/>
    </row>
    <row r="449" spans="1:11" x14ac:dyDescent="0.3">
      <c r="A449">
        <v>2001</v>
      </c>
      <c r="B449" t="s">
        <v>9</v>
      </c>
      <c r="C449">
        <v>2002</v>
      </c>
      <c r="D449">
        <v>273</v>
      </c>
      <c r="E449">
        <v>4</v>
      </c>
      <c r="F449">
        <v>6</v>
      </c>
      <c r="G449">
        <v>97.949779750000005</v>
      </c>
      <c r="H449">
        <v>0.5191381969420068</v>
      </c>
      <c r="I449">
        <f t="shared" si="83"/>
        <v>0.68502705752950144</v>
      </c>
      <c r="J449" s="2"/>
    </row>
    <row r="450" spans="1:11" x14ac:dyDescent="0.3">
      <c r="A450">
        <v>2001</v>
      </c>
      <c r="B450" t="s">
        <v>9</v>
      </c>
      <c r="C450">
        <v>2002</v>
      </c>
      <c r="D450">
        <v>274</v>
      </c>
      <c r="E450">
        <v>5</v>
      </c>
      <c r="F450">
        <v>6</v>
      </c>
      <c r="G450">
        <v>101.1929744</v>
      </c>
      <c r="H450">
        <v>0.51902142503141291</v>
      </c>
      <c r="I450">
        <f t="shared" si="83"/>
        <v>0.99146314402047531</v>
      </c>
      <c r="J450" s="2"/>
    </row>
    <row r="451" spans="1:11" x14ac:dyDescent="0.3">
      <c r="A451">
        <v>2001</v>
      </c>
      <c r="B451" t="s">
        <v>9</v>
      </c>
      <c r="C451">
        <v>2002</v>
      </c>
      <c r="D451">
        <v>275</v>
      </c>
      <c r="E451">
        <v>6</v>
      </c>
      <c r="F451">
        <v>6</v>
      </c>
      <c r="G451">
        <v>102.6074078</v>
      </c>
      <c r="H451">
        <v>0.50329390256624196</v>
      </c>
      <c r="I451">
        <f t="shared" si="83"/>
        <v>1.1251071224039886</v>
      </c>
      <c r="J451" s="2"/>
    </row>
    <row r="452" spans="1:11" x14ac:dyDescent="0.3">
      <c r="A452">
        <v>2006</v>
      </c>
      <c r="B452" t="s">
        <v>9</v>
      </c>
      <c r="C452">
        <v>2002</v>
      </c>
      <c r="D452">
        <v>266</v>
      </c>
      <c r="E452">
        <v>-3</v>
      </c>
      <c r="F452">
        <v>6</v>
      </c>
      <c r="G452">
        <v>186.24822069999999</v>
      </c>
      <c r="H452">
        <v>0.36403241842012379</v>
      </c>
      <c r="I452">
        <f>(G452-AVERAGE(G$452:G$461))/_xlfn.STDEV.S(G$452:G$461)</f>
        <v>-1.6259071797220706</v>
      </c>
      <c r="J452" s="2">
        <f>MAX(I452:I461)/(1-MAX(H452:H461))</f>
        <v>2.5003959348869889</v>
      </c>
      <c r="K452">
        <f>MAX(G455:G461)-AVERAGE(G452:G454)</f>
        <v>25.41940169999998</v>
      </c>
    </row>
    <row r="453" spans="1:11" x14ac:dyDescent="0.3">
      <c r="A453">
        <v>2006</v>
      </c>
      <c r="B453" t="s">
        <v>9</v>
      </c>
      <c r="C453">
        <v>2002</v>
      </c>
      <c r="D453">
        <v>267</v>
      </c>
      <c r="E453">
        <v>-2</v>
      </c>
      <c r="F453">
        <v>6</v>
      </c>
      <c r="G453">
        <v>185.15758640000001</v>
      </c>
      <c r="H453">
        <v>0.35518655671740851</v>
      </c>
      <c r="I453">
        <f t="shared" ref="I453:I461" si="84">(G453-AVERAGE(G$452:G$461))/_xlfn.STDEV.S(G$452:G$461)</f>
        <v>-1.726924673721957</v>
      </c>
      <c r="J453" s="2"/>
    </row>
    <row r="454" spans="1:11" x14ac:dyDescent="0.3">
      <c r="A454">
        <v>2006</v>
      </c>
      <c r="B454" t="s">
        <v>9</v>
      </c>
      <c r="C454">
        <v>2002</v>
      </c>
      <c r="D454">
        <v>268</v>
      </c>
      <c r="E454">
        <v>-1</v>
      </c>
      <c r="F454">
        <v>6</v>
      </c>
      <c r="G454">
        <v>196.4881968</v>
      </c>
      <c r="H454">
        <v>0.47654690816777395</v>
      </c>
      <c r="I454">
        <f t="shared" si="84"/>
        <v>-0.67745294144921131</v>
      </c>
      <c r="J454" s="2"/>
    </row>
    <row r="455" spans="1:11" x14ac:dyDescent="0.3">
      <c r="A455">
        <v>2006</v>
      </c>
      <c r="B455" t="s">
        <v>9</v>
      </c>
      <c r="C455">
        <v>2002</v>
      </c>
      <c r="D455">
        <v>269</v>
      </c>
      <c r="E455">
        <v>0</v>
      </c>
      <c r="F455">
        <v>6</v>
      </c>
      <c r="G455">
        <v>206.98046429999999</v>
      </c>
      <c r="H455">
        <v>0.59566989028135464</v>
      </c>
      <c r="I455">
        <f t="shared" si="84"/>
        <v>0.29436920757587942</v>
      </c>
      <c r="J455" s="2"/>
    </row>
    <row r="456" spans="1:11" x14ac:dyDescent="0.3">
      <c r="A456">
        <v>2006</v>
      </c>
      <c r="B456" t="s">
        <v>9</v>
      </c>
      <c r="C456">
        <v>2002</v>
      </c>
      <c r="D456">
        <v>270</v>
      </c>
      <c r="E456">
        <v>1</v>
      </c>
      <c r="F456">
        <v>6</v>
      </c>
      <c r="G456">
        <v>206.1146516</v>
      </c>
      <c r="H456">
        <v>0.57905340216810697</v>
      </c>
      <c r="I456">
        <f t="shared" si="84"/>
        <v>0.21417529727315329</v>
      </c>
      <c r="J456" s="2"/>
    </row>
    <row r="457" spans="1:11" x14ac:dyDescent="0.3">
      <c r="A457">
        <v>2006</v>
      </c>
      <c r="B457" t="s">
        <v>9</v>
      </c>
      <c r="C457">
        <v>2002</v>
      </c>
      <c r="D457">
        <v>271</v>
      </c>
      <c r="E457">
        <v>2</v>
      </c>
      <c r="F457">
        <v>6</v>
      </c>
      <c r="G457">
        <v>207.67954470000001</v>
      </c>
      <c r="H457">
        <v>0.5578780140650379</v>
      </c>
      <c r="I457">
        <f t="shared" si="84"/>
        <v>0.35911992201099407</v>
      </c>
      <c r="J457" s="2"/>
    </row>
    <row r="458" spans="1:11" x14ac:dyDescent="0.3">
      <c r="A458">
        <v>2006</v>
      </c>
      <c r="B458" t="s">
        <v>9</v>
      </c>
      <c r="C458">
        <v>2002</v>
      </c>
      <c r="D458">
        <v>272</v>
      </c>
      <c r="E458">
        <v>3</v>
      </c>
      <c r="F458">
        <v>6</v>
      </c>
      <c r="G458">
        <v>209.47983389999999</v>
      </c>
      <c r="H458">
        <v>0.54041055110158831</v>
      </c>
      <c r="I458">
        <f t="shared" si="84"/>
        <v>0.52586756919122868</v>
      </c>
      <c r="J458" s="2"/>
    </row>
    <row r="459" spans="1:11" x14ac:dyDescent="0.3">
      <c r="A459">
        <v>2006</v>
      </c>
      <c r="B459" t="s">
        <v>9</v>
      </c>
      <c r="C459">
        <v>2002</v>
      </c>
      <c r="D459">
        <v>273</v>
      </c>
      <c r="E459">
        <v>4</v>
      </c>
      <c r="F459">
        <v>6</v>
      </c>
      <c r="G459">
        <v>211.18056709999999</v>
      </c>
      <c r="H459">
        <v>0.52456774153589136</v>
      </c>
      <c r="I459">
        <f t="shared" si="84"/>
        <v>0.68339407081180992</v>
      </c>
      <c r="J459" s="2"/>
    </row>
    <row r="460" spans="1:11" x14ac:dyDescent="0.3">
      <c r="A460">
        <v>2006</v>
      </c>
      <c r="B460" t="s">
        <v>9</v>
      </c>
      <c r="C460">
        <v>2002</v>
      </c>
      <c r="D460">
        <v>274</v>
      </c>
      <c r="E460">
        <v>5</v>
      </c>
      <c r="F460">
        <v>6</v>
      </c>
      <c r="G460">
        <v>213.9766343</v>
      </c>
      <c r="H460">
        <v>0.52475920531799247</v>
      </c>
      <c r="I460">
        <f t="shared" si="84"/>
        <v>0.94237336533728588</v>
      </c>
      <c r="J460" s="2"/>
    </row>
    <row r="461" spans="1:11" x14ac:dyDescent="0.3">
      <c r="A461">
        <v>2006</v>
      </c>
      <c r="B461" t="s">
        <v>9</v>
      </c>
      <c r="C461">
        <v>2002</v>
      </c>
      <c r="D461">
        <v>275</v>
      </c>
      <c r="E461">
        <v>6</v>
      </c>
      <c r="F461">
        <v>6</v>
      </c>
      <c r="G461">
        <v>214.71740299999999</v>
      </c>
      <c r="H461">
        <v>0.50935278700261155</v>
      </c>
      <c r="I461">
        <f t="shared" si="84"/>
        <v>1.0109853626929111</v>
      </c>
      <c r="J461" s="2"/>
    </row>
    <row r="462" spans="1:11" x14ac:dyDescent="0.3">
      <c r="A462">
        <v>2011</v>
      </c>
      <c r="B462" t="s">
        <v>9</v>
      </c>
      <c r="C462">
        <v>2002</v>
      </c>
      <c r="D462">
        <v>266</v>
      </c>
      <c r="E462">
        <v>-3</v>
      </c>
      <c r="F462">
        <v>6</v>
      </c>
      <c r="G462">
        <v>259.07016179999999</v>
      </c>
      <c r="H462">
        <v>0.38736292319676291</v>
      </c>
      <c r="I462">
        <f>(G462-AVERAGE(G$462:G$471))/_xlfn.STDEV.S(G$462:G$471)</f>
        <v>-1.6105626862036002</v>
      </c>
      <c r="J462" s="2">
        <f>MAX(I462:I471)/(1-MAX(H462:H471))</f>
        <v>2.9578142630316897</v>
      </c>
      <c r="K462">
        <f>MAX(G465:G471)-AVERAGE(G462:G464)</f>
        <v>38.495021966666684</v>
      </c>
    </row>
    <row r="463" spans="1:11" x14ac:dyDescent="0.3">
      <c r="A463">
        <v>2011</v>
      </c>
      <c r="B463" t="s">
        <v>9</v>
      </c>
      <c r="C463">
        <v>2002</v>
      </c>
      <c r="D463">
        <v>267</v>
      </c>
      <c r="E463">
        <v>-2</v>
      </c>
      <c r="F463">
        <v>6</v>
      </c>
      <c r="G463">
        <v>259.0735143</v>
      </c>
      <c r="H463">
        <v>0.37853105537571258</v>
      </c>
      <c r="I463">
        <f t="shared" ref="I463:I471" si="85">(G463-AVERAGE(G$462:G$471))/_xlfn.STDEV.S(G$462:G$471)</f>
        <v>-1.6103484822908414</v>
      </c>
      <c r="J463" s="2"/>
    </row>
    <row r="464" spans="1:11" x14ac:dyDescent="0.3">
      <c r="A464">
        <v>2011</v>
      </c>
      <c r="B464" t="s">
        <v>9</v>
      </c>
      <c r="C464">
        <v>2002</v>
      </c>
      <c r="D464">
        <v>268</v>
      </c>
      <c r="E464">
        <v>-1</v>
      </c>
      <c r="F464">
        <v>6</v>
      </c>
      <c r="G464">
        <v>272.8983715</v>
      </c>
      <c r="H464">
        <v>0.49838384128112112</v>
      </c>
      <c r="I464">
        <f t="shared" si="85"/>
        <v>-0.72702603469453198</v>
      </c>
      <c r="J464" s="2"/>
    </row>
    <row r="465" spans="1:11" x14ac:dyDescent="0.3">
      <c r="A465">
        <v>2011</v>
      </c>
      <c r="B465" t="s">
        <v>9</v>
      </c>
      <c r="C465">
        <v>2002</v>
      </c>
      <c r="D465">
        <v>269</v>
      </c>
      <c r="E465">
        <v>0</v>
      </c>
      <c r="F465">
        <v>6</v>
      </c>
      <c r="G465">
        <v>285.6967545</v>
      </c>
      <c r="H465">
        <v>0.61335855771066172</v>
      </c>
      <c r="I465">
        <f t="shared" si="85"/>
        <v>9.0711091504138711E-2</v>
      </c>
      <c r="J465" s="2"/>
    </row>
    <row r="466" spans="1:11" x14ac:dyDescent="0.3">
      <c r="A466">
        <v>2011</v>
      </c>
      <c r="B466" t="s">
        <v>9</v>
      </c>
      <c r="C466">
        <v>2002</v>
      </c>
      <c r="D466">
        <v>270</v>
      </c>
      <c r="E466">
        <v>1</v>
      </c>
      <c r="F466">
        <v>6</v>
      </c>
      <c r="G466">
        <v>285.94310990000002</v>
      </c>
      <c r="H466">
        <v>0.5942072106928783</v>
      </c>
      <c r="I466">
        <f t="shared" si="85"/>
        <v>0.10645167035847884</v>
      </c>
      <c r="J466" s="2"/>
    </row>
    <row r="467" spans="1:11" x14ac:dyDescent="0.3">
      <c r="A467">
        <v>2011</v>
      </c>
      <c r="B467" t="s">
        <v>9</v>
      </c>
      <c r="C467">
        <v>2002</v>
      </c>
      <c r="D467">
        <v>271</v>
      </c>
      <c r="E467">
        <v>2</v>
      </c>
      <c r="F467">
        <v>6</v>
      </c>
      <c r="G467">
        <v>289.29144150000002</v>
      </c>
      <c r="H467">
        <v>0.5727991550630207</v>
      </c>
      <c r="I467">
        <f t="shared" si="85"/>
        <v>0.32038924826532789</v>
      </c>
      <c r="J467" s="2"/>
    </row>
    <row r="468" spans="1:11" x14ac:dyDescent="0.3">
      <c r="A468">
        <v>2011</v>
      </c>
      <c r="B468" t="s">
        <v>9</v>
      </c>
      <c r="C468">
        <v>2002</v>
      </c>
      <c r="D468">
        <v>272</v>
      </c>
      <c r="E468">
        <v>3</v>
      </c>
      <c r="F468">
        <v>6</v>
      </c>
      <c r="G468">
        <v>292.72596270000003</v>
      </c>
      <c r="H468">
        <v>0.55566189250181974</v>
      </c>
      <c r="I468">
        <f t="shared" si="85"/>
        <v>0.53983380590643104</v>
      </c>
      <c r="J468" s="2"/>
    </row>
    <row r="469" spans="1:11" x14ac:dyDescent="0.3">
      <c r="A469">
        <v>2011</v>
      </c>
      <c r="B469" t="s">
        <v>9</v>
      </c>
      <c r="C469">
        <v>2002</v>
      </c>
      <c r="D469">
        <v>273</v>
      </c>
      <c r="E469">
        <v>4</v>
      </c>
      <c r="F469">
        <v>6</v>
      </c>
      <c r="G469">
        <v>295.8211996</v>
      </c>
      <c r="H469">
        <v>0.54013958325725631</v>
      </c>
      <c r="I469">
        <f t="shared" si="85"/>
        <v>0.73760020557661288</v>
      </c>
      <c r="J469" s="2"/>
    </row>
    <row r="470" spans="1:11" x14ac:dyDescent="0.3">
      <c r="A470">
        <v>2011</v>
      </c>
      <c r="B470" t="s">
        <v>9</v>
      </c>
      <c r="C470">
        <v>2002</v>
      </c>
      <c r="D470">
        <v>274</v>
      </c>
      <c r="E470">
        <v>5</v>
      </c>
      <c r="F470">
        <v>6</v>
      </c>
      <c r="G470">
        <v>300.07415479999997</v>
      </c>
      <c r="H470">
        <v>0.54029904960347919</v>
      </c>
      <c r="I470">
        <f t="shared" si="85"/>
        <v>1.0093376088954285</v>
      </c>
      <c r="J470" s="2"/>
    </row>
    <row r="471" spans="1:11" x14ac:dyDescent="0.3">
      <c r="A471">
        <v>2011</v>
      </c>
      <c r="B471" t="s">
        <v>9</v>
      </c>
      <c r="C471">
        <v>2002</v>
      </c>
      <c r="D471">
        <v>275</v>
      </c>
      <c r="E471">
        <v>6</v>
      </c>
      <c r="F471">
        <v>6</v>
      </c>
      <c r="G471">
        <v>302.17570449999999</v>
      </c>
      <c r="H471">
        <v>0.52513135509781028</v>
      </c>
      <c r="I471">
        <f t="shared" si="85"/>
        <v>1.1436135726825487</v>
      </c>
      <c r="J471" s="2"/>
    </row>
    <row r="472" spans="1:11" x14ac:dyDescent="0.3">
      <c r="A472">
        <v>2016</v>
      </c>
      <c r="B472" t="s">
        <v>9</v>
      </c>
      <c r="C472">
        <v>2002</v>
      </c>
      <c r="D472">
        <v>266</v>
      </c>
      <c r="E472">
        <v>-3</v>
      </c>
      <c r="F472">
        <v>6</v>
      </c>
      <c r="G472">
        <v>284.41733900000003</v>
      </c>
      <c r="H472">
        <v>0.38820412153660011</v>
      </c>
      <c r="I472">
        <f>(G472-AVERAGE(G$472:G$481))/_xlfn.STDEV.S(G$472:G$481)</f>
        <v>-1.6137537237901778</v>
      </c>
      <c r="J472" s="2">
        <f>MAX(I472:I481)/(1-MAX(H472:H481))</f>
        <v>3.0525345106311219</v>
      </c>
      <c r="K472">
        <f>MAX(G475:G481)-AVERAGE(G472:G474)</f>
        <v>43.245053133333329</v>
      </c>
    </row>
    <row r="473" spans="1:11" x14ac:dyDescent="0.3">
      <c r="A473">
        <v>2016</v>
      </c>
      <c r="B473" t="s">
        <v>9</v>
      </c>
      <c r="C473">
        <v>2002</v>
      </c>
      <c r="D473">
        <v>267</v>
      </c>
      <c r="E473">
        <v>-2</v>
      </c>
      <c r="F473">
        <v>6</v>
      </c>
      <c r="G473">
        <v>285.05449320000002</v>
      </c>
      <c r="H473">
        <v>0.37954450137802687</v>
      </c>
      <c r="I473">
        <f t="shared" ref="I473:I481" si="86">(G473-AVERAGE(G$472:G$481))/_xlfn.STDEV.S(G$472:G$481)</f>
        <v>-1.5771606480830842</v>
      </c>
      <c r="J473" s="2"/>
    </row>
    <row r="474" spans="1:11" x14ac:dyDescent="0.3">
      <c r="A474">
        <v>2016</v>
      </c>
      <c r="B474" t="s">
        <v>9</v>
      </c>
      <c r="C474">
        <v>2002</v>
      </c>
      <c r="D474">
        <v>268</v>
      </c>
      <c r="E474">
        <v>-1</v>
      </c>
      <c r="F474">
        <v>6</v>
      </c>
      <c r="G474">
        <v>299.76554010000001</v>
      </c>
      <c r="H474">
        <v>0.4995764959106106</v>
      </c>
      <c r="I474">
        <f t="shared" si="86"/>
        <v>-0.73227497842524458</v>
      </c>
      <c r="J474" s="2"/>
    </row>
    <row r="475" spans="1:11" x14ac:dyDescent="0.3">
      <c r="A475">
        <v>2016</v>
      </c>
      <c r="B475" t="s">
        <v>9</v>
      </c>
      <c r="C475">
        <v>2002</v>
      </c>
      <c r="D475">
        <v>269</v>
      </c>
      <c r="E475">
        <v>0</v>
      </c>
      <c r="F475">
        <v>6</v>
      </c>
      <c r="G475">
        <v>313.24375370000001</v>
      </c>
      <c r="H475">
        <v>0.61477174899521492</v>
      </c>
      <c r="I475">
        <f t="shared" si="86"/>
        <v>4.1806540084999365E-2</v>
      </c>
      <c r="J475" s="2"/>
    </row>
    <row r="476" spans="1:11" x14ac:dyDescent="0.3">
      <c r="A476">
        <v>2016</v>
      </c>
      <c r="B476" t="s">
        <v>9</v>
      </c>
      <c r="C476">
        <v>2002</v>
      </c>
      <c r="D476">
        <v>270</v>
      </c>
      <c r="E476">
        <v>1</v>
      </c>
      <c r="F476">
        <v>6</v>
      </c>
      <c r="G476">
        <v>314.21977679999998</v>
      </c>
      <c r="H476">
        <v>0.59543928433242821</v>
      </c>
      <c r="I476">
        <f t="shared" si="86"/>
        <v>9.7861553439962612E-2</v>
      </c>
      <c r="J476" s="2"/>
    </row>
    <row r="477" spans="1:11" x14ac:dyDescent="0.3">
      <c r="A477">
        <v>2016</v>
      </c>
      <c r="B477" t="s">
        <v>9</v>
      </c>
      <c r="C477">
        <v>2002</v>
      </c>
      <c r="D477">
        <v>271</v>
      </c>
      <c r="E477">
        <v>2</v>
      </c>
      <c r="F477">
        <v>6</v>
      </c>
      <c r="G477">
        <v>317.87248369999998</v>
      </c>
      <c r="H477">
        <v>0.57370570974109436</v>
      </c>
      <c r="I477">
        <f t="shared" si="86"/>
        <v>0.30764402074147829</v>
      </c>
      <c r="J477" s="2"/>
    </row>
    <row r="478" spans="1:11" x14ac:dyDescent="0.3">
      <c r="A478">
        <v>2016</v>
      </c>
      <c r="B478" t="s">
        <v>9</v>
      </c>
      <c r="C478">
        <v>2002</v>
      </c>
      <c r="D478">
        <v>272</v>
      </c>
      <c r="E478">
        <v>3</v>
      </c>
      <c r="F478">
        <v>6</v>
      </c>
      <c r="G478">
        <v>321.80862500000001</v>
      </c>
      <c r="H478">
        <v>0.55621771434824974</v>
      </c>
      <c r="I478">
        <f t="shared" si="86"/>
        <v>0.53370470838148631</v>
      </c>
      <c r="J478" s="2"/>
    </row>
    <row r="479" spans="1:11" x14ac:dyDescent="0.3">
      <c r="A479">
        <v>2016</v>
      </c>
      <c r="B479" t="s">
        <v>9</v>
      </c>
      <c r="C479">
        <v>2002</v>
      </c>
      <c r="D479">
        <v>273</v>
      </c>
      <c r="E479">
        <v>4</v>
      </c>
      <c r="F479">
        <v>6</v>
      </c>
      <c r="G479">
        <v>325.47021480000001</v>
      </c>
      <c r="H479">
        <v>0.5406214124371107</v>
      </c>
      <c r="I479">
        <f t="shared" si="86"/>
        <v>0.74399733889341269</v>
      </c>
      <c r="J479" s="2"/>
    </row>
    <row r="480" spans="1:11" x14ac:dyDescent="0.3">
      <c r="A480">
        <v>2016</v>
      </c>
      <c r="B480" t="s">
        <v>9</v>
      </c>
      <c r="C480">
        <v>2002</v>
      </c>
      <c r="D480">
        <v>274</v>
      </c>
      <c r="E480">
        <v>5</v>
      </c>
      <c r="F480">
        <v>6</v>
      </c>
      <c r="G480">
        <v>330.31516269999997</v>
      </c>
      <c r="H480">
        <v>0.5408650798065372</v>
      </c>
      <c r="I480">
        <f t="shared" si="86"/>
        <v>1.0222526580949862</v>
      </c>
      <c r="J480" s="2"/>
    </row>
    <row r="481" spans="1:11" x14ac:dyDescent="0.3">
      <c r="A481">
        <v>2016</v>
      </c>
      <c r="B481" t="s">
        <v>9</v>
      </c>
      <c r="C481">
        <v>2002</v>
      </c>
      <c r="D481">
        <v>275</v>
      </c>
      <c r="E481">
        <v>6</v>
      </c>
      <c r="F481">
        <v>6</v>
      </c>
      <c r="G481">
        <v>332.99084390000002</v>
      </c>
      <c r="H481">
        <v>0.52577993406386336</v>
      </c>
      <c r="I481">
        <f t="shared" si="86"/>
        <v>1.1759225306621746</v>
      </c>
      <c r="J481" s="2"/>
    </row>
    <row r="482" spans="1:11" x14ac:dyDescent="0.3">
      <c r="A482" s="1">
        <v>2001</v>
      </c>
      <c r="B482" s="1" t="s">
        <v>10</v>
      </c>
      <c r="C482" s="1">
        <v>2004</v>
      </c>
      <c r="D482" s="1">
        <v>257</v>
      </c>
      <c r="E482" s="1">
        <v>-3</v>
      </c>
      <c r="F482" s="1">
        <v>1</v>
      </c>
      <c r="G482" s="1">
        <v>789.22092829999997</v>
      </c>
      <c r="H482" s="1">
        <v>0.58642935221959014</v>
      </c>
      <c r="I482">
        <f>(G482-AVERAGE(G$482:G$491))/_xlfn.STDEV.S(G$482:G$491)</f>
        <v>-1.0707267912716638</v>
      </c>
      <c r="J482" s="2">
        <f>MAX(I482:I491)/(1-MAX(H482:H491))</f>
        <v>5.471535054463577</v>
      </c>
      <c r="K482">
        <f>MAX(G485:G491)-AVERAGE(G482:G484)</f>
        <v>42.060971366666763</v>
      </c>
    </row>
    <row r="483" spans="1:11" x14ac:dyDescent="0.3">
      <c r="A483" s="1">
        <v>2001</v>
      </c>
      <c r="B483" s="1" t="s">
        <v>10</v>
      </c>
      <c r="C483" s="1">
        <v>2004</v>
      </c>
      <c r="D483" s="1">
        <v>258</v>
      </c>
      <c r="E483" s="1">
        <v>-2</v>
      </c>
      <c r="F483" s="1">
        <v>1</v>
      </c>
      <c r="G483" s="1">
        <v>784.36076479999997</v>
      </c>
      <c r="H483" s="1">
        <v>0.58040933236256687</v>
      </c>
      <c r="I483">
        <f t="shared" ref="I483:I491" si="87">(G483-AVERAGE(G$482:G$491))/_xlfn.STDEV.S(G$482:G$491)</f>
        <v>-1.3906753272234889</v>
      </c>
      <c r="J483" s="2"/>
    </row>
    <row r="484" spans="1:11" x14ac:dyDescent="0.3">
      <c r="A484" s="1">
        <v>2001</v>
      </c>
      <c r="B484" s="1" t="s">
        <v>10</v>
      </c>
      <c r="C484" s="1">
        <v>2004</v>
      </c>
      <c r="D484" s="1">
        <v>259</v>
      </c>
      <c r="E484" s="1">
        <v>-1</v>
      </c>
      <c r="F484" s="1">
        <v>1</v>
      </c>
      <c r="G484" s="1">
        <v>780.70736550000004</v>
      </c>
      <c r="H484" s="1">
        <v>0.57479214819962388</v>
      </c>
      <c r="I484">
        <f t="shared" si="87"/>
        <v>-1.6311815894680413</v>
      </c>
      <c r="J484" s="2"/>
    </row>
    <row r="485" spans="1:11" x14ac:dyDescent="0.3">
      <c r="A485" s="1">
        <v>2001</v>
      </c>
      <c r="B485" s="1" t="s">
        <v>10</v>
      </c>
      <c r="C485" s="1">
        <v>2004</v>
      </c>
      <c r="D485" s="1">
        <v>260</v>
      </c>
      <c r="E485" s="1">
        <v>0</v>
      </c>
      <c r="F485" s="1">
        <v>1</v>
      </c>
      <c r="G485" s="1">
        <v>826.82399090000001</v>
      </c>
      <c r="H485" s="1">
        <v>0.74326883720423642</v>
      </c>
      <c r="I485">
        <f t="shared" si="87"/>
        <v>1.4047135568102158</v>
      </c>
      <c r="J485" s="2"/>
    </row>
    <row r="486" spans="1:11" x14ac:dyDescent="0.3">
      <c r="A486" s="1">
        <v>2001</v>
      </c>
      <c r="B486" s="1" t="s">
        <v>10</v>
      </c>
      <c r="C486" s="1">
        <v>2004</v>
      </c>
      <c r="D486" s="1">
        <v>261</v>
      </c>
      <c r="E486" s="1">
        <v>1</v>
      </c>
      <c r="F486" s="1">
        <v>1</v>
      </c>
      <c r="G486" s="1">
        <v>810.66698050000002</v>
      </c>
      <c r="H486" s="1">
        <v>0.70337278458351149</v>
      </c>
      <c r="I486">
        <f t="shared" si="87"/>
        <v>0.34108435527442177</v>
      </c>
      <c r="J486" s="2"/>
    </row>
    <row r="487" spans="1:11" x14ac:dyDescent="0.3">
      <c r="A487" s="1">
        <v>2001</v>
      </c>
      <c r="B487" s="1" t="s">
        <v>10</v>
      </c>
      <c r="C487" s="1">
        <v>2004</v>
      </c>
      <c r="D487" s="1">
        <v>262</v>
      </c>
      <c r="E487" s="1">
        <v>2</v>
      </c>
      <c r="F487" s="1">
        <v>1</v>
      </c>
      <c r="G487" s="1">
        <v>810.75833969999996</v>
      </c>
      <c r="H487" s="1">
        <v>0.68514797524242343</v>
      </c>
      <c r="I487">
        <f t="shared" si="87"/>
        <v>0.34709860608835252</v>
      </c>
      <c r="J487" s="2"/>
    </row>
    <row r="488" spans="1:11" x14ac:dyDescent="0.3">
      <c r="A488" s="1">
        <v>2001</v>
      </c>
      <c r="B488" s="1" t="s">
        <v>10</v>
      </c>
      <c r="C488" s="1">
        <v>2004</v>
      </c>
      <c r="D488" s="1">
        <v>263</v>
      </c>
      <c r="E488" s="1">
        <v>3</v>
      </c>
      <c r="F488" s="1">
        <v>1</v>
      </c>
      <c r="G488" s="1">
        <v>810.83177369999999</v>
      </c>
      <c r="H488" s="1">
        <v>0.67221789824926925</v>
      </c>
      <c r="I488">
        <f t="shared" si="87"/>
        <v>0.35193282633404854</v>
      </c>
      <c r="J488" s="2"/>
    </row>
    <row r="489" spans="1:11" x14ac:dyDescent="0.3">
      <c r="A489" s="1">
        <v>2001</v>
      </c>
      <c r="B489" s="1" t="s">
        <v>10</v>
      </c>
      <c r="C489" s="1">
        <v>2004</v>
      </c>
      <c r="D489" s="1">
        <v>264</v>
      </c>
      <c r="E489" s="1">
        <v>4</v>
      </c>
      <c r="F489" s="1">
        <v>1</v>
      </c>
      <c r="G489" s="1">
        <v>812.3069931</v>
      </c>
      <c r="H489" s="1">
        <v>0.66185819460246376</v>
      </c>
      <c r="I489">
        <f t="shared" si="87"/>
        <v>0.44904772529531484</v>
      </c>
      <c r="J489" s="2"/>
    </row>
    <row r="490" spans="1:11" x14ac:dyDescent="0.3">
      <c r="A490" s="1">
        <v>2001</v>
      </c>
      <c r="B490" s="1" t="s">
        <v>10</v>
      </c>
      <c r="C490" s="1">
        <v>2004</v>
      </c>
      <c r="D490" s="1">
        <v>265</v>
      </c>
      <c r="E490" s="1">
        <v>5</v>
      </c>
      <c r="F490" s="1">
        <v>1</v>
      </c>
      <c r="G490" s="1">
        <v>813.84390800000006</v>
      </c>
      <c r="H490" s="1">
        <v>0.65288301472535393</v>
      </c>
      <c r="I490">
        <f t="shared" si="87"/>
        <v>0.55022408945210999</v>
      </c>
      <c r="J490" s="2"/>
    </row>
    <row r="491" spans="1:11" x14ac:dyDescent="0.3">
      <c r="A491" s="1">
        <v>2001</v>
      </c>
      <c r="B491" s="1" t="s">
        <v>10</v>
      </c>
      <c r="C491" s="1">
        <v>2004</v>
      </c>
      <c r="D491" s="1">
        <v>266</v>
      </c>
      <c r="E491" s="1">
        <v>6</v>
      </c>
      <c r="F491" s="1">
        <v>1</v>
      </c>
      <c r="G491" s="1">
        <v>815.33649860000003</v>
      </c>
      <c r="H491" s="1">
        <v>0.64467189592604868</v>
      </c>
      <c r="I491">
        <f t="shared" si="87"/>
        <v>0.64848254870876809</v>
      </c>
      <c r="J491" s="2"/>
    </row>
    <row r="492" spans="1:11" x14ac:dyDescent="0.3">
      <c r="A492">
        <v>2006</v>
      </c>
      <c r="B492" t="s">
        <v>10</v>
      </c>
      <c r="C492">
        <v>2004</v>
      </c>
      <c r="D492">
        <v>257</v>
      </c>
      <c r="E492">
        <v>-3</v>
      </c>
      <c r="F492">
        <v>1</v>
      </c>
      <c r="G492">
        <v>943.79410859999996</v>
      </c>
      <c r="H492">
        <v>0.58238272928816825</v>
      </c>
      <c r="I492">
        <f>(G492-AVERAGE(G$492:G$501))/_xlfn.STDEV.S(G$492:G$501)</f>
        <v>-0.75108087167335291</v>
      </c>
      <c r="J492" s="2">
        <f>MAX(I492:I501)/(1-MAX(H492:H501))</f>
        <v>7.3969683727991251</v>
      </c>
      <c r="K492">
        <f>MAX(G495:G501)-AVERAGE(G492:G494)</f>
        <v>44.184135533333347</v>
      </c>
    </row>
    <row r="493" spans="1:11" x14ac:dyDescent="0.3">
      <c r="A493">
        <v>2006</v>
      </c>
      <c r="B493" t="s">
        <v>10</v>
      </c>
      <c r="C493">
        <v>2004</v>
      </c>
      <c r="D493">
        <v>258</v>
      </c>
      <c r="E493">
        <v>-2</v>
      </c>
      <c r="F493">
        <v>1</v>
      </c>
      <c r="G493">
        <v>936.89177329999995</v>
      </c>
      <c r="H493">
        <v>0.5764802052210013</v>
      </c>
      <c r="I493">
        <f t="shared" ref="I493:I501" si="88">(G493-AVERAGE(G$492:G$501))/_xlfn.STDEV.S(G$492:G$501)</f>
        <v>-1.2427293590866673</v>
      </c>
      <c r="J493" s="2"/>
    </row>
    <row r="494" spans="1:11" x14ac:dyDescent="0.3">
      <c r="A494">
        <v>2006</v>
      </c>
      <c r="B494" t="s">
        <v>10</v>
      </c>
      <c r="C494">
        <v>2004</v>
      </c>
      <c r="D494">
        <v>259</v>
      </c>
      <c r="E494">
        <v>-1</v>
      </c>
      <c r="F494">
        <v>1</v>
      </c>
      <c r="G494">
        <v>931.58498459999998</v>
      </c>
      <c r="H494">
        <v>0.5709414232499942</v>
      </c>
      <c r="I494">
        <f t="shared" si="88"/>
        <v>-1.6207281846982038</v>
      </c>
      <c r="J494" s="2"/>
    </row>
    <row r="495" spans="1:11" x14ac:dyDescent="0.3">
      <c r="A495">
        <v>2006</v>
      </c>
      <c r="B495" t="s">
        <v>10</v>
      </c>
      <c r="C495">
        <v>2004</v>
      </c>
      <c r="D495">
        <v>260</v>
      </c>
      <c r="E495">
        <v>0</v>
      </c>
      <c r="F495">
        <v>1</v>
      </c>
      <c r="G495">
        <v>981.60775769999998</v>
      </c>
      <c r="H495">
        <v>0.73741151066775812</v>
      </c>
      <c r="I495">
        <f t="shared" si="88"/>
        <v>1.9423587506516937</v>
      </c>
      <c r="J495" s="2"/>
    </row>
    <row r="496" spans="1:11" x14ac:dyDescent="0.3">
      <c r="A496">
        <v>2006</v>
      </c>
      <c r="B496" t="s">
        <v>10</v>
      </c>
      <c r="C496">
        <v>2004</v>
      </c>
      <c r="D496">
        <v>261</v>
      </c>
      <c r="E496">
        <v>1</v>
      </c>
      <c r="F496">
        <v>1</v>
      </c>
      <c r="G496">
        <v>959.91391929999998</v>
      </c>
      <c r="H496">
        <v>0.69932824154635387</v>
      </c>
      <c r="I496">
        <f t="shared" si="88"/>
        <v>0.39712190370383926</v>
      </c>
      <c r="J496" s="2"/>
    </row>
    <row r="497" spans="1:11" x14ac:dyDescent="0.3">
      <c r="A497">
        <v>2006</v>
      </c>
      <c r="B497" t="s">
        <v>10</v>
      </c>
      <c r="C497">
        <v>2004</v>
      </c>
      <c r="D497">
        <v>262</v>
      </c>
      <c r="E497">
        <v>2</v>
      </c>
      <c r="F497">
        <v>1</v>
      </c>
      <c r="G497">
        <v>958.35450920000005</v>
      </c>
      <c r="H497">
        <v>0.68179855990909533</v>
      </c>
      <c r="I497">
        <f t="shared" si="88"/>
        <v>0.28604621937392749</v>
      </c>
      <c r="J497" s="2"/>
    </row>
    <row r="498" spans="1:11" x14ac:dyDescent="0.3">
      <c r="A498">
        <v>2006</v>
      </c>
      <c r="B498" t="s">
        <v>10</v>
      </c>
      <c r="C498">
        <v>2004</v>
      </c>
      <c r="D498">
        <v>263</v>
      </c>
      <c r="E498">
        <v>3</v>
      </c>
      <c r="F498">
        <v>1</v>
      </c>
      <c r="G498">
        <v>957.07615899999996</v>
      </c>
      <c r="H498">
        <v>0.66920861061997039</v>
      </c>
      <c r="I498">
        <f t="shared" si="88"/>
        <v>0.19499023398669887</v>
      </c>
      <c r="J498" s="2"/>
    </row>
    <row r="499" spans="1:11" x14ac:dyDescent="0.3">
      <c r="A499">
        <v>2006</v>
      </c>
      <c r="B499" t="s">
        <v>10</v>
      </c>
      <c r="C499">
        <v>2004</v>
      </c>
      <c r="D499">
        <v>264</v>
      </c>
      <c r="E499">
        <v>4</v>
      </c>
      <c r="F499">
        <v>1</v>
      </c>
      <c r="G499">
        <v>957.41712219999999</v>
      </c>
      <c r="H499">
        <v>0.65892966850075174</v>
      </c>
      <c r="I499">
        <f t="shared" si="88"/>
        <v>0.21927680284457796</v>
      </c>
      <c r="J499" s="2"/>
    </row>
    <row r="500" spans="1:11" x14ac:dyDescent="0.3">
      <c r="A500">
        <v>2006</v>
      </c>
      <c r="B500" t="s">
        <v>10</v>
      </c>
      <c r="C500">
        <v>2004</v>
      </c>
      <c r="D500">
        <v>265</v>
      </c>
      <c r="E500">
        <v>5</v>
      </c>
      <c r="F500">
        <v>1</v>
      </c>
      <c r="G500">
        <v>958.03117420000001</v>
      </c>
      <c r="H500">
        <v>0.65002705536024297</v>
      </c>
      <c r="I500">
        <f t="shared" si="88"/>
        <v>0.26301529480006552</v>
      </c>
      <c r="J500" s="2"/>
    </row>
    <row r="501" spans="1:11" x14ac:dyDescent="0.3">
      <c r="A501">
        <v>2006</v>
      </c>
      <c r="B501" t="s">
        <v>10</v>
      </c>
      <c r="C501">
        <v>2004</v>
      </c>
      <c r="D501">
        <v>266</v>
      </c>
      <c r="E501">
        <v>6</v>
      </c>
      <c r="F501">
        <v>1</v>
      </c>
      <c r="G501">
        <v>958.71507699999995</v>
      </c>
      <c r="H501">
        <v>0.64183227468036608</v>
      </c>
      <c r="I501">
        <f t="shared" si="88"/>
        <v>0.31172921009735649</v>
      </c>
      <c r="J501" s="2"/>
    </row>
    <row r="502" spans="1:11" x14ac:dyDescent="0.3">
      <c r="A502">
        <v>2011</v>
      </c>
      <c r="B502" t="s">
        <v>10</v>
      </c>
      <c r="C502">
        <v>2004</v>
      </c>
      <c r="D502">
        <v>257</v>
      </c>
      <c r="E502">
        <v>-3</v>
      </c>
      <c r="F502">
        <v>1</v>
      </c>
      <c r="G502">
        <v>1166.1286130000001</v>
      </c>
      <c r="H502">
        <v>0.60500727366366069</v>
      </c>
      <c r="I502">
        <f>(G502-AVERAGE(G$502:G$511))/_xlfn.STDEV.S(G$502:G$511)</f>
        <v>-0.34849173485132234</v>
      </c>
      <c r="J502" s="2">
        <f>MAX(I502:I511)/(1-MAX(H502:H511))</f>
        <v>9.3344588087905915</v>
      </c>
      <c r="K502">
        <f>MAX(G505:G511)-AVERAGE(G502:G504)</f>
        <v>44.251694666666708</v>
      </c>
    </row>
    <row r="503" spans="1:11" x14ac:dyDescent="0.3">
      <c r="A503">
        <v>2011</v>
      </c>
      <c r="B503" t="s">
        <v>10</v>
      </c>
      <c r="C503">
        <v>2004</v>
      </c>
      <c r="D503">
        <v>258</v>
      </c>
      <c r="E503">
        <v>-2</v>
      </c>
      <c r="F503">
        <v>1</v>
      </c>
      <c r="G503">
        <v>1157.050426</v>
      </c>
      <c r="H503">
        <v>0.59918706047677706</v>
      </c>
      <c r="I503">
        <f t="shared" ref="I503:I511" si="89">(G503-AVERAGE(G$502:G$511))/_xlfn.STDEV.S(G$502:G$511)</f>
        <v>-1.0153948920754596</v>
      </c>
      <c r="J503" s="2"/>
    </row>
    <row r="504" spans="1:11" x14ac:dyDescent="0.3">
      <c r="A504">
        <v>2011</v>
      </c>
      <c r="B504" t="s">
        <v>10</v>
      </c>
      <c r="C504">
        <v>2004</v>
      </c>
      <c r="D504">
        <v>259</v>
      </c>
      <c r="E504">
        <v>-1</v>
      </c>
      <c r="F504">
        <v>1</v>
      </c>
      <c r="G504">
        <v>1149.738871</v>
      </c>
      <c r="H504">
        <v>0.59371884217385407</v>
      </c>
      <c r="I504">
        <f t="shared" si="89"/>
        <v>-1.5525174600196856</v>
      </c>
      <c r="J504" s="2"/>
    </row>
    <row r="505" spans="1:11" x14ac:dyDescent="0.3">
      <c r="A505">
        <v>2011</v>
      </c>
      <c r="B505" t="s">
        <v>10</v>
      </c>
      <c r="C505">
        <v>2004</v>
      </c>
      <c r="D505">
        <v>260</v>
      </c>
      <c r="E505">
        <v>0</v>
      </c>
      <c r="F505">
        <v>1</v>
      </c>
      <c r="G505">
        <v>1201.8909980000001</v>
      </c>
      <c r="H505">
        <v>0.75588407532540625</v>
      </c>
      <c r="I505">
        <f t="shared" si="89"/>
        <v>2.2786900434448221</v>
      </c>
      <c r="J505" s="2"/>
    </row>
    <row r="506" spans="1:11" x14ac:dyDescent="0.3">
      <c r="A506">
        <v>2011</v>
      </c>
      <c r="B506" t="s">
        <v>10</v>
      </c>
      <c r="C506">
        <v>2004</v>
      </c>
      <c r="D506">
        <v>261</v>
      </c>
      <c r="E506">
        <v>1</v>
      </c>
      <c r="F506">
        <v>1</v>
      </c>
      <c r="G506">
        <v>1176.7863070000001</v>
      </c>
      <c r="H506">
        <v>0.71591613638008422</v>
      </c>
      <c r="I506">
        <f t="shared" si="89"/>
        <v>0.43444540637838408</v>
      </c>
      <c r="J506" s="2"/>
    </row>
    <row r="507" spans="1:11" x14ac:dyDescent="0.3">
      <c r="A507">
        <v>2011</v>
      </c>
      <c r="B507" t="s">
        <v>10</v>
      </c>
      <c r="C507">
        <v>2004</v>
      </c>
      <c r="D507">
        <v>262</v>
      </c>
      <c r="E507">
        <v>2</v>
      </c>
      <c r="F507">
        <v>1</v>
      </c>
      <c r="G507">
        <v>1173.9197380000001</v>
      </c>
      <c r="H507">
        <v>0.6981248934558052</v>
      </c>
      <c r="I507">
        <f t="shared" si="89"/>
        <v>0.22386107753597961</v>
      </c>
      <c r="J507" s="2"/>
    </row>
    <row r="508" spans="1:11" x14ac:dyDescent="0.3">
      <c r="A508">
        <v>2011</v>
      </c>
      <c r="B508" t="s">
        <v>10</v>
      </c>
      <c r="C508">
        <v>2004</v>
      </c>
      <c r="D508">
        <v>263</v>
      </c>
      <c r="E508">
        <v>3</v>
      </c>
      <c r="F508">
        <v>1</v>
      </c>
      <c r="G508">
        <v>1171.65554</v>
      </c>
      <c r="H508">
        <v>0.68548081614478618</v>
      </c>
      <c r="I508">
        <f t="shared" si="89"/>
        <v>5.752821891777557E-2</v>
      </c>
      <c r="J508" s="2"/>
    </row>
    <row r="509" spans="1:11" x14ac:dyDescent="0.3">
      <c r="A509">
        <v>2011</v>
      </c>
      <c r="B509" t="s">
        <v>10</v>
      </c>
      <c r="C509">
        <v>2004</v>
      </c>
      <c r="D509">
        <v>264</v>
      </c>
      <c r="E509">
        <v>4</v>
      </c>
      <c r="F509">
        <v>1</v>
      </c>
      <c r="G509">
        <v>1170.7472230000001</v>
      </c>
      <c r="H509">
        <v>0.67492789253146346</v>
      </c>
      <c r="I509">
        <f t="shared" si="89"/>
        <v>-9.1987029951882734E-3</v>
      </c>
      <c r="J509" s="2"/>
    </row>
    <row r="510" spans="1:11" x14ac:dyDescent="0.3">
      <c r="A510">
        <v>2011</v>
      </c>
      <c r="B510" t="s">
        <v>10</v>
      </c>
      <c r="C510">
        <v>2004</v>
      </c>
      <c r="D510">
        <v>265</v>
      </c>
      <c r="E510">
        <v>5</v>
      </c>
      <c r="F510">
        <v>1</v>
      </c>
      <c r="G510">
        <v>1170.5259000000001</v>
      </c>
      <c r="H510">
        <v>0.66605430535838273</v>
      </c>
      <c r="I510">
        <f t="shared" si="89"/>
        <v>-2.5457566958478069E-2</v>
      </c>
      <c r="J510" s="2"/>
    </row>
    <row r="511" spans="1:11" x14ac:dyDescent="0.3">
      <c r="A511">
        <v>2011</v>
      </c>
      <c r="B511" t="s">
        <v>10</v>
      </c>
      <c r="C511">
        <v>2004</v>
      </c>
      <c r="D511">
        <v>266</v>
      </c>
      <c r="E511">
        <v>6</v>
      </c>
      <c r="F511">
        <v>1</v>
      </c>
      <c r="G511">
        <v>1170.2807829999999</v>
      </c>
      <c r="H511">
        <v>0.65801162054081874</v>
      </c>
      <c r="I511">
        <f t="shared" si="89"/>
        <v>-4.3464389376810811E-2</v>
      </c>
      <c r="J511" s="2"/>
    </row>
    <row r="512" spans="1:11" x14ac:dyDescent="0.3">
      <c r="A512">
        <v>2016</v>
      </c>
      <c r="B512" t="s">
        <v>10</v>
      </c>
      <c r="C512">
        <v>2004</v>
      </c>
      <c r="D512">
        <v>257</v>
      </c>
      <c r="E512">
        <v>-3</v>
      </c>
      <c r="F512">
        <v>1</v>
      </c>
      <c r="G512">
        <v>1188.005375</v>
      </c>
      <c r="H512">
        <v>0.6157736073130976</v>
      </c>
      <c r="I512">
        <f>(G512-AVERAGE(G$512:G$521))/_xlfn.STDEV.S(G$512:G$521)</f>
        <v>-0.37885112532805043</v>
      </c>
      <c r="J512" s="2">
        <f>MAX(I512:I521)/(1-MAX(H512:H521))</f>
        <v>9.756369850731172</v>
      </c>
      <c r="K512">
        <f>MAX(G515:G521)-AVERAGE(G512:G514)</f>
        <v>45.374809666666806</v>
      </c>
    </row>
    <row r="513" spans="1:11" x14ac:dyDescent="0.3">
      <c r="A513">
        <v>2016</v>
      </c>
      <c r="B513" t="s">
        <v>10</v>
      </c>
      <c r="C513">
        <v>2004</v>
      </c>
      <c r="D513">
        <v>258</v>
      </c>
      <c r="E513">
        <v>-2</v>
      </c>
      <c r="F513">
        <v>1</v>
      </c>
      <c r="G513">
        <v>1178.9585059999999</v>
      </c>
      <c r="H513">
        <v>0.60993299178199145</v>
      </c>
      <c r="I513">
        <f t="shared" ref="I513:I521" si="90">(G513-AVERAGE(G$512:G$521))/_xlfn.STDEV.S(G$512:G$521)</f>
        <v>-1.0293539979058743</v>
      </c>
      <c r="J513" s="2"/>
    </row>
    <row r="514" spans="1:11" x14ac:dyDescent="0.3">
      <c r="A514">
        <v>2016</v>
      </c>
      <c r="B514" t="s">
        <v>10</v>
      </c>
      <c r="C514">
        <v>2004</v>
      </c>
      <c r="D514">
        <v>259</v>
      </c>
      <c r="E514">
        <v>-1</v>
      </c>
      <c r="F514">
        <v>1</v>
      </c>
      <c r="G514">
        <v>1171.7320199999999</v>
      </c>
      <c r="H514">
        <v>0.6044623032881471</v>
      </c>
      <c r="I514">
        <f t="shared" si="90"/>
        <v>-1.5489646943405673</v>
      </c>
      <c r="J514" s="2"/>
    </row>
    <row r="515" spans="1:11" x14ac:dyDescent="0.3">
      <c r="A515">
        <v>2016</v>
      </c>
      <c r="B515" t="s">
        <v>10</v>
      </c>
      <c r="C515">
        <v>2004</v>
      </c>
      <c r="D515">
        <v>260</v>
      </c>
      <c r="E515">
        <v>0</v>
      </c>
      <c r="F515">
        <v>1</v>
      </c>
      <c r="G515">
        <v>1224.94011</v>
      </c>
      <c r="H515">
        <v>0.76662518467731822</v>
      </c>
      <c r="I515">
        <f t="shared" si="90"/>
        <v>2.2768910121341679</v>
      </c>
      <c r="J515" s="2"/>
    </row>
    <row r="516" spans="1:11" x14ac:dyDescent="0.3">
      <c r="A516">
        <v>2016</v>
      </c>
      <c r="B516" t="s">
        <v>10</v>
      </c>
      <c r="C516">
        <v>2004</v>
      </c>
      <c r="D516">
        <v>261</v>
      </c>
      <c r="E516">
        <v>1</v>
      </c>
      <c r="F516">
        <v>1</v>
      </c>
      <c r="G516">
        <v>1198.9999419999999</v>
      </c>
      <c r="H516">
        <v>0.72580814276805183</v>
      </c>
      <c r="I516">
        <f t="shared" si="90"/>
        <v>0.4116983361761794</v>
      </c>
      <c r="J516" s="2"/>
    </row>
    <row r="517" spans="1:11" x14ac:dyDescent="0.3">
      <c r="A517">
        <v>2016</v>
      </c>
      <c r="B517" t="s">
        <v>10</v>
      </c>
      <c r="C517">
        <v>2004</v>
      </c>
      <c r="D517">
        <v>262</v>
      </c>
      <c r="E517">
        <v>2</v>
      </c>
      <c r="F517">
        <v>1</v>
      </c>
      <c r="G517">
        <v>1196.1211969999999</v>
      </c>
      <c r="H517">
        <v>0.70768450936692917</v>
      </c>
      <c r="I517">
        <f t="shared" si="90"/>
        <v>0.20470607267385257</v>
      </c>
      <c r="J517" s="2"/>
    </row>
    <row r="518" spans="1:11" x14ac:dyDescent="0.3">
      <c r="A518">
        <v>2016</v>
      </c>
      <c r="B518" t="s">
        <v>10</v>
      </c>
      <c r="C518">
        <v>2004</v>
      </c>
      <c r="D518">
        <v>263</v>
      </c>
      <c r="E518">
        <v>3</v>
      </c>
      <c r="F518">
        <v>1</v>
      </c>
      <c r="G518">
        <v>1193.86562</v>
      </c>
      <c r="H518">
        <v>0.69452638888430451</v>
      </c>
      <c r="I518">
        <f t="shared" si="90"/>
        <v>4.2521860896230439E-2</v>
      </c>
      <c r="J518" s="2"/>
    </row>
    <row r="519" spans="1:11" x14ac:dyDescent="0.3">
      <c r="A519">
        <v>2016</v>
      </c>
      <c r="B519" t="s">
        <v>10</v>
      </c>
      <c r="C519">
        <v>2004</v>
      </c>
      <c r="D519">
        <v>264</v>
      </c>
      <c r="E519">
        <v>4</v>
      </c>
      <c r="F519">
        <v>1</v>
      </c>
      <c r="G519">
        <v>1193.4198690000001</v>
      </c>
      <c r="H519">
        <v>0.68406105385033666</v>
      </c>
      <c r="I519">
        <f t="shared" si="90"/>
        <v>1.0470738463218585E-2</v>
      </c>
      <c r="J519" s="2"/>
    </row>
    <row r="520" spans="1:11" x14ac:dyDescent="0.3">
      <c r="A520">
        <v>2016</v>
      </c>
      <c r="B520" t="s">
        <v>10</v>
      </c>
      <c r="C520">
        <v>2004</v>
      </c>
      <c r="D520">
        <v>265</v>
      </c>
      <c r="E520">
        <v>5</v>
      </c>
      <c r="F520">
        <v>1</v>
      </c>
      <c r="G520">
        <v>1193.3588130000001</v>
      </c>
      <c r="H520">
        <v>0.67515439370613617</v>
      </c>
      <c r="I520">
        <f t="shared" si="90"/>
        <v>6.0805894085438029E-3</v>
      </c>
      <c r="J520" s="2"/>
    </row>
    <row r="521" spans="1:11" x14ac:dyDescent="0.3">
      <c r="A521">
        <v>2016</v>
      </c>
      <c r="B521" t="s">
        <v>10</v>
      </c>
      <c r="C521">
        <v>2004</v>
      </c>
      <c r="D521">
        <v>266</v>
      </c>
      <c r="E521">
        <v>6</v>
      </c>
      <c r="F521">
        <v>1</v>
      </c>
      <c r="G521">
        <v>1193.3410200000001</v>
      </c>
      <c r="H521">
        <v>0.66713785897650402</v>
      </c>
      <c r="I521">
        <f t="shared" si="90"/>
        <v>4.8012078222992869E-3</v>
      </c>
      <c r="J521" s="2"/>
    </row>
    <row r="522" spans="1:11" x14ac:dyDescent="0.3">
      <c r="A522">
        <v>2001</v>
      </c>
      <c r="B522" t="s">
        <v>10</v>
      </c>
      <c r="C522">
        <v>2004</v>
      </c>
      <c r="D522">
        <v>257</v>
      </c>
      <c r="E522">
        <v>-3</v>
      </c>
      <c r="F522">
        <v>2</v>
      </c>
      <c r="G522">
        <v>422.64037059999998</v>
      </c>
      <c r="H522">
        <v>0.55050167748026468</v>
      </c>
      <c r="I522">
        <f>(G522-AVERAGE(G$522:G$531))/_xlfn.STDEV.S(G$522:G$531)</f>
        <v>-1.4549899562226967</v>
      </c>
      <c r="J522" s="2">
        <f>MAX(I522:I531)/(1-MAX(H522:H531))</f>
        <v>4.3880850910726243</v>
      </c>
      <c r="K522">
        <f>MAX(G525:G531)-AVERAGE(G522:G524)</f>
        <v>73.203328800000008</v>
      </c>
    </row>
    <row r="523" spans="1:11" x14ac:dyDescent="0.3">
      <c r="A523">
        <v>2001</v>
      </c>
      <c r="B523" t="s">
        <v>10</v>
      </c>
      <c r="C523">
        <v>2004</v>
      </c>
      <c r="D523">
        <v>258</v>
      </c>
      <c r="E523">
        <v>-2</v>
      </c>
      <c r="F523">
        <v>2</v>
      </c>
      <c r="G523">
        <v>425.15982409999998</v>
      </c>
      <c r="H523">
        <v>0.54406515306296355</v>
      </c>
      <c r="I523">
        <f t="shared" ref="I523:I531" si="91">(G523-AVERAGE(G$522:G$531))/_xlfn.STDEV.S(G$522:G$531)</f>
        <v>-1.3659085180947574</v>
      </c>
      <c r="J523" s="2"/>
    </row>
    <row r="524" spans="1:11" x14ac:dyDescent="0.3">
      <c r="A524">
        <v>2001</v>
      </c>
      <c r="B524" t="s">
        <v>10</v>
      </c>
      <c r="C524">
        <v>2004</v>
      </c>
      <c r="D524">
        <v>259</v>
      </c>
      <c r="E524">
        <v>-1</v>
      </c>
      <c r="F524">
        <v>2</v>
      </c>
      <c r="G524">
        <v>428.56435049999999</v>
      </c>
      <c r="H524">
        <v>0.53810398500927492</v>
      </c>
      <c r="I524">
        <f t="shared" si="91"/>
        <v>-1.2455331637345612</v>
      </c>
      <c r="J524" s="2"/>
    </row>
    <row r="525" spans="1:11" x14ac:dyDescent="0.3">
      <c r="A525">
        <v>2001</v>
      </c>
      <c r="B525" t="s">
        <v>10</v>
      </c>
      <c r="C525">
        <v>2004</v>
      </c>
      <c r="D525">
        <v>260</v>
      </c>
      <c r="E525">
        <v>0</v>
      </c>
      <c r="F525">
        <v>2</v>
      </c>
      <c r="G525">
        <v>470.470258</v>
      </c>
      <c r="H525">
        <v>0.71905616660883309</v>
      </c>
      <c r="I525">
        <f t="shared" si="91"/>
        <v>0.23615264874675632</v>
      </c>
      <c r="J525" s="2"/>
    </row>
    <row r="526" spans="1:11" x14ac:dyDescent="0.3">
      <c r="A526">
        <v>2001</v>
      </c>
      <c r="B526" t="s">
        <v>10</v>
      </c>
      <c r="C526">
        <v>2004</v>
      </c>
      <c r="D526">
        <v>261</v>
      </c>
      <c r="E526">
        <v>1</v>
      </c>
      <c r="F526">
        <v>2</v>
      </c>
      <c r="G526">
        <v>465.59706399999999</v>
      </c>
      <c r="H526">
        <v>0.67948261058348247</v>
      </c>
      <c r="I526">
        <f t="shared" si="91"/>
        <v>6.3848960745987046E-2</v>
      </c>
      <c r="J526" s="2"/>
    </row>
    <row r="527" spans="1:11" x14ac:dyDescent="0.3">
      <c r="A527">
        <v>2001</v>
      </c>
      <c r="B527" t="s">
        <v>10</v>
      </c>
      <c r="C527">
        <v>2004</v>
      </c>
      <c r="D527">
        <v>262</v>
      </c>
      <c r="E527">
        <v>2</v>
      </c>
      <c r="F527">
        <v>2</v>
      </c>
      <c r="G527">
        <v>471.77858700000002</v>
      </c>
      <c r="H527">
        <v>0.65927992107963851</v>
      </c>
      <c r="I527">
        <f t="shared" si="91"/>
        <v>0.28241181918371422</v>
      </c>
      <c r="J527" s="2"/>
    </row>
    <row r="528" spans="1:11" x14ac:dyDescent="0.3">
      <c r="A528">
        <v>2001</v>
      </c>
      <c r="B528" t="s">
        <v>10</v>
      </c>
      <c r="C528">
        <v>2004</v>
      </c>
      <c r="D528">
        <v>263</v>
      </c>
      <c r="E528">
        <v>3</v>
      </c>
      <c r="F528">
        <v>2</v>
      </c>
      <c r="G528">
        <v>478.14217630000002</v>
      </c>
      <c r="H528">
        <v>0.64512294216460675</v>
      </c>
      <c r="I528">
        <f t="shared" si="91"/>
        <v>0.50741207677908828</v>
      </c>
      <c r="J528" s="2"/>
    </row>
    <row r="529" spans="1:11" x14ac:dyDescent="0.3">
      <c r="A529">
        <v>2001</v>
      </c>
      <c r="B529" t="s">
        <v>10</v>
      </c>
      <c r="C529">
        <v>2004</v>
      </c>
      <c r="D529">
        <v>264</v>
      </c>
      <c r="E529">
        <v>4</v>
      </c>
      <c r="F529">
        <v>2</v>
      </c>
      <c r="G529">
        <v>485.0659412</v>
      </c>
      <c r="H529">
        <v>0.6334513737135089</v>
      </c>
      <c r="I529">
        <f t="shared" si="91"/>
        <v>0.75221871224656012</v>
      </c>
      <c r="J529" s="2"/>
    </row>
    <row r="530" spans="1:11" x14ac:dyDescent="0.3">
      <c r="A530">
        <v>2001</v>
      </c>
      <c r="B530" t="s">
        <v>10</v>
      </c>
      <c r="C530">
        <v>2004</v>
      </c>
      <c r="D530">
        <v>265</v>
      </c>
      <c r="E530">
        <v>5</v>
      </c>
      <c r="F530">
        <v>2</v>
      </c>
      <c r="G530">
        <v>491.83575339999999</v>
      </c>
      <c r="H530">
        <v>0.62345493537267282</v>
      </c>
      <c r="I530">
        <f t="shared" si="91"/>
        <v>0.99158197361735656</v>
      </c>
      <c r="J530" s="2"/>
    </row>
    <row r="531" spans="1:11" x14ac:dyDescent="0.3">
      <c r="A531">
        <v>2001</v>
      </c>
      <c r="B531" t="s">
        <v>10</v>
      </c>
      <c r="C531">
        <v>2004</v>
      </c>
      <c r="D531">
        <v>266</v>
      </c>
      <c r="E531">
        <v>6</v>
      </c>
      <c r="F531">
        <v>2</v>
      </c>
      <c r="G531">
        <v>498.65817720000001</v>
      </c>
      <c r="H531">
        <v>0.61428194294889826</v>
      </c>
      <c r="I531">
        <f t="shared" si="91"/>
        <v>1.2328054467325709</v>
      </c>
      <c r="J531" s="2"/>
    </row>
    <row r="532" spans="1:11" x14ac:dyDescent="0.3">
      <c r="A532">
        <v>2006</v>
      </c>
      <c r="B532" t="s">
        <v>10</v>
      </c>
      <c r="C532">
        <v>2004</v>
      </c>
      <c r="D532">
        <v>257</v>
      </c>
      <c r="E532">
        <v>-3</v>
      </c>
      <c r="F532">
        <v>2</v>
      </c>
      <c r="G532">
        <v>485.899429</v>
      </c>
      <c r="H532">
        <v>0.54925087120876626</v>
      </c>
      <c r="I532">
        <f>(G532-AVERAGE(G$532:G$541))/_xlfn.STDEV.S(G$532:G$541)</f>
        <v>-1.4630552661473029</v>
      </c>
      <c r="J532" s="2">
        <f>MAX(I532:I541)/(1-MAX(H532:H541))</f>
        <v>4.3697381261402075</v>
      </c>
      <c r="K532">
        <f>MAX(G535:G541)-AVERAGE(G532:G534)</f>
        <v>75.684029800000019</v>
      </c>
    </row>
    <row r="533" spans="1:11" x14ac:dyDescent="0.3">
      <c r="A533">
        <v>2006</v>
      </c>
      <c r="B533" t="s">
        <v>10</v>
      </c>
      <c r="C533">
        <v>2004</v>
      </c>
      <c r="D533">
        <v>258</v>
      </c>
      <c r="E533">
        <v>-2</v>
      </c>
      <c r="F533">
        <v>2</v>
      </c>
      <c r="G533">
        <v>488.79573540000001</v>
      </c>
      <c r="H533">
        <v>0.54282501932194827</v>
      </c>
      <c r="I533">
        <f t="shared" ref="I533:I541" si="92">(G533-AVERAGE(G$532:G$541))/_xlfn.STDEV.S(G$532:G$541)</f>
        <v>-1.3640247350514079</v>
      </c>
      <c r="J533" s="2"/>
    </row>
    <row r="534" spans="1:11" x14ac:dyDescent="0.3">
      <c r="A534">
        <v>2006</v>
      </c>
      <c r="B534" t="s">
        <v>10</v>
      </c>
      <c r="C534">
        <v>2004</v>
      </c>
      <c r="D534">
        <v>259</v>
      </c>
      <c r="E534">
        <v>-1</v>
      </c>
      <c r="F534">
        <v>2</v>
      </c>
      <c r="G534">
        <v>492.57504469999998</v>
      </c>
      <c r="H534">
        <v>0.53686672948400471</v>
      </c>
      <c r="I534">
        <f t="shared" si="92"/>
        <v>-1.2348025618881509</v>
      </c>
      <c r="J534" s="2"/>
    </row>
    <row r="535" spans="1:11" x14ac:dyDescent="0.3">
      <c r="A535">
        <v>2006</v>
      </c>
      <c r="B535" t="s">
        <v>10</v>
      </c>
      <c r="C535">
        <v>2004</v>
      </c>
      <c r="D535">
        <v>260</v>
      </c>
      <c r="E535">
        <v>0</v>
      </c>
      <c r="F535">
        <v>2</v>
      </c>
      <c r="G535">
        <v>535.21470050000005</v>
      </c>
      <c r="H535">
        <v>0.71764255677077249</v>
      </c>
      <c r="I535">
        <f t="shared" si="92"/>
        <v>0.22313288293223932</v>
      </c>
      <c r="J535" s="2"/>
    </row>
    <row r="536" spans="1:11" x14ac:dyDescent="0.3">
      <c r="A536">
        <v>2006</v>
      </c>
      <c r="B536" t="s">
        <v>10</v>
      </c>
      <c r="C536">
        <v>2004</v>
      </c>
      <c r="D536">
        <v>261</v>
      </c>
      <c r="E536">
        <v>1</v>
      </c>
      <c r="F536">
        <v>2</v>
      </c>
      <c r="G536">
        <v>530.50277830000005</v>
      </c>
      <c r="H536">
        <v>0.67833375058415035</v>
      </c>
      <c r="I536">
        <f t="shared" si="92"/>
        <v>6.2022802193359025E-2</v>
      </c>
      <c r="J536" s="2"/>
    </row>
    <row r="537" spans="1:11" x14ac:dyDescent="0.3">
      <c r="A537">
        <v>2006</v>
      </c>
      <c r="B537" t="s">
        <v>10</v>
      </c>
      <c r="C537">
        <v>2004</v>
      </c>
      <c r="D537">
        <v>262</v>
      </c>
      <c r="E537">
        <v>2</v>
      </c>
      <c r="F537">
        <v>2</v>
      </c>
      <c r="G537">
        <v>536.99499660000004</v>
      </c>
      <c r="H537">
        <v>0.65823557016399603</v>
      </c>
      <c r="I537">
        <f t="shared" si="92"/>
        <v>0.28400478111640526</v>
      </c>
      <c r="J537" s="2"/>
    </row>
    <row r="538" spans="1:11" x14ac:dyDescent="0.3">
      <c r="A538">
        <v>2006</v>
      </c>
      <c r="B538" t="s">
        <v>10</v>
      </c>
      <c r="C538">
        <v>2004</v>
      </c>
      <c r="D538">
        <v>263</v>
      </c>
      <c r="E538">
        <v>3</v>
      </c>
      <c r="F538">
        <v>2</v>
      </c>
      <c r="G538">
        <v>543.61992480000004</v>
      </c>
      <c r="H538">
        <v>0.64413155604259043</v>
      </c>
      <c r="I538">
        <f t="shared" si="92"/>
        <v>0.51052437797886707</v>
      </c>
      <c r="J538" s="2"/>
    </row>
    <row r="539" spans="1:11" x14ac:dyDescent="0.3">
      <c r="A539">
        <v>2006</v>
      </c>
      <c r="B539" t="s">
        <v>10</v>
      </c>
      <c r="C539">
        <v>2004</v>
      </c>
      <c r="D539">
        <v>264</v>
      </c>
      <c r="E539">
        <v>4</v>
      </c>
      <c r="F539">
        <v>2</v>
      </c>
      <c r="G539">
        <v>550.76390679999997</v>
      </c>
      <c r="H539">
        <v>0.63248652596176114</v>
      </c>
      <c r="I539">
        <f t="shared" si="92"/>
        <v>0.75479146643314932</v>
      </c>
      <c r="J539" s="2"/>
    </row>
    <row r="540" spans="1:11" x14ac:dyDescent="0.3">
      <c r="A540">
        <v>2006</v>
      </c>
      <c r="B540" t="s">
        <v>10</v>
      </c>
      <c r="C540">
        <v>2004</v>
      </c>
      <c r="D540">
        <v>265</v>
      </c>
      <c r="E540">
        <v>5</v>
      </c>
      <c r="F540">
        <v>2</v>
      </c>
      <c r="G540">
        <v>557.74760609999998</v>
      </c>
      <c r="H540">
        <v>0.62250454652982512</v>
      </c>
      <c r="I540">
        <f t="shared" si="92"/>
        <v>0.99357816755462858</v>
      </c>
      <c r="J540" s="2"/>
    </row>
    <row r="541" spans="1:11" x14ac:dyDescent="0.3">
      <c r="A541">
        <v>2006</v>
      </c>
      <c r="B541" t="s">
        <v>10</v>
      </c>
      <c r="C541">
        <v>2004</v>
      </c>
      <c r="D541">
        <v>266</v>
      </c>
      <c r="E541">
        <v>6</v>
      </c>
      <c r="F541">
        <v>2</v>
      </c>
      <c r="G541">
        <v>564.77409950000003</v>
      </c>
      <c r="H541">
        <v>0.61333548599773846</v>
      </c>
      <c r="I541">
        <f t="shared" si="92"/>
        <v>1.2338280848782246</v>
      </c>
      <c r="J541" s="2"/>
    </row>
    <row r="542" spans="1:11" x14ac:dyDescent="0.3">
      <c r="A542">
        <v>2011</v>
      </c>
      <c r="B542" t="s">
        <v>10</v>
      </c>
      <c r="C542">
        <v>2004</v>
      </c>
      <c r="D542">
        <v>257</v>
      </c>
      <c r="E542">
        <v>-3</v>
      </c>
      <c r="F542">
        <v>2</v>
      </c>
      <c r="G542">
        <v>592.28662859999997</v>
      </c>
      <c r="H542">
        <v>0.58825181732383203</v>
      </c>
      <c r="I542">
        <f>(G542-AVERAGE(G$542:G$551))/_xlfn.STDEV.S(G$542:G$551)</f>
        <v>-1.4682828667991372</v>
      </c>
      <c r="J542" s="2">
        <f>MAX(I542:I551)/(1-MAX(H542:H551))</f>
        <v>4.9672522374799115</v>
      </c>
      <c r="K542">
        <f>MAX(G545:G551)-AVERAGE(G542:G544)</f>
        <v>83.743343166666591</v>
      </c>
    </row>
    <row r="543" spans="1:11" x14ac:dyDescent="0.3">
      <c r="A543">
        <v>2011</v>
      </c>
      <c r="B543" t="s">
        <v>10</v>
      </c>
      <c r="C543">
        <v>2004</v>
      </c>
      <c r="D543">
        <v>258</v>
      </c>
      <c r="E543">
        <v>-2</v>
      </c>
      <c r="F543">
        <v>2</v>
      </c>
      <c r="G543">
        <v>595.3996138</v>
      </c>
      <c r="H543">
        <v>0.58193971631829844</v>
      </c>
      <c r="I543">
        <f t="shared" ref="I543:I551" si="93">(G543-AVERAGE(G$542:G$551))/_xlfn.STDEV.S(G$542:G$551)</f>
        <v>-1.3721118127510268</v>
      </c>
      <c r="J543" s="2"/>
    </row>
    <row r="544" spans="1:11" x14ac:dyDescent="0.3">
      <c r="A544">
        <v>2011</v>
      </c>
      <c r="B544" t="s">
        <v>10</v>
      </c>
      <c r="C544">
        <v>2004</v>
      </c>
      <c r="D544">
        <v>259</v>
      </c>
      <c r="E544">
        <v>-1</v>
      </c>
      <c r="F544">
        <v>2</v>
      </c>
      <c r="G544">
        <v>599.78040329999999</v>
      </c>
      <c r="H544">
        <v>0.57607632342941872</v>
      </c>
      <c r="I544">
        <f t="shared" si="93"/>
        <v>-1.2367738279196534</v>
      </c>
      <c r="J544" s="2"/>
    </row>
    <row r="545" spans="1:11" x14ac:dyDescent="0.3">
      <c r="A545">
        <v>2011</v>
      </c>
      <c r="B545" t="s">
        <v>10</v>
      </c>
      <c r="C545">
        <v>2004</v>
      </c>
      <c r="D545">
        <v>260</v>
      </c>
      <c r="E545">
        <v>0</v>
      </c>
      <c r="F545">
        <v>2</v>
      </c>
      <c r="G545">
        <v>650.07081589999996</v>
      </c>
      <c r="H545">
        <v>0.75276672583278181</v>
      </c>
      <c r="I545">
        <f t="shared" si="93"/>
        <v>0.31687377318565418</v>
      </c>
      <c r="J545" s="2"/>
    </row>
    <row r="546" spans="1:11" x14ac:dyDescent="0.3">
      <c r="A546">
        <v>2011</v>
      </c>
      <c r="B546" t="s">
        <v>10</v>
      </c>
      <c r="C546">
        <v>2004</v>
      </c>
      <c r="D546">
        <v>261</v>
      </c>
      <c r="E546">
        <v>1</v>
      </c>
      <c r="F546">
        <v>2</v>
      </c>
      <c r="G546">
        <v>641.53392450000001</v>
      </c>
      <c r="H546">
        <v>0.71014137665725918</v>
      </c>
      <c r="I546">
        <f t="shared" si="93"/>
        <v>5.3139193197212151E-2</v>
      </c>
      <c r="J546" s="2"/>
    </row>
    <row r="547" spans="1:11" x14ac:dyDescent="0.3">
      <c r="A547">
        <v>2011</v>
      </c>
      <c r="B547" t="s">
        <v>10</v>
      </c>
      <c r="C547">
        <v>2004</v>
      </c>
      <c r="D547">
        <v>262</v>
      </c>
      <c r="E547">
        <v>2</v>
      </c>
      <c r="F547">
        <v>2</v>
      </c>
      <c r="G547">
        <v>648.50943159999997</v>
      </c>
      <c r="H547">
        <v>0.68930527510295825</v>
      </c>
      <c r="I547">
        <f t="shared" si="93"/>
        <v>0.26863712435572457</v>
      </c>
      <c r="J547" s="2"/>
    </row>
    <row r="548" spans="1:11" x14ac:dyDescent="0.3">
      <c r="A548">
        <v>2011</v>
      </c>
      <c r="B548" t="s">
        <v>10</v>
      </c>
      <c r="C548">
        <v>2004</v>
      </c>
      <c r="D548">
        <v>263</v>
      </c>
      <c r="E548">
        <v>3</v>
      </c>
      <c r="F548">
        <v>2</v>
      </c>
      <c r="G548">
        <v>655.74696270000004</v>
      </c>
      <c r="H548">
        <v>0.67496406651180885</v>
      </c>
      <c r="I548">
        <f t="shared" si="93"/>
        <v>0.4922298978109213</v>
      </c>
      <c r="J548" s="2"/>
    </row>
    <row r="549" spans="1:11" x14ac:dyDescent="0.3">
      <c r="A549">
        <v>2011</v>
      </c>
      <c r="B549" t="s">
        <v>10</v>
      </c>
      <c r="C549">
        <v>2004</v>
      </c>
      <c r="D549">
        <v>264</v>
      </c>
      <c r="E549">
        <v>4</v>
      </c>
      <c r="F549">
        <v>2</v>
      </c>
      <c r="G549">
        <v>663.6672433</v>
      </c>
      <c r="H549">
        <v>0.66336374097734818</v>
      </c>
      <c r="I549">
        <f t="shared" si="93"/>
        <v>0.73691520298320068</v>
      </c>
      <c r="J549" s="2"/>
    </row>
    <row r="550" spans="1:11" x14ac:dyDescent="0.3">
      <c r="A550">
        <v>2011</v>
      </c>
      <c r="B550" t="s">
        <v>10</v>
      </c>
      <c r="C550">
        <v>2004</v>
      </c>
      <c r="D550">
        <v>265</v>
      </c>
      <c r="E550">
        <v>5</v>
      </c>
      <c r="F550">
        <v>2</v>
      </c>
      <c r="G550">
        <v>671.57790290000003</v>
      </c>
      <c r="H550">
        <v>0.65354990040299443</v>
      </c>
      <c r="I550">
        <f t="shared" si="93"/>
        <v>0.98130328165051961</v>
      </c>
      <c r="J550" s="2"/>
    </row>
    <row r="551" spans="1:11" x14ac:dyDescent="0.3">
      <c r="A551">
        <v>2011</v>
      </c>
      <c r="B551" t="s">
        <v>10</v>
      </c>
      <c r="C551">
        <v>2004</v>
      </c>
      <c r="D551">
        <v>266</v>
      </c>
      <c r="E551">
        <v>6</v>
      </c>
      <c r="F551">
        <v>2</v>
      </c>
      <c r="G551">
        <v>679.56555839999999</v>
      </c>
      <c r="H551">
        <v>0.64469759536002047</v>
      </c>
      <c r="I551">
        <f t="shared" si="93"/>
        <v>1.2280700342865989</v>
      </c>
      <c r="J551" s="2"/>
    </row>
    <row r="552" spans="1:11" x14ac:dyDescent="0.3">
      <c r="A552">
        <v>2016</v>
      </c>
      <c r="B552" t="s">
        <v>10</v>
      </c>
      <c r="C552">
        <v>2004</v>
      </c>
      <c r="D552">
        <v>257</v>
      </c>
      <c r="E552">
        <v>-3</v>
      </c>
      <c r="F552">
        <v>2</v>
      </c>
      <c r="G552">
        <v>598.55304579999995</v>
      </c>
      <c r="H552">
        <v>0.58947918570723612</v>
      </c>
      <c r="I552">
        <f>(G552-AVERAGE(G$552:G$561))/_xlfn.STDEV.S(G$552:G$561)</f>
        <v>-1.4688558300018619</v>
      </c>
      <c r="J552" s="2">
        <f>MAX(I552:I561)/(1-MAX(H552:H561))</f>
        <v>4.958643368576845</v>
      </c>
      <c r="K552">
        <f>MAX(G555:G561)-AVERAGE(G552:G554)</f>
        <v>83.773310200000083</v>
      </c>
    </row>
    <row r="553" spans="1:11" x14ac:dyDescent="0.3">
      <c r="A553">
        <v>2016</v>
      </c>
      <c r="B553" t="s">
        <v>10</v>
      </c>
      <c r="C553">
        <v>2004</v>
      </c>
      <c r="D553">
        <v>258</v>
      </c>
      <c r="E553">
        <v>-2</v>
      </c>
      <c r="F553">
        <v>2</v>
      </c>
      <c r="G553">
        <v>601.62267580000002</v>
      </c>
      <c r="H553">
        <v>0.58317027203351213</v>
      </c>
      <c r="I553">
        <f t="shared" ref="I553:I561" si="94">(G553-AVERAGE(G$552:G$561))/_xlfn.STDEV.S(G$552:G$561)</f>
        <v>-1.3742146884576969</v>
      </c>
      <c r="J553" s="2"/>
    </row>
    <row r="554" spans="1:11" x14ac:dyDescent="0.3">
      <c r="A554">
        <v>2016</v>
      </c>
      <c r="B554" t="s">
        <v>10</v>
      </c>
      <c r="C554">
        <v>2004</v>
      </c>
      <c r="D554">
        <v>259</v>
      </c>
      <c r="E554">
        <v>-1</v>
      </c>
      <c r="F554">
        <v>2</v>
      </c>
      <c r="G554">
        <v>605.99913819999995</v>
      </c>
      <c r="H554">
        <v>0.57731713207347257</v>
      </c>
      <c r="I554">
        <f t="shared" si="94"/>
        <v>-1.2392820101019673</v>
      </c>
      <c r="J554" s="2"/>
    </row>
    <row r="555" spans="1:11" x14ac:dyDescent="0.3">
      <c r="A555">
        <v>2016</v>
      </c>
      <c r="B555" t="s">
        <v>10</v>
      </c>
      <c r="C555">
        <v>2004</v>
      </c>
      <c r="D555">
        <v>260</v>
      </c>
      <c r="E555">
        <v>0</v>
      </c>
      <c r="F555">
        <v>2</v>
      </c>
      <c r="G555">
        <v>656.83226660000003</v>
      </c>
      <c r="H555">
        <v>0.75354783668737713</v>
      </c>
      <c r="I555">
        <f t="shared" si="94"/>
        <v>0.32797700809794794</v>
      </c>
      <c r="J555" s="2"/>
    </row>
    <row r="556" spans="1:11" x14ac:dyDescent="0.3">
      <c r="A556">
        <v>2016</v>
      </c>
      <c r="B556" t="s">
        <v>10</v>
      </c>
      <c r="C556">
        <v>2004</v>
      </c>
      <c r="D556">
        <v>261</v>
      </c>
      <c r="E556">
        <v>1</v>
      </c>
      <c r="F556">
        <v>2</v>
      </c>
      <c r="G556">
        <v>647.89711699999998</v>
      </c>
      <c r="H556">
        <v>0.71090878672443913</v>
      </c>
      <c r="I556">
        <f t="shared" si="94"/>
        <v>5.249339671420683E-2</v>
      </c>
      <c r="J556" s="2"/>
    </row>
    <row r="557" spans="1:11" x14ac:dyDescent="0.3">
      <c r="A557">
        <v>2016</v>
      </c>
      <c r="B557" t="s">
        <v>10</v>
      </c>
      <c r="C557">
        <v>2004</v>
      </c>
      <c r="D557">
        <v>262</v>
      </c>
      <c r="E557">
        <v>2</v>
      </c>
      <c r="F557">
        <v>2</v>
      </c>
      <c r="G557">
        <v>655.03017620000003</v>
      </c>
      <c r="H557">
        <v>0.69018078133751692</v>
      </c>
      <c r="I557">
        <f t="shared" si="94"/>
        <v>0.27241594939648339</v>
      </c>
      <c r="J557" s="2"/>
    </row>
    <row r="558" spans="1:11" x14ac:dyDescent="0.3">
      <c r="A558">
        <v>2016</v>
      </c>
      <c r="B558" t="s">
        <v>10</v>
      </c>
      <c r="C558">
        <v>2004</v>
      </c>
      <c r="D558">
        <v>263</v>
      </c>
      <c r="E558">
        <v>3</v>
      </c>
      <c r="F558">
        <v>2</v>
      </c>
      <c r="G558">
        <v>662.24978520000002</v>
      </c>
      <c r="H558">
        <v>0.67590471978173394</v>
      </c>
      <c r="I558">
        <f t="shared" si="94"/>
        <v>0.49500695784457333</v>
      </c>
      <c r="J558" s="2"/>
    </row>
    <row r="559" spans="1:11" x14ac:dyDescent="0.3">
      <c r="A559">
        <v>2016</v>
      </c>
      <c r="B559" t="s">
        <v>10</v>
      </c>
      <c r="C559">
        <v>2004</v>
      </c>
      <c r="D559">
        <v>264</v>
      </c>
      <c r="E559">
        <v>4</v>
      </c>
      <c r="F559">
        <v>2</v>
      </c>
      <c r="G559">
        <v>670.05792169999995</v>
      </c>
      <c r="H559">
        <v>0.66428670477548291</v>
      </c>
      <c r="I559">
        <f t="shared" si="94"/>
        <v>0.73574312203785952</v>
      </c>
      <c r="J559" s="2"/>
    </row>
    <row r="560" spans="1:11" x14ac:dyDescent="0.3">
      <c r="A560">
        <v>2016</v>
      </c>
      <c r="B560" t="s">
        <v>10</v>
      </c>
      <c r="C560">
        <v>2004</v>
      </c>
      <c r="D560">
        <v>265</v>
      </c>
      <c r="E560">
        <v>5</v>
      </c>
      <c r="F560">
        <v>2</v>
      </c>
      <c r="G560">
        <v>677.87152089999995</v>
      </c>
      <c r="H560">
        <v>0.65441355870878892</v>
      </c>
      <c r="I560">
        <f t="shared" si="94"/>
        <v>0.97664770918893518</v>
      </c>
      <c r="J560" s="2"/>
    </row>
    <row r="561" spans="1:11" x14ac:dyDescent="0.3">
      <c r="A561">
        <v>2016</v>
      </c>
      <c r="B561" t="s">
        <v>10</v>
      </c>
      <c r="C561">
        <v>2004</v>
      </c>
      <c r="D561">
        <v>266</v>
      </c>
      <c r="E561">
        <v>6</v>
      </c>
      <c r="F561">
        <v>2</v>
      </c>
      <c r="G561">
        <v>685.83159680000006</v>
      </c>
      <c r="H561">
        <v>0.6455838026874664</v>
      </c>
      <c r="I561">
        <f t="shared" si="94"/>
        <v>1.222068385281555</v>
      </c>
      <c r="J561" s="2"/>
    </row>
    <row r="562" spans="1:11" x14ac:dyDescent="0.3">
      <c r="A562">
        <v>2001</v>
      </c>
      <c r="B562" t="s">
        <v>10</v>
      </c>
      <c r="C562">
        <v>2004</v>
      </c>
      <c r="D562">
        <v>257</v>
      </c>
      <c r="E562">
        <v>-3</v>
      </c>
      <c r="F562">
        <v>3</v>
      </c>
      <c r="G562">
        <v>521.92147090000003</v>
      </c>
      <c r="H562">
        <v>0.40471771659906064</v>
      </c>
      <c r="I562">
        <f>(G562-AVERAGE(G$562:G$571))/_xlfn.STDEV.S(G$562:G$571)</f>
        <v>-1.5170377726226703</v>
      </c>
      <c r="J562" s="2">
        <f>MAX(I562:I571)/(1-MAX(H562:H571))</f>
        <v>1.7419611078518702</v>
      </c>
      <c r="K562">
        <f>MAX(G565:G571)-AVERAGE(G562:G564)</f>
        <v>36.987582133333376</v>
      </c>
    </row>
    <row r="563" spans="1:11" x14ac:dyDescent="0.3">
      <c r="A563">
        <v>2001</v>
      </c>
      <c r="B563" t="s">
        <v>10</v>
      </c>
      <c r="C563">
        <v>2004</v>
      </c>
      <c r="D563">
        <v>258</v>
      </c>
      <c r="E563">
        <v>-2</v>
      </c>
      <c r="F563">
        <v>3</v>
      </c>
      <c r="G563">
        <v>523.13139169999999</v>
      </c>
      <c r="H563">
        <v>0.3983497335908136</v>
      </c>
      <c r="I563">
        <f t="shared" ref="I563:I571" si="95">(G563-AVERAGE(G$562:G$571))/_xlfn.STDEV.S(G$562:G$571)</f>
        <v>-1.4456360761698905</v>
      </c>
      <c r="J563" s="2"/>
    </row>
    <row r="564" spans="1:11" x14ac:dyDescent="0.3">
      <c r="A564">
        <v>2001</v>
      </c>
      <c r="B564" t="s">
        <v>10</v>
      </c>
      <c r="C564">
        <v>2004</v>
      </c>
      <c r="D564">
        <v>259</v>
      </c>
      <c r="E564">
        <v>-1</v>
      </c>
      <c r="F564">
        <v>3</v>
      </c>
      <c r="G564">
        <v>524.48196470000005</v>
      </c>
      <c r="H564">
        <v>0.39246441782008679</v>
      </c>
      <c r="I564">
        <f t="shared" si="95"/>
        <v>-1.3659339970062572</v>
      </c>
      <c r="J564" s="2"/>
    </row>
    <row r="565" spans="1:11" x14ac:dyDescent="0.3">
      <c r="A565">
        <v>2001</v>
      </c>
      <c r="B565" t="s">
        <v>10</v>
      </c>
      <c r="C565">
        <v>2004</v>
      </c>
      <c r="D565">
        <v>260</v>
      </c>
      <c r="E565">
        <v>0</v>
      </c>
      <c r="F565">
        <v>3</v>
      </c>
      <c r="G565">
        <v>560.16585789999999</v>
      </c>
      <c r="H565">
        <v>0.5752497155308014</v>
      </c>
      <c r="I565">
        <f t="shared" si="95"/>
        <v>0.73989847609436221</v>
      </c>
      <c r="J565" s="2"/>
    </row>
    <row r="566" spans="1:11" x14ac:dyDescent="0.3">
      <c r="A566">
        <v>2001</v>
      </c>
      <c r="B566" t="s">
        <v>10</v>
      </c>
      <c r="C566">
        <v>2004</v>
      </c>
      <c r="D566">
        <v>261</v>
      </c>
      <c r="E566">
        <v>1</v>
      </c>
      <c r="F566">
        <v>3</v>
      </c>
      <c r="G566">
        <v>555.42010310000001</v>
      </c>
      <c r="H566">
        <v>0.54937929003721186</v>
      </c>
      <c r="I566">
        <f t="shared" si="95"/>
        <v>0.45983473665874702</v>
      </c>
      <c r="J566" s="2"/>
    </row>
    <row r="567" spans="1:11" x14ac:dyDescent="0.3">
      <c r="A567">
        <v>2001</v>
      </c>
      <c r="B567" t="s">
        <v>10</v>
      </c>
      <c r="C567">
        <v>2004</v>
      </c>
      <c r="D567">
        <v>262</v>
      </c>
      <c r="E567">
        <v>2</v>
      </c>
      <c r="F567">
        <v>3</v>
      </c>
      <c r="G567">
        <v>556.65692720000004</v>
      </c>
      <c r="H567">
        <v>0.53388473023438743</v>
      </c>
      <c r="I567">
        <f t="shared" si="95"/>
        <v>0.53282409179148593</v>
      </c>
      <c r="J567" s="2"/>
    </row>
    <row r="568" spans="1:11" x14ac:dyDescent="0.3">
      <c r="A568">
        <v>2001</v>
      </c>
      <c r="B568" t="s">
        <v>10</v>
      </c>
      <c r="C568">
        <v>2004</v>
      </c>
      <c r="D568">
        <v>263</v>
      </c>
      <c r="E568">
        <v>3</v>
      </c>
      <c r="F568">
        <v>3</v>
      </c>
      <c r="G568">
        <v>557.20558589999996</v>
      </c>
      <c r="H568">
        <v>0.52204875173490672</v>
      </c>
      <c r="I568">
        <f t="shared" si="95"/>
        <v>0.56520237800127093</v>
      </c>
      <c r="J568" s="2"/>
    </row>
    <row r="569" spans="1:11" x14ac:dyDescent="0.3">
      <c r="A569">
        <v>2001</v>
      </c>
      <c r="B569" t="s">
        <v>10</v>
      </c>
      <c r="C569">
        <v>2004</v>
      </c>
      <c r="D569">
        <v>264</v>
      </c>
      <c r="E569">
        <v>4</v>
      </c>
      <c r="F569">
        <v>3</v>
      </c>
      <c r="G569">
        <v>558.19923940000001</v>
      </c>
      <c r="H569">
        <v>0.51119762752205133</v>
      </c>
      <c r="I569">
        <f t="shared" si="95"/>
        <v>0.62384137783187787</v>
      </c>
      <c r="J569" s="2"/>
    </row>
    <row r="570" spans="1:11" x14ac:dyDescent="0.3">
      <c r="A570">
        <v>2001</v>
      </c>
      <c r="B570" t="s">
        <v>10</v>
      </c>
      <c r="C570">
        <v>2004</v>
      </c>
      <c r="D570">
        <v>265</v>
      </c>
      <c r="E570">
        <v>5</v>
      </c>
      <c r="F570">
        <v>3</v>
      </c>
      <c r="G570">
        <v>559.05626870000003</v>
      </c>
      <c r="H570">
        <v>0.5012960021960593</v>
      </c>
      <c r="I570">
        <f t="shared" si="95"/>
        <v>0.67441770144722657</v>
      </c>
      <c r="J570" s="2"/>
    </row>
    <row r="571" spans="1:11" x14ac:dyDescent="0.3">
      <c r="A571">
        <v>2001</v>
      </c>
      <c r="B571" t="s">
        <v>10</v>
      </c>
      <c r="C571">
        <v>2004</v>
      </c>
      <c r="D571">
        <v>266</v>
      </c>
      <c r="E571">
        <v>6</v>
      </c>
      <c r="F571">
        <v>3</v>
      </c>
      <c r="G571">
        <v>560.04199830000005</v>
      </c>
      <c r="H571">
        <v>0.49163383668998167</v>
      </c>
      <c r="I571">
        <f t="shared" si="95"/>
        <v>0.73258908397385392</v>
      </c>
      <c r="J571" s="2"/>
    </row>
    <row r="572" spans="1:11" x14ac:dyDescent="0.3">
      <c r="A572">
        <v>2006</v>
      </c>
      <c r="B572" t="s">
        <v>10</v>
      </c>
      <c r="C572">
        <v>2004</v>
      </c>
      <c r="D572">
        <v>257</v>
      </c>
      <c r="E572">
        <v>-3</v>
      </c>
      <c r="F572">
        <v>3</v>
      </c>
      <c r="G572">
        <v>594.26376219999997</v>
      </c>
      <c r="H572">
        <v>0.40864245229888529</v>
      </c>
      <c r="I572">
        <f>(G572-AVERAGE(G$572:G$581))/_xlfn.STDEV.S(G$572:G$581)</f>
        <v>-1.5394178093115525</v>
      </c>
      <c r="J572" s="2">
        <f>MAX(I572:I581)/(1-MAX(H572:H581))</f>
        <v>2.003537789256896</v>
      </c>
      <c r="K572">
        <f>MAX(G575:G581)-AVERAGE(G572:G574)</f>
        <v>43.525555433333352</v>
      </c>
    </row>
    <row r="573" spans="1:11" x14ac:dyDescent="0.3">
      <c r="A573">
        <v>2006</v>
      </c>
      <c r="B573" t="s">
        <v>10</v>
      </c>
      <c r="C573">
        <v>2004</v>
      </c>
      <c r="D573">
        <v>258</v>
      </c>
      <c r="E573">
        <v>-2</v>
      </c>
      <c r="F573">
        <v>3</v>
      </c>
      <c r="G573">
        <v>596.1868882</v>
      </c>
      <c r="H573">
        <v>0.40231623171296504</v>
      </c>
      <c r="I573">
        <f t="shared" ref="I573:I581" si="96">(G573-AVERAGE(G$572:G$581))/_xlfn.STDEV.S(G$572:G$581)</f>
        <v>-1.4386936890284121</v>
      </c>
      <c r="J573" s="2"/>
    </row>
    <row r="574" spans="1:11" x14ac:dyDescent="0.3">
      <c r="A574">
        <v>2006</v>
      </c>
      <c r="B574" t="s">
        <v>10</v>
      </c>
      <c r="C574">
        <v>2004</v>
      </c>
      <c r="D574">
        <v>259</v>
      </c>
      <c r="E574">
        <v>-1</v>
      </c>
      <c r="F574">
        <v>3</v>
      </c>
      <c r="G574">
        <v>598.26508200000001</v>
      </c>
      <c r="H574">
        <v>0.39646450199541594</v>
      </c>
      <c r="I574">
        <f t="shared" si="96"/>
        <v>-1.329847860786854</v>
      </c>
      <c r="J574" s="2"/>
    </row>
    <row r="575" spans="1:11" x14ac:dyDescent="0.3">
      <c r="A575">
        <v>2006</v>
      </c>
      <c r="B575" t="s">
        <v>10</v>
      </c>
      <c r="C575">
        <v>2004</v>
      </c>
      <c r="D575">
        <v>260</v>
      </c>
      <c r="E575">
        <v>0</v>
      </c>
      <c r="F575">
        <v>3</v>
      </c>
      <c r="G575">
        <v>635.28779029999998</v>
      </c>
      <c r="H575">
        <v>0.57890812910738443</v>
      </c>
      <c r="I575">
        <f t="shared" si="96"/>
        <v>0.60922411058515669</v>
      </c>
      <c r="J575" s="2"/>
    </row>
    <row r="576" spans="1:11" x14ac:dyDescent="0.3">
      <c r="A576">
        <v>2006</v>
      </c>
      <c r="B576" t="s">
        <v>10</v>
      </c>
      <c r="C576">
        <v>2004</v>
      </c>
      <c r="D576">
        <v>261</v>
      </c>
      <c r="E576">
        <v>1</v>
      </c>
      <c r="F576">
        <v>3</v>
      </c>
      <c r="G576">
        <v>631.07869419999997</v>
      </c>
      <c r="H576">
        <v>0.55301960810486761</v>
      </c>
      <c r="I576">
        <f t="shared" si="96"/>
        <v>0.38877183556017508</v>
      </c>
      <c r="J576" s="2"/>
    </row>
    <row r="577" spans="1:11" x14ac:dyDescent="0.3">
      <c r="A577">
        <v>2006</v>
      </c>
      <c r="B577" t="s">
        <v>10</v>
      </c>
      <c r="C577">
        <v>2004</v>
      </c>
      <c r="D577">
        <v>262</v>
      </c>
      <c r="E577">
        <v>2</v>
      </c>
      <c r="F577">
        <v>3</v>
      </c>
      <c r="G577">
        <v>633.08265070000004</v>
      </c>
      <c r="H577">
        <v>0.53753289145727956</v>
      </c>
      <c r="I577">
        <f t="shared" si="96"/>
        <v>0.4937294699264026</v>
      </c>
      <c r="J577" s="2"/>
    </row>
    <row r="578" spans="1:11" x14ac:dyDescent="0.3">
      <c r="A578">
        <v>2006</v>
      </c>
      <c r="B578" t="s">
        <v>10</v>
      </c>
      <c r="C578">
        <v>2004</v>
      </c>
      <c r="D578">
        <v>263</v>
      </c>
      <c r="E578">
        <v>3</v>
      </c>
      <c r="F578">
        <v>3</v>
      </c>
      <c r="G578">
        <v>634.42864640000005</v>
      </c>
      <c r="H578">
        <v>0.52561024700601899</v>
      </c>
      <c r="I578">
        <f t="shared" si="96"/>
        <v>0.56422627189745822</v>
      </c>
      <c r="J578" s="2"/>
    </row>
    <row r="579" spans="1:11" x14ac:dyDescent="0.3">
      <c r="A579">
        <v>2006</v>
      </c>
      <c r="B579" t="s">
        <v>10</v>
      </c>
      <c r="C579">
        <v>2004</v>
      </c>
      <c r="D579">
        <v>264</v>
      </c>
      <c r="E579">
        <v>4</v>
      </c>
      <c r="F579">
        <v>3</v>
      </c>
      <c r="G579">
        <v>636.25172740000005</v>
      </c>
      <c r="H579">
        <v>0.51471923438033884</v>
      </c>
      <c r="I579">
        <f t="shared" si="96"/>
        <v>0.6597105147031328</v>
      </c>
      <c r="J579" s="2"/>
    </row>
    <row r="580" spans="1:11" x14ac:dyDescent="0.3">
      <c r="A580">
        <v>2006</v>
      </c>
      <c r="B580" t="s">
        <v>10</v>
      </c>
      <c r="C580">
        <v>2004</v>
      </c>
      <c r="D580">
        <v>265</v>
      </c>
      <c r="E580">
        <v>5</v>
      </c>
      <c r="F580">
        <v>3</v>
      </c>
      <c r="G580">
        <v>637.94934679999994</v>
      </c>
      <c r="H580">
        <v>0.50480927775303519</v>
      </c>
      <c r="I580">
        <f t="shared" si="96"/>
        <v>0.74862368037224636</v>
      </c>
      <c r="J580" s="2"/>
    </row>
    <row r="581" spans="1:11" x14ac:dyDescent="0.3">
      <c r="A581">
        <v>2006</v>
      </c>
      <c r="B581" t="s">
        <v>10</v>
      </c>
      <c r="C581">
        <v>2004</v>
      </c>
      <c r="D581">
        <v>266</v>
      </c>
      <c r="E581">
        <v>6</v>
      </c>
      <c r="F581">
        <v>3</v>
      </c>
      <c r="G581">
        <v>639.76413290000005</v>
      </c>
      <c r="H581">
        <v>0.49513989010648357</v>
      </c>
      <c r="I581">
        <f t="shared" si="96"/>
        <v>0.84367347608224119</v>
      </c>
      <c r="J581" s="2"/>
    </row>
    <row r="582" spans="1:11" x14ac:dyDescent="0.3">
      <c r="A582">
        <v>2011</v>
      </c>
      <c r="B582" t="s">
        <v>10</v>
      </c>
      <c r="C582">
        <v>2004</v>
      </c>
      <c r="D582">
        <v>257</v>
      </c>
      <c r="E582">
        <v>-3</v>
      </c>
      <c r="F582">
        <v>3</v>
      </c>
      <c r="G582">
        <v>750.27816080000002</v>
      </c>
      <c r="H582">
        <v>0.44598473762605517</v>
      </c>
      <c r="I582">
        <f>(G582-AVERAGE(G$582:G$591))/_xlfn.STDEV.S(G$582:G$591)</f>
        <v>-1.5657294839596418</v>
      </c>
      <c r="J582" s="2">
        <f>MAX(I582:I591)/(1-MAX(H582:H591))</f>
        <v>2.474046708452641</v>
      </c>
      <c r="K582">
        <f>MAX(G585:G591)-AVERAGE(G582:G584)</f>
        <v>64.819485933333226</v>
      </c>
    </row>
    <row r="583" spans="1:11" x14ac:dyDescent="0.3">
      <c r="A583">
        <v>2011</v>
      </c>
      <c r="B583" t="s">
        <v>10</v>
      </c>
      <c r="C583">
        <v>2004</v>
      </c>
      <c r="D583">
        <v>258</v>
      </c>
      <c r="E583">
        <v>-2</v>
      </c>
      <c r="F583">
        <v>3</v>
      </c>
      <c r="G583">
        <v>754.25914560000001</v>
      </c>
      <c r="H583">
        <v>0.43989853405704099</v>
      </c>
      <c r="I583">
        <f t="shared" ref="I583:I591" si="97">(G583-AVERAGE(G$582:G$591))/_xlfn.STDEV.S(G$582:G$591)</f>
        <v>-1.4193200437560183</v>
      </c>
      <c r="J583" s="2"/>
    </row>
    <row r="584" spans="1:11" x14ac:dyDescent="0.3">
      <c r="A584">
        <v>2011</v>
      </c>
      <c r="B584" t="s">
        <v>10</v>
      </c>
      <c r="C584">
        <v>2004</v>
      </c>
      <c r="D584">
        <v>259</v>
      </c>
      <c r="E584">
        <v>-1</v>
      </c>
      <c r="F584">
        <v>3</v>
      </c>
      <c r="G584">
        <v>758.50167239999996</v>
      </c>
      <c r="H584">
        <v>0.43428149406931232</v>
      </c>
      <c r="I584">
        <f t="shared" si="97"/>
        <v>-1.2632918233426005</v>
      </c>
      <c r="J584" s="2"/>
    </row>
    <row r="585" spans="1:11" x14ac:dyDescent="0.3">
      <c r="A585">
        <v>2011</v>
      </c>
      <c r="B585" t="s">
        <v>10</v>
      </c>
      <c r="C585">
        <v>2004</v>
      </c>
      <c r="D585">
        <v>260</v>
      </c>
      <c r="E585">
        <v>0</v>
      </c>
      <c r="F585">
        <v>3</v>
      </c>
      <c r="G585">
        <v>804.52876479999998</v>
      </c>
      <c r="H585">
        <v>0.60883322947969043</v>
      </c>
      <c r="I585">
        <f t="shared" si="97"/>
        <v>0.42945536636897153</v>
      </c>
      <c r="J585" s="2"/>
    </row>
    <row r="586" spans="1:11" x14ac:dyDescent="0.3">
      <c r="A586">
        <v>2011</v>
      </c>
      <c r="B586" t="s">
        <v>10</v>
      </c>
      <c r="C586">
        <v>2004</v>
      </c>
      <c r="D586">
        <v>261</v>
      </c>
      <c r="E586">
        <v>1</v>
      </c>
      <c r="F586">
        <v>3</v>
      </c>
      <c r="G586">
        <v>800.51889640000002</v>
      </c>
      <c r="H586">
        <v>0.58042051164167263</v>
      </c>
      <c r="I586">
        <f t="shared" si="97"/>
        <v>0.28198366847798834</v>
      </c>
      <c r="J586" s="2"/>
    </row>
    <row r="587" spans="1:11" x14ac:dyDescent="0.3">
      <c r="A587">
        <v>2011</v>
      </c>
      <c r="B587" t="s">
        <v>10</v>
      </c>
      <c r="C587">
        <v>2004</v>
      </c>
      <c r="D587">
        <v>262</v>
      </c>
      <c r="E587">
        <v>2</v>
      </c>
      <c r="F587">
        <v>3</v>
      </c>
      <c r="G587">
        <v>804.91228999999998</v>
      </c>
      <c r="H587">
        <v>0.56461911817036925</v>
      </c>
      <c r="I587">
        <f t="shared" si="97"/>
        <v>0.44356034608052031</v>
      </c>
      <c r="J587" s="2"/>
    </row>
    <row r="588" spans="1:11" x14ac:dyDescent="0.3">
      <c r="A588">
        <v>2011</v>
      </c>
      <c r="B588" t="s">
        <v>10</v>
      </c>
      <c r="C588">
        <v>2004</v>
      </c>
      <c r="D588">
        <v>263</v>
      </c>
      <c r="E588">
        <v>3</v>
      </c>
      <c r="F588">
        <v>3</v>
      </c>
      <c r="G588">
        <v>808.48106199999995</v>
      </c>
      <c r="H588">
        <v>0.55264608548688032</v>
      </c>
      <c r="I588">
        <f t="shared" si="97"/>
        <v>0.57480975721476113</v>
      </c>
      <c r="J588" s="2"/>
    </row>
    <row r="589" spans="1:11" x14ac:dyDescent="0.3">
      <c r="A589">
        <v>2011</v>
      </c>
      <c r="B589" t="s">
        <v>10</v>
      </c>
      <c r="C589">
        <v>2004</v>
      </c>
      <c r="D589">
        <v>264</v>
      </c>
      <c r="E589">
        <v>4</v>
      </c>
      <c r="F589">
        <v>3</v>
      </c>
      <c r="G589">
        <v>812.21423240000001</v>
      </c>
      <c r="H589">
        <v>0.54197051207579316</v>
      </c>
      <c r="I589">
        <f t="shared" si="97"/>
        <v>0.71210527978212901</v>
      </c>
      <c r="J589" s="2"/>
    </row>
    <row r="590" spans="1:11" x14ac:dyDescent="0.3">
      <c r="A590">
        <v>2011</v>
      </c>
      <c r="B590" t="s">
        <v>10</v>
      </c>
      <c r="C590">
        <v>2004</v>
      </c>
      <c r="D590">
        <v>265</v>
      </c>
      <c r="E590">
        <v>5</v>
      </c>
      <c r="F590">
        <v>3</v>
      </c>
      <c r="G590">
        <v>815.65540850000002</v>
      </c>
      <c r="H590">
        <v>0.53238852455147678</v>
      </c>
      <c r="I590">
        <f t="shared" si="97"/>
        <v>0.83866207207208987</v>
      </c>
      <c r="J590" s="2"/>
    </row>
    <row r="591" spans="1:11" x14ac:dyDescent="0.3">
      <c r="A591">
        <v>2011</v>
      </c>
      <c r="B591" t="s">
        <v>10</v>
      </c>
      <c r="C591">
        <v>2004</v>
      </c>
      <c r="D591">
        <v>266</v>
      </c>
      <c r="E591">
        <v>6</v>
      </c>
      <c r="F591">
        <v>3</v>
      </c>
      <c r="G591">
        <v>819.1658122</v>
      </c>
      <c r="H591">
        <v>0.5231620220334402</v>
      </c>
      <c r="I591">
        <f t="shared" si="97"/>
        <v>0.96776486106182136</v>
      </c>
      <c r="J591" s="2"/>
    </row>
    <row r="592" spans="1:11" x14ac:dyDescent="0.3">
      <c r="A592">
        <v>2016</v>
      </c>
      <c r="B592" t="s">
        <v>10</v>
      </c>
      <c r="C592">
        <v>2004</v>
      </c>
      <c r="D592">
        <v>257</v>
      </c>
      <c r="E592">
        <v>-3</v>
      </c>
      <c r="F592">
        <v>3</v>
      </c>
      <c r="G592">
        <v>754.87292339999999</v>
      </c>
      <c r="H592">
        <v>0.47462367694381447</v>
      </c>
      <c r="I592">
        <f>(G592-AVERAGE(G$592:G$601))/_xlfn.STDEV.S(G$592:G$601)</f>
        <v>-1.5640668375089459</v>
      </c>
      <c r="J592" s="2">
        <f>MAX(I592:I601)/(1-MAX(H592:H601))</f>
        <v>2.6177358834248241</v>
      </c>
      <c r="K592">
        <f>MAX(G595:G601)-AVERAGE(G592:G594)</f>
        <v>65.367662999999993</v>
      </c>
    </row>
    <row r="593" spans="1:11" x14ac:dyDescent="0.3">
      <c r="A593">
        <v>2016</v>
      </c>
      <c r="B593" t="s">
        <v>10</v>
      </c>
      <c r="C593">
        <v>2004</v>
      </c>
      <c r="D593">
        <v>258</v>
      </c>
      <c r="E593">
        <v>-2</v>
      </c>
      <c r="F593">
        <v>3</v>
      </c>
      <c r="G593">
        <v>758.71370520000005</v>
      </c>
      <c r="H593">
        <v>0.46851055844066042</v>
      </c>
      <c r="I593">
        <f t="shared" ref="I593:I601" si="98">(G593-AVERAGE(G$592:G$601))/_xlfn.STDEV.S(G$592:G$601)</f>
        <v>-1.4247419281882778</v>
      </c>
      <c r="J593" s="2"/>
    </row>
    <row r="594" spans="1:11" x14ac:dyDescent="0.3">
      <c r="A594">
        <v>2016</v>
      </c>
      <c r="B594" t="s">
        <v>10</v>
      </c>
      <c r="C594">
        <v>2004</v>
      </c>
      <c r="D594">
        <v>259</v>
      </c>
      <c r="E594">
        <v>-1</v>
      </c>
      <c r="F594">
        <v>3</v>
      </c>
      <c r="G594">
        <v>762.99394050000001</v>
      </c>
      <c r="H594">
        <v>0.4629053433337027</v>
      </c>
      <c r="I594">
        <f t="shared" si="98"/>
        <v>-1.2694757802796388</v>
      </c>
      <c r="J594" s="2"/>
    </row>
    <row r="595" spans="1:11" x14ac:dyDescent="0.3">
      <c r="A595">
        <v>2016</v>
      </c>
      <c r="B595" t="s">
        <v>10</v>
      </c>
      <c r="C595">
        <v>2004</v>
      </c>
      <c r="D595">
        <v>260</v>
      </c>
      <c r="E595">
        <v>0</v>
      </c>
      <c r="F595">
        <v>3</v>
      </c>
      <c r="G595">
        <v>812.1306912</v>
      </c>
      <c r="H595">
        <v>0.63640596748640144</v>
      </c>
      <c r="I595">
        <f t="shared" si="98"/>
        <v>0.5129668816777988</v>
      </c>
      <c r="J595" s="2"/>
    </row>
    <row r="596" spans="1:11" x14ac:dyDescent="0.3">
      <c r="A596">
        <v>2016</v>
      </c>
      <c r="B596" t="s">
        <v>10</v>
      </c>
      <c r="C596">
        <v>2004</v>
      </c>
      <c r="D596">
        <v>261</v>
      </c>
      <c r="E596">
        <v>1</v>
      </c>
      <c r="F596">
        <v>3</v>
      </c>
      <c r="G596">
        <v>805.67636560000005</v>
      </c>
      <c r="H596">
        <v>0.6052814210720715</v>
      </c>
      <c r="I596">
        <f t="shared" si="98"/>
        <v>0.27883529707540172</v>
      </c>
      <c r="J596" s="2"/>
    </row>
    <row r="597" spans="1:11" x14ac:dyDescent="0.3">
      <c r="A597">
        <v>2016</v>
      </c>
      <c r="B597" t="s">
        <v>10</v>
      </c>
      <c r="C597">
        <v>2004</v>
      </c>
      <c r="D597">
        <v>262</v>
      </c>
      <c r="E597">
        <v>2</v>
      </c>
      <c r="F597">
        <v>3</v>
      </c>
      <c r="G597">
        <v>809.95487839999998</v>
      </c>
      <c r="H597">
        <v>0.58908871445982225</v>
      </c>
      <c r="I597">
        <f t="shared" si="98"/>
        <v>0.43403896105009038</v>
      </c>
      <c r="J597" s="2"/>
    </row>
    <row r="598" spans="1:11" x14ac:dyDescent="0.3">
      <c r="A598">
        <v>2016</v>
      </c>
      <c r="B598" t="s">
        <v>10</v>
      </c>
      <c r="C598">
        <v>2004</v>
      </c>
      <c r="D598">
        <v>263</v>
      </c>
      <c r="E598">
        <v>3</v>
      </c>
      <c r="F598">
        <v>3</v>
      </c>
      <c r="G598">
        <v>813.47086290000004</v>
      </c>
      <c r="H598">
        <v>0.57691463127377485</v>
      </c>
      <c r="I598">
        <f t="shared" si="98"/>
        <v>0.56158180184239359</v>
      </c>
      <c r="J598" s="2"/>
    </row>
    <row r="599" spans="1:11" x14ac:dyDescent="0.3">
      <c r="A599">
        <v>2016</v>
      </c>
      <c r="B599" t="s">
        <v>10</v>
      </c>
      <c r="C599">
        <v>2004</v>
      </c>
      <c r="D599">
        <v>264</v>
      </c>
      <c r="E599">
        <v>4</v>
      </c>
      <c r="F599">
        <v>3</v>
      </c>
      <c r="G599">
        <v>817.19594549999999</v>
      </c>
      <c r="H599">
        <v>0.56623976211994886</v>
      </c>
      <c r="I599">
        <f t="shared" si="98"/>
        <v>0.6967097061292199</v>
      </c>
      <c r="J599" s="2"/>
    </row>
    <row r="600" spans="1:11" x14ac:dyDescent="0.3">
      <c r="A600">
        <v>2016</v>
      </c>
      <c r="B600" t="s">
        <v>10</v>
      </c>
      <c r="C600">
        <v>2004</v>
      </c>
      <c r="D600">
        <v>265</v>
      </c>
      <c r="E600">
        <v>5</v>
      </c>
      <c r="F600">
        <v>3</v>
      </c>
      <c r="G600">
        <v>820.65972360000001</v>
      </c>
      <c r="H600">
        <v>0.556813033807668</v>
      </c>
      <c r="I600">
        <f t="shared" si="98"/>
        <v>0.82235875229201183</v>
      </c>
      <c r="J600" s="2"/>
    </row>
    <row r="601" spans="1:11" x14ac:dyDescent="0.3">
      <c r="A601">
        <v>2016</v>
      </c>
      <c r="B601" t="s">
        <v>10</v>
      </c>
      <c r="C601">
        <v>2004</v>
      </c>
      <c r="D601">
        <v>266</v>
      </c>
      <c r="E601">
        <v>6</v>
      </c>
      <c r="F601">
        <v>3</v>
      </c>
      <c r="G601">
        <v>824.22785269999997</v>
      </c>
      <c r="H601">
        <v>0.54787467147356694</v>
      </c>
      <c r="I601">
        <f t="shared" si="98"/>
        <v>0.95179314590997921</v>
      </c>
      <c r="J601" s="2"/>
    </row>
    <row r="602" spans="1:11" x14ac:dyDescent="0.3">
      <c r="A602">
        <v>2001</v>
      </c>
      <c r="B602" t="s">
        <v>10</v>
      </c>
      <c r="C602">
        <v>2004</v>
      </c>
      <c r="D602">
        <v>257</v>
      </c>
      <c r="E602">
        <v>-3</v>
      </c>
      <c r="F602">
        <v>4</v>
      </c>
      <c r="G602">
        <v>313.6877609</v>
      </c>
      <c r="H602">
        <v>0.60447513495312366</v>
      </c>
      <c r="I602">
        <f>(G602-AVERAGE(G$602:G$611))/_xlfn.STDEV.S(G$602:G$611)</f>
        <v>-1.3420376797607234</v>
      </c>
      <c r="J602" s="2">
        <f>MAX(I602:I611)/(1-MAX(H602:H611))</f>
        <v>5.0649958037765721</v>
      </c>
      <c r="K602">
        <f>MAX(G605:G611)-AVERAGE(G602:G604)</f>
        <v>44.944317000000012</v>
      </c>
    </row>
    <row r="603" spans="1:11" x14ac:dyDescent="0.3">
      <c r="A603">
        <v>2001</v>
      </c>
      <c r="B603" t="s">
        <v>10</v>
      </c>
      <c r="C603">
        <v>2004</v>
      </c>
      <c r="D603">
        <v>258</v>
      </c>
      <c r="E603">
        <v>-2</v>
      </c>
      <c r="F603">
        <v>4</v>
      </c>
      <c r="G603">
        <v>312.69397029999999</v>
      </c>
      <c r="H603">
        <v>0.59768241942595091</v>
      </c>
      <c r="I603">
        <f t="shared" ref="I603:I611" si="99">(G603-AVERAGE(G$602:G$611))/_xlfn.STDEV.S(G$602:G$611)</f>
        <v>-1.3976168717273292</v>
      </c>
      <c r="J603" s="2"/>
    </row>
    <row r="604" spans="1:11" x14ac:dyDescent="0.3">
      <c r="A604">
        <v>2001</v>
      </c>
      <c r="B604" t="s">
        <v>10</v>
      </c>
      <c r="C604">
        <v>2004</v>
      </c>
      <c r="D604">
        <v>259</v>
      </c>
      <c r="E604">
        <v>-1</v>
      </c>
      <c r="F604">
        <v>4</v>
      </c>
      <c r="G604">
        <v>312.52520820000001</v>
      </c>
      <c r="H604">
        <v>0.59151866507956596</v>
      </c>
      <c r="I604">
        <f t="shared" si="99"/>
        <v>-1.4070551388558232</v>
      </c>
      <c r="J604" s="2"/>
    </row>
    <row r="605" spans="1:11" x14ac:dyDescent="0.3">
      <c r="A605">
        <v>2001</v>
      </c>
      <c r="B605" t="s">
        <v>10</v>
      </c>
      <c r="C605">
        <v>2004</v>
      </c>
      <c r="D605">
        <v>260</v>
      </c>
      <c r="E605">
        <v>0</v>
      </c>
      <c r="F605">
        <v>4</v>
      </c>
      <c r="G605">
        <v>350.60554239999999</v>
      </c>
      <c r="H605">
        <v>0.77663553822591302</v>
      </c>
      <c r="I605">
        <f t="shared" si="99"/>
        <v>0.72264321475537019</v>
      </c>
      <c r="J605" s="2"/>
    </row>
    <row r="606" spans="1:11" x14ac:dyDescent="0.3">
      <c r="A606">
        <v>2001</v>
      </c>
      <c r="B606" t="s">
        <v>10</v>
      </c>
      <c r="C606">
        <v>2004</v>
      </c>
      <c r="D606">
        <v>261</v>
      </c>
      <c r="E606">
        <v>1</v>
      </c>
      <c r="F606">
        <v>4</v>
      </c>
      <c r="G606">
        <v>338.95393410000003</v>
      </c>
      <c r="H606">
        <v>0.7228238074950063</v>
      </c>
      <c r="I606">
        <f t="shared" si="99"/>
        <v>7.1009988977838737E-2</v>
      </c>
      <c r="J606" s="2"/>
    </row>
    <row r="607" spans="1:11" x14ac:dyDescent="0.3">
      <c r="A607">
        <v>2001</v>
      </c>
      <c r="B607" t="s">
        <v>10</v>
      </c>
      <c r="C607">
        <v>2004</v>
      </c>
      <c r="D607">
        <v>262</v>
      </c>
      <c r="E607">
        <v>2</v>
      </c>
      <c r="F607">
        <v>4</v>
      </c>
      <c r="G607">
        <v>342.11753909999999</v>
      </c>
      <c r="H607">
        <v>0.69936804102536643</v>
      </c>
      <c r="I607">
        <f t="shared" si="99"/>
        <v>0.24793922296486767</v>
      </c>
      <c r="J607" s="2"/>
    </row>
    <row r="608" spans="1:11" x14ac:dyDescent="0.3">
      <c r="A608">
        <v>2001</v>
      </c>
      <c r="B608" t="s">
        <v>10</v>
      </c>
      <c r="C608">
        <v>2004</v>
      </c>
      <c r="D608">
        <v>263</v>
      </c>
      <c r="E608">
        <v>3</v>
      </c>
      <c r="F608">
        <v>4</v>
      </c>
      <c r="G608">
        <v>345.49371480000002</v>
      </c>
      <c r="H608">
        <v>0.68373983458861509</v>
      </c>
      <c r="I608">
        <f t="shared" si="99"/>
        <v>0.43675678407209639</v>
      </c>
      <c r="J608" s="2"/>
    </row>
    <row r="609" spans="1:11" x14ac:dyDescent="0.3">
      <c r="A609">
        <v>2001</v>
      </c>
      <c r="B609" t="s">
        <v>10</v>
      </c>
      <c r="C609">
        <v>2004</v>
      </c>
      <c r="D609">
        <v>264</v>
      </c>
      <c r="E609">
        <v>4</v>
      </c>
      <c r="F609">
        <v>4</v>
      </c>
      <c r="G609">
        <v>349.41994890000001</v>
      </c>
      <c r="H609">
        <v>0.67137018943152738</v>
      </c>
      <c r="I609">
        <f t="shared" si="99"/>
        <v>0.65633716524065511</v>
      </c>
      <c r="J609" s="2"/>
    </row>
    <row r="610" spans="1:11" x14ac:dyDescent="0.3">
      <c r="A610">
        <v>2001</v>
      </c>
      <c r="B610" t="s">
        <v>10</v>
      </c>
      <c r="C610">
        <v>2004</v>
      </c>
      <c r="D610">
        <v>265</v>
      </c>
      <c r="E610">
        <v>5</v>
      </c>
      <c r="F610">
        <v>4</v>
      </c>
      <c r="G610">
        <v>353.43139680000002</v>
      </c>
      <c r="H610">
        <v>0.66102084410883455</v>
      </c>
      <c r="I610">
        <f t="shared" si="99"/>
        <v>0.88068325273447501</v>
      </c>
      <c r="J610" s="2"/>
    </row>
    <row r="611" spans="1:11" x14ac:dyDescent="0.3">
      <c r="A611">
        <v>2001</v>
      </c>
      <c r="B611" t="s">
        <v>10</v>
      </c>
      <c r="C611">
        <v>2004</v>
      </c>
      <c r="D611">
        <v>266</v>
      </c>
      <c r="E611">
        <v>6</v>
      </c>
      <c r="F611">
        <v>4</v>
      </c>
      <c r="G611">
        <v>357.91329680000001</v>
      </c>
      <c r="H611">
        <v>0.65177098425152402</v>
      </c>
      <c r="I611">
        <f t="shared" si="99"/>
        <v>1.1313400615985632</v>
      </c>
      <c r="J611" s="2"/>
    </row>
    <row r="612" spans="1:11" x14ac:dyDescent="0.3">
      <c r="A612">
        <v>2006</v>
      </c>
      <c r="B612" t="s">
        <v>10</v>
      </c>
      <c r="C612">
        <v>2004</v>
      </c>
      <c r="D612">
        <v>257</v>
      </c>
      <c r="E612">
        <v>-3</v>
      </c>
      <c r="F612">
        <v>4</v>
      </c>
      <c r="G612">
        <v>377.50431350000002</v>
      </c>
      <c r="H612">
        <v>0.61191080375151197</v>
      </c>
      <c r="I612">
        <f>(G612-AVERAGE(G$612:G$621))/_xlfn.STDEV.S(G$612:G$621)</f>
        <v>-1.3376539763391639</v>
      </c>
      <c r="J612" s="2">
        <f>MAX(I612:I621)/(1-MAX(H612:H621))</f>
        <v>5.2622009386222128</v>
      </c>
      <c r="K612">
        <f>MAX(G615:G621)-AVERAGE(G612:G614)</f>
        <v>48.784487499999955</v>
      </c>
    </row>
    <row r="613" spans="1:11" x14ac:dyDescent="0.3">
      <c r="A613">
        <v>2006</v>
      </c>
      <c r="B613" t="s">
        <v>10</v>
      </c>
      <c r="C613">
        <v>2004</v>
      </c>
      <c r="D613">
        <v>258</v>
      </c>
      <c r="E613">
        <v>-2</v>
      </c>
      <c r="F613">
        <v>4</v>
      </c>
      <c r="G613">
        <v>376.3827005</v>
      </c>
      <c r="H613">
        <v>0.60521775363054786</v>
      </c>
      <c r="I613">
        <f t="shared" ref="I613:I621" si="100">(G613-AVERAGE(G$612:G$621))/_xlfn.STDEV.S(G$612:G$621)</f>
        <v>-1.3956672323642336</v>
      </c>
      <c r="J613" s="2"/>
    </row>
    <row r="614" spans="1:11" x14ac:dyDescent="0.3">
      <c r="A614">
        <v>2006</v>
      </c>
      <c r="B614" t="s">
        <v>10</v>
      </c>
      <c r="C614">
        <v>2004</v>
      </c>
      <c r="D614">
        <v>259</v>
      </c>
      <c r="E614">
        <v>-1</v>
      </c>
      <c r="F614">
        <v>4</v>
      </c>
      <c r="G614">
        <v>376.24791110000001</v>
      </c>
      <c r="H614">
        <v>0.59912797687616859</v>
      </c>
      <c r="I614">
        <f t="shared" si="100"/>
        <v>-1.4026389525312295</v>
      </c>
      <c r="J614" s="2"/>
    </row>
    <row r="615" spans="1:11" x14ac:dyDescent="0.3">
      <c r="A615">
        <v>2006</v>
      </c>
      <c r="B615" t="s">
        <v>10</v>
      </c>
      <c r="C615">
        <v>2004</v>
      </c>
      <c r="D615">
        <v>260</v>
      </c>
      <c r="E615">
        <v>0</v>
      </c>
      <c r="F615">
        <v>4</v>
      </c>
      <c r="G615">
        <v>417.35452029999999</v>
      </c>
      <c r="H615">
        <v>0.78248083267233237</v>
      </c>
      <c r="I615">
        <f t="shared" si="100"/>
        <v>0.72352064426555995</v>
      </c>
      <c r="J615" s="2"/>
    </row>
    <row r="616" spans="1:11" x14ac:dyDescent="0.3">
      <c r="A616">
        <v>2006</v>
      </c>
      <c r="B616" t="s">
        <v>10</v>
      </c>
      <c r="C616">
        <v>2004</v>
      </c>
      <c r="D616">
        <v>261</v>
      </c>
      <c r="E616">
        <v>1</v>
      </c>
      <c r="F616">
        <v>4</v>
      </c>
      <c r="G616">
        <v>404.45510030000003</v>
      </c>
      <c r="H616">
        <v>0.72895245282909371</v>
      </c>
      <c r="I616">
        <f t="shared" si="100"/>
        <v>5.6323175053908707E-2</v>
      </c>
      <c r="J616" s="2"/>
    </row>
    <row r="617" spans="1:11" x14ac:dyDescent="0.3">
      <c r="A617">
        <v>2006</v>
      </c>
      <c r="B617" t="s">
        <v>10</v>
      </c>
      <c r="C617">
        <v>2004</v>
      </c>
      <c r="D617">
        <v>262</v>
      </c>
      <c r="E617">
        <v>2</v>
      </c>
      <c r="F617">
        <v>4</v>
      </c>
      <c r="G617">
        <v>408.05042179999998</v>
      </c>
      <c r="H617">
        <v>0.70626367040078442</v>
      </c>
      <c r="I617">
        <f t="shared" si="100"/>
        <v>0.24228420320883459</v>
      </c>
      <c r="J617" s="2"/>
    </row>
    <row r="618" spans="1:11" x14ac:dyDescent="0.3">
      <c r="A618">
        <v>2006</v>
      </c>
      <c r="B618" t="s">
        <v>10</v>
      </c>
      <c r="C618">
        <v>2004</v>
      </c>
      <c r="D618">
        <v>263</v>
      </c>
      <c r="E618">
        <v>3</v>
      </c>
      <c r="F618">
        <v>4</v>
      </c>
      <c r="G618">
        <v>411.60025430000002</v>
      </c>
      <c r="H618">
        <v>0.6907572805348523</v>
      </c>
      <c r="I618">
        <f t="shared" si="100"/>
        <v>0.42589240110651522</v>
      </c>
      <c r="J618" s="2"/>
    </row>
    <row r="619" spans="1:11" x14ac:dyDescent="0.3">
      <c r="A619">
        <v>2006</v>
      </c>
      <c r="B619" t="s">
        <v>10</v>
      </c>
      <c r="C619">
        <v>2004</v>
      </c>
      <c r="D619">
        <v>264</v>
      </c>
      <c r="E619">
        <v>4</v>
      </c>
      <c r="F619">
        <v>4</v>
      </c>
      <c r="G619">
        <v>416.0148279</v>
      </c>
      <c r="H619">
        <v>0.67841049007260856</v>
      </c>
      <c r="I619">
        <f t="shared" si="100"/>
        <v>0.65422765444105002</v>
      </c>
      <c r="J619" s="2"/>
    </row>
    <row r="620" spans="1:11" x14ac:dyDescent="0.3">
      <c r="A620">
        <v>2006</v>
      </c>
      <c r="B620" t="s">
        <v>10</v>
      </c>
      <c r="C620">
        <v>2004</v>
      </c>
      <c r="D620">
        <v>265</v>
      </c>
      <c r="E620">
        <v>5</v>
      </c>
      <c r="F620">
        <v>4</v>
      </c>
      <c r="G620">
        <v>420.55544989999999</v>
      </c>
      <c r="H620">
        <v>0.66823872659583028</v>
      </c>
      <c r="I620">
        <f t="shared" si="100"/>
        <v>0.88908251667878979</v>
      </c>
      <c r="J620" s="2"/>
    </row>
    <row r="621" spans="1:11" x14ac:dyDescent="0.3">
      <c r="A621">
        <v>2006</v>
      </c>
      <c r="B621" t="s">
        <v>10</v>
      </c>
      <c r="C621">
        <v>2004</v>
      </c>
      <c r="D621">
        <v>266</v>
      </c>
      <c r="E621">
        <v>6</v>
      </c>
      <c r="F621">
        <v>4</v>
      </c>
      <c r="G621">
        <v>425.49612919999998</v>
      </c>
      <c r="H621">
        <v>0.65914182718038206</v>
      </c>
      <c r="I621">
        <f t="shared" si="100"/>
        <v>1.1446295664799748</v>
      </c>
      <c r="J621" s="2"/>
    </row>
    <row r="622" spans="1:11" x14ac:dyDescent="0.3">
      <c r="A622">
        <v>2011</v>
      </c>
      <c r="B622" t="s">
        <v>10</v>
      </c>
      <c r="C622">
        <v>2004</v>
      </c>
      <c r="D622">
        <v>257</v>
      </c>
      <c r="E622">
        <v>-3</v>
      </c>
      <c r="F622">
        <v>4</v>
      </c>
      <c r="G622">
        <v>538.13213719999999</v>
      </c>
      <c r="H622">
        <v>0.64414555563878728</v>
      </c>
      <c r="I622">
        <f>(G622-AVERAGE(G$622:G$631))/_xlfn.STDEV.S(G$622:G$631)</f>
        <v>-1.3329680341527468</v>
      </c>
      <c r="J622" s="2">
        <f>MAX(I622:I631)/(1-MAX(H622:H631))</f>
        <v>5.9740380820446513</v>
      </c>
      <c r="K622">
        <f>MAX(G625:G631)-AVERAGE(G622:G624)</f>
        <v>58.992791900000043</v>
      </c>
    </row>
    <row r="623" spans="1:11" x14ac:dyDescent="0.3">
      <c r="A623">
        <v>2011</v>
      </c>
      <c r="B623" t="s">
        <v>10</v>
      </c>
      <c r="C623">
        <v>2004</v>
      </c>
      <c r="D623">
        <v>258</v>
      </c>
      <c r="E623">
        <v>-2</v>
      </c>
      <c r="F623">
        <v>4</v>
      </c>
      <c r="G623">
        <v>536.77377950000005</v>
      </c>
      <c r="H623">
        <v>0.63777331286144678</v>
      </c>
      <c r="I623">
        <f t="shared" ref="I623:I631" si="101">(G623-AVERAGE(G$622:G$631))/_xlfn.STDEV.S(G$622:G$631)</f>
        <v>-1.3912685311566642</v>
      </c>
      <c r="J623" s="2"/>
    </row>
    <row r="624" spans="1:11" x14ac:dyDescent="0.3">
      <c r="A624">
        <v>2011</v>
      </c>
      <c r="B624" t="s">
        <v>10</v>
      </c>
      <c r="C624">
        <v>2004</v>
      </c>
      <c r="D624">
        <v>259</v>
      </c>
      <c r="E624">
        <v>-1</v>
      </c>
      <c r="F624">
        <v>4</v>
      </c>
      <c r="G624">
        <v>536.40962539999998</v>
      </c>
      <c r="H624">
        <v>0.6319675545156801</v>
      </c>
      <c r="I624">
        <f t="shared" si="101"/>
        <v>-1.4068979673618838</v>
      </c>
      <c r="J624" s="2"/>
    </row>
    <row r="625" spans="1:11" x14ac:dyDescent="0.3">
      <c r="A625">
        <v>2011</v>
      </c>
      <c r="B625" t="s">
        <v>10</v>
      </c>
      <c r="C625">
        <v>2004</v>
      </c>
      <c r="D625">
        <v>260</v>
      </c>
      <c r="E625">
        <v>0</v>
      </c>
      <c r="F625">
        <v>4</v>
      </c>
      <c r="G625">
        <v>583.6800475</v>
      </c>
      <c r="H625">
        <v>0.80667742487215255</v>
      </c>
      <c r="I625">
        <f t="shared" si="101"/>
        <v>0.621941050530879</v>
      </c>
      <c r="J625" s="2"/>
    </row>
    <row r="626" spans="1:11" x14ac:dyDescent="0.3">
      <c r="A626">
        <v>2011</v>
      </c>
      <c r="B626" t="s">
        <v>10</v>
      </c>
      <c r="C626">
        <v>2004</v>
      </c>
      <c r="D626">
        <v>261</v>
      </c>
      <c r="E626">
        <v>1</v>
      </c>
      <c r="F626">
        <v>4</v>
      </c>
      <c r="G626">
        <v>570.09635890000004</v>
      </c>
      <c r="H626">
        <v>0.75082513841005094</v>
      </c>
      <c r="I626">
        <f t="shared" si="101"/>
        <v>3.893129063738688E-2</v>
      </c>
      <c r="J626" s="2"/>
    </row>
    <row r="627" spans="1:11" x14ac:dyDescent="0.3">
      <c r="A627">
        <v>2011</v>
      </c>
      <c r="B627" t="s">
        <v>10</v>
      </c>
      <c r="C627">
        <v>2004</v>
      </c>
      <c r="D627">
        <v>262</v>
      </c>
      <c r="E627">
        <v>2</v>
      </c>
      <c r="F627">
        <v>4</v>
      </c>
      <c r="G627">
        <v>575.21887679999998</v>
      </c>
      <c r="H627">
        <v>0.72759559599546664</v>
      </c>
      <c r="I627">
        <f t="shared" si="101"/>
        <v>0.25878894630604571</v>
      </c>
      <c r="J627" s="2"/>
    </row>
    <row r="628" spans="1:11" x14ac:dyDescent="0.3">
      <c r="A628">
        <v>2011</v>
      </c>
      <c r="B628" t="s">
        <v>10</v>
      </c>
      <c r="C628">
        <v>2004</v>
      </c>
      <c r="D628">
        <v>263</v>
      </c>
      <c r="E628">
        <v>3</v>
      </c>
      <c r="F628">
        <v>4</v>
      </c>
      <c r="G628">
        <v>579.69770870000002</v>
      </c>
      <c r="H628">
        <v>0.71198131790281938</v>
      </c>
      <c r="I628">
        <f t="shared" si="101"/>
        <v>0.45101970096441935</v>
      </c>
      <c r="J628" s="2"/>
    </row>
    <row r="629" spans="1:11" x14ac:dyDescent="0.3">
      <c r="A629">
        <v>2011</v>
      </c>
      <c r="B629" t="s">
        <v>10</v>
      </c>
      <c r="C629">
        <v>2004</v>
      </c>
      <c r="D629">
        <v>264</v>
      </c>
      <c r="E629">
        <v>4</v>
      </c>
      <c r="F629">
        <v>4</v>
      </c>
      <c r="G629">
        <v>585.19697870000005</v>
      </c>
      <c r="H629">
        <v>0.69997541128967278</v>
      </c>
      <c r="I629">
        <f t="shared" si="101"/>
        <v>0.68704749699984291</v>
      </c>
      <c r="J629" s="2"/>
    </row>
    <row r="630" spans="1:11" x14ac:dyDescent="0.3">
      <c r="A630">
        <v>2011</v>
      </c>
      <c r="B630" t="s">
        <v>10</v>
      </c>
      <c r="C630">
        <v>2004</v>
      </c>
      <c r="D630">
        <v>265</v>
      </c>
      <c r="E630">
        <v>5</v>
      </c>
      <c r="F630">
        <v>4</v>
      </c>
      <c r="G630">
        <v>590.58940600000005</v>
      </c>
      <c r="H630">
        <v>0.69009420269025956</v>
      </c>
      <c r="I630">
        <f t="shared" si="101"/>
        <v>0.9184896213000221</v>
      </c>
      <c r="J630" s="2"/>
    </row>
    <row r="631" spans="1:11" x14ac:dyDescent="0.3">
      <c r="A631">
        <v>2011</v>
      </c>
      <c r="B631" t="s">
        <v>10</v>
      </c>
      <c r="C631">
        <v>2004</v>
      </c>
      <c r="D631">
        <v>266</v>
      </c>
      <c r="E631">
        <v>6</v>
      </c>
      <c r="F631">
        <v>4</v>
      </c>
      <c r="G631">
        <v>596.09797260000005</v>
      </c>
      <c r="H631">
        <v>0.68135403647419235</v>
      </c>
      <c r="I631">
        <f t="shared" si="101"/>
        <v>1.1549164259326987</v>
      </c>
      <c r="J631" s="2"/>
    </row>
    <row r="632" spans="1:11" x14ac:dyDescent="0.3">
      <c r="A632">
        <v>2016</v>
      </c>
      <c r="B632" t="s">
        <v>10</v>
      </c>
      <c r="C632">
        <v>2004</v>
      </c>
      <c r="D632">
        <v>257</v>
      </c>
      <c r="E632">
        <v>-3</v>
      </c>
      <c r="F632">
        <v>4</v>
      </c>
      <c r="G632">
        <v>538.79707859999996</v>
      </c>
      <c r="H632">
        <v>0.64405325086212728</v>
      </c>
      <c r="I632">
        <f>(G632-AVERAGE(G$632:G$641))/_xlfn.STDEV.S(G$632:G$641)</f>
        <v>-1.3310754671379261</v>
      </c>
      <c r="J632" s="2">
        <f>MAX(I632:I641)/(1-MAX(H632:H641))</f>
        <v>5.9234822799710667</v>
      </c>
      <c r="K632">
        <f>MAX(G635:G641)-AVERAGE(G632:G634)</f>
        <v>59.086928166666667</v>
      </c>
    </row>
    <row r="633" spans="1:11" x14ac:dyDescent="0.3">
      <c r="A633">
        <v>2016</v>
      </c>
      <c r="B633" t="s">
        <v>10</v>
      </c>
      <c r="C633">
        <v>2004</v>
      </c>
      <c r="D633">
        <v>258</v>
      </c>
      <c r="E633">
        <v>-2</v>
      </c>
      <c r="F633">
        <v>4</v>
      </c>
      <c r="G633">
        <v>537.36187959999995</v>
      </c>
      <c r="H633">
        <v>0.63768842765275835</v>
      </c>
      <c r="I633">
        <f t="shared" ref="I633:I641" si="102">(G633-AVERAGE(G$632:G$641))/_xlfn.STDEV.S(G$632:G$641)</f>
        <v>-1.3923935980445956</v>
      </c>
      <c r="J633" s="2"/>
    </row>
    <row r="634" spans="1:11" x14ac:dyDescent="0.3">
      <c r="A634">
        <v>2016</v>
      </c>
      <c r="B634" t="s">
        <v>10</v>
      </c>
      <c r="C634">
        <v>2004</v>
      </c>
      <c r="D634">
        <v>259</v>
      </c>
      <c r="E634">
        <v>-1</v>
      </c>
      <c r="F634">
        <v>4</v>
      </c>
      <c r="G634">
        <v>536.97527070000001</v>
      </c>
      <c r="H634">
        <v>0.63188717206704104</v>
      </c>
      <c r="I634">
        <f t="shared" si="102"/>
        <v>-1.4089112622429956</v>
      </c>
      <c r="J634" s="2"/>
    </row>
    <row r="635" spans="1:11" x14ac:dyDescent="0.3">
      <c r="A635">
        <v>2016</v>
      </c>
      <c r="B635" t="s">
        <v>10</v>
      </c>
      <c r="C635">
        <v>2004</v>
      </c>
      <c r="D635">
        <v>260</v>
      </c>
      <c r="E635">
        <v>0</v>
      </c>
      <c r="F635">
        <v>4</v>
      </c>
      <c r="G635">
        <v>585.17606699999999</v>
      </c>
      <c r="H635">
        <v>0.80636421032527517</v>
      </c>
      <c r="I635">
        <f t="shared" si="102"/>
        <v>0.65044269308241787</v>
      </c>
      <c r="J635" s="2"/>
    </row>
    <row r="636" spans="1:11" x14ac:dyDescent="0.3">
      <c r="A636">
        <v>2016</v>
      </c>
      <c r="B636" t="s">
        <v>10</v>
      </c>
      <c r="C636">
        <v>2004</v>
      </c>
      <c r="D636">
        <v>261</v>
      </c>
      <c r="E636">
        <v>1</v>
      </c>
      <c r="F636">
        <v>4</v>
      </c>
      <c r="G636">
        <v>570.79349190000005</v>
      </c>
      <c r="H636">
        <v>0.75056396449198493</v>
      </c>
      <c r="I636">
        <f t="shared" si="102"/>
        <v>3.5954651523865983E-2</v>
      </c>
      <c r="J636" s="2"/>
    </row>
    <row r="637" spans="1:11" x14ac:dyDescent="0.3">
      <c r="A637">
        <v>2016</v>
      </c>
      <c r="B637" t="s">
        <v>10</v>
      </c>
      <c r="C637">
        <v>2004</v>
      </c>
      <c r="D637">
        <v>262</v>
      </c>
      <c r="E637">
        <v>2</v>
      </c>
      <c r="F637">
        <v>4</v>
      </c>
      <c r="G637">
        <v>575.94491679999999</v>
      </c>
      <c r="H637">
        <v>0.72742511787286634</v>
      </c>
      <c r="I637">
        <f t="shared" si="102"/>
        <v>0.25604660140264213</v>
      </c>
      <c r="J637" s="2"/>
    </row>
    <row r="638" spans="1:11" x14ac:dyDescent="0.3">
      <c r="A638">
        <v>2016</v>
      </c>
      <c r="B638" t="s">
        <v>10</v>
      </c>
      <c r="C638">
        <v>2004</v>
      </c>
      <c r="D638">
        <v>263</v>
      </c>
      <c r="E638">
        <v>3</v>
      </c>
      <c r="F638">
        <v>4</v>
      </c>
      <c r="G638">
        <v>580.43989250000004</v>
      </c>
      <c r="H638">
        <v>0.71186258811531411</v>
      </c>
      <c r="I638">
        <f t="shared" si="102"/>
        <v>0.44809210059466975</v>
      </c>
      <c r="J638" s="2"/>
    </row>
    <row r="639" spans="1:11" x14ac:dyDescent="0.3">
      <c r="A639">
        <v>2016</v>
      </c>
      <c r="B639" t="s">
        <v>10</v>
      </c>
      <c r="C639">
        <v>2004</v>
      </c>
      <c r="D639">
        <v>264</v>
      </c>
      <c r="E639">
        <v>4</v>
      </c>
      <c r="F639">
        <v>4</v>
      </c>
      <c r="G639">
        <v>585.92914840000003</v>
      </c>
      <c r="H639">
        <v>0.69988637776204266</v>
      </c>
      <c r="I639">
        <f t="shared" si="102"/>
        <v>0.68261770426106283</v>
      </c>
      <c r="J639" s="2"/>
    </row>
    <row r="640" spans="1:11" x14ac:dyDescent="0.3">
      <c r="A640">
        <v>2016</v>
      </c>
      <c r="B640" t="s">
        <v>10</v>
      </c>
      <c r="C640">
        <v>2004</v>
      </c>
      <c r="D640">
        <v>265</v>
      </c>
      <c r="E640">
        <v>5</v>
      </c>
      <c r="F640">
        <v>4</v>
      </c>
      <c r="G640">
        <v>591.30336720000003</v>
      </c>
      <c r="H640">
        <v>0.69002447689254665</v>
      </c>
      <c r="I640">
        <f t="shared" si="102"/>
        <v>0.91222840765444613</v>
      </c>
      <c r="J640" s="2"/>
    </row>
    <row r="641" spans="1:11" x14ac:dyDescent="0.3">
      <c r="A641">
        <v>2016</v>
      </c>
      <c r="B641" t="s">
        <v>10</v>
      </c>
      <c r="C641">
        <v>2004</v>
      </c>
      <c r="D641">
        <v>266</v>
      </c>
      <c r="E641">
        <v>6</v>
      </c>
      <c r="F641">
        <v>4</v>
      </c>
      <c r="G641">
        <v>596.79833780000001</v>
      </c>
      <c r="H641">
        <v>0.68129800495465365</v>
      </c>
      <c r="I641">
        <f t="shared" si="102"/>
        <v>1.146998168906437</v>
      </c>
      <c r="J641" s="2"/>
    </row>
    <row r="642" spans="1:11" x14ac:dyDescent="0.3">
      <c r="A642">
        <v>2001</v>
      </c>
      <c r="B642" t="s">
        <v>10</v>
      </c>
      <c r="C642">
        <v>2004</v>
      </c>
      <c r="D642">
        <v>257</v>
      </c>
      <c r="E642">
        <v>-3</v>
      </c>
      <c r="F642">
        <v>5</v>
      </c>
      <c r="G642">
        <v>212.8182122</v>
      </c>
      <c r="H642">
        <v>0.56182103781263448</v>
      </c>
      <c r="I642">
        <f>(G642-AVERAGE(G$642:G$651))/_xlfn.STDEV.S(G$642:G$651)</f>
        <v>-1.4256785206252995</v>
      </c>
      <c r="J642" s="2">
        <f>MAX(I642:I651)/(1-MAX(H642:H651))</f>
        <v>3.9694987903296024</v>
      </c>
      <c r="K642">
        <f>MAX(G645:G651)-AVERAGE(G642:G644)</f>
        <v>40.040460933333321</v>
      </c>
    </row>
    <row r="643" spans="1:11" x14ac:dyDescent="0.3">
      <c r="A643">
        <v>2001</v>
      </c>
      <c r="B643" t="s">
        <v>10</v>
      </c>
      <c r="C643">
        <v>2004</v>
      </c>
      <c r="D643">
        <v>258</v>
      </c>
      <c r="E643">
        <v>-2</v>
      </c>
      <c r="F643">
        <v>5</v>
      </c>
      <c r="G643">
        <v>213.0311877</v>
      </c>
      <c r="H643">
        <v>0.55506937286130087</v>
      </c>
      <c r="I643">
        <f t="shared" ref="I643:I651" si="103">(G643-AVERAGE(G$642:G$651))/_xlfn.STDEV.S(G$642:G$651)</f>
        <v>-1.4127464359620718</v>
      </c>
      <c r="J643" s="2"/>
    </row>
    <row r="644" spans="1:11" x14ac:dyDescent="0.3">
      <c r="A644">
        <v>2001</v>
      </c>
      <c r="B644" t="s">
        <v>10</v>
      </c>
      <c r="C644">
        <v>2004</v>
      </c>
      <c r="D644">
        <v>259</v>
      </c>
      <c r="E644">
        <v>-1</v>
      </c>
      <c r="F644">
        <v>5</v>
      </c>
      <c r="G644">
        <v>214.0616958</v>
      </c>
      <c r="H644">
        <v>0.54886130830121704</v>
      </c>
      <c r="I644">
        <f t="shared" si="103"/>
        <v>-1.3501729568748446</v>
      </c>
      <c r="J644" s="2"/>
    </row>
    <row r="645" spans="1:11" x14ac:dyDescent="0.3">
      <c r="A645">
        <v>2001</v>
      </c>
      <c r="B645" t="s">
        <v>10</v>
      </c>
      <c r="C645">
        <v>2004</v>
      </c>
      <c r="D645">
        <v>260</v>
      </c>
      <c r="E645">
        <v>0</v>
      </c>
      <c r="F645">
        <v>5</v>
      </c>
      <c r="G645">
        <v>247.54173220000001</v>
      </c>
      <c r="H645">
        <v>0.73923725585289513</v>
      </c>
      <c r="I645">
        <f t="shared" si="103"/>
        <v>0.68276822768743695</v>
      </c>
      <c r="J645" s="2"/>
    </row>
    <row r="646" spans="1:11" x14ac:dyDescent="0.3">
      <c r="A646">
        <v>2001</v>
      </c>
      <c r="B646" t="s">
        <v>10</v>
      </c>
      <c r="C646">
        <v>2004</v>
      </c>
      <c r="D646">
        <v>261</v>
      </c>
      <c r="E646">
        <v>1</v>
      </c>
      <c r="F646">
        <v>5</v>
      </c>
      <c r="G646">
        <v>237.814921</v>
      </c>
      <c r="H646">
        <v>0.69382147312692566</v>
      </c>
      <c r="I646">
        <f t="shared" si="103"/>
        <v>9.2146555515608436E-2</v>
      </c>
      <c r="J646" s="2"/>
    </row>
    <row r="647" spans="1:11" x14ac:dyDescent="0.3">
      <c r="A647">
        <v>2001</v>
      </c>
      <c r="B647" t="s">
        <v>10</v>
      </c>
      <c r="C647">
        <v>2004</v>
      </c>
      <c r="D647">
        <v>262</v>
      </c>
      <c r="E647">
        <v>2</v>
      </c>
      <c r="F647">
        <v>5</v>
      </c>
      <c r="G647">
        <v>241.29252840000001</v>
      </c>
      <c r="H647">
        <v>0.67182466471388913</v>
      </c>
      <c r="I647">
        <f t="shared" si="103"/>
        <v>0.30331034347369362</v>
      </c>
      <c r="J647" s="2"/>
    </row>
    <row r="648" spans="1:11" x14ac:dyDescent="0.3">
      <c r="A648">
        <v>2001</v>
      </c>
      <c r="B648" t="s">
        <v>10</v>
      </c>
      <c r="C648">
        <v>2004</v>
      </c>
      <c r="D648">
        <v>263</v>
      </c>
      <c r="E648">
        <v>3</v>
      </c>
      <c r="F648">
        <v>5</v>
      </c>
      <c r="G648">
        <v>244.44650519999999</v>
      </c>
      <c r="H648">
        <v>0.65669751770387197</v>
      </c>
      <c r="I648">
        <f t="shared" si="103"/>
        <v>0.49482295879074012</v>
      </c>
      <c r="J648" s="2"/>
    </row>
    <row r="649" spans="1:11" x14ac:dyDescent="0.3">
      <c r="A649">
        <v>2001</v>
      </c>
      <c r="B649" t="s">
        <v>10</v>
      </c>
      <c r="C649">
        <v>2004</v>
      </c>
      <c r="D649">
        <v>264</v>
      </c>
      <c r="E649">
        <v>4</v>
      </c>
      <c r="F649">
        <v>5</v>
      </c>
      <c r="G649">
        <v>247.80342419999999</v>
      </c>
      <c r="H649">
        <v>0.64437908616516759</v>
      </c>
      <c r="I649">
        <f t="shared" si="103"/>
        <v>0.69865842679338652</v>
      </c>
      <c r="J649" s="2"/>
    </row>
    <row r="650" spans="1:11" x14ac:dyDescent="0.3">
      <c r="A650">
        <v>2001</v>
      </c>
      <c r="B650" t="s">
        <v>10</v>
      </c>
      <c r="C650">
        <v>2004</v>
      </c>
      <c r="D650">
        <v>265</v>
      </c>
      <c r="E650">
        <v>5</v>
      </c>
      <c r="F650">
        <v>5</v>
      </c>
      <c r="G650">
        <v>250.81944150000001</v>
      </c>
      <c r="H650">
        <v>0.63390542747263012</v>
      </c>
      <c r="I650">
        <f t="shared" si="103"/>
        <v>0.88179400374641403</v>
      </c>
      <c r="J650" s="2"/>
    </row>
    <row r="651" spans="1:11" x14ac:dyDescent="0.3">
      <c r="A651">
        <v>2001</v>
      </c>
      <c r="B651" t="s">
        <v>10</v>
      </c>
      <c r="C651">
        <v>2004</v>
      </c>
      <c r="D651">
        <v>266</v>
      </c>
      <c r="E651">
        <v>6</v>
      </c>
      <c r="F651">
        <v>5</v>
      </c>
      <c r="G651">
        <v>253.34415949999999</v>
      </c>
      <c r="H651">
        <v>0.62441898508209248</v>
      </c>
      <c r="I651">
        <f t="shared" si="103"/>
        <v>1.0350973974549604</v>
      </c>
      <c r="J651" s="2"/>
    </row>
    <row r="652" spans="1:11" x14ac:dyDescent="0.3">
      <c r="A652">
        <v>2006</v>
      </c>
      <c r="B652" t="s">
        <v>10</v>
      </c>
      <c r="C652">
        <v>2004</v>
      </c>
      <c r="D652">
        <v>257</v>
      </c>
      <c r="E652">
        <v>-3</v>
      </c>
      <c r="F652">
        <v>5</v>
      </c>
      <c r="G652">
        <v>306.12645650000002</v>
      </c>
      <c r="H652">
        <v>0.56190724224072264</v>
      </c>
      <c r="I652">
        <f>(G652-AVERAGE(G$652:G$661))/_xlfn.STDEV.S(G$652:G$661)</f>
        <v>-1.4773461606906999</v>
      </c>
      <c r="J652" s="2">
        <f>MAX(I652:I661)/(1-MAX(H652:H661))</f>
        <v>4.3161363930786401</v>
      </c>
      <c r="K652">
        <f>MAX(G655:G661)-AVERAGE(G652:G654)</f>
        <v>50.38757476666666</v>
      </c>
    </row>
    <row r="653" spans="1:11" x14ac:dyDescent="0.3">
      <c r="A653">
        <v>2006</v>
      </c>
      <c r="B653" t="s">
        <v>10</v>
      </c>
      <c r="C653">
        <v>2004</v>
      </c>
      <c r="D653">
        <v>258</v>
      </c>
      <c r="E653">
        <v>-2</v>
      </c>
      <c r="F653">
        <v>5</v>
      </c>
      <c r="G653">
        <v>307.83833329999999</v>
      </c>
      <c r="H653">
        <v>0.555151658779233</v>
      </c>
      <c r="I653">
        <f t="shared" ref="I653:I661" si="104">(G653-AVERAGE(G$652:G$661))/_xlfn.STDEV.S(G$652:G$661)</f>
        <v>-1.3922734432038961</v>
      </c>
      <c r="J653" s="2"/>
    </row>
    <row r="654" spans="1:11" x14ac:dyDescent="0.3">
      <c r="A654">
        <v>2006</v>
      </c>
      <c r="B654" t="s">
        <v>10</v>
      </c>
      <c r="C654">
        <v>2004</v>
      </c>
      <c r="D654">
        <v>259</v>
      </c>
      <c r="E654">
        <v>-1</v>
      </c>
      <c r="F654">
        <v>5</v>
      </c>
      <c r="G654">
        <v>310.36051830000002</v>
      </c>
      <c r="H654">
        <v>0.5489431677311879</v>
      </c>
      <c r="I654">
        <f t="shared" si="104"/>
        <v>-1.266931986415381</v>
      </c>
      <c r="J654" s="2"/>
    </row>
    <row r="655" spans="1:11" x14ac:dyDescent="0.3">
      <c r="A655">
        <v>2006</v>
      </c>
      <c r="B655" t="s">
        <v>10</v>
      </c>
      <c r="C655">
        <v>2004</v>
      </c>
      <c r="D655">
        <v>260</v>
      </c>
      <c r="E655">
        <v>0</v>
      </c>
      <c r="F655">
        <v>5</v>
      </c>
      <c r="G655">
        <v>345.53957359999998</v>
      </c>
      <c r="H655">
        <v>0.73930633164931259</v>
      </c>
      <c r="I655">
        <f t="shared" si="104"/>
        <v>0.48131171487761087</v>
      </c>
      <c r="J655" s="2"/>
    </row>
    <row r="656" spans="1:11" x14ac:dyDescent="0.3">
      <c r="A656">
        <v>2006</v>
      </c>
      <c r="B656" t="s">
        <v>10</v>
      </c>
      <c r="C656">
        <v>2004</v>
      </c>
      <c r="D656">
        <v>261</v>
      </c>
      <c r="E656">
        <v>1</v>
      </c>
      <c r="F656">
        <v>5</v>
      </c>
      <c r="G656">
        <v>336.91929219999997</v>
      </c>
      <c r="H656">
        <v>0.69384093118206969</v>
      </c>
      <c r="I656">
        <f t="shared" si="104"/>
        <v>5.2921795580284856E-2</v>
      </c>
      <c r="J656" s="2"/>
    </row>
    <row r="657" spans="1:11" x14ac:dyDescent="0.3">
      <c r="A657">
        <v>2006</v>
      </c>
      <c r="B657" t="s">
        <v>10</v>
      </c>
      <c r="C657">
        <v>2004</v>
      </c>
      <c r="D657">
        <v>262</v>
      </c>
      <c r="E657">
        <v>2</v>
      </c>
      <c r="F657">
        <v>5</v>
      </c>
      <c r="G657">
        <v>341.68862109999998</v>
      </c>
      <c r="H657">
        <v>0.67186856701243747</v>
      </c>
      <c r="I657">
        <f t="shared" si="104"/>
        <v>0.28993638104073216</v>
      </c>
      <c r="J657" s="2"/>
    </row>
    <row r="658" spans="1:11" x14ac:dyDescent="0.3">
      <c r="A658">
        <v>2006</v>
      </c>
      <c r="B658" t="s">
        <v>10</v>
      </c>
      <c r="C658">
        <v>2004</v>
      </c>
      <c r="D658">
        <v>263</v>
      </c>
      <c r="E658">
        <v>3</v>
      </c>
      <c r="F658">
        <v>5</v>
      </c>
      <c r="G658">
        <v>346.08810010000002</v>
      </c>
      <c r="H658">
        <v>0.65675676366427094</v>
      </c>
      <c r="I658">
        <f t="shared" si="104"/>
        <v>0.50857105969058414</v>
      </c>
      <c r="J658" s="2"/>
    </row>
    <row r="659" spans="1:11" x14ac:dyDescent="0.3">
      <c r="A659">
        <v>2006</v>
      </c>
      <c r="B659" t="s">
        <v>10</v>
      </c>
      <c r="C659">
        <v>2004</v>
      </c>
      <c r="D659">
        <v>264</v>
      </c>
      <c r="E659">
        <v>4</v>
      </c>
      <c r="F659">
        <v>5</v>
      </c>
      <c r="G659">
        <v>350.64250199999998</v>
      </c>
      <c r="H659">
        <v>0.64444626095199864</v>
      </c>
      <c r="I659">
        <f t="shared" si="104"/>
        <v>0.73490472234672066</v>
      </c>
      <c r="J659" s="2"/>
    </row>
    <row r="660" spans="1:11" x14ac:dyDescent="0.3">
      <c r="A660">
        <v>2006</v>
      </c>
      <c r="B660" t="s">
        <v>10</v>
      </c>
      <c r="C660">
        <v>2004</v>
      </c>
      <c r="D660">
        <v>265</v>
      </c>
      <c r="E660">
        <v>5</v>
      </c>
      <c r="F660">
        <v>5</v>
      </c>
      <c r="G660">
        <v>354.8443193</v>
      </c>
      <c r="H660">
        <v>0.63398050328653355</v>
      </c>
      <c r="I660">
        <f t="shared" si="104"/>
        <v>0.94371648736046065</v>
      </c>
      <c r="J660" s="2"/>
    </row>
    <row r="661" spans="1:11" x14ac:dyDescent="0.3">
      <c r="A661">
        <v>2006</v>
      </c>
      <c r="B661" t="s">
        <v>10</v>
      </c>
      <c r="C661">
        <v>2004</v>
      </c>
      <c r="D661">
        <v>266</v>
      </c>
      <c r="E661">
        <v>6</v>
      </c>
      <c r="F661">
        <v>5</v>
      </c>
      <c r="G661">
        <v>358.49601080000002</v>
      </c>
      <c r="H661">
        <v>0.62450097175521369</v>
      </c>
      <c r="I661">
        <f t="shared" si="104"/>
        <v>1.1251894294135751</v>
      </c>
      <c r="J661" s="2"/>
    </row>
    <row r="662" spans="1:11" x14ac:dyDescent="0.3">
      <c r="A662">
        <v>2011</v>
      </c>
      <c r="B662" t="s">
        <v>10</v>
      </c>
      <c r="C662">
        <v>2004</v>
      </c>
      <c r="D662">
        <v>257</v>
      </c>
      <c r="E662">
        <v>-3</v>
      </c>
      <c r="F662">
        <v>5</v>
      </c>
      <c r="G662">
        <v>381.72731090000002</v>
      </c>
      <c r="H662">
        <v>0.56298917738866594</v>
      </c>
      <c r="I662">
        <f>(G662-AVERAGE(G$662:G$671))/_xlfn.STDEV.S(G$662:G$671)</f>
        <v>-1.4749438578931351</v>
      </c>
      <c r="J662" s="2">
        <f>MAX(I662:I671)/(1-MAX(H662:H671))</f>
        <v>4.6909371803549602</v>
      </c>
      <c r="K662">
        <f>MAX(G665:G671)-AVERAGE(G662:G664)</f>
        <v>61.664932833333296</v>
      </c>
    </row>
    <row r="663" spans="1:11" x14ac:dyDescent="0.3">
      <c r="A663">
        <v>2011</v>
      </c>
      <c r="B663" t="s">
        <v>10</v>
      </c>
      <c r="C663">
        <v>2004</v>
      </c>
      <c r="D663">
        <v>258</v>
      </c>
      <c r="E663">
        <v>-2</v>
      </c>
      <c r="F663">
        <v>5</v>
      </c>
      <c r="G663">
        <v>384.41140150000001</v>
      </c>
      <c r="H663">
        <v>0.55622478158514466</v>
      </c>
      <c r="I663">
        <f t="shared" ref="I663:I671" si="105">(G663-AVERAGE(G$662:G$671))/_xlfn.STDEV.S(G$662:G$671)</f>
        <v>-1.3631069744128284</v>
      </c>
      <c r="J663" s="2"/>
    </row>
    <row r="664" spans="1:11" x14ac:dyDescent="0.3">
      <c r="A664">
        <v>2011</v>
      </c>
      <c r="B664" t="s">
        <v>10</v>
      </c>
      <c r="C664">
        <v>2004</v>
      </c>
      <c r="D664">
        <v>259</v>
      </c>
      <c r="E664">
        <v>-1</v>
      </c>
      <c r="F664">
        <v>5</v>
      </c>
      <c r="G664">
        <v>387.96493909999998</v>
      </c>
      <c r="H664">
        <v>0.55002228057278835</v>
      </c>
      <c r="I664">
        <f t="shared" si="105"/>
        <v>-1.2150432054349529</v>
      </c>
      <c r="J664" s="2"/>
    </row>
    <row r="665" spans="1:11" x14ac:dyDescent="0.3">
      <c r="A665">
        <v>2011</v>
      </c>
      <c r="B665" t="s">
        <v>10</v>
      </c>
      <c r="C665">
        <v>2004</v>
      </c>
      <c r="D665">
        <v>260</v>
      </c>
      <c r="E665">
        <v>0</v>
      </c>
      <c r="F665">
        <v>5</v>
      </c>
      <c r="G665">
        <v>424.3383096</v>
      </c>
      <c r="H665">
        <v>0.74027883068849631</v>
      </c>
      <c r="I665">
        <f t="shared" si="105"/>
        <v>0.3005108516429057</v>
      </c>
      <c r="J665" s="2"/>
    </row>
    <row r="666" spans="1:11" x14ac:dyDescent="0.3">
      <c r="A666">
        <v>2011</v>
      </c>
      <c r="B666" t="s">
        <v>10</v>
      </c>
      <c r="C666">
        <v>2004</v>
      </c>
      <c r="D666">
        <v>261</v>
      </c>
      <c r="E666">
        <v>1</v>
      </c>
      <c r="F666">
        <v>5</v>
      </c>
      <c r="G666">
        <v>417.08792729999999</v>
      </c>
      <c r="H666">
        <v>0.69494479498447659</v>
      </c>
      <c r="I666">
        <f t="shared" si="105"/>
        <v>-1.5878034743182902E-3</v>
      </c>
      <c r="J666" s="2"/>
    </row>
    <row r="667" spans="1:11" x14ac:dyDescent="0.3">
      <c r="A667">
        <v>2011</v>
      </c>
      <c r="B667" t="s">
        <v>10</v>
      </c>
      <c r="C667">
        <v>2004</v>
      </c>
      <c r="D667">
        <v>262</v>
      </c>
      <c r="E667">
        <v>2</v>
      </c>
      <c r="F667">
        <v>5</v>
      </c>
      <c r="G667">
        <v>423.37159129999998</v>
      </c>
      <c r="H667">
        <v>0.67304358295711142</v>
      </c>
      <c r="I667">
        <f t="shared" si="105"/>
        <v>0.26023100346066347</v>
      </c>
      <c r="J667" s="2"/>
    </row>
    <row r="668" spans="1:11" x14ac:dyDescent="0.3">
      <c r="A668">
        <v>2011</v>
      </c>
      <c r="B668" t="s">
        <v>10</v>
      </c>
      <c r="C668">
        <v>2004</v>
      </c>
      <c r="D668">
        <v>263</v>
      </c>
      <c r="E668">
        <v>3</v>
      </c>
      <c r="F668">
        <v>5</v>
      </c>
      <c r="G668">
        <v>429.3560655</v>
      </c>
      <c r="H668">
        <v>0.65796744638566962</v>
      </c>
      <c r="I668">
        <f t="shared" si="105"/>
        <v>0.50958359379286267</v>
      </c>
      <c r="J668" s="2"/>
    </row>
    <row r="669" spans="1:11" x14ac:dyDescent="0.3">
      <c r="A669">
        <v>2011</v>
      </c>
      <c r="B669" t="s">
        <v>10</v>
      </c>
      <c r="C669">
        <v>2004</v>
      </c>
      <c r="D669">
        <v>264</v>
      </c>
      <c r="E669">
        <v>4</v>
      </c>
      <c r="F669">
        <v>5</v>
      </c>
      <c r="G669">
        <v>435.44389130000002</v>
      </c>
      <c r="H669">
        <v>0.64569957283610258</v>
      </c>
      <c r="I669">
        <f t="shared" si="105"/>
        <v>0.76324249213370476</v>
      </c>
      <c r="J669" s="2"/>
    </row>
    <row r="670" spans="1:11" x14ac:dyDescent="0.3">
      <c r="A670">
        <v>2011</v>
      </c>
      <c r="B670" t="s">
        <v>10</v>
      </c>
      <c r="C670">
        <v>2004</v>
      </c>
      <c r="D670">
        <v>265</v>
      </c>
      <c r="E670">
        <v>5</v>
      </c>
      <c r="F670">
        <v>5</v>
      </c>
      <c r="G670">
        <v>441.19276009999999</v>
      </c>
      <c r="H670">
        <v>0.63526273577128767</v>
      </c>
      <c r="I670">
        <f t="shared" si="105"/>
        <v>1.0027782105364924</v>
      </c>
      <c r="J670" s="2"/>
    </row>
    <row r="671" spans="1:11" x14ac:dyDescent="0.3">
      <c r="A671">
        <v>2011</v>
      </c>
      <c r="B671" t="s">
        <v>10</v>
      </c>
      <c r="C671">
        <v>2004</v>
      </c>
      <c r="D671">
        <v>266</v>
      </c>
      <c r="E671">
        <v>6</v>
      </c>
      <c r="F671">
        <v>5</v>
      </c>
      <c r="G671">
        <v>446.36615</v>
      </c>
      <c r="H671">
        <v>0.62581069292046643</v>
      </c>
      <c r="I671">
        <f t="shared" si="105"/>
        <v>1.2183356896485984</v>
      </c>
      <c r="J671" s="2"/>
    </row>
    <row r="672" spans="1:11" x14ac:dyDescent="0.3">
      <c r="A672">
        <v>2016</v>
      </c>
      <c r="B672" t="s">
        <v>10</v>
      </c>
      <c r="C672">
        <v>2004</v>
      </c>
      <c r="D672">
        <v>257</v>
      </c>
      <c r="E672">
        <v>-3</v>
      </c>
      <c r="F672">
        <v>5</v>
      </c>
      <c r="G672">
        <v>400.4733493</v>
      </c>
      <c r="H672">
        <v>0.56297564341451423</v>
      </c>
      <c r="I672">
        <f>(G672-AVERAGE(G$672:G$681))/_xlfn.STDEV.S(G$672:G$681)</f>
        <v>-1.4803931250360209</v>
      </c>
      <c r="J672" s="2">
        <f>MAX(I672:I681)/(1-MAX(H672:H681))</f>
        <v>4.7749129702801669</v>
      </c>
      <c r="K672">
        <f>MAX(G675:G681)-AVERAGE(G672:G674)</f>
        <v>66.283332633333316</v>
      </c>
    </row>
    <row r="673" spans="1:11" x14ac:dyDescent="0.3">
      <c r="A673">
        <v>2016</v>
      </c>
      <c r="B673" t="s">
        <v>10</v>
      </c>
      <c r="C673">
        <v>2004</v>
      </c>
      <c r="D673">
        <v>258</v>
      </c>
      <c r="E673">
        <v>-2</v>
      </c>
      <c r="F673">
        <v>5</v>
      </c>
      <c r="G673">
        <v>403.68727740000003</v>
      </c>
      <c r="H673">
        <v>0.55621098500278887</v>
      </c>
      <c r="I673">
        <f t="shared" ref="I673:I681" si="106">(G673-AVERAGE(G$672:G$681))/_xlfn.STDEV.S(G$672:G$681)</f>
        <v>-1.3551404905561779</v>
      </c>
      <c r="J673" s="2"/>
    </row>
    <row r="674" spans="1:11" x14ac:dyDescent="0.3">
      <c r="A674">
        <v>2016</v>
      </c>
      <c r="B674" t="s">
        <v>10</v>
      </c>
      <c r="C674">
        <v>2004</v>
      </c>
      <c r="D674">
        <v>259</v>
      </c>
      <c r="E674">
        <v>-1</v>
      </c>
      <c r="F674">
        <v>5</v>
      </c>
      <c r="G674">
        <v>407.82836470000001</v>
      </c>
      <c r="H674">
        <v>0.55000898386166053</v>
      </c>
      <c r="I674">
        <f t="shared" si="106"/>
        <v>-1.1937547725819606</v>
      </c>
      <c r="J674" s="2"/>
    </row>
    <row r="675" spans="1:11" x14ac:dyDescent="0.3">
      <c r="A675">
        <v>2016</v>
      </c>
      <c r="B675" t="s">
        <v>10</v>
      </c>
      <c r="C675">
        <v>2004</v>
      </c>
      <c r="D675">
        <v>260</v>
      </c>
      <c r="E675">
        <v>0</v>
      </c>
      <c r="F675">
        <v>5</v>
      </c>
      <c r="G675">
        <v>444.94844599999999</v>
      </c>
      <c r="H675">
        <v>0.74029136602072099</v>
      </c>
      <c r="I675">
        <f t="shared" si="106"/>
        <v>0.25288243592650228</v>
      </c>
      <c r="J675" s="2"/>
    </row>
    <row r="676" spans="1:11" x14ac:dyDescent="0.3">
      <c r="A676">
        <v>2016</v>
      </c>
      <c r="B676" t="s">
        <v>10</v>
      </c>
      <c r="C676">
        <v>2004</v>
      </c>
      <c r="D676">
        <v>261</v>
      </c>
      <c r="E676">
        <v>1</v>
      </c>
      <c r="F676">
        <v>5</v>
      </c>
      <c r="G676">
        <v>438.15701990000002</v>
      </c>
      <c r="H676">
        <v>0.69496334188974063</v>
      </c>
      <c r="I676">
        <f t="shared" si="106"/>
        <v>-1.1791814533597707E-2</v>
      </c>
      <c r="J676" s="2"/>
    </row>
    <row r="677" spans="1:11" x14ac:dyDescent="0.3">
      <c r="A677">
        <v>2016</v>
      </c>
      <c r="B677" t="s">
        <v>10</v>
      </c>
      <c r="C677">
        <v>2004</v>
      </c>
      <c r="D677">
        <v>262</v>
      </c>
      <c r="E677">
        <v>2</v>
      </c>
      <c r="F677">
        <v>5</v>
      </c>
      <c r="G677">
        <v>445.0087226</v>
      </c>
      <c r="H677">
        <v>0.6730742514837792</v>
      </c>
      <c r="I677">
        <f t="shared" si="106"/>
        <v>0.25523152486458051</v>
      </c>
      <c r="J677" s="2"/>
    </row>
    <row r="678" spans="1:11" x14ac:dyDescent="0.3">
      <c r="A678">
        <v>2016</v>
      </c>
      <c r="B678" t="s">
        <v>10</v>
      </c>
      <c r="C678">
        <v>2004</v>
      </c>
      <c r="D678">
        <v>263</v>
      </c>
      <c r="E678">
        <v>3</v>
      </c>
      <c r="F678">
        <v>5</v>
      </c>
      <c r="G678">
        <v>451.54040099999997</v>
      </c>
      <c r="H678">
        <v>0.65800754675308748</v>
      </c>
      <c r="I678">
        <f t="shared" si="106"/>
        <v>0.50978293414317477</v>
      </c>
      <c r="J678" s="2"/>
    </row>
    <row r="679" spans="1:11" x14ac:dyDescent="0.3">
      <c r="A679">
        <v>2016</v>
      </c>
      <c r="B679" t="s">
        <v>10</v>
      </c>
      <c r="C679">
        <v>2004</v>
      </c>
      <c r="D679">
        <v>264</v>
      </c>
      <c r="E679">
        <v>4</v>
      </c>
      <c r="F679">
        <v>5</v>
      </c>
      <c r="G679">
        <v>458.17603179999998</v>
      </c>
      <c r="H679">
        <v>0.64574664140029359</v>
      </c>
      <c r="I679">
        <f t="shared" si="106"/>
        <v>0.76838555787193219</v>
      </c>
      <c r="J679" s="2"/>
    </row>
    <row r="680" spans="1:11" x14ac:dyDescent="0.3">
      <c r="A680">
        <v>2016</v>
      </c>
      <c r="B680" t="s">
        <v>10</v>
      </c>
      <c r="C680">
        <v>2004</v>
      </c>
      <c r="D680">
        <v>265</v>
      </c>
      <c r="E680">
        <v>5</v>
      </c>
      <c r="F680">
        <v>5</v>
      </c>
      <c r="G680">
        <v>464.49665149999998</v>
      </c>
      <c r="H680">
        <v>0.63531479985622397</v>
      </c>
      <c r="I680">
        <f t="shared" si="106"/>
        <v>1.0147116250201638</v>
      </c>
      <c r="J680" s="2"/>
    </row>
    <row r="681" spans="1:11" x14ac:dyDescent="0.3">
      <c r="A681">
        <v>2016</v>
      </c>
      <c r="B681" t="s">
        <v>10</v>
      </c>
      <c r="C681">
        <v>2004</v>
      </c>
      <c r="D681">
        <v>266</v>
      </c>
      <c r="E681">
        <v>6</v>
      </c>
      <c r="F681">
        <v>5</v>
      </c>
      <c r="G681">
        <v>470.27966309999999</v>
      </c>
      <c r="H681">
        <v>0.62586642947031446</v>
      </c>
      <c r="I681">
        <f t="shared" si="106"/>
        <v>1.2400861248814039</v>
      </c>
      <c r="J681" s="2"/>
    </row>
    <row r="682" spans="1:11" x14ac:dyDescent="0.3">
      <c r="A682">
        <v>2001</v>
      </c>
      <c r="B682" t="s">
        <v>10</v>
      </c>
      <c r="C682">
        <v>2004</v>
      </c>
      <c r="D682">
        <v>257</v>
      </c>
      <c r="E682">
        <v>-3</v>
      </c>
      <c r="F682">
        <v>6</v>
      </c>
      <c r="G682">
        <v>88.036669680000003</v>
      </c>
      <c r="H682">
        <v>0.34134602290232741</v>
      </c>
      <c r="I682">
        <f>(G682-AVERAGE(G$682:G$691))/_xlfn.STDEV.S(G$682:G$691)</f>
        <v>-1.3227789464731332</v>
      </c>
      <c r="J682" s="2">
        <f>MAX(I682:I691)/(1-MAX(H682:H691))</f>
        <v>2.0884476254879329</v>
      </c>
      <c r="K682">
        <f>MAX(G685:G691)-AVERAGE(G682:G684)</f>
        <v>19.602029886666656</v>
      </c>
    </row>
    <row r="683" spans="1:11" x14ac:dyDescent="0.3">
      <c r="A683">
        <v>2001</v>
      </c>
      <c r="B683" t="s">
        <v>10</v>
      </c>
      <c r="C683">
        <v>2004</v>
      </c>
      <c r="D683">
        <v>258</v>
      </c>
      <c r="E683">
        <v>-2</v>
      </c>
      <c r="F683">
        <v>6</v>
      </c>
      <c r="G683">
        <v>87.174523780000001</v>
      </c>
      <c r="H683">
        <v>0.33427072366152388</v>
      </c>
      <c r="I683">
        <f t="shared" ref="I683:I691" si="107">(G683-AVERAGE(G$682:G$691))/_xlfn.STDEV.S(G$682:G$691)</f>
        <v>-1.4277595848945692</v>
      </c>
    </row>
    <row r="684" spans="1:11" x14ac:dyDescent="0.3">
      <c r="A684">
        <v>2001</v>
      </c>
      <c r="B684" t="s">
        <v>10</v>
      </c>
      <c r="C684">
        <v>2004</v>
      </c>
      <c r="D684">
        <v>259</v>
      </c>
      <c r="E684">
        <v>-1</v>
      </c>
      <c r="F684">
        <v>6</v>
      </c>
      <c r="G684">
        <v>86.752041779999999</v>
      </c>
      <c r="H684">
        <v>0.32774332354746161</v>
      </c>
      <c r="I684">
        <f t="shared" si="107"/>
        <v>-1.4792038127005187</v>
      </c>
    </row>
    <row r="685" spans="1:11" x14ac:dyDescent="0.3">
      <c r="A685">
        <v>2001</v>
      </c>
      <c r="B685" t="s">
        <v>10</v>
      </c>
      <c r="C685">
        <v>2004</v>
      </c>
      <c r="D685">
        <v>260</v>
      </c>
      <c r="E685">
        <v>0</v>
      </c>
      <c r="F685">
        <v>6</v>
      </c>
      <c r="G685">
        <v>104.8689198</v>
      </c>
      <c r="H685">
        <v>0.5322076316580221</v>
      </c>
      <c r="I685">
        <f t="shared" si="107"/>
        <v>0.72682816024382602</v>
      </c>
    </row>
    <row r="686" spans="1:11" x14ac:dyDescent="0.3">
      <c r="A686">
        <v>2001</v>
      </c>
      <c r="B686" t="s">
        <v>10</v>
      </c>
      <c r="C686">
        <v>2004</v>
      </c>
      <c r="D686">
        <v>261</v>
      </c>
      <c r="E686">
        <v>1</v>
      </c>
      <c r="F686">
        <v>6</v>
      </c>
      <c r="G686">
        <v>100.4449724</v>
      </c>
      <c r="H686">
        <v>0.50325764105475623</v>
      </c>
      <c r="I686">
        <f t="shared" si="107"/>
        <v>0.1881388010589696</v>
      </c>
    </row>
    <row r="687" spans="1:11" x14ac:dyDescent="0.3">
      <c r="A687">
        <v>2001</v>
      </c>
      <c r="B687" t="s">
        <v>10</v>
      </c>
      <c r="C687">
        <v>2004</v>
      </c>
      <c r="D687">
        <v>262</v>
      </c>
      <c r="E687">
        <v>2</v>
      </c>
      <c r="F687">
        <v>6</v>
      </c>
      <c r="G687">
        <v>101.749306</v>
      </c>
      <c r="H687">
        <v>0.48453687860986955</v>
      </c>
      <c r="I687">
        <f t="shared" si="107"/>
        <v>0.34696316482678474</v>
      </c>
    </row>
    <row r="688" spans="1:11" x14ac:dyDescent="0.3">
      <c r="A688">
        <v>2001</v>
      </c>
      <c r="B688" t="s">
        <v>10</v>
      </c>
      <c r="C688">
        <v>2004</v>
      </c>
      <c r="D688">
        <v>263</v>
      </c>
      <c r="E688">
        <v>3</v>
      </c>
      <c r="F688">
        <v>6</v>
      </c>
      <c r="G688">
        <v>102.8609697</v>
      </c>
      <c r="H688">
        <v>0.47051679778523542</v>
      </c>
      <c r="I688">
        <f t="shared" si="107"/>
        <v>0.48232675576415951</v>
      </c>
    </row>
    <row r="689" spans="1:11" x14ac:dyDescent="0.3">
      <c r="A689">
        <v>2001</v>
      </c>
      <c r="B689" t="s">
        <v>10</v>
      </c>
      <c r="C689">
        <v>2004</v>
      </c>
      <c r="D689">
        <v>264</v>
      </c>
      <c r="E689">
        <v>4</v>
      </c>
      <c r="F689">
        <v>6</v>
      </c>
      <c r="G689">
        <v>104.38916810000001</v>
      </c>
      <c r="H689">
        <v>0.45774559875624116</v>
      </c>
      <c r="I689">
        <f t="shared" si="107"/>
        <v>0.66841039156944204</v>
      </c>
    </row>
    <row r="690" spans="1:11" x14ac:dyDescent="0.3">
      <c r="A690">
        <v>2001</v>
      </c>
      <c r="B690" t="s">
        <v>10</v>
      </c>
      <c r="C690">
        <v>2004</v>
      </c>
      <c r="D690">
        <v>265</v>
      </c>
      <c r="E690">
        <v>5</v>
      </c>
      <c r="F690">
        <v>6</v>
      </c>
      <c r="G690">
        <v>105.79928150000001</v>
      </c>
      <c r="H690">
        <v>0.44616149865555127</v>
      </c>
      <c r="I690">
        <f t="shared" si="107"/>
        <v>0.84011520971985199</v>
      </c>
    </row>
    <row r="691" spans="1:11" x14ac:dyDescent="0.3">
      <c r="A691">
        <v>2001</v>
      </c>
      <c r="B691" t="s">
        <v>10</v>
      </c>
      <c r="C691">
        <v>2004</v>
      </c>
      <c r="D691">
        <v>266</v>
      </c>
      <c r="E691">
        <v>6</v>
      </c>
      <c r="F691">
        <v>6</v>
      </c>
      <c r="G691">
        <v>106.9231083</v>
      </c>
      <c r="H691">
        <v>0.4348528348462164</v>
      </c>
      <c r="I691">
        <f t="shared" si="107"/>
        <v>0.97695986088518028</v>
      </c>
    </row>
    <row r="692" spans="1:11" x14ac:dyDescent="0.3">
      <c r="A692">
        <v>2006</v>
      </c>
      <c r="B692" t="s">
        <v>10</v>
      </c>
      <c r="C692">
        <v>2004</v>
      </c>
      <c r="D692">
        <v>257</v>
      </c>
      <c r="E692">
        <v>-3</v>
      </c>
      <c r="F692">
        <v>6</v>
      </c>
      <c r="G692">
        <v>198.11228019999999</v>
      </c>
      <c r="H692">
        <v>0.35391775251142349</v>
      </c>
      <c r="I692">
        <f>(G692-AVERAGE(G$692:G$701))/_xlfn.STDEV.S(G$692:G$701)</f>
        <v>-1.2723312118605345</v>
      </c>
      <c r="J692" s="2">
        <f>MAX(I692:I701)/(1-MAX(H692:H701))</f>
        <v>1.9277925134564828</v>
      </c>
      <c r="K692">
        <f>MAX(G695:G701)-AVERAGE(G692:G694)</f>
        <v>18.666646399999991</v>
      </c>
    </row>
    <row r="693" spans="1:11" x14ac:dyDescent="0.3">
      <c r="A693">
        <v>2006</v>
      </c>
      <c r="B693" t="s">
        <v>10</v>
      </c>
      <c r="C693">
        <v>2004</v>
      </c>
      <c r="D693">
        <v>258</v>
      </c>
      <c r="E693">
        <v>-2</v>
      </c>
      <c r="F693">
        <v>6</v>
      </c>
      <c r="G693">
        <v>196.7604671</v>
      </c>
      <c r="H693">
        <v>0.3470323163385915</v>
      </c>
      <c r="I693">
        <f t="shared" ref="I693:I701" si="108">(G693-AVERAGE(G$692:G$701))/_xlfn.STDEV.S(G$692:G$701)</f>
        <v>-1.4387162180736306</v>
      </c>
    </row>
    <row r="694" spans="1:11" x14ac:dyDescent="0.3">
      <c r="A694">
        <v>2006</v>
      </c>
      <c r="B694" t="s">
        <v>10</v>
      </c>
      <c r="C694">
        <v>2004</v>
      </c>
      <c r="D694">
        <v>259</v>
      </c>
      <c r="E694">
        <v>-1</v>
      </c>
      <c r="F694">
        <v>6</v>
      </c>
      <c r="G694">
        <v>195.93696629999999</v>
      </c>
      <c r="H694">
        <v>0.3406941785148237</v>
      </c>
      <c r="I694">
        <f t="shared" si="108"/>
        <v>-1.5400750418078375</v>
      </c>
    </row>
    <row r="695" spans="1:11" x14ac:dyDescent="0.3">
      <c r="A695">
        <v>2006</v>
      </c>
      <c r="B695" t="s">
        <v>10</v>
      </c>
      <c r="C695">
        <v>2004</v>
      </c>
      <c r="D695">
        <v>260</v>
      </c>
      <c r="E695">
        <v>0</v>
      </c>
      <c r="F695">
        <v>6</v>
      </c>
      <c r="G695">
        <v>215.4535448</v>
      </c>
      <c r="H695">
        <v>0.54325832780284766</v>
      </c>
      <c r="I695">
        <f t="shared" si="108"/>
        <v>0.86208102176405033</v>
      </c>
    </row>
    <row r="696" spans="1:11" x14ac:dyDescent="0.3">
      <c r="A696">
        <v>2006</v>
      </c>
      <c r="B696" t="s">
        <v>10</v>
      </c>
      <c r="C696">
        <v>2004</v>
      </c>
      <c r="D696">
        <v>261</v>
      </c>
      <c r="E696">
        <v>1</v>
      </c>
      <c r="F696">
        <v>6</v>
      </c>
      <c r="G696">
        <v>210.5133337</v>
      </c>
      <c r="H696">
        <v>0.51416478887509875</v>
      </c>
      <c r="I696">
        <f t="shared" si="108"/>
        <v>0.25402577021521255</v>
      </c>
    </row>
    <row r="697" spans="1:11" x14ac:dyDescent="0.3">
      <c r="A697">
        <v>2006</v>
      </c>
      <c r="B697" t="s">
        <v>10</v>
      </c>
      <c r="C697">
        <v>2004</v>
      </c>
      <c r="D697">
        <v>262</v>
      </c>
      <c r="E697">
        <v>2</v>
      </c>
      <c r="F697">
        <v>6</v>
      </c>
      <c r="G697">
        <v>211.55084239999999</v>
      </c>
      <c r="H697">
        <v>0.49578831316101801</v>
      </c>
      <c r="I697">
        <f t="shared" si="108"/>
        <v>0.38172529576030539</v>
      </c>
    </row>
    <row r="698" spans="1:11" x14ac:dyDescent="0.3">
      <c r="A698">
        <v>2006</v>
      </c>
      <c r="B698" t="s">
        <v>10</v>
      </c>
      <c r="C698">
        <v>2004</v>
      </c>
      <c r="D698">
        <v>263</v>
      </c>
      <c r="E698">
        <v>3</v>
      </c>
      <c r="F698">
        <v>6</v>
      </c>
      <c r="G698">
        <v>212.33209189999999</v>
      </c>
      <c r="H698">
        <v>0.48203684995365426</v>
      </c>
      <c r="I698">
        <f t="shared" si="108"/>
        <v>0.47788370916189155</v>
      </c>
    </row>
    <row r="699" spans="1:11" x14ac:dyDescent="0.3">
      <c r="A699">
        <v>2006</v>
      </c>
      <c r="B699" t="s">
        <v>10</v>
      </c>
      <c r="C699">
        <v>2004</v>
      </c>
      <c r="D699">
        <v>264</v>
      </c>
      <c r="E699">
        <v>4</v>
      </c>
      <c r="F699">
        <v>6</v>
      </c>
      <c r="G699">
        <v>213.55680580000001</v>
      </c>
      <c r="H699">
        <v>0.46953142688606897</v>
      </c>
      <c r="I699">
        <f t="shared" si="108"/>
        <v>0.62862498386974064</v>
      </c>
    </row>
    <row r="700" spans="1:11" x14ac:dyDescent="0.3">
      <c r="A700">
        <v>2006</v>
      </c>
      <c r="B700" t="s">
        <v>10</v>
      </c>
      <c r="C700">
        <v>2004</v>
      </c>
      <c r="D700">
        <v>265</v>
      </c>
      <c r="E700">
        <v>5</v>
      </c>
      <c r="F700">
        <v>6</v>
      </c>
      <c r="G700">
        <v>214.6751869</v>
      </c>
      <c r="H700">
        <v>0.45816697368193804</v>
      </c>
      <c r="I700">
        <f t="shared" si="108"/>
        <v>0.76627851472552977</v>
      </c>
    </row>
    <row r="701" spans="1:11" x14ac:dyDescent="0.3">
      <c r="A701">
        <v>2006</v>
      </c>
      <c r="B701" t="s">
        <v>10</v>
      </c>
      <c r="C701">
        <v>2004</v>
      </c>
      <c r="D701">
        <v>266</v>
      </c>
      <c r="E701">
        <v>6</v>
      </c>
      <c r="F701">
        <v>6</v>
      </c>
      <c r="G701">
        <v>215.60321759999999</v>
      </c>
      <c r="H701">
        <v>0.44710532748292392</v>
      </c>
      <c r="I701">
        <f t="shared" si="108"/>
        <v>0.88050317624526531</v>
      </c>
    </row>
    <row r="702" spans="1:11" x14ac:dyDescent="0.3">
      <c r="A702">
        <v>2011</v>
      </c>
      <c r="B702" t="s">
        <v>10</v>
      </c>
      <c r="C702">
        <v>2004</v>
      </c>
      <c r="D702">
        <v>257</v>
      </c>
      <c r="E702">
        <v>-3</v>
      </c>
      <c r="F702">
        <v>6</v>
      </c>
      <c r="G702">
        <v>298.6488109</v>
      </c>
      <c r="H702">
        <v>0.37551840973979289</v>
      </c>
      <c r="I702">
        <f>(G702-AVERAGE(G$702:G$711))/_xlfn.STDEV.S(G$702:G$711)</f>
        <v>-1.3166362534850489</v>
      </c>
      <c r="J702" s="2">
        <f>MAX(I702:I711)/(1-MAX(H702:H711))</f>
        <v>2.1033863574626075</v>
      </c>
      <c r="K702">
        <f>MAX(G705:G711)-AVERAGE(G702:G704)</f>
        <v>21.994846100000018</v>
      </c>
    </row>
    <row r="703" spans="1:11" x14ac:dyDescent="0.3">
      <c r="A703">
        <v>2011</v>
      </c>
      <c r="B703" t="s">
        <v>10</v>
      </c>
      <c r="C703">
        <v>2004</v>
      </c>
      <c r="D703">
        <v>258</v>
      </c>
      <c r="E703">
        <v>-2</v>
      </c>
      <c r="F703">
        <v>6</v>
      </c>
      <c r="G703">
        <v>297.55082979999997</v>
      </c>
      <c r="H703">
        <v>0.36862892369001837</v>
      </c>
      <c r="I703">
        <f t="shared" ref="I703:I711" si="109">(G703-AVERAGE(G$702:G$711))/_xlfn.STDEV.S(G$702:G$711)</f>
        <v>-1.4331049724337444</v>
      </c>
    </row>
    <row r="704" spans="1:11" x14ac:dyDescent="0.3">
      <c r="A704">
        <v>2011</v>
      </c>
      <c r="B704" t="s">
        <v>10</v>
      </c>
      <c r="C704">
        <v>2004</v>
      </c>
      <c r="D704">
        <v>259</v>
      </c>
      <c r="E704">
        <v>-1</v>
      </c>
      <c r="F704">
        <v>6</v>
      </c>
      <c r="G704">
        <v>296.97198309999999</v>
      </c>
      <c r="H704">
        <v>0.36231082625886102</v>
      </c>
      <c r="I704">
        <f t="shared" si="109"/>
        <v>-1.4945063331827375</v>
      </c>
    </row>
    <row r="705" spans="1:11" x14ac:dyDescent="0.3">
      <c r="A705">
        <v>2011</v>
      </c>
      <c r="B705" t="s">
        <v>10</v>
      </c>
      <c r="C705">
        <v>2004</v>
      </c>
      <c r="D705">
        <v>260</v>
      </c>
      <c r="E705">
        <v>0</v>
      </c>
      <c r="F705">
        <v>6</v>
      </c>
      <c r="G705">
        <v>317.9307963</v>
      </c>
      <c r="H705">
        <v>0.56338900946721837</v>
      </c>
      <c r="I705">
        <f t="shared" si="109"/>
        <v>0.72870691164355927</v>
      </c>
    </row>
    <row r="706" spans="1:11" x14ac:dyDescent="0.3">
      <c r="A706">
        <v>2011</v>
      </c>
      <c r="B706" t="s">
        <v>10</v>
      </c>
      <c r="C706">
        <v>2004</v>
      </c>
      <c r="D706">
        <v>261</v>
      </c>
      <c r="E706">
        <v>1</v>
      </c>
      <c r="F706">
        <v>6</v>
      </c>
      <c r="G706">
        <v>312.83688530000001</v>
      </c>
      <c r="H706">
        <v>0.53273757916352871</v>
      </c>
      <c r="I706">
        <f t="shared" si="109"/>
        <v>0.18836856828896792</v>
      </c>
    </row>
    <row r="707" spans="1:11" x14ac:dyDescent="0.3">
      <c r="A707">
        <v>2011</v>
      </c>
      <c r="B707" t="s">
        <v>10</v>
      </c>
      <c r="C707">
        <v>2004</v>
      </c>
      <c r="D707">
        <v>262</v>
      </c>
      <c r="E707">
        <v>2</v>
      </c>
      <c r="F707">
        <v>6</v>
      </c>
      <c r="G707">
        <v>314.4966561</v>
      </c>
      <c r="H707">
        <v>0.51417259456318987</v>
      </c>
      <c r="I707">
        <f t="shared" si="109"/>
        <v>0.36442932090524266</v>
      </c>
    </row>
    <row r="708" spans="1:11" x14ac:dyDescent="0.3">
      <c r="A708">
        <v>2011</v>
      </c>
      <c r="B708" t="s">
        <v>10</v>
      </c>
      <c r="C708">
        <v>2004</v>
      </c>
      <c r="D708">
        <v>263</v>
      </c>
      <c r="E708">
        <v>3</v>
      </c>
      <c r="F708">
        <v>6</v>
      </c>
      <c r="G708">
        <v>316.04508240000001</v>
      </c>
      <c r="H708">
        <v>0.50044008970083753</v>
      </c>
      <c r="I708">
        <f t="shared" si="109"/>
        <v>0.528679167780991</v>
      </c>
    </row>
    <row r="709" spans="1:11" x14ac:dyDescent="0.3">
      <c r="A709">
        <v>2011</v>
      </c>
      <c r="B709" t="s">
        <v>10</v>
      </c>
      <c r="C709">
        <v>2004</v>
      </c>
      <c r="D709">
        <v>264</v>
      </c>
      <c r="E709">
        <v>4</v>
      </c>
      <c r="F709">
        <v>6</v>
      </c>
      <c r="G709">
        <v>317.5997466</v>
      </c>
      <c r="H709">
        <v>0.48815383662632733</v>
      </c>
      <c r="I709">
        <f t="shared" si="109"/>
        <v>0.69359070202269402</v>
      </c>
    </row>
    <row r="710" spans="1:11" x14ac:dyDescent="0.3">
      <c r="A710">
        <v>2011</v>
      </c>
      <c r="B710" t="s">
        <v>10</v>
      </c>
      <c r="C710">
        <v>2004</v>
      </c>
      <c r="D710">
        <v>265</v>
      </c>
      <c r="E710">
        <v>5</v>
      </c>
      <c r="F710">
        <v>6</v>
      </c>
      <c r="G710">
        <v>318.81134379999997</v>
      </c>
      <c r="H710">
        <v>0.47708275803649464</v>
      </c>
      <c r="I710">
        <f t="shared" si="109"/>
        <v>0.82211128745519313</v>
      </c>
    </row>
    <row r="711" spans="1:11" x14ac:dyDescent="0.3">
      <c r="A711">
        <v>2011</v>
      </c>
      <c r="B711" t="s">
        <v>10</v>
      </c>
      <c r="C711">
        <v>2004</v>
      </c>
      <c r="D711">
        <v>266</v>
      </c>
      <c r="E711">
        <v>6</v>
      </c>
      <c r="F711">
        <v>6</v>
      </c>
      <c r="G711">
        <v>319.71872070000001</v>
      </c>
      <c r="H711">
        <v>0.46629194590298995</v>
      </c>
      <c r="I711">
        <f t="shared" si="109"/>
        <v>0.91836160100488862</v>
      </c>
    </row>
    <row r="712" spans="1:11" x14ac:dyDescent="0.3">
      <c r="A712">
        <v>2016</v>
      </c>
      <c r="B712" t="s">
        <v>10</v>
      </c>
      <c r="C712">
        <v>2004</v>
      </c>
      <c r="D712">
        <v>257</v>
      </c>
      <c r="E712">
        <v>-3</v>
      </c>
      <c r="F712">
        <v>6</v>
      </c>
      <c r="G712">
        <v>334.78521569999998</v>
      </c>
      <c r="H712">
        <v>0.37784765844263735</v>
      </c>
      <c r="I712">
        <f>(G712-AVERAGE(G$712:G$721))/_xlfn.STDEV.S(G$712:G$721)</f>
        <v>-1.3377565564424134</v>
      </c>
      <c r="J712" s="2">
        <f>MAX(I712:I721)/(1-MAX(H712:H721))</f>
        <v>2.1587802758348635</v>
      </c>
      <c r="K712">
        <f>MAX(G715:G721)-AVERAGE(G712:G714)</f>
        <v>23.707091433333346</v>
      </c>
    </row>
    <row r="713" spans="1:11" x14ac:dyDescent="0.3">
      <c r="A713">
        <v>2016</v>
      </c>
      <c r="B713" t="s">
        <v>10</v>
      </c>
      <c r="C713">
        <v>2004</v>
      </c>
      <c r="D713">
        <v>258</v>
      </c>
      <c r="E713">
        <v>-2</v>
      </c>
      <c r="F713">
        <v>6</v>
      </c>
      <c r="G713">
        <v>333.83129120000001</v>
      </c>
      <c r="H713">
        <v>0.37096671881679255</v>
      </c>
      <c r="I713">
        <f t="shared" ref="I713:I721" si="110">(G713-AVERAGE(G$712:G$721))/_xlfn.STDEV.S(G$712:G$721)</f>
        <v>-1.4324252037261693</v>
      </c>
    </row>
    <row r="714" spans="1:11" x14ac:dyDescent="0.3">
      <c r="A714">
        <v>2016</v>
      </c>
      <c r="B714" t="s">
        <v>10</v>
      </c>
      <c r="C714">
        <v>2004</v>
      </c>
      <c r="D714">
        <v>259</v>
      </c>
      <c r="E714">
        <v>-1</v>
      </c>
      <c r="F714">
        <v>6</v>
      </c>
      <c r="G714">
        <v>333.43998570000002</v>
      </c>
      <c r="H714">
        <v>0.36467303759045344</v>
      </c>
      <c r="I714">
        <f t="shared" si="110"/>
        <v>-1.4712588455497033</v>
      </c>
    </row>
    <row r="715" spans="1:11" x14ac:dyDescent="0.3">
      <c r="A715">
        <v>2016</v>
      </c>
      <c r="B715" t="s">
        <v>10</v>
      </c>
      <c r="C715">
        <v>2004</v>
      </c>
      <c r="D715">
        <v>260</v>
      </c>
      <c r="E715">
        <v>0</v>
      </c>
      <c r="F715">
        <v>6</v>
      </c>
      <c r="G715">
        <v>355.17329469999999</v>
      </c>
      <c r="H715">
        <v>0.56507498596294692</v>
      </c>
      <c r="I715">
        <f t="shared" si="110"/>
        <v>0.68558162141591095</v>
      </c>
    </row>
    <row r="716" spans="1:11" x14ac:dyDescent="0.3">
      <c r="A716">
        <v>2016</v>
      </c>
      <c r="B716" t="s">
        <v>10</v>
      </c>
      <c r="C716">
        <v>2004</v>
      </c>
      <c r="D716">
        <v>261</v>
      </c>
      <c r="E716">
        <v>1</v>
      </c>
      <c r="F716">
        <v>6</v>
      </c>
      <c r="G716">
        <v>350.09434909999999</v>
      </c>
      <c r="H716">
        <v>0.53432536611571158</v>
      </c>
      <c r="I716">
        <f t="shared" si="110"/>
        <v>0.18154077795314305</v>
      </c>
    </row>
    <row r="717" spans="1:11" x14ac:dyDescent="0.3">
      <c r="A717">
        <v>2016</v>
      </c>
      <c r="B717" t="s">
        <v>10</v>
      </c>
      <c r="C717">
        <v>2004</v>
      </c>
      <c r="D717">
        <v>262</v>
      </c>
      <c r="E717">
        <v>2</v>
      </c>
      <c r="F717">
        <v>6</v>
      </c>
      <c r="G717">
        <v>351.94183249999998</v>
      </c>
      <c r="H717">
        <v>0.51585378234747259</v>
      </c>
      <c r="I717">
        <f t="shared" si="110"/>
        <v>0.36488731571079425</v>
      </c>
    </row>
    <row r="718" spans="1:11" x14ac:dyDescent="0.3">
      <c r="A718">
        <v>2016</v>
      </c>
      <c r="B718" t="s">
        <v>10</v>
      </c>
      <c r="C718">
        <v>2004</v>
      </c>
      <c r="D718">
        <v>263</v>
      </c>
      <c r="E718">
        <v>3</v>
      </c>
      <c r="F718">
        <v>6</v>
      </c>
      <c r="G718">
        <v>353.6034525</v>
      </c>
      <c r="H718">
        <v>0.502010127734006</v>
      </c>
      <c r="I718">
        <f t="shared" si="110"/>
        <v>0.52978853975907281</v>
      </c>
    </row>
    <row r="719" spans="1:11" x14ac:dyDescent="0.3">
      <c r="A719">
        <v>2016</v>
      </c>
      <c r="B719" t="s">
        <v>10</v>
      </c>
      <c r="C719">
        <v>2004</v>
      </c>
      <c r="D719">
        <v>264</v>
      </c>
      <c r="E719">
        <v>4</v>
      </c>
      <c r="F719">
        <v>6</v>
      </c>
      <c r="G719">
        <v>355.36359229999999</v>
      </c>
      <c r="H719">
        <v>0.48959881394482507</v>
      </c>
      <c r="I719">
        <f t="shared" si="110"/>
        <v>0.70446699061792495</v>
      </c>
    </row>
    <row r="720" spans="1:11" x14ac:dyDescent="0.3">
      <c r="A720">
        <v>2016</v>
      </c>
      <c r="B720" t="s">
        <v>10</v>
      </c>
      <c r="C720">
        <v>2004</v>
      </c>
      <c r="D720">
        <v>265</v>
      </c>
      <c r="E720">
        <v>5</v>
      </c>
      <c r="F720">
        <v>6</v>
      </c>
      <c r="G720">
        <v>356.69167759999999</v>
      </c>
      <c r="H720">
        <v>0.47837782401359402</v>
      </c>
      <c r="I720">
        <f t="shared" si="110"/>
        <v>0.83626781849103748</v>
      </c>
    </row>
    <row r="721" spans="1:11" x14ac:dyDescent="0.3">
      <c r="A721">
        <v>2016</v>
      </c>
      <c r="B721" t="s">
        <v>10</v>
      </c>
      <c r="C721">
        <v>2004</v>
      </c>
      <c r="D721">
        <v>266</v>
      </c>
      <c r="E721">
        <v>6</v>
      </c>
      <c r="F721">
        <v>6</v>
      </c>
      <c r="G721">
        <v>357.72592229999998</v>
      </c>
      <c r="H721">
        <v>0.46763270567185095</v>
      </c>
      <c r="I721">
        <f t="shared" si="110"/>
        <v>0.93890754177039137</v>
      </c>
    </row>
    <row r="722" spans="1:11" x14ac:dyDescent="0.3">
      <c r="A722" s="1">
        <v>2001</v>
      </c>
      <c r="B722" s="1" t="s">
        <v>11</v>
      </c>
      <c r="C722" s="1">
        <v>2005</v>
      </c>
      <c r="D722" s="1">
        <v>88</v>
      </c>
      <c r="E722" s="1">
        <v>-3</v>
      </c>
      <c r="F722" s="1">
        <v>1</v>
      </c>
      <c r="G722" s="1">
        <v>1897.497253</v>
      </c>
      <c r="H722" s="1">
        <v>0.61988500262538115</v>
      </c>
      <c r="I722">
        <f>(G722-AVERAGE(G$722:G$731))/_xlfn.STDEV.S(G$722:G$731)</f>
        <v>-1.4746471706190458</v>
      </c>
      <c r="J722" s="2">
        <f>MAX(I722:I731)/(1-MAX(H722:H731))</f>
        <v>11.000754222992873</v>
      </c>
      <c r="K722">
        <f>MAX(G725:G731)-AVERAGE(G722:G724)</f>
        <v>144.01865900000007</v>
      </c>
    </row>
    <row r="723" spans="1:11" x14ac:dyDescent="0.3">
      <c r="A723" s="1">
        <v>2001</v>
      </c>
      <c r="B723" s="1" t="s">
        <v>11</v>
      </c>
      <c r="C723" s="1">
        <v>2005</v>
      </c>
      <c r="D723" s="1">
        <v>89</v>
      </c>
      <c r="E723" s="1">
        <v>-2</v>
      </c>
      <c r="F723" s="1">
        <v>1</v>
      </c>
      <c r="G723" s="1">
        <v>1898.5795069999999</v>
      </c>
      <c r="H723" s="1">
        <v>0.61503772236808329</v>
      </c>
      <c r="I723">
        <f t="shared" ref="I723:I731" si="111">(G723-AVERAGE(G$722:G$731))/_xlfn.STDEV.S(G$722:G$731)</f>
        <v>-1.4529486813384507</v>
      </c>
      <c r="J723" s="2"/>
    </row>
    <row r="724" spans="1:11" x14ac:dyDescent="0.3">
      <c r="A724" s="1">
        <v>2001</v>
      </c>
      <c r="B724" s="1" t="s">
        <v>11</v>
      </c>
      <c r="C724" s="1">
        <v>2005</v>
      </c>
      <c r="D724" s="1">
        <v>90</v>
      </c>
      <c r="E724" s="1">
        <v>-1</v>
      </c>
      <c r="F724" s="1">
        <v>1</v>
      </c>
      <c r="G724" s="1">
        <v>1921.92579</v>
      </c>
      <c r="H724" s="1">
        <v>0.69071943616260312</v>
      </c>
      <c r="I724">
        <f t="shared" si="111"/>
        <v>-0.98487088128663347</v>
      </c>
      <c r="J724" s="2"/>
    </row>
    <row r="725" spans="1:11" x14ac:dyDescent="0.3">
      <c r="A725" s="1">
        <v>2001</v>
      </c>
      <c r="B725" s="1" t="s">
        <v>11</v>
      </c>
      <c r="C725" s="1">
        <v>2005</v>
      </c>
      <c r="D725" s="1">
        <v>91</v>
      </c>
      <c r="E725" s="1">
        <v>0</v>
      </c>
      <c r="F725" s="1">
        <v>1</v>
      </c>
      <c r="G725" s="1">
        <v>1981.6888859999999</v>
      </c>
      <c r="H725" s="1">
        <v>0.85607123865695767</v>
      </c>
      <c r="I725">
        <f t="shared" si="111"/>
        <v>0.21334035002438137</v>
      </c>
      <c r="J725" s="2"/>
    </row>
    <row r="726" spans="1:11" x14ac:dyDescent="0.3">
      <c r="A726" s="1">
        <v>2001</v>
      </c>
      <c r="B726" s="1" t="s">
        <v>11</v>
      </c>
      <c r="C726" s="1">
        <v>2005</v>
      </c>
      <c r="D726" s="1">
        <v>92</v>
      </c>
      <c r="E726" s="1">
        <v>1</v>
      </c>
      <c r="F726" s="1">
        <v>1</v>
      </c>
      <c r="G726" s="1">
        <v>1976.2737500000001</v>
      </c>
      <c r="H726" s="1">
        <v>0.80074940104327519</v>
      </c>
      <c r="I726">
        <f t="shared" si="111"/>
        <v>0.10477039283413757</v>
      </c>
      <c r="J726" s="2"/>
    </row>
    <row r="727" spans="1:11" x14ac:dyDescent="0.3">
      <c r="A727" s="1">
        <v>2001</v>
      </c>
      <c r="B727" s="1" t="s">
        <v>11</v>
      </c>
      <c r="C727" s="1">
        <v>2005</v>
      </c>
      <c r="D727" s="1">
        <v>93</v>
      </c>
      <c r="E727" s="1">
        <v>2</v>
      </c>
      <c r="F727" s="1">
        <v>1</v>
      </c>
      <c r="G727" s="1">
        <v>1982.4877309999999</v>
      </c>
      <c r="H727" s="1">
        <v>0.77303095902511465</v>
      </c>
      <c r="I727">
        <f t="shared" si="111"/>
        <v>0.22935667305886212</v>
      </c>
      <c r="J727" s="2"/>
    </row>
    <row r="728" spans="1:11" x14ac:dyDescent="0.3">
      <c r="A728" s="1">
        <v>2001</v>
      </c>
      <c r="B728" s="1" t="s">
        <v>11</v>
      </c>
      <c r="C728" s="1">
        <v>2005</v>
      </c>
      <c r="D728" s="1">
        <v>94</v>
      </c>
      <c r="E728" s="1">
        <v>3</v>
      </c>
      <c r="F728" s="1">
        <v>1</v>
      </c>
      <c r="G728" s="1">
        <v>1991.241049</v>
      </c>
      <c r="H728" s="1">
        <v>0.75577053650767501</v>
      </c>
      <c r="I728">
        <f t="shared" si="111"/>
        <v>0.40485500967175997</v>
      </c>
      <c r="J728" s="2"/>
    </row>
    <row r="729" spans="1:11" x14ac:dyDescent="0.3">
      <c r="A729" s="1">
        <v>2001</v>
      </c>
      <c r="B729" s="1" t="s">
        <v>11</v>
      </c>
      <c r="C729" s="1">
        <v>2005</v>
      </c>
      <c r="D729" s="1">
        <v>95</v>
      </c>
      <c r="E729" s="1">
        <v>4</v>
      </c>
      <c r="F729" s="1">
        <v>1</v>
      </c>
      <c r="G729" s="1">
        <v>2000.833239</v>
      </c>
      <c r="H729" s="1">
        <v>0.74324207694944511</v>
      </c>
      <c r="I729">
        <f t="shared" si="111"/>
        <v>0.59717218465327881</v>
      </c>
      <c r="J729" s="2"/>
    </row>
    <row r="730" spans="1:11" x14ac:dyDescent="0.3">
      <c r="A730" s="1">
        <v>2001</v>
      </c>
      <c r="B730" s="1" t="s">
        <v>11</v>
      </c>
      <c r="C730" s="1">
        <v>2005</v>
      </c>
      <c r="D730" s="1">
        <v>96</v>
      </c>
      <c r="E730" s="1">
        <v>5</v>
      </c>
      <c r="F730" s="1">
        <v>1</v>
      </c>
      <c r="G730" s="1">
        <v>2009.934532</v>
      </c>
      <c r="H730" s="1">
        <v>0.73284678866049491</v>
      </c>
      <c r="I730">
        <f t="shared" si="111"/>
        <v>0.77964719384711756</v>
      </c>
      <c r="J730" s="2"/>
    </row>
    <row r="731" spans="1:11" x14ac:dyDescent="0.3">
      <c r="A731" s="1">
        <v>2001</v>
      </c>
      <c r="B731" s="1" t="s">
        <v>11</v>
      </c>
      <c r="C731" s="1">
        <v>2005</v>
      </c>
      <c r="D731" s="1">
        <v>97</v>
      </c>
      <c r="E731" s="1">
        <v>6</v>
      </c>
      <c r="F731" s="1">
        <v>1</v>
      </c>
      <c r="G731" s="1">
        <v>2050.0195090000002</v>
      </c>
      <c r="H731" s="1">
        <v>0.8075772647015349</v>
      </c>
      <c r="I731">
        <f t="shared" si="111"/>
        <v>1.5833249291546063</v>
      </c>
      <c r="J731" s="2"/>
    </row>
    <row r="732" spans="1:11" x14ac:dyDescent="0.3">
      <c r="A732">
        <v>2006</v>
      </c>
      <c r="B732" t="s">
        <v>11</v>
      </c>
      <c r="C732">
        <v>2005</v>
      </c>
      <c r="D732">
        <v>88</v>
      </c>
      <c r="E732">
        <v>-3</v>
      </c>
      <c r="F732">
        <v>1</v>
      </c>
      <c r="G732">
        <v>2265.4090660000002</v>
      </c>
      <c r="H732">
        <v>0.61714679564901453</v>
      </c>
      <c r="I732">
        <f>(G732-AVERAGE(G$732:G$741))/_xlfn.STDEV.S(G$732:G$741)</f>
        <v>-1.5170481408676655</v>
      </c>
      <c r="J732" s="2">
        <f>MAX(I732:I741)/(1-MAX(H732:H741))</f>
        <v>10.426235537571015</v>
      </c>
      <c r="K732">
        <f>MAX(G735:G741)-AVERAGE(G732:G734)</f>
        <v>171.6581900000001</v>
      </c>
    </row>
    <row r="733" spans="1:11" x14ac:dyDescent="0.3">
      <c r="A733">
        <v>2006</v>
      </c>
      <c r="B733" t="s">
        <v>11</v>
      </c>
      <c r="C733">
        <v>2005</v>
      </c>
      <c r="D733">
        <v>89</v>
      </c>
      <c r="E733">
        <v>-2</v>
      </c>
      <c r="F733">
        <v>1</v>
      </c>
      <c r="G733">
        <v>2270.2025020000001</v>
      </c>
      <c r="H733">
        <v>0.61230882143456777</v>
      </c>
      <c r="I733">
        <f t="shared" ref="I733:I741" si="112">(G733-AVERAGE(G$732:G$741))/_xlfn.STDEV.S(G$732:G$741)</f>
        <v>-1.4370984459768537</v>
      </c>
      <c r="J733" s="2"/>
    </row>
    <row r="734" spans="1:11" x14ac:dyDescent="0.3">
      <c r="A734">
        <v>2006</v>
      </c>
      <c r="B734" t="s">
        <v>11</v>
      </c>
      <c r="C734">
        <v>2005</v>
      </c>
      <c r="D734">
        <v>90</v>
      </c>
      <c r="E734">
        <v>-1</v>
      </c>
      <c r="F734">
        <v>1</v>
      </c>
      <c r="G734">
        <v>2299.725895</v>
      </c>
      <c r="H734">
        <v>0.68701658897592632</v>
      </c>
      <c r="I734">
        <f t="shared" si="112"/>
        <v>-0.944677922892461</v>
      </c>
      <c r="J734" s="2"/>
    </row>
    <row r="735" spans="1:11" x14ac:dyDescent="0.3">
      <c r="A735">
        <v>2006</v>
      </c>
      <c r="B735" t="s">
        <v>11</v>
      </c>
      <c r="C735">
        <v>2005</v>
      </c>
      <c r="D735">
        <v>91</v>
      </c>
      <c r="E735">
        <v>0</v>
      </c>
      <c r="F735">
        <v>1</v>
      </c>
      <c r="G735">
        <v>2367.588647</v>
      </c>
      <c r="H735">
        <v>0.85004387149018446</v>
      </c>
      <c r="I735">
        <f t="shared" si="112"/>
        <v>0.18720457576839697</v>
      </c>
      <c r="J735" s="2"/>
    </row>
    <row r="736" spans="1:11" x14ac:dyDescent="0.3">
      <c r="A736">
        <v>2006</v>
      </c>
      <c r="B736" t="s">
        <v>11</v>
      </c>
      <c r="C736">
        <v>2005</v>
      </c>
      <c r="D736">
        <v>92</v>
      </c>
      <c r="E736">
        <v>1</v>
      </c>
      <c r="F736">
        <v>1</v>
      </c>
      <c r="G736">
        <v>2361.5709019999999</v>
      </c>
      <c r="H736">
        <v>0.79676051272782022</v>
      </c>
      <c r="I736">
        <f t="shared" si="112"/>
        <v>8.6834637235635975E-2</v>
      </c>
      <c r="J736" s="2"/>
    </row>
    <row r="737" spans="1:11" x14ac:dyDescent="0.3">
      <c r="A737">
        <v>2006</v>
      </c>
      <c r="B737" t="s">
        <v>11</v>
      </c>
      <c r="C737">
        <v>2005</v>
      </c>
      <c r="D737">
        <v>93</v>
      </c>
      <c r="E737">
        <v>2</v>
      </c>
      <c r="F737">
        <v>1</v>
      </c>
      <c r="G737">
        <v>2369.7312740000002</v>
      </c>
      <c r="H737">
        <v>0.76949969469430202</v>
      </c>
      <c r="I737">
        <f t="shared" si="112"/>
        <v>0.22294144070512126</v>
      </c>
      <c r="J737" s="2"/>
    </row>
    <row r="738" spans="1:11" x14ac:dyDescent="0.3">
      <c r="A738">
        <v>2006</v>
      </c>
      <c r="B738" t="s">
        <v>11</v>
      </c>
      <c r="C738">
        <v>2005</v>
      </c>
      <c r="D738">
        <v>94</v>
      </c>
      <c r="E738">
        <v>3</v>
      </c>
      <c r="F738">
        <v>1</v>
      </c>
      <c r="G738">
        <v>2381.202198</v>
      </c>
      <c r="H738">
        <v>0.75268684568519362</v>
      </c>
      <c r="I738">
        <f t="shared" si="112"/>
        <v>0.41426492430137313</v>
      </c>
      <c r="J738" s="2"/>
    </row>
    <row r="739" spans="1:11" x14ac:dyDescent="0.3">
      <c r="A739">
        <v>2006</v>
      </c>
      <c r="B739" t="s">
        <v>11</v>
      </c>
      <c r="C739">
        <v>2005</v>
      </c>
      <c r="D739">
        <v>95</v>
      </c>
      <c r="E739">
        <v>4</v>
      </c>
      <c r="F739">
        <v>1</v>
      </c>
      <c r="G739">
        <v>2393.2901740000002</v>
      </c>
      <c r="H739">
        <v>0.74038232599725262</v>
      </c>
      <c r="I739">
        <f t="shared" si="112"/>
        <v>0.61588021509642921</v>
      </c>
      <c r="J739" s="2"/>
    </row>
    <row r="740" spans="1:11" x14ac:dyDescent="0.3">
      <c r="A740">
        <v>2006</v>
      </c>
      <c r="B740" t="s">
        <v>11</v>
      </c>
      <c r="C740">
        <v>2005</v>
      </c>
      <c r="D740">
        <v>96</v>
      </c>
      <c r="E740">
        <v>5</v>
      </c>
      <c r="F740">
        <v>1</v>
      </c>
      <c r="G740">
        <v>2404.822079</v>
      </c>
      <c r="H740">
        <v>0.730334328677126</v>
      </c>
      <c r="I740">
        <f t="shared" si="112"/>
        <v>0.80822080048441114</v>
      </c>
      <c r="J740" s="2"/>
    </row>
    <row r="741" spans="1:11" x14ac:dyDescent="0.3">
      <c r="A741">
        <v>2006</v>
      </c>
      <c r="B741" t="s">
        <v>11</v>
      </c>
      <c r="C741">
        <v>2005</v>
      </c>
      <c r="D741">
        <v>97</v>
      </c>
      <c r="E741">
        <v>6</v>
      </c>
      <c r="F741">
        <v>1</v>
      </c>
      <c r="G741">
        <v>2450.1040109999999</v>
      </c>
      <c r="H741">
        <v>0.80370790422141192</v>
      </c>
      <c r="I741">
        <f t="shared" si="112"/>
        <v>1.5634779161456049</v>
      </c>
      <c r="J741" s="2"/>
    </row>
    <row r="742" spans="1:11" x14ac:dyDescent="0.3">
      <c r="A742">
        <v>2011</v>
      </c>
      <c r="B742" t="s">
        <v>11</v>
      </c>
      <c r="C742">
        <v>2005</v>
      </c>
      <c r="D742">
        <v>88</v>
      </c>
      <c r="E742">
        <v>-3</v>
      </c>
      <c r="F742">
        <v>1</v>
      </c>
      <c r="G742">
        <v>2708.455923</v>
      </c>
      <c r="H742">
        <v>0.63083681232201128</v>
      </c>
      <c r="I742">
        <f>(G742-AVERAGE(G$742:G$751))/_xlfn.STDEV.S(G$742:G$751)</f>
        <v>-1.5220375780208926</v>
      </c>
      <c r="J742" s="2">
        <f>MAX(I742:I751)/(1-MAX(H742:H751))</f>
        <v>10.882091887491457</v>
      </c>
      <c r="K742">
        <f>MAX(G745:G751)-AVERAGE(G742:G744)</f>
        <v>189.07837199999994</v>
      </c>
    </row>
    <row r="743" spans="1:11" x14ac:dyDescent="0.3">
      <c r="A743">
        <v>2011</v>
      </c>
      <c r="B743" t="s">
        <v>11</v>
      </c>
      <c r="C743">
        <v>2005</v>
      </c>
      <c r="D743">
        <v>89</v>
      </c>
      <c r="E743">
        <v>-2</v>
      </c>
      <c r="F743">
        <v>1</v>
      </c>
      <c r="G743">
        <v>2714.6749679999998</v>
      </c>
      <c r="H743">
        <v>0.62611729549076744</v>
      </c>
      <c r="I743">
        <f t="shared" ref="I743:I751" si="113">(G743-AVERAGE(G$742:G$751))/_xlfn.STDEV.S(G$742:G$751)</f>
        <v>-1.4280037444145179</v>
      </c>
      <c r="J743" s="2"/>
    </row>
    <row r="744" spans="1:11" x14ac:dyDescent="0.3">
      <c r="A744">
        <v>2011</v>
      </c>
      <c r="B744" t="s">
        <v>11</v>
      </c>
      <c r="C744">
        <v>2005</v>
      </c>
      <c r="D744">
        <v>90</v>
      </c>
      <c r="E744">
        <v>-1</v>
      </c>
      <c r="F744">
        <v>1</v>
      </c>
      <c r="G744">
        <v>2746.9940729999998</v>
      </c>
      <c r="H744">
        <v>0.69982078408231274</v>
      </c>
      <c r="I744">
        <f t="shared" si="113"/>
        <v>-0.93932914214406604</v>
      </c>
      <c r="J744" s="2"/>
    </row>
    <row r="745" spans="1:11" x14ac:dyDescent="0.3">
      <c r="A745">
        <v>2011</v>
      </c>
      <c r="B745" t="s">
        <v>11</v>
      </c>
      <c r="C745">
        <v>2005</v>
      </c>
      <c r="D745">
        <v>91</v>
      </c>
      <c r="E745">
        <v>0</v>
      </c>
      <c r="F745">
        <v>1</v>
      </c>
      <c r="G745">
        <v>2820.4694909999998</v>
      </c>
      <c r="H745">
        <v>0.85641868028812063</v>
      </c>
      <c r="I745">
        <f t="shared" si="113"/>
        <v>0.17164130916654904</v>
      </c>
      <c r="J745" s="2"/>
    </row>
    <row r="746" spans="1:11" x14ac:dyDescent="0.3">
      <c r="A746">
        <v>2011</v>
      </c>
      <c r="B746" t="s">
        <v>11</v>
      </c>
      <c r="C746">
        <v>2005</v>
      </c>
      <c r="D746">
        <v>92</v>
      </c>
      <c r="E746">
        <v>1</v>
      </c>
      <c r="F746">
        <v>1</v>
      </c>
      <c r="G746">
        <v>2814.218288</v>
      </c>
      <c r="H746">
        <v>0.80190566945040298</v>
      </c>
      <c r="I746">
        <f t="shared" si="113"/>
        <v>7.7121236914029778E-2</v>
      </c>
      <c r="J746" s="2"/>
    </row>
    <row r="747" spans="1:11" x14ac:dyDescent="0.3">
      <c r="A747">
        <v>2011</v>
      </c>
      <c r="B747" t="s">
        <v>11</v>
      </c>
      <c r="C747">
        <v>2005</v>
      </c>
      <c r="D747">
        <v>93</v>
      </c>
      <c r="E747">
        <v>2</v>
      </c>
      <c r="F747">
        <v>1</v>
      </c>
      <c r="G747">
        <v>2823.4288040000001</v>
      </c>
      <c r="H747">
        <v>0.77444862998174335</v>
      </c>
      <c r="I747">
        <f t="shared" si="113"/>
        <v>0.2163870130859156</v>
      </c>
      <c r="J747" s="2"/>
    </row>
    <row r="748" spans="1:11" x14ac:dyDescent="0.3">
      <c r="A748">
        <v>2011</v>
      </c>
      <c r="B748" t="s">
        <v>11</v>
      </c>
      <c r="C748">
        <v>2005</v>
      </c>
      <c r="D748">
        <v>94</v>
      </c>
      <c r="E748">
        <v>3</v>
      </c>
      <c r="F748">
        <v>1</v>
      </c>
      <c r="G748">
        <v>2836.6003890000002</v>
      </c>
      <c r="H748">
        <v>0.75789371248847714</v>
      </c>
      <c r="I748">
        <f t="shared" si="113"/>
        <v>0.41554534563090617</v>
      </c>
      <c r="J748" s="2"/>
    </row>
    <row r="749" spans="1:11" x14ac:dyDescent="0.3">
      <c r="A749">
        <v>2011</v>
      </c>
      <c r="B749" t="s">
        <v>11</v>
      </c>
      <c r="C749">
        <v>2005</v>
      </c>
      <c r="D749">
        <v>95</v>
      </c>
      <c r="E749">
        <v>4</v>
      </c>
      <c r="F749">
        <v>1</v>
      </c>
      <c r="G749">
        <v>2850.3444370000002</v>
      </c>
      <c r="H749">
        <v>0.74591195739493399</v>
      </c>
      <c r="I749">
        <f t="shared" si="113"/>
        <v>0.6233594911645155</v>
      </c>
      <c r="J749" s="2"/>
    </row>
    <row r="750" spans="1:11" x14ac:dyDescent="0.3">
      <c r="A750">
        <v>2011</v>
      </c>
      <c r="B750" t="s">
        <v>11</v>
      </c>
      <c r="C750">
        <v>2005</v>
      </c>
      <c r="D750">
        <v>96</v>
      </c>
      <c r="E750">
        <v>5</v>
      </c>
      <c r="F750">
        <v>1</v>
      </c>
      <c r="G750">
        <v>2863.5380540000001</v>
      </c>
      <c r="H750">
        <v>0.73598403581780591</v>
      </c>
      <c r="I750">
        <f t="shared" si="113"/>
        <v>0.82285095418564858</v>
      </c>
      <c r="J750" s="2"/>
    </row>
    <row r="751" spans="1:11" x14ac:dyDescent="0.3">
      <c r="A751">
        <v>2011</v>
      </c>
      <c r="B751" t="s">
        <v>11</v>
      </c>
      <c r="C751">
        <v>2005</v>
      </c>
      <c r="D751">
        <v>97</v>
      </c>
      <c r="E751">
        <v>6</v>
      </c>
      <c r="F751">
        <v>1</v>
      </c>
      <c r="G751">
        <v>2912.45336</v>
      </c>
      <c r="H751">
        <v>0.80796962026172059</v>
      </c>
      <c r="I751">
        <f t="shared" si="113"/>
        <v>1.5624651144319599</v>
      </c>
      <c r="J751" s="2"/>
    </row>
    <row r="752" spans="1:11" x14ac:dyDescent="0.3">
      <c r="A752">
        <v>2016</v>
      </c>
      <c r="B752" t="s">
        <v>11</v>
      </c>
      <c r="C752">
        <v>2005</v>
      </c>
      <c r="D752">
        <v>88</v>
      </c>
      <c r="E752">
        <v>-3</v>
      </c>
      <c r="F752">
        <v>1</v>
      </c>
      <c r="G752">
        <v>2761.9107319999998</v>
      </c>
      <c r="H752">
        <v>0.64095956149572386</v>
      </c>
      <c r="I752">
        <f>(G752-AVERAGE(G$752:G$761))/_xlfn.STDEV.S(G$752:G$761)</f>
        <v>-1.5169576663716242</v>
      </c>
      <c r="J752" s="2">
        <f>MAX(I752:I761)/(1-MAX(H752:H761))</f>
        <v>11.678066674323764</v>
      </c>
      <c r="K752">
        <f>MAX(G755:G761)-AVERAGE(G752:G754)</f>
        <v>198.54314033333367</v>
      </c>
    </row>
    <row r="753" spans="1:11" x14ac:dyDescent="0.3">
      <c r="A753">
        <v>2016</v>
      </c>
      <c r="B753" t="s">
        <v>11</v>
      </c>
      <c r="C753">
        <v>2005</v>
      </c>
      <c r="D753">
        <v>89</v>
      </c>
      <c r="E753">
        <v>-2</v>
      </c>
      <c r="F753">
        <v>1</v>
      </c>
      <c r="G753">
        <v>2768.8201330000002</v>
      </c>
      <c r="H753">
        <v>0.63628042957739916</v>
      </c>
      <c r="I753">
        <f t="shared" ref="I753:I761" si="114">(G753-AVERAGE(G$752:G$761))/_xlfn.STDEV.S(G$752:G$761)</f>
        <v>-1.4172048107289827</v>
      </c>
      <c r="J753" s="2"/>
    </row>
    <row r="754" spans="1:11" x14ac:dyDescent="0.3">
      <c r="A754">
        <v>2016</v>
      </c>
      <c r="B754" t="s">
        <v>11</v>
      </c>
      <c r="C754">
        <v>2005</v>
      </c>
      <c r="D754">
        <v>90</v>
      </c>
      <c r="E754">
        <v>-1</v>
      </c>
      <c r="F754">
        <v>1</v>
      </c>
      <c r="G754">
        <v>2802.354284</v>
      </c>
      <c r="H754">
        <v>0.71000555519036901</v>
      </c>
      <c r="I754">
        <f t="shared" si="114"/>
        <v>-0.93306337447403609</v>
      </c>
      <c r="J754" s="2"/>
    </row>
    <row r="755" spans="1:11" x14ac:dyDescent="0.3">
      <c r="A755">
        <v>2016</v>
      </c>
      <c r="B755" t="s">
        <v>11</v>
      </c>
      <c r="C755">
        <v>2005</v>
      </c>
      <c r="D755">
        <v>91</v>
      </c>
      <c r="E755">
        <v>0</v>
      </c>
      <c r="F755">
        <v>1</v>
      </c>
      <c r="G755">
        <v>2877.369533</v>
      </c>
      <c r="H755">
        <v>0.86493100609608042</v>
      </c>
      <c r="I755">
        <f t="shared" si="114"/>
        <v>0.14995168059274158</v>
      </c>
      <c r="J755" s="2"/>
    </row>
    <row r="756" spans="1:11" x14ac:dyDescent="0.3">
      <c r="A756">
        <v>2016</v>
      </c>
      <c r="B756" t="s">
        <v>11</v>
      </c>
      <c r="C756">
        <v>2005</v>
      </c>
      <c r="D756">
        <v>92</v>
      </c>
      <c r="E756">
        <v>1</v>
      </c>
      <c r="F756">
        <v>1</v>
      </c>
      <c r="G756">
        <v>2871.0886820000001</v>
      </c>
      <c r="H756">
        <v>0.80639536018500069</v>
      </c>
      <c r="I756">
        <f t="shared" si="114"/>
        <v>5.9273368085491156E-2</v>
      </c>
      <c r="J756" s="2"/>
    </row>
    <row r="757" spans="1:11" x14ac:dyDescent="0.3">
      <c r="A757">
        <v>2016</v>
      </c>
      <c r="B757" t="s">
        <v>11</v>
      </c>
      <c r="C757">
        <v>2005</v>
      </c>
      <c r="D757">
        <v>93</v>
      </c>
      <c r="E757">
        <v>2</v>
      </c>
      <c r="F757">
        <v>1</v>
      </c>
      <c r="G757">
        <v>2881.2246150000001</v>
      </c>
      <c r="H757">
        <v>0.77838055133641126</v>
      </c>
      <c r="I757">
        <f t="shared" si="114"/>
        <v>0.20560852237056443</v>
      </c>
      <c r="J757" s="2"/>
    </row>
    <row r="758" spans="1:11" x14ac:dyDescent="0.3">
      <c r="A758">
        <v>2016</v>
      </c>
      <c r="B758" t="s">
        <v>11</v>
      </c>
      <c r="C758">
        <v>2005</v>
      </c>
      <c r="D758">
        <v>94</v>
      </c>
      <c r="E758">
        <v>3</v>
      </c>
      <c r="F758">
        <v>1</v>
      </c>
      <c r="G758">
        <v>2895.4483460000001</v>
      </c>
      <c r="H758">
        <v>0.76206363581433267</v>
      </c>
      <c r="I758">
        <f t="shared" si="114"/>
        <v>0.41096030107651887</v>
      </c>
      <c r="J758" s="2"/>
    </row>
    <row r="759" spans="1:11" x14ac:dyDescent="0.3">
      <c r="A759">
        <v>2016</v>
      </c>
      <c r="B759" t="s">
        <v>11</v>
      </c>
      <c r="C759">
        <v>2005</v>
      </c>
      <c r="D759">
        <v>95</v>
      </c>
      <c r="E759">
        <v>4</v>
      </c>
      <c r="F759">
        <v>1</v>
      </c>
      <c r="G759">
        <v>2910.291365</v>
      </c>
      <c r="H759">
        <v>0.7500391234002427</v>
      </c>
      <c r="I759">
        <f t="shared" si="114"/>
        <v>0.62525290496619101</v>
      </c>
      <c r="J759" s="2"/>
    </row>
    <row r="760" spans="1:11" x14ac:dyDescent="0.3">
      <c r="A760">
        <v>2016</v>
      </c>
      <c r="B760" t="s">
        <v>11</v>
      </c>
      <c r="C760">
        <v>2005</v>
      </c>
      <c r="D760">
        <v>96</v>
      </c>
      <c r="E760">
        <v>5</v>
      </c>
      <c r="F760">
        <v>1</v>
      </c>
      <c r="G760">
        <v>2925.0851259999999</v>
      </c>
      <c r="H760">
        <v>0.74014432692599152</v>
      </c>
      <c r="I760">
        <f t="shared" si="114"/>
        <v>0.83883435803928075</v>
      </c>
      <c r="J760" s="2"/>
    </row>
    <row r="761" spans="1:11" x14ac:dyDescent="0.3">
      <c r="A761">
        <v>2016</v>
      </c>
      <c r="B761" t="s">
        <v>11</v>
      </c>
      <c r="C761">
        <v>2005</v>
      </c>
      <c r="D761">
        <v>97</v>
      </c>
      <c r="E761">
        <v>6</v>
      </c>
      <c r="F761">
        <v>1</v>
      </c>
      <c r="G761">
        <v>2976.23819</v>
      </c>
      <c r="H761">
        <v>0.81185290868767723</v>
      </c>
      <c r="I761">
        <f t="shared" si="114"/>
        <v>1.5773447164438028</v>
      </c>
      <c r="J761" s="2"/>
    </row>
    <row r="762" spans="1:11" x14ac:dyDescent="0.3">
      <c r="A762">
        <v>2001</v>
      </c>
      <c r="B762" t="s">
        <v>11</v>
      </c>
      <c r="C762">
        <v>2005</v>
      </c>
      <c r="D762">
        <v>88</v>
      </c>
      <c r="E762">
        <v>-3</v>
      </c>
      <c r="F762">
        <v>2</v>
      </c>
      <c r="G762">
        <v>1178.8967720000001</v>
      </c>
      <c r="H762">
        <v>0.59360849808619243</v>
      </c>
      <c r="I762">
        <f>(G762-AVERAGE(G$762:G$771))/_xlfn.STDEV.S(G$762:G$771)</f>
        <v>-1.465844157132095</v>
      </c>
      <c r="J762" s="2">
        <f>MAX(I762:I771)/(1-MAX(H762:H771))</f>
        <v>10.168633040142362</v>
      </c>
      <c r="K762">
        <f>MAX(G765:G771)-AVERAGE(G762:G764)</f>
        <v>88.661324666666587</v>
      </c>
    </row>
    <row r="763" spans="1:11" x14ac:dyDescent="0.3">
      <c r="A763">
        <v>2001</v>
      </c>
      <c r="B763" t="s">
        <v>11</v>
      </c>
      <c r="C763">
        <v>2005</v>
      </c>
      <c r="D763">
        <v>89</v>
      </c>
      <c r="E763">
        <v>-2</v>
      </c>
      <c r="F763">
        <v>2</v>
      </c>
      <c r="G763">
        <v>1177.2735929999999</v>
      </c>
      <c r="H763">
        <v>0.58840598522465437</v>
      </c>
      <c r="I763">
        <f t="shared" ref="I763:I771" si="115">(G763-AVERAGE(G$762:G$771))/_xlfn.STDEV.S(G$762:G$771)</f>
        <v>-1.5178269186982749</v>
      </c>
      <c r="J763" s="2"/>
    </row>
    <row r="764" spans="1:11" x14ac:dyDescent="0.3">
      <c r="A764">
        <v>2001</v>
      </c>
      <c r="B764" t="s">
        <v>11</v>
      </c>
      <c r="C764">
        <v>2005</v>
      </c>
      <c r="D764">
        <v>90</v>
      </c>
      <c r="E764">
        <v>-1</v>
      </c>
      <c r="F764">
        <v>2</v>
      </c>
      <c r="G764">
        <v>1192.3120819999999</v>
      </c>
      <c r="H764">
        <v>0.66985348615391294</v>
      </c>
      <c r="I764">
        <f t="shared" si="115"/>
        <v>-1.036215101392518</v>
      </c>
      <c r="J764" s="2"/>
    </row>
    <row r="765" spans="1:11" x14ac:dyDescent="0.3">
      <c r="A765">
        <v>2001</v>
      </c>
      <c r="B765" t="s">
        <v>11</v>
      </c>
      <c r="C765">
        <v>2005</v>
      </c>
      <c r="D765">
        <v>91</v>
      </c>
      <c r="E765">
        <v>0</v>
      </c>
      <c r="F765">
        <v>2</v>
      </c>
      <c r="G765">
        <v>1235.0225820000001</v>
      </c>
      <c r="H765">
        <v>0.85254245473938217</v>
      </c>
      <c r="I765">
        <f t="shared" si="115"/>
        <v>0.33160060955008824</v>
      </c>
      <c r="J765" s="2"/>
    </row>
    <row r="766" spans="1:11" x14ac:dyDescent="0.3">
      <c r="A766">
        <v>2001</v>
      </c>
      <c r="B766" t="s">
        <v>11</v>
      </c>
      <c r="C766">
        <v>2005</v>
      </c>
      <c r="D766">
        <v>92</v>
      </c>
      <c r="E766">
        <v>1</v>
      </c>
      <c r="F766">
        <v>2</v>
      </c>
      <c r="G766">
        <v>1230.5902410000001</v>
      </c>
      <c r="H766">
        <v>0.79110718605954089</v>
      </c>
      <c r="I766">
        <f t="shared" si="115"/>
        <v>0.18965364905899174</v>
      </c>
      <c r="J766" s="2"/>
    </row>
    <row r="767" spans="1:11" x14ac:dyDescent="0.3">
      <c r="A767">
        <v>2001</v>
      </c>
      <c r="B767" t="s">
        <v>11</v>
      </c>
      <c r="C767">
        <v>2005</v>
      </c>
      <c r="D767">
        <v>93</v>
      </c>
      <c r="E767">
        <v>2</v>
      </c>
      <c r="F767">
        <v>2</v>
      </c>
      <c r="G767">
        <v>1233.9447070000001</v>
      </c>
      <c r="H767">
        <v>0.75796973483877761</v>
      </c>
      <c r="I767">
        <f t="shared" si="115"/>
        <v>0.29708136113501027</v>
      </c>
      <c r="J767" s="2"/>
    </row>
    <row r="768" spans="1:11" x14ac:dyDescent="0.3">
      <c r="A768">
        <v>2001</v>
      </c>
      <c r="B768" t="s">
        <v>11</v>
      </c>
      <c r="C768">
        <v>2005</v>
      </c>
      <c r="D768">
        <v>94</v>
      </c>
      <c r="E768">
        <v>3</v>
      </c>
      <c r="F768">
        <v>2</v>
      </c>
      <c r="G768">
        <v>1238.680754</v>
      </c>
      <c r="H768">
        <v>0.73881773068327428</v>
      </c>
      <c r="I768">
        <f t="shared" si="115"/>
        <v>0.44875459123913924</v>
      </c>
      <c r="J768" s="2"/>
    </row>
    <row r="769" spans="1:11" x14ac:dyDescent="0.3">
      <c r="A769">
        <v>2001</v>
      </c>
      <c r="B769" t="s">
        <v>11</v>
      </c>
      <c r="C769">
        <v>2005</v>
      </c>
      <c r="D769">
        <v>95</v>
      </c>
      <c r="E769">
        <v>4</v>
      </c>
      <c r="F769">
        <v>2</v>
      </c>
      <c r="G769">
        <v>1242.7683039999999</v>
      </c>
      <c r="H769">
        <v>0.72451439212016866</v>
      </c>
      <c r="I769">
        <f t="shared" si="115"/>
        <v>0.57965952349849892</v>
      </c>
      <c r="J769" s="2"/>
    </row>
    <row r="770" spans="1:11" x14ac:dyDescent="0.3">
      <c r="A770">
        <v>2001</v>
      </c>
      <c r="B770" t="s">
        <v>11</v>
      </c>
      <c r="C770">
        <v>2005</v>
      </c>
      <c r="D770">
        <v>96</v>
      </c>
      <c r="E770">
        <v>5</v>
      </c>
      <c r="F770">
        <v>2</v>
      </c>
      <c r="G770">
        <v>1245.7045860000001</v>
      </c>
      <c r="H770">
        <v>0.71271983811972228</v>
      </c>
      <c r="I770">
        <f t="shared" si="115"/>
        <v>0.67369477598578265</v>
      </c>
      <c r="J770" s="2"/>
    </row>
    <row r="771" spans="1:11" x14ac:dyDescent="0.3">
      <c r="A771">
        <v>2001</v>
      </c>
      <c r="B771" t="s">
        <v>11</v>
      </c>
      <c r="C771">
        <v>2005</v>
      </c>
      <c r="D771">
        <v>97</v>
      </c>
      <c r="E771">
        <v>6</v>
      </c>
      <c r="F771">
        <v>2</v>
      </c>
      <c r="G771">
        <v>1271.488807</v>
      </c>
      <c r="H771">
        <v>0.79420419212259119</v>
      </c>
      <c r="I771">
        <f t="shared" si="115"/>
        <v>1.4994416667554062</v>
      </c>
      <c r="J771" s="2"/>
    </row>
    <row r="772" spans="1:11" x14ac:dyDescent="0.3">
      <c r="A772">
        <v>2006</v>
      </c>
      <c r="B772" t="s">
        <v>11</v>
      </c>
      <c r="C772">
        <v>2005</v>
      </c>
      <c r="D772">
        <v>88</v>
      </c>
      <c r="E772">
        <v>-3</v>
      </c>
      <c r="F772">
        <v>2</v>
      </c>
      <c r="G772">
        <v>1291.6238840000001</v>
      </c>
      <c r="H772">
        <v>0.59254347385747297</v>
      </c>
      <c r="I772">
        <f>(G772-AVERAGE(G$772:G$781))/_xlfn.STDEV.S(G$772:G$781)</f>
        <v>-1.4838627989344282</v>
      </c>
      <c r="J772" s="2">
        <f>MAX(I772:I781)/(1-MAX(H772:H781))</f>
        <v>10.098648346856212</v>
      </c>
      <c r="K772">
        <f>MAX(G775:G781)-AVERAGE(G772:G774)</f>
        <v>99.171469666666781</v>
      </c>
    </row>
    <row r="773" spans="1:11" x14ac:dyDescent="0.3">
      <c r="A773">
        <v>2006</v>
      </c>
      <c r="B773" t="s">
        <v>11</v>
      </c>
      <c r="C773">
        <v>2005</v>
      </c>
      <c r="D773">
        <v>89</v>
      </c>
      <c r="E773">
        <v>-2</v>
      </c>
      <c r="F773">
        <v>2</v>
      </c>
      <c r="G773">
        <v>1291.2608090000001</v>
      </c>
      <c r="H773">
        <v>0.58733978579692647</v>
      </c>
      <c r="I773">
        <f t="shared" ref="I773:I781" si="116">(G773-AVERAGE(G$772:G$781))/_xlfn.STDEV.S(G$772:G$781)</f>
        <v>-1.4942344597685069</v>
      </c>
      <c r="J773" s="2"/>
    </row>
    <row r="774" spans="1:11" x14ac:dyDescent="0.3">
      <c r="A774">
        <v>2006</v>
      </c>
      <c r="B774" t="s">
        <v>11</v>
      </c>
      <c r="C774">
        <v>2005</v>
      </c>
      <c r="D774">
        <v>90</v>
      </c>
      <c r="E774">
        <v>-1</v>
      </c>
      <c r="F774">
        <v>2</v>
      </c>
      <c r="G774">
        <v>1307.89806</v>
      </c>
      <c r="H774">
        <v>0.66869094077757885</v>
      </c>
      <c r="I774">
        <f t="shared" si="116"/>
        <v>-1.0189719807119884</v>
      </c>
      <c r="J774" s="2"/>
    </row>
    <row r="775" spans="1:11" x14ac:dyDescent="0.3">
      <c r="A775">
        <v>2006</v>
      </c>
      <c r="B775" t="s">
        <v>11</v>
      </c>
      <c r="C775">
        <v>2005</v>
      </c>
      <c r="D775">
        <v>91</v>
      </c>
      <c r="E775">
        <v>0</v>
      </c>
      <c r="F775">
        <v>2</v>
      </c>
      <c r="G775">
        <v>1352.472086</v>
      </c>
      <c r="H775">
        <v>0.85140662083477003</v>
      </c>
      <c r="I775">
        <f t="shared" si="116"/>
        <v>0.25433705924238065</v>
      </c>
      <c r="J775" s="2"/>
    </row>
    <row r="776" spans="1:11" x14ac:dyDescent="0.3">
      <c r="A776">
        <v>2006</v>
      </c>
      <c r="B776" t="s">
        <v>11</v>
      </c>
      <c r="C776">
        <v>2005</v>
      </c>
      <c r="D776">
        <v>92</v>
      </c>
      <c r="E776">
        <v>1</v>
      </c>
      <c r="F776">
        <v>2</v>
      </c>
      <c r="G776">
        <v>1349.277517</v>
      </c>
      <c r="H776">
        <v>0.79062596242459715</v>
      </c>
      <c r="I776">
        <f t="shared" si="116"/>
        <v>0.16308046989014241</v>
      </c>
      <c r="J776" s="2"/>
    </row>
    <row r="777" spans="1:11" x14ac:dyDescent="0.3">
      <c r="A777">
        <v>2006</v>
      </c>
      <c r="B777" t="s">
        <v>11</v>
      </c>
      <c r="C777">
        <v>2005</v>
      </c>
      <c r="D777">
        <v>93</v>
      </c>
      <c r="E777">
        <v>2</v>
      </c>
      <c r="F777">
        <v>2</v>
      </c>
      <c r="G777">
        <v>1353.8173159999999</v>
      </c>
      <c r="H777">
        <v>0.75759160403510972</v>
      </c>
      <c r="I777">
        <f t="shared" si="116"/>
        <v>0.292765123151566</v>
      </c>
      <c r="J777" s="2"/>
    </row>
    <row r="778" spans="1:11" x14ac:dyDescent="0.3">
      <c r="A778">
        <v>2006</v>
      </c>
      <c r="B778" t="s">
        <v>11</v>
      </c>
      <c r="C778">
        <v>2005</v>
      </c>
      <c r="D778">
        <v>94</v>
      </c>
      <c r="E778">
        <v>3</v>
      </c>
      <c r="F778">
        <v>2</v>
      </c>
      <c r="G778">
        <v>1359.6313479999999</v>
      </c>
      <c r="H778">
        <v>0.73847367513764317</v>
      </c>
      <c r="I778">
        <f t="shared" si="116"/>
        <v>0.45884972821245901</v>
      </c>
      <c r="J778" s="2"/>
    </row>
    <row r="779" spans="1:11" x14ac:dyDescent="0.3">
      <c r="A779">
        <v>2006</v>
      </c>
      <c r="B779" t="s">
        <v>11</v>
      </c>
      <c r="C779">
        <v>2005</v>
      </c>
      <c r="D779">
        <v>95</v>
      </c>
      <c r="E779">
        <v>4</v>
      </c>
      <c r="F779">
        <v>2</v>
      </c>
      <c r="G779">
        <v>1364.770745</v>
      </c>
      <c r="H779">
        <v>0.72417739117836355</v>
      </c>
      <c r="I779">
        <f t="shared" si="116"/>
        <v>0.60566259766280994</v>
      </c>
      <c r="J779" s="2"/>
    </row>
    <row r="780" spans="1:11" x14ac:dyDescent="0.3">
      <c r="A780">
        <v>2006</v>
      </c>
      <c r="B780" t="s">
        <v>11</v>
      </c>
      <c r="C780">
        <v>2005</v>
      </c>
      <c r="D780">
        <v>96</v>
      </c>
      <c r="E780">
        <v>5</v>
      </c>
      <c r="F780">
        <v>2</v>
      </c>
      <c r="G780">
        <v>1368.8356719999999</v>
      </c>
      <c r="H780">
        <v>0.71237649862691865</v>
      </c>
      <c r="I780">
        <f t="shared" si="116"/>
        <v>0.72178197839486369</v>
      </c>
      <c r="J780" s="2"/>
    </row>
    <row r="781" spans="1:11" x14ac:dyDescent="0.3">
      <c r="A781">
        <v>2006</v>
      </c>
      <c r="B781" t="s">
        <v>11</v>
      </c>
      <c r="C781">
        <v>2005</v>
      </c>
      <c r="D781">
        <v>97</v>
      </c>
      <c r="E781">
        <v>6</v>
      </c>
      <c r="F781">
        <v>2</v>
      </c>
      <c r="G781">
        <v>1396.099054</v>
      </c>
      <c r="H781">
        <v>0.79372780018362921</v>
      </c>
      <c r="I781">
        <f t="shared" si="116"/>
        <v>1.5005922828607279</v>
      </c>
      <c r="J781" s="2"/>
    </row>
    <row r="782" spans="1:11" x14ac:dyDescent="0.3">
      <c r="A782">
        <v>2011</v>
      </c>
      <c r="B782" t="s">
        <v>11</v>
      </c>
      <c r="C782">
        <v>2005</v>
      </c>
      <c r="D782">
        <v>88</v>
      </c>
      <c r="E782">
        <v>-3</v>
      </c>
      <c r="F782">
        <v>2</v>
      </c>
      <c r="G782">
        <v>1533.055891</v>
      </c>
      <c r="H782">
        <v>0.6196631243200571</v>
      </c>
      <c r="I782">
        <f>(G782-AVERAGE(G$782:G$791))/_xlfn.STDEV.S(G$782:G$791)</f>
        <v>-1.4830631670439061</v>
      </c>
      <c r="J782" s="2">
        <f>MAX(I782:I791)/(1-MAX(H782:H791))</f>
        <v>11.826241347661991</v>
      </c>
      <c r="K782">
        <f>MAX(G785:G791)-AVERAGE(G782:G784)</f>
        <v>112.68617933333348</v>
      </c>
    </row>
    <row r="783" spans="1:11" x14ac:dyDescent="0.3">
      <c r="A783">
        <v>2011</v>
      </c>
      <c r="B783" t="s">
        <v>11</v>
      </c>
      <c r="C783">
        <v>2005</v>
      </c>
      <c r="D783">
        <v>89</v>
      </c>
      <c r="E783">
        <v>-2</v>
      </c>
      <c r="F783">
        <v>2</v>
      </c>
      <c r="G783">
        <v>1532.797562</v>
      </c>
      <c r="H783">
        <v>0.61460639729010935</v>
      </c>
      <c r="I783">
        <f t="shared" ref="I783:I791" si="117">(G783-AVERAGE(G$782:G$791))/_xlfn.STDEV.S(G$782:G$791)</f>
        <v>-1.4896418196845673</v>
      </c>
      <c r="J783" s="2"/>
    </row>
    <row r="784" spans="1:11" x14ac:dyDescent="0.3">
      <c r="A784">
        <v>2011</v>
      </c>
      <c r="B784" t="s">
        <v>11</v>
      </c>
      <c r="C784">
        <v>2005</v>
      </c>
      <c r="D784">
        <v>90</v>
      </c>
      <c r="E784">
        <v>-1</v>
      </c>
      <c r="F784">
        <v>2</v>
      </c>
      <c r="G784">
        <v>1552.561547</v>
      </c>
      <c r="H784">
        <v>0.69495648783347941</v>
      </c>
      <c r="I784">
        <f t="shared" si="117"/>
        <v>-0.9863286333592336</v>
      </c>
      <c r="J784" s="2"/>
    </row>
    <row r="785" spans="1:11" x14ac:dyDescent="0.3">
      <c r="A785">
        <v>2011</v>
      </c>
      <c r="B785" t="s">
        <v>11</v>
      </c>
      <c r="C785">
        <v>2005</v>
      </c>
      <c r="D785">
        <v>91</v>
      </c>
      <c r="E785">
        <v>0</v>
      </c>
      <c r="F785">
        <v>2</v>
      </c>
      <c r="G785">
        <v>1603.8945880000001</v>
      </c>
      <c r="H785">
        <v>0.86893480927593458</v>
      </c>
      <c r="I785">
        <f t="shared" si="117"/>
        <v>0.3209277944046503</v>
      </c>
      <c r="J785" s="2"/>
    </row>
    <row r="786" spans="1:11" x14ac:dyDescent="0.3">
      <c r="A786">
        <v>2011</v>
      </c>
      <c r="B786" t="s">
        <v>11</v>
      </c>
      <c r="C786">
        <v>2005</v>
      </c>
      <c r="D786">
        <v>92</v>
      </c>
      <c r="E786">
        <v>1</v>
      </c>
      <c r="F786">
        <v>2</v>
      </c>
      <c r="G786">
        <v>1596.341158</v>
      </c>
      <c r="H786">
        <v>0.80222518429890788</v>
      </c>
      <c r="I786">
        <f t="shared" si="117"/>
        <v>0.12857079145279429</v>
      </c>
      <c r="J786" s="2"/>
    </row>
    <row r="787" spans="1:11" x14ac:dyDescent="0.3">
      <c r="A787">
        <v>2011</v>
      </c>
      <c r="B787" t="s">
        <v>11</v>
      </c>
      <c r="C787">
        <v>2005</v>
      </c>
      <c r="D787">
        <v>93</v>
      </c>
      <c r="E787">
        <v>2</v>
      </c>
      <c r="F787">
        <v>2</v>
      </c>
      <c r="G787">
        <v>1600.700533</v>
      </c>
      <c r="H787">
        <v>0.76883059208672966</v>
      </c>
      <c r="I787">
        <f t="shared" si="117"/>
        <v>0.2395874169783144</v>
      </c>
      <c r="J787" s="2"/>
    </row>
    <row r="788" spans="1:11" x14ac:dyDescent="0.3">
      <c r="A788">
        <v>2011</v>
      </c>
      <c r="B788" t="s">
        <v>11</v>
      </c>
      <c r="C788">
        <v>2005</v>
      </c>
      <c r="D788">
        <v>94</v>
      </c>
      <c r="E788">
        <v>3</v>
      </c>
      <c r="F788">
        <v>2</v>
      </c>
      <c r="G788">
        <v>1607.871813</v>
      </c>
      <c r="H788">
        <v>0.74999898379837426</v>
      </c>
      <c r="I788">
        <f t="shared" si="117"/>
        <v>0.42221251949843591</v>
      </c>
      <c r="J788" s="2"/>
    </row>
    <row r="789" spans="1:11" x14ac:dyDescent="0.3">
      <c r="A789">
        <v>2011</v>
      </c>
      <c r="B789" t="s">
        <v>11</v>
      </c>
      <c r="C789">
        <v>2005</v>
      </c>
      <c r="D789">
        <v>95</v>
      </c>
      <c r="E789">
        <v>4</v>
      </c>
      <c r="F789">
        <v>2</v>
      </c>
      <c r="G789">
        <v>1614.154982</v>
      </c>
      <c r="H789">
        <v>0.73630897986410626</v>
      </c>
      <c r="I789">
        <f t="shared" si="117"/>
        <v>0.5822208280258192</v>
      </c>
      <c r="J789" s="2"/>
    </row>
    <row r="790" spans="1:11" x14ac:dyDescent="0.3">
      <c r="A790">
        <v>2011</v>
      </c>
      <c r="B790" t="s">
        <v>11</v>
      </c>
      <c r="C790">
        <v>2005</v>
      </c>
      <c r="D790">
        <v>96</v>
      </c>
      <c r="E790">
        <v>5</v>
      </c>
      <c r="F790">
        <v>2</v>
      </c>
      <c r="G790">
        <v>1619.3887810000001</v>
      </c>
      <c r="H790">
        <v>0.72520323635741823</v>
      </c>
      <c r="I790">
        <f t="shared" si="117"/>
        <v>0.71550569194756297</v>
      </c>
      <c r="J790" s="2"/>
    </row>
    <row r="791" spans="1:11" x14ac:dyDescent="0.3">
      <c r="A791">
        <v>2011</v>
      </c>
      <c r="B791" t="s">
        <v>11</v>
      </c>
      <c r="C791">
        <v>2005</v>
      </c>
      <c r="D791">
        <v>97</v>
      </c>
      <c r="E791">
        <v>6</v>
      </c>
      <c r="F791">
        <v>2</v>
      </c>
      <c r="G791">
        <v>1652.1578460000001</v>
      </c>
      <c r="H791">
        <v>0.80395197186392098</v>
      </c>
      <c r="I791">
        <f t="shared" si="117"/>
        <v>1.5500085777801473</v>
      </c>
      <c r="J791" s="2"/>
    </row>
    <row r="792" spans="1:11" x14ac:dyDescent="0.3">
      <c r="A792">
        <v>2016</v>
      </c>
      <c r="B792" t="s">
        <v>11</v>
      </c>
      <c r="C792">
        <v>2005</v>
      </c>
      <c r="D792">
        <v>88</v>
      </c>
      <c r="E792">
        <v>-3</v>
      </c>
      <c r="F792">
        <v>2</v>
      </c>
      <c r="G792">
        <v>1539.826728</v>
      </c>
      <c r="H792">
        <v>0.62023214280693884</v>
      </c>
      <c r="I792">
        <f>(G792-AVERAGE(G$792:G$801))/_xlfn.STDEV.S(G$792:G$801)</f>
        <v>-1.484834092821272</v>
      </c>
      <c r="J792" s="2">
        <f>MAX(I792:I801)/(1-MAX(H792:H801))</f>
        <v>11.81287366127394</v>
      </c>
      <c r="K792">
        <f>MAX(G795:G801)-AVERAGE(G792:G794)</f>
        <v>112.91610366666669</v>
      </c>
    </row>
    <row r="793" spans="1:11" x14ac:dyDescent="0.3">
      <c r="A793">
        <v>2016</v>
      </c>
      <c r="B793" t="s">
        <v>11</v>
      </c>
      <c r="C793">
        <v>2005</v>
      </c>
      <c r="D793">
        <v>89</v>
      </c>
      <c r="E793">
        <v>-2</v>
      </c>
      <c r="F793">
        <v>2</v>
      </c>
      <c r="G793">
        <v>1539.56287</v>
      </c>
      <c r="H793">
        <v>0.61518252137245788</v>
      </c>
      <c r="I793">
        <f t="shared" ref="I793:I801" si="118">(G793-AVERAGE(G$792:G$801))/_xlfn.STDEV.S(G$792:G$801)</f>
        <v>-1.4915363465822022</v>
      </c>
      <c r="J793" s="2"/>
    </row>
    <row r="794" spans="1:11" x14ac:dyDescent="0.3">
      <c r="A794">
        <v>2016</v>
      </c>
      <c r="B794" t="s">
        <v>11</v>
      </c>
      <c r="C794">
        <v>2005</v>
      </c>
      <c r="D794">
        <v>90</v>
      </c>
      <c r="E794">
        <v>-1</v>
      </c>
      <c r="F794">
        <v>2</v>
      </c>
      <c r="G794">
        <v>1559.518041</v>
      </c>
      <c r="H794">
        <v>0.69547228535075423</v>
      </c>
      <c r="I794">
        <f t="shared" si="118"/>
        <v>-0.98465529736351598</v>
      </c>
      <c r="J794" s="2"/>
    </row>
    <row r="795" spans="1:11" x14ac:dyDescent="0.3">
      <c r="A795">
        <v>2016</v>
      </c>
      <c r="B795" t="s">
        <v>11</v>
      </c>
      <c r="C795">
        <v>2005</v>
      </c>
      <c r="D795">
        <v>91</v>
      </c>
      <c r="E795">
        <v>0</v>
      </c>
      <c r="F795">
        <v>2</v>
      </c>
      <c r="G795">
        <v>1611.23278</v>
      </c>
      <c r="H795">
        <v>0.86897018706816265</v>
      </c>
      <c r="I795">
        <f t="shared" si="118"/>
        <v>0.32895014176754622</v>
      </c>
      <c r="J795" s="2"/>
    </row>
    <row r="796" spans="1:11" x14ac:dyDescent="0.3">
      <c r="A796">
        <v>2016</v>
      </c>
      <c r="B796" t="s">
        <v>11</v>
      </c>
      <c r="C796">
        <v>2005</v>
      </c>
      <c r="D796">
        <v>92</v>
      </c>
      <c r="E796">
        <v>1</v>
      </c>
      <c r="F796">
        <v>2</v>
      </c>
      <c r="G796">
        <v>1603.2879829999999</v>
      </c>
      <c r="H796">
        <v>0.80231992778593864</v>
      </c>
      <c r="I796">
        <f t="shared" si="118"/>
        <v>0.12714445244574021</v>
      </c>
      <c r="J796" s="2"/>
    </row>
    <row r="797" spans="1:11" x14ac:dyDescent="0.3">
      <c r="A797">
        <v>2016</v>
      </c>
      <c r="B797" t="s">
        <v>11</v>
      </c>
      <c r="C797">
        <v>2005</v>
      </c>
      <c r="D797">
        <v>93</v>
      </c>
      <c r="E797">
        <v>2</v>
      </c>
      <c r="F797">
        <v>2</v>
      </c>
      <c r="G797">
        <v>1607.8303490000001</v>
      </c>
      <c r="H797">
        <v>0.7689507435370696</v>
      </c>
      <c r="I797">
        <f t="shared" si="118"/>
        <v>0.24252503445204551</v>
      </c>
      <c r="J797" s="2"/>
    </row>
    <row r="798" spans="1:11" x14ac:dyDescent="0.3">
      <c r="A798">
        <v>2016</v>
      </c>
      <c r="B798" t="s">
        <v>11</v>
      </c>
      <c r="C798">
        <v>2005</v>
      </c>
      <c r="D798">
        <v>94</v>
      </c>
      <c r="E798">
        <v>3</v>
      </c>
      <c r="F798">
        <v>2</v>
      </c>
      <c r="G798">
        <v>1614.906941</v>
      </c>
      <c r="H798">
        <v>0.75009525982444392</v>
      </c>
      <c r="I798">
        <f t="shared" si="118"/>
        <v>0.42227745941760936</v>
      </c>
      <c r="J798" s="2"/>
    </row>
    <row r="799" spans="1:11" x14ac:dyDescent="0.3">
      <c r="A799">
        <v>2016</v>
      </c>
      <c r="B799" t="s">
        <v>11</v>
      </c>
      <c r="C799">
        <v>2005</v>
      </c>
      <c r="D799">
        <v>95</v>
      </c>
      <c r="E799">
        <v>4</v>
      </c>
      <c r="F799">
        <v>2</v>
      </c>
      <c r="G799">
        <v>1621.1208730000001</v>
      </c>
      <c r="H799">
        <v>0.73648572738599283</v>
      </c>
      <c r="I799">
        <f t="shared" si="118"/>
        <v>0.58011746850265389</v>
      </c>
      <c r="J799" s="2"/>
    </row>
    <row r="800" spans="1:11" x14ac:dyDescent="0.3">
      <c r="A800">
        <v>2016</v>
      </c>
      <c r="B800" t="s">
        <v>11</v>
      </c>
      <c r="C800">
        <v>2005</v>
      </c>
      <c r="D800">
        <v>96</v>
      </c>
      <c r="E800">
        <v>5</v>
      </c>
      <c r="F800">
        <v>2</v>
      </c>
      <c r="G800">
        <v>1626.31969</v>
      </c>
      <c r="H800">
        <v>0.72539809926303678</v>
      </c>
      <c r="I800">
        <f t="shared" si="118"/>
        <v>0.71217255415719005</v>
      </c>
      <c r="J800" s="2"/>
    </row>
    <row r="801" spans="1:11" x14ac:dyDescent="0.3">
      <c r="A801">
        <v>2016</v>
      </c>
      <c r="B801" t="s">
        <v>11</v>
      </c>
      <c r="C801">
        <v>2005</v>
      </c>
      <c r="D801">
        <v>97</v>
      </c>
      <c r="E801">
        <v>6</v>
      </c>
      <c r="F801">
        <v>2</v>
      </c>
      <c r="G801">
        <v>1659.21865</v>
      </c>
      <c r="H801">
        <v>0.80400920162229272</v>
      </c>
      <c r="I801">
        <f t="shared" si="118"/>
        <v>1.547838626024153</v>
      </c>
      <c r="J801" s="2"/>
    </row>
    <row r="802" spans="1:11" x14ac:dyDescent="0.3">
      <c r="A802">
        <v>2001</v>
      </c>
      <c r="B802" t="s">
        <v>11</v>
      </c>
      <c r="C802">
        <v>2005</v>
      </c>
      <c r="D802">
        <v>88</v>
      </c>
      <c r="E802">
        <v>-3</v>
      </c>
      <c r="F802">
        <v>3</v>
      </c>
      <c r="G802">
        <v>636.34973860000002</v>
      </c>
      <c r="H802">
        <v>0.47154385181853459</v>
      </c>
      <c r="I802">
        <f>(G802-AVERAGE(G$802:G$811))/_xlfn.STDEV.S(G$802:G$811)</f>
        <v>-1.2918108906812182</v>
      </c>
      <c r="J802" s="2">
        <f>MAX(I802:I811)/(1-MAX(H802:H811))</f>
        <v>4.4405054366850294</v>
      </c>
      <c r="K802">
        <f>MAX(G805:G811)-AVERAGE(G802:G804)</f>
        <v>42.033936233333293</v>
      </c>
    </row>
    <row r="803" spans="1:11" x14ac:dyDescent="0.3">
      <c r="A803">
        <v>2001</v>
      </c>
      <c r="B803" t="s">
        <v>11</v>
      </c>
      <c r="C803">
        <v>2005</v>
      </c>
      <c r="D803">
        <v>89</v>
      </c>
      <c r="E803">
        <v>-2</v>
      </c>
      <c r="F803">
        <v>3</v>
      </c>
      <c r="G803">
        <v>630.0214244</v>
      </c>
      <c r="H803">
        <v>0.46591644809536992</v>
      </c>
      <c r="I803">
        <f t="shared" ref="I803:I811" si="119">(G803-AVERAGE(G$802:G$811))/_xlfn.STDEV.S(G$802:G$811)</f>
        <v>-1.6579772192108166</v>
      </c>
      <c r="J803" s="2"/>
    </row>
    <row r="804" spans="1:11" x14ac:dyDescent="0.3">
      <c r="A804">
        <v>2001</v>
      </c>
      <c r="B804" t="s">
        <v>11</v>
      </c>
      <c r="C804">
        <v>2005</v>
      </c>
      <c r="D804">
        <v>90</v>
      </c>
      <c r="E804">
        <v>-1</v>
      </c>
      <c r="F804">
        <v>3</v>
      </c>
      <c r="G804">
        <v>639.68690990000005</v>
      </c>
      <c r="H804">
        <v>0.54580431648840511</v>
      </c>
      <c r="I804">
        <f t="shared" si="119"/>
        <v>-1.0987168495232507</v>
      </c>
      <c r="J804" s="2"/>
    </row>
    <row r="805" spans="1:11" x14ac:dyDescent="0.3">
      <c r="A805">
        <v>2001</v>
      </c>
      <c r="B805" t="s">
        <v>11</v>
      </c>
      <c r="C805">
        <v>2005</v>
      </c>
      <c r="D805">
        <v>91</v>
      </c>
      <c r="E805">
        <v>0</v>
      </c>
      <c r="F805">
        <v>3</v>
      </c>
      <c r="G805">
        <v>677.38662720000002</v>
      </c>
      <c r="H805">
        <v>0.74606154078528997</v>
      </c>
      <c r="I805">
        <f t="shared" si="119"/>
        <v>1.0826487770988793</v>
      </c>
      <c r="J805" s="2"/>
    </row>
    <row r="806" spans="1:11" x14ac:dyDescent="0.3">
      <c r="A806">
        <v>2001</v>
      </c>
      <c r="B806" t="s">
        <v>11</v>
      </c>
      <c r="C806">
        <v>2005</v>
      </c>
      <c r="D806">
        <v>92</v>
      </c>
      <c r="E806">
        <v>1</v>
      </c>
      <c r="F806">
        <v>3</v>
      </c>
      <c r="G806">
        <v>672.01327830000002</v>
      </c>
      <c r="H806">
        <v>0.73025983784879955</v>
      </c>
      <c r="I806">
        <f t="shared" si="119"/>
        <v>0.77173826026304515</v>
      </c>
      <c r="J806" s="2"/>
    </row>
    <row r="807" spans="1:11" x14ac:dyDescent="0.3">
      <c r="A807">
        <v>2001</v>
      </c>
      <c r="B807" t="s">
        <v>11</v>
      </c>
      <c r="C807">
        <v>2005</v>
      </c>
      <c r="D807">
        <v>93</v>
      </c>
      <c r="E807">
        <v>2</v>
      </c>
      <c r="F807">
        <v>3</v>
      </c>
      <c r="G807">
        <v>668.7553868</v>
      </c>
      <c r="H807">
        <v>0.71063314458089211</v>
      </c>
      <c r="I807">
        <f t="shared" si="119"/>
        <v>0.58323147447437629</v>
      </c>
      <c r="J807" s="2"/>
    </row>
    <row r="808" spans="1:11" x14ac:dyDescent="0.3">
      <c r="A808">
        <v>2001</v>
      </c>
      <c r="B808" t="s">
        <v>11</v>
      </c>
      <c r="C808">
        <v>2005</v>
      </c>
      <c r="D808">
        <v>94</v>
      </c>
      <c r="E808">
        <v>3</v>
      </c>
      <c r="F808">
        <v>3</v>
      </c>
      <c r="G808">
        <v>665.50942629999997</v>
      </c>
      <c r="H808">
        <v>0.69648128295583389</v>
      </c>
      <c r="I808">
        <f t="shared" si="119"/>
        <v>0.39541503532900263</v>
      </c>
      <c r="J808" s="2"/>
    </row>
    <row r="809" spans="1:11" x14ac:dyDescent="0.3">
      <c r="A809">
        <v>2001</v>
      </c>
      <c r="B809" t="s">
        <v>11</v>
      </c>
      <c r="C809">
        <v>2005</v>
      </c>
      <c r="D809">
        <v>95</v>
      </c>
      <c r="E809">
        <v>4</v>
      </c>
      <c r="F809">
        <v>3</v>
      </c>
      <c r="G809">
        <v>662.06591279999998</v>
      </c>
      <c r="H809">
        <v>0.68381122889972867</v>
      </c>
      <c r="I809">
        <f t="shared" si="119"/>
        <v>0.19616786527902305</v>
      </c>
      <c r="J809" s="2"/>
    </row>
    <row r="810" spans="1:11" x14ac:dyDescent="0.3">
      <c r="A810">
        <v>2001</v>
      </c>
      <c r="B810" t="s">
        <v>11</v>
      </c>
      <c r="C810">
        <v>2005</v>
      </c>
      <c r="D810">
        <v>96</v>
      </c>
      <c r="E810">
        <v>5</v>
      </c>
      <c r="F810">
        <v>3</v>
      </c>
      <c r="G810">
        <v>658.39625339999998</v>
      </c>
      <c r="H810">
        <v>0.67196271125049822</v>
      </c>
      <c r="I810">
        <f t="shared" si="119"/>
        <v>-1.616446636344249E-2</v>
      </c>
      <c r="J810" s="2"/>
    </row>
    <row r="811" spans="1:11" x14ac:dyDescent="0.3">
      <c r="A811">
        <v>2001</v>
      </c>
      <c r="B811" t="s">
        <v>11</v>
      </c>
      <c r="C811">
        <v>2005</v>
      </c>
      <c r="D811">
        <v>97</v>
      </c>
      <c r="E811">
        <v>6</v>
      </c>
      <c r="F811">
        <v>3</v>
      </c>
      <c r="G811">
        <v>676.57121989999996</v>
      </c>
      <c r="H811">
        <v>0.75618794019378366</v>
      </c>
      <c r="I811">
        <f t="shared" si="119"/>
        <v>1.0354680133344545</v>
      </c>
      <c r="J811" s="2"/>
    </row>
    <row r="812" spans="1:11" x14ac:dyDescent="0.3">
      <c r="A812">
        <v>2006</v>
      </c>
      <c r="B812" t="s">
        <v>11</v>
      </c>
      <c r="C812">
        <v>2005</v>
      </c>
      <c r="D812">
        <v>88</v>
      </c>
      <c r="E812">
        <v>-3</v>
      </c>
      <c r="F812">
        <v>3</v>
      </c>
      <c r="G812">
        <v>760.17341980000003</v>
      </c>
      <c r="H812">
        <v>0.47374180848488495</v>
      </c>
      <c r="I812">
        <f>(G812-AVERAGE(G$812:G$821))/_xlfn.STDEV.S(G$812:G$821)</f>
        <v>-1.0631450451886</v>
      </c>
      <c r="J812" s="2">
        <f>MAX(I812:I821)/(1-MAX(H812:H821))</f>
        <v>5.9010479263732476</v>
      </c>
      <c r="K812">
        <f>MAX(G815:G821)-AVERAGE(G812:G814)</f>
        <v>39.613812433333351</v>
      </c>
    </row>
    <row r="813" spans="1:11" x14ac:dyDescent="0.3">
      <c r="A813">
        <v>2006</v>
      </c>
      <c r="B813" t="s">
        <v>11</v>
      </c>
      <c r="C813">
        <v>2005</v>
      </c>
      <c r="D813">
        <v>89</v>
      </c>
      <c r="E813">
        <v>-2</v>
      </c>
      <c r="F813">
        <v>3</v>
      </c>
      <c r="G813">
        <v>752.17033890000005</v>
      </c>
      <c r="H813">
        <v>0.46813098321269664</v>
      </c>
      <c r="I813">
        <f t="shared" ref="I813:I821" si="120">(G813-AVERAGE(G$812:G$821))/_xlfn.STDEV.S(G$812:G$821)</f>
        <v>-1.6028749402284252</v>
      </c>
      <c r="J813" s="2"/>
    </row>
    <row r="814" spans="1:11" x14ac:dyDescent="0.3">
      <c r="A814">
        <v>2006</v>
      </c>
      <c r="B814" t="s">
        <v>11</v>
      </c>
      <c r="C814">
        <v>2005</v>
      </c>
      <c r="D814">
        <v>90</v>
      </c>
      <c r="E814">
        <v>-1</v>
      </c>
      <c r="F814">
        <v>3</v>
      </c>
      <c r="G814">
        <v>760.38688179999997</v>
      </c>
      <c r="H814">
        <v>0.54783753585070372</v>
      </c>
      <c r="I814">
        <f t="shared" si="120"/>
        <v>-1.048749111385787</v>
      </c>
      <c r="J814" s="2"/>
    </row>
    <row r="815" spans="1:11" x14ac:dyDescent="0.3">
      <c r="A815">
        <v>2006</v>
      </c>
      <c r="B815" t="s">
        <v>11</v>
      </c>
      <c r="C815">
        <v>2005</v>
      </c>
      <c r="D815">
        <v>91</v>
      </c>
      <c r="E815">
        <v>0</v>
      </c>
      <c r="F815">
        <v>3</v>
      </c>
      <c r="G815">
        <v>797.19069260000003</v>
      </c>
      <c r="H815">
        <v>0.74721520775485606</v>
      </c>
      <c r="I815">
        <f t="shared" si="120"/>
        <v>1.4333096342842289</v>
      </c>
      <c r="J815" s="2"/>
    </row>
    <row r="816" spans="1:11" x14ac:dyDescent="0.3">
      <c r="A816">
        <v>2006</v>
      </c>
      <c r="B816" t="s">
        <v>11</v>
      </c>
      <c r="C816">
        <v>2005</v>
      </c>
      <c r="D816">
        <v>92</v>
      </c>
      <c r="E816">
        <v>1</v>
      </c>
      <c r="F816">
        <v>3</v>
      </c>
      <c r="G816">
        <v>790.13720530000001</v>
      </c>
      <c r="H816">
        <v>0.73154038181971937</v>
      </c>
      <c r="I816">
        <f t="shared" si="120"/>
        <v>0.95762058307224329</v>
      </c>
      <c r="J816" s="2"/>
    </row>
    <row r="817" spans="1:11" x14ac:dyDescent="0.3">
      <c r="A817">
        <v>2006</v>
      </c>
      <c r="B817" t="s">
        <v>11</v>
      </c>
      <c r="C817">
        <v>2005</v>
      </c>
      <c r="D817">
        <v>93</v>
      </c>
      <c r="E817">
        <v>2</v>
      </c>
      <c r="F817">
        <v>3</v>
      </c>
      <c r="G817">
        <v>785.25305179999998</v>
      </c>
      <c r="H817">
        <v>0.71188496106437271</v>
      </c>
      <c r="I817">
        <f t="shared" si="120"/>
        <v>0.62823197775233286</v>
      </c>
      <c r="J817" s="2"/>
    </row>
    <row r="818" spans="1:11" x14ac:dyDescent="0.3">
      <c r="A818">
        <v>2006</v>
      </c>
      <c r="B818" t="s">
        <v>11</v>
      </c>
      <c r="C818">
        <v>2005</v>
      </c>
      <c r="D818">
        <v>94</v>
      </c>
      <c r="E818">
        <v>3</v>
      </c>
      <c r="F818">
        <v>3</v>
      </c>
      <c r="G818">
        <v>780.55394260000003</v>
      </c>
      <c r="H818">
        <v>0.69772211027642095</v>
      </c>
      <c r="I818">
        <f t="shared" si="120"/>
        <v>0.31132280902249321</v>
      </c>
      <c r="J818" s="2"/>
    </row>
    <row r="819" spans="1:11" x14ac:dyDescent="0.3">
      <c r="A819">
        <v>2006</v>
      </c>
      <c r="B819" t="s">
        <v>11</v>
      </c>
      <c r="C819">
        <v>2005</v>
      </c>
      <c r="D819">
        <v>95</v>
      </c>
      <c r="E819">
        <v>4</v>
      </c>
      <c r="F819">
        <v>3</v>
      </c>
      <c r="G819">
        <v>775.64406180000003</v>
      </c>
      <c r="H819">
        <v>0.68502299141670975</v>
      </c>
      <c r="I819">
        <f t="shared" si="120"/>
        <v>-1.980085222177292E-2</v>
      </c>
      <c r="J819" s="2"/>
    </row>
    <row r="820" spans="1:11" x14ac:dyDescent="0.3">
      <c r="A820">
        <v>2006</v>
      </c>
      <c r="B820" t="s">
        <v>11</v>
      </c>
      <c r="C820">
        <v>2005</v>
      </c>
      <c r="D820">
        <v>96</v>
      </c>
      <c r="E820">
        <v>5</v>
      </c>
      <c r="F820">
        <v>3</v>
      </c>
      <c r="G820">
        <v>770.4440161</v>
      </c>
      <c r="H820">
        <v>0.67309662114296642</v>
      </c>
      <c r="I820">
        <f t="shared" si="120"/>
        <v>-0.37049331115509665</v>
      </c>
      <c r="J820" s="2"/>
    </row>
    <row r="821" spans="1:11" x14ac:dyDescent="0.3">
      <c r="A821">
        <v>2006</v>
      </c>
      <c r="B821" t="s">
        <v>11</v>
      </c>
      <c r="C821">
        <v>2005</v>
      </c>
      <c r="D821">
        <v>97</v>
      </c>
      <c r="E821">
        <v>6</v>
      </c>
      <c r="F821">
        <v>3</v>
      </c>
      <c r="G821">
        <v>787.4230652</v>
      </c>
      <c r="H821">
        <v>0.75710930462394443</v>
      </c>
      <c r="I821">
        <f t="shared" si="120"/>
        <v>0.77457825604836072</v>
      </c>
      <c r="J821" s="2"/>
    </row>
    <row r="822" spans="1:11" x14ac:dyDescent="0.3">
      <c r="A822">
        <v>2011</v>
      </c>
      <c r="B822" t="s">
        <v>11</v>
      </c>
      <c r="C822">
        <v>2005</v>
      </c>
      <c r="D822">
        <v>88</v>
      </c>
      <c r="E822">
        <v>-3</v>
      </c>
      <c r="F822">
        <v>3</v>
      </c>
      <c r="G822">
        <v>931.23474220000003</v>
      </c>
      <c r="H822">
        <v>0.49806784046813846</v>
      </c>
      <c r="I822">
        <f>(G822-AVERAGE(G$822:G$831))/_xlfn.STDEV.S(G$822:G$831)</f>
        <v>-0.84849600474095221</v>
      </c>
      <c r="J822" s="2">
        <f>MAX(I822:I831)/(1-MAX(H822:H831))</f>
        <v>7.1858920972808109</v>
      </c>
      <c r="K822">
        <f>MAX(G825:G831)-AVERAGE(G822:G824)</f>
        <v>43.771652533333281</v>
      </c>
    </row>
    <row r="823" spans="1:11" x14ac:dyDescent="0.3">
      <c r="A823">
        <v>2011</v>
      </c>
      <c r="B823" t="s">
        <v>11</v>
      </c>
      <c r="C823">
        <v>2005</v>
      </c>
      <c r="D823">
        <v>89</v>
      </c>
      <c r="E823">
        <v>-2</v>
      </c>
      <c r="F823">
        <v>3</v>
      </c>
      <c r="G823">
        <v>920.92017209999995</v>
      </c>
      <c r="H823">
        <v>0.49271695380143465</v>
      </c>
      <c r="I823">
        <f t="shared" ref="I823:I831" si="121">(G823-AVERAGE(G$822:G$831))/_xlfn.STDEV.S(G$822:G$831)</f>
        <v>-1.5060810744271345</v>
      </c>
      <c r="J823" s="2"/>
    </row>
    <row r="824" spans="1:11" x14ac:dyDescent="0.3">
      <c r="A824">
        <v>2011</v>
      </c>
      <c r="B824" t="s">
        <v>11</v>
      </c>
      <c r="C824">
        <v>2005</v>
      </c>
      <c r="D824">
        <v>90</v>
      </c>
      <c r="E824">
        <v>-1</v>
      </c>
      <c r="F824">
        <v>3</v>
      </c>
      <c r="G824">
        <v>929.74625860000003</v>
      </c>
      <c r="H824">
        <v>0.56987398237522158</v>
      </c>
      <c r="I824">
        <f t="shared" si="121"/>
        <v>-0.94339134040140094</v>
      </c>
      <c r="J824" s="2"/>
    </row>
    <row r="825" spans="1:11" x14ac:dyDescent="0.3">
      <c r="A825">
        <v>2011</v>
      </c>
      <c r="B825" t="s">
        <v>11</v>
      </c>
      <c r="C825">
        <v>2005</v>
      </c>
      <c r="D825">
        <v>91</v>
      </c>
      <c r="E825">
        <v>0</v>
      </c>
      <c r="F825">
        <v>3</v>
      </c>
      <c r="G825">
        <v>971.07204349999995</v>
      </c>
      <c r="H825">
        <v>0.759469075571923</v>
      </c>
      <c r="I825">
        <f t="shared" si="121"/>
        <v>1.6912525545780324</v>
      </c>
      <c r="J825" s="2"/>
    </row>
    <row r="826" spans="1:11" x14ac:dyDescent="0.3">
      <c r="A826">
        <v>2011</v>
      </c>
      <c r="B826" t="s">
        <v>11</v>
      </c>
      <c r="C826">
        <v>2005</v>
      </c>
      <c r="D826">
        <v>92</v>
      </c>
      <c r="E826">
        <v>1</v>
      </c>
      <c r="F826">
        <v>3</v>
      </c>
      <c r="G826">
        <v>960.77929810000001</v>
      </c>
      <c r="H826">
        <v>0.74090267088086836</v>
      </c>
      <c r="I826">
        <f t="shared" si="121"/>
        <v>1.0350588755878591</v>
      </c>
      <c r="J826" s="2"/>
    </row>
    <row r="827" spans="1:11" x14ac:dyDescent="0.3">
      <c r="A827">
        <v>2011</v>
      </c>
      <c r="B827" t="s">
        <v>11</v>
      </c>
      <c r="C827">
        <v>2005</v>
      </c>
      <c r="D827">
        <v>93</v>
      </c>
      <c r="E827">
        <v>2</v>
      </c>
      <c r="F827">
        <v>3</v>
      </c>
      <c r="G827">
        <v>954.15506500000004</v>
      </c>
      <c r="H827">
        <v>0.72127345443836277</v>
      </c>
      <c r="I827">
        <f t="shared" si="121"/>
        <v>0.61274396159246536</v>
      </c>
      <c r="J827" s="2"/>
    </row>
    <row r="828" spans="1:11" x14ac:dyDescent="0.3">
      <c r="A828">
        <v>2011</v>
      </c>
      <c r="B828" t="s">
        <v>11</v>
      </c>
      <c r="C828">
        <v>2005</v>
      </c>
      <c r="D828">
        <v>94</v>
      </c>
      <c r="E828">
        <v>3</v>
      </c>
      <c r="F828">
        <v>3</v>
      </c>
      <c r="G828">
        <v>947.90655519999996</v>
      </c>
      <c r="H828">
        <v>0.70714753404969266</v>
      </c>
      <c r="I828">
        <f t="shared" si="121"/>
        <v>0.21438254541790161</v>
      </c>
      <c r="J828" s="2"/>
    </row>
    <row r="829" spans="1:11" x14ac:dyDescent="0.3">
      <c r="A829">
        <v>2011</v>
      </c>
      <c r="B829" t="s">
        <v>11</v>
      </c>
      <c r="C829">
        <v>2005</v>
      </c>
      <c r="D829">
        <v>95</v>
      </c>
      <c r="E829">
        <v>4</v>
      </c>
      <c r="F829">
        <v>3</v>
      </c>
      <c r="G829">
        <v>941.43921639999996</v>
      </c>
      <c r="H829">
        <v>0.69494867395787008</v>
      </c>
      <c r="I829">
        <f t="shared" si="121"/>
        <v>-0.19792988197857431</v>
      </c>
      <c r="J829" s="2"/>
    </row>
    <row r="830" spans="1:11" x14ac:dyDescent="0.3">
      <c r="A830">
        <v>2011</v>
      </c>
      <c r="B830" t="s">
        <v>11</v>
      </c>
      <c r="C830">
        <v>2005</v>
      </c>
      <c r="D830">
        <v>96</v>
      </c>
      <c r="E830">
        <v>5</v>
      </c>
      <c r="F830">
        <v>3</v>
      </c>
      <c r="G830">
        <v>934.63004390000003</v>
      </c>
      <c r="H830">
        <v>0.6835768731931845</v>
      </c>
      <c r="I830">
        <f t="shared" si="121"/>
        <v>-0.63203524260021138</v>
      </c>
      <c r="J830" s="2"/>
    </row>
    <row r="831" spans="1:11" x14ac:dyDescent="0.3">
      <c r="A831">
        <v>2011</v>
      </c>
      <c r="B831" t="s">
        <v>11</v>
      </c>
      <c r="C831">
        <v>2005</v>
      </c>
      <c r="D831">
        <v>97</v>
      </c>
      <c r="E831">
        <v>6</v>
      </c>
      <c r="F831">
        <v>3</v>
      </c>
      <c r="G831">
        <v>953.5551193</v>
      </c>
      <c r="H831">
        <v>0.76464264538316495</v>
      </c>
      <c r="I831">
        <f t="shared" si="121"/>
        <v>0.57449560697200031</v>
      </c>
      <c r="J831" s="2"/>
    </row>
    <row r="832" spans="1:11" x14ac:dyDescent="0.3">
      <c r="A832">
        <v>2016</v>
      </c>
      <c r="B832" t="s">
        <v>11</v>
      </c>
      <c r="C832">
        <v>2005</v>
      </c>
      <c r="D832">
        <v>88</v>
      </c>
      <c r="E832">
        <v>-3</v>
      </c>
      <c r="F832">
        <v>3</v>
      </c>
      <c r="G832">
        <v>936.31336529999999</v>
      </c>
      <c r="H832">
        <v>0.52386343745248654</v>
      </c>
      <c r="I832">
        <f>(G832-AVERAGE(G$832:G$841))/_xlfn.STDEV.S(G$832:G$841)</f>
        <v>-0.93921426068682046</v>
      </c>
      <c r="J832" s="2">
        <f>MAX(I832:I841)/(1-MAX(H832:H841))</f>
        <v>7.5993313648980925</v>
      </c>
      <c r="K832">
        <f>MAX(G835:G841)-AVERAGE(G832:G834)</f>
        <v>48.561488533333204</v>
      </c>
    </row>
    <row r="833" spans="1:11" x14ac:dyDescent="0.3">
      <c r="A833">
        <v>2016</v>
      </c>
      <c r="B833" t="s">
        <v>11</v>
      </c>
      <c r="C833">
        <v>2005</v>
      </c>
      <c r="D833">
        <v>89</v>
      </c>
      <c r="E833">
        <v>-2</v>
      </c>
      <c r="F833">
        <v>3</v>
      </c>
      <c r="G833">
        <v>925.98705310000003</v>
      </c>
      <c r="H833">
        <v>0.51860208982335665</v>
      </c>
      <c r="I833">
        <f t="shared" ref="I833:I841" si="122">(G833-AVERAGE(G$832:G$841))/_xlfn.STDEV.S(G$832:G$841)</f>
        <v>-1.5378759887405151</v>
      </c>
      <c r="J833" s="2"/>
    </row>
    <row r="834" spans="1:11" x14ac:dyDescent="0.3">
      <c r="A834">
        <v>2016</v>
      </c>
      <c r="B834" t="s">
        <v>11</v>
      </c>
      <c r="C834">
        <v>2005</v>
      </c>
      <c r="D834">
        <v>90</v>
      </c>
      <c r="E834">
        <v>-1</v>
      </c>
      <c r="F834">
        <v>3</v>
      </c>
      <c r="G834">
        <v>936.36737200000005</v>
      </c>
      <c r="H834">
        <v>0.59541316405825673</v>
      </c>
      <c r="I834">
        <f t="shared" si="122"/>
        <v>-0.93608325479407661</v>
      </c>
      <c r="J834" s="2"/>
    </row>
    <row r="835" spans="1:11" x14ac:dyDescent="0.3">
      <c r="A835">
        <v>2016</v>
      </c>
      <c r="B835" t="s">
        <v>11</v>
      </c>
      <c r="C835">
        <v>2005</v>
      </c>
      <c r="D835">
        <v>91</v>
      </c>
      <c r="E835">
        <v>0</v>
      </c>
      <c r="F835">
        <v>3</v>
      </c>
      <c r="G835">
        <v>981.45075199999997</v>
      </c>
      <c r="H835">
        <v>0.77924392860205405</v>
      </c>
      <c r="I835">
        <f t="shared" si="122"/>
        <v>1.6775985373660933</v>
      </c>
      <c r="J835" s="2"/>
    </row>
    <row r="836" spans="1:11" x14ac:dyDescent="0.3">
      <c r="A836">
        <v>2016</v>
      </c>
      <c r="B836" t="s">
        <v>11</v>
      </c>
      <c r="C836">
        <v>2005</v>
      </c>
      <c r="D836">
        <v>92</v>
      </c>
      <c r="E836">
        <v>1</v>
      </c>
      <c r="F836">
        <v>3</v>
      </c>
      <c r="G836">
        <v>968.7633098</v>
      </c>
      <c r="H836">
        <v>0.75456617825797623</v>
      </c>
      <c r="I836">
        <f t="shared" si="122"/>
        <v>0.94205172017482375</v>
      </c>
      <c r="J836" s="2"/>
    </row>
    <row r="837" spans="1:11" x14ac:dyDescent="0.3">
      <c r="A837">
        <v>2016</v>
      </c>
      <c r="B837" t="s">
        <v>11</v>
      </c>
      <c r="C837">
        <v>2005</v>
      </c>
      <c r="D837">
        <v>93</v>
      </c>
      <c r="E837">
        <v>2</v>
      </c>
      <c r="F837">
        <v>3</v>
      </c>
      <c r="G837">
        <v>961.84539529999995</v>
      </c>
      <c r="H837">
        <v>0.7340833455146778</v>
      </c>
      <c r="I837">
        <f t="shared" si="122"/>
        <v>0.5409897951733933</v>
      </c>
      <c r="J837" s="2"/>
    </row>
    <row r="838" spans="1:11" x14ac:dyDescent="0.3">
      <c r="A838">
        <v>2016</v>
      </c>
      <c r="B838" t="s">
        <v>11</v>
      </c>
      <c r="C838">
        <v>2005</v>
      </c>
      <c r="D838">
        <v>94</v>
      </c>
      <c r="E838">
        <v>3</v>
      </c>
      <c r="F838">
        <v>3</v>
      </c>
      <c r="G838">
        <v>955.92247210000005</v>
      </c>
      <c r="H838">
        <v>0.71974664731394677</v>
      </c>
      <c r="I838">
        <f t="shared" si="122"/>
        <v>0.19761189129389678</v>
      </c>
      <c r="J838" s="2"/>
    </row>
    <row r="839" spans="1:11" x14ac:dyDescent="0.3">
      <c r="A839">
        <v>2016</v>
      </c>
      <c r="B839" t="s">
        <v>11</v>
      </c>
      <c r="C839">
        <v>2005</v>
      </c>
      <c r="D839">
        <v>95</v>
      </c>
      <c r="E839">
        <v>4</v>
      </c>
      <c r="F839">
        <v>3</v>
      </c>
      <c r="G839">
        <v>949.88539479999997</v>
      </c>
      <c r="H839">
        <v>0.70770344351019177</v>
      </c>
      <c r="I839">
        <f t="shared" si="122"/>
        <v>-0.15238402775373699</v>
      </c>
      <c r="J839" s="2"/>
    </row>
    <row r="840" spans="1:11" x14ac:dyDescent="0.3">
      <c r="A840">
        <v>2016</v>
      </c>
      <c r="B840" t="s">
        <v>11</v>
      </c>
      <c r="C840">
        <v>2005</v>
      </c>
      <c r="D840">
        <v>96</v>
      </c>
      <c r="E840">
        <v>5</v>
      </c>
      <c r="F840">
        <v>3</v>
      </c>
      <c r="G840">
        <v>943.40391099999999</v>
      </c>
      <c r="H840">
        <v>0.6966767180711031</v>
      </c>
      <c r="I840">
        <f t="shared" si="122"/>
        <v>-0.52814414587800096</v>
      </c>
      <c r="J840" s="2"/>
    </row>
    <row r="841" spans="1:11" x14ac:dyDescent="0.3">
      <c r="A841">
        <v>2016</v>
      </c>
      <c r="B841" t="s">
        <v>11</v>
      </c>
      <c r="C841">
        <v>2005</v>
      </c>
      <c r="D841">
        <v>97</v>
      </c>
      <c r="E841">
        <v>6</v>
      </c>
      <c r="F841">
        <v>3</v>
      </c>
      <c r="G841">
        <v>965.1996335</v>
      </c>
      <c r="H841">
        <v>0.77546837251810796</v>
      </c>
      <c r="I841">
        <f t="shared" si="122"/>
        <v>0.73544973384498935</v>
      </c>
      <c r="J841" s="2"/>
    </row>
    <row r="842" spans="1:11" x14ac:dyDescent="0.3">
      <c r="A842">
        <v>2001</v>
      </c>
      <c r="B842" t="s">
        <v>11</v>
      </c>
      <c r="C842">
        <v>2005</v>
      </c>
      <c r="D842">
        <v>88</v>
      </c>
      <c r="E842">
        <v>-3</v>
      </c>
      <c r="F842">
        <v>4</v>
      </c>
      <c r="G842">
        <v>267.01917500000002</v>
      </c>
      <c r="H842">
        <v>0.62074138945865209</v>
      </c>
      <c r="I842">
        <f>(G842-AVERAGE(G$842:G$851))/_xlfn.STDEV.S(G$842:G$851)</f>
        <v>-1.3667684536378677</v>
      </c>
      <c r="J842" s="2">
        <f>MAX(I842:I851)/(1-MAX(H842:H851))</f>
        <v>13.883460945827064</v>
      </c>
      <c r="K842">
        <f>MAX(G845:G851)-AVERAGE(G842:G844)</f>
        <v>121.40252939999999</v>
      </c>
    </row>
    <row r="843" spans="1:11" x14ac:dyDescent="0.3">
      <c r="A843">
        <v>2001</v>
      </c>
      <c r="B843" t="s">
        <v>11</v>
      </c>
      <c r="C843">
        <v>2005</v>
      </c>
      <c r="D843">
        <v>89</v>
      </c>
      <c r="E843">
        <v>-2</v>
      </c>
      <c r="F843">
        <v>4</v>
      </c>
      <c r="G843">
        <v>266.20120229999998</v>
      </c>
      <c r="H843">
        <v>0.61554835639039029</v>
      </c>
      <c r="I843">
        <f t="shared" ref="I843:I851" si="123">(G843-AVERAGE(G$842:G$851))/_xlfn.STDEV.S(G$842:G$851)</f>
        <v>-1.3866343323071604</v>
      </c>
      <c r="J843" s="2"/>
    </row>
    <row r="844" spans="1:11" x14ac:dyDescent="0.3">
      <c r="A844">
        <v>2001</v>
      </c>
      <c r="B844" t="s">
        <v>11</v>
      </c>
      <c r="C844">
        <v>2005</v>
      </c>
      <c r="D844">
        <v>90</v>
      </c>
      <c r="E844">
        <v>-1</v>
      </c>
      <c r="F844">
        <v>4</v>
      </c>
      <c r="G844">
        <v>282.060697</v>
      </c>
      <c r="H844">
        <v>0.7011405328613457</v>
      </c>
      <c r="I844">
        <f t="shared" si="123"/>
        <v>-1.0014591333470051</v>
      </c>
      <c r="J844" s="2"/>
    </row>
    <row r="845" spans="1:11" x14ac:dyDescent="0.3">
      <c r="A845">
        <v>2001</v>
      </c>
      <c r="B845" t="s">
        <v>11</v>
      </c>
      <c r="C845">
        <v>2005</v>
      </c>
      <c r="D845">
        <v>91</v>
      </c>
      <c r="E845">
        <v>0</v>
      </c>
      <c r="F845">
        <v>4</v>
      </c>
      <c r="G845">
        <v>326.90462869999999</v>
      </c>
      <c r="H845">
        <v>0.87777908486154499</v>
      </c>
      <c r="I845">
        <f t="shared" si="123"/>
        <v>8.7653139233979341E-2</v>
      </c>
      <c r="J845" s="2"/>
    </row>
    <row r="846" spans="1:11" x14ac:dyDescent="0.3">
      <c r="A846">
        <v>2001</v>
      </c>
      <c r="B846" t="s">
        <v>11</v>
      </c>
      <c r="C846">
        <v>2005</v>
      </c>
      <c r="D846">
        <v>92</v>
      </c>
      <c r="E846">
        <v>1</v>
      </c>
      <c r="F846">
        <v>4</v>
      </c>
      <c r="G846">
        <v>320.8953161</v>
      </c>
      <c r="H846">
        <v>0.79882576124501126</v>
      </c>
      <c r="I846">
        <f t="shared" si="123"/>
        <v>-5.8293388073650393E-2</v>
      </c>
      <c r="J846" s="2"/>
    </row>
    <row r="847" spans="1:11" x14ac:dyDescent="0.3">
      <c r="A847">
        <v>2001</v>
      </c>
      <c r="B847" t="s">
        <v>11</v>
      </c>
      <c r="C847">
        <v>2005</v>
      </c>
      <c r="D847">
        <v>93</v>
      </c>
      <c r="E847">
        <v>2</v>
      </c>
      <c r="F847">
        <v>4</v>
      </c>
      <c r="G847">
        <v>329.30325140000002</v>
      </c>
      <c r="H847">
        <v>0.76415336611729268</v>
      </c>
      <c r="I847">
        <f t="shared" si="123"/>
        <v>0.14590783102456054</v>
      </c>
      <c r="J847" s="2"/>
    </row>
    <row r="848" spans="1:11" x14ac:dyDescent="0.3">
      <c r="A848">
        <v>2001</v>
      </c>
      <c r="B848" t="s">
        <v>11</v>
      </c>
      <c r="C848">
        <v>2005</v>
      </c>
      <c r="D848">
        <v>94</v>
      </c>
      <c r="E848">
        <v>3</v>
      </c>
      <c r="F848">
        <v>4</v>
      </c>
      <c r="G848">
        <v>339.34059569999999</v>
      </c>
      <c r="H848">
        <v>0.74431999447448771</v>
      </c>
      <c r="I848">
        <f t="shared" si="123"/>
        <v>0.38968205970689446</v>
      </c>
      <c r="J848" s="2"/>
    </row>
    <row r="849" spans="1:11" x14ac:dyDescent="0.3">
      <c r="A849">
        <v>2001</v>
      </c>
      <c r="B849" t="s">
        <v>11</v>
      </c>
      <c r="C849">
        <v>2005</v>
      </c>
      <c r="D849">
        <v>95</v>
      </c>
      <c r="E849">
        <v>4</v>
      </c>
      <c r="F849">
        <v>4</v>
      </c>
      <c r="G849">
        <v>349.15059359999998</v>
      </c>
      <c r="H849">
        <v>0.73005538850178842</v>
      </c>
      <c r="I849">
        <f t="shared" si="123"/>
        <v>0.62793478871289443</v>
      </c>
      <c r="J849" s="2"/>
    </row>
    <row r="850" spans="1:11" x14ac:dyDescent="0.3">
      <c r="A850">
        <v>2001</v>
      </c>
      <c r="B850" t="s">
        <v>11</v>
      </c>
      <c r="C850">
        <v>2005</v>
      </c>
      <c r="D850">
        <v>96</v>
      </c>
      <c r="E850">
        <v>5</v>
      </c>
      <c r="F850">
        <v>4</v>
      </c>
      <c r="G850">
        <v>358.91697379999999</v>
      </c>
      <c r="H850">
        <v>0.71822321903510167</v>
      </c>
      <c r="I850">
        <f t="shared" si="123"/>
        <v>0.86512818659936808</v>
      </c>
      <c r="J850" s="2"/>
    </row>
    <row r="851" spans="1:11" x14ac:dyDescent="0.3">
      <c r="A851">
        <v>2001</v>
      </c>
      <c r="B851" t="s">
        <v>11</v>
      </c>
      <c r="C851">
        <v>2005</v>
      </c>
      <c r="D851">
        <v>97</v>
      </c>
      <c r="E851">
        <v>6</v>
      </c>
      <c r="F851">
        <v>4</v>
      </c>
      <c r="G851">
        <v>393.16288750000001</v>
      </c>
      <c r="H851">
        <v>0.80272434107770507</v>
      </c>
      <c r="I851">
        <f t="shared" si="123"/>
        <v>1.696849302087984</v>
      </c>
      <c r="J851" s="2"/>
    </row>
    <row r="852" spans="1:11" x14ac:dyDescent="0.3">
      <c r="A852">
        <v>2006</v>
      </c>
      <c r="B852" t="s">
        <v>11</v>
      </c>
      <c r="C852">
        <v>2005</v>
      </c>
      <c r="D852">
        <v>88</v>
      </c>
      <c r="E852">
        <v>-3</v>
      </c>
      <c r="F852">
        <v>4</v>
      </c>
      <c r="G852">
        <v>338.44572440000002</v>
      </c>
      <c r="H852">
        <v>0.6282399700046829</v>
      </c>
      <c r="I852">
        <f>(G852-AVERAGE(G$852:G$861))/_xlfn.STDEV.S(G$852:G$861)</f>
        <v>-1.3774849950169863</v>
      </c>
      <c r="J852" s="2">
        <f>MAX(I852:I861)/(1-MAX(H852:H861))</f>
        <v>14.17166683461582</v>
      </c>
      <c r="K852">
        <f>MAX(G855:G861)-AVERAGE(G852:G854)</f>
        <v>128.17867480000001</v>
      </c>
    </row>
    <row r="853" spans="1:11" x14ac:dyDescent="0.3">
      <c r="A853">
        <v>2006</v>
      </c>
      <c r="B853" t="s">
        <v>11</v>
      </c>
      <c r="C853">
        <v>2005</v>
      </c>
      <c r="D853">
        <v>89</v>
      </c>
      <c r="E853">
        <v>-2</v>
      </c>
      <c r="F853">
        <v>4</v>
      </c>
      <c r="G853">
        <v>337.51802220000002</v>
      </c>
      <c r="H853">
        <v>0.62307698103070441</v>
      </c>
      <c r="I853">
        <f t="shared" ref="I853:I861" si="124">(G853-AVERAGE(G$852:G$861))/_xlfn.STDEV.S(G$852:G$861)</f>
        <v>-1.3987675534593094</v>
      </c>
      <c r="J853" s="2"/>
    </row>
    <row r="854" spans="1:11" x14ac:dyDescent="0.3">
      <c r="A854">
        <v>2006</v>
      </c>
      <c r="B854" t="s">
        <v>11</v>
      </c>
      <c r="C854">
        <v>2005</v>
      </c>
      <c r="D854">
        <v>90</v>
      </c>
      <c r="E854">
        <v>-1</v>
      </c>
      <c r="F854">
        <v>4</v>
      </c>
      <c r="G854">
        <v>354.9041818</v>
      </c>
      <c r="H854">
        <v>0.70776020245829208</v>
      </c>
      <c r="I854">
        <f t="shared" si="124"/>
        <v>-0.99990899973964187</v>
      </c>
      <c r="J854" s="2"/>
    </row>
    <row r="855" spans="1:11" x14ac:dyDescent="0.3">
      <c r="A855">
        <v>2006</v>
      </c>
      <c r="B855" t="s">
        <v>11</v>
      </c>
      <c r="C855">
        <v>2005</v>
      </c>
      <c r="D855">
        <v>91</v>
      </c>
      <c r="E855">
        <v>0</v>
      </c>
      <c r="F855">
        <v>4</v>
      </c>
      <c r="G855">
        <v>403.03731670000002</v>
      </c>
      <c r="H855">
        <v>0.88132333764376125</v>
      </c>
      <c r="I855">
        <f t="shared" si="124"/>
        <v>0.10432062968396398</v>
      </c>
      <c r="J855" s="2"/>
    </row>
    <row r="856" spans="1:11" x14ac:dyDescent="0.3">
      <c r="A856">
        <v>2006</v>
      </c>
      <c r="B856" t="s">
        <v>11</v>
      </c>
      <c r="C856">
        <v>2005</v>
      </c>
      <c r="D856">
        <v>92</v>
      </c>
      <c r="E856">
        <v>1</v>
      </c>
      <c r="F856">
        <v>4</v>
      </c>
      <c r="G856">
        <v>396.62926349999998</v>
      </c>
      <c r="H856">
        <v>0.80198260737602478</v>
      </c>
      <c r="I856">
        <f t="shared" si="124"/>
        <v>-4.2687501514296997E-2</v>
      </c>
      <c r="J856" s="2"/>
    </row>
    <row r="857" spans="1:11" x14ac:dyDescent="0.3">
      <c r="A857">
        <v>2006</v>
      </c>
      <c r="B857" t="s">
        <v>11</v>
      </c>
      <c r="C857">
        <v>2005</v>
      </c>
      <c r="D857">
        <v>93</v>
      </c>
      <c r="E857">
        <v>2</v>
      </c>
      <c r="F857">
        <v>4</v>
      </c>
      <c r="G857">
        <v>405.44673970000002</v>
      </c>
      <c r="H857">
        <v>0.76713151663497381</v>
      </c>
      <c r="I857">
        <f t="shared" si="124"/>
        <v>0.15959557223533136</v>
      </c>
      <c r="J857" s="2"/>
    </row>
    <row r="858" spans="1:11" x14ac:dyDescent="0.3">
      <c r="A858">
        <v>2006</v>
      </c>
      <c r="B858" t="s">
        <v>11</v>
      </c>
      <c r="C858">
        <v>2005</v>
      </c>
      <c r="D858">
        <v>94</v>
      </c>
      <c r="E858">
        <v>3</v>
      </c>
      <c r="F858">
        <v>4</v>
      </c>
      <c r="G858">
        <v>415.51217459999998</v>
      </c>
      <c r="H858">
        <v>0.74737066057151191</v>
      </c>
      <c r="I858">
        <f t="shared" si="124"/>
        <v>0.39050825790821858</v>
      </c>
      <c r="J858" s="2"/>
    </row>
    <row r="859" spans="1:11" x14ac:dyDescent="0.3">
      <c r="A859">
        <v>2006</v>
      </c>
      <c r="B859" t="s">
        <v>11</v>
      </c>
      <c r="C859">
        <v>2005</v>
      </c>
      <c r="D859">
        <v>95</v>
      </c>
      <c r="E859">
        <v>4</v>
      </c>
      <c r="F859">
        <v>4</v>
      </c>
      <c r="G859">
        <v>425.65719030000002</v>
      </c>
      <c r="H859">
        <v>0.7328458798802201</v>
      </c>
      <c r="I859">
        <f t="shared" si="124"/>
        <v>0.62324661891839472</v>
      </c>
      <c r="J859" s="2"/>
    </row>
    <row r="860" spans="1:11" x14ac:dyDescent="0.3">
      <c r="A860">
        <v>2006</v>
      </c>
      <c r="B860" t="s">
        <v>11</v>
      </c>
      <c r="C860">
        <v>2005</v>
      </c>
      <c r="D860">
        <v>96</v>
      </c>
      <c r="E860">
        <v>5</v>
      </c>
      <c r="F860">
        <v>4</v>
      </c>
      <c r="G860">
        <v>435.9480954</v>
      </c>
      <c r="H860">
        <v>0.72124593028723749</v>
      </c>
      <c r="I860">
        <f t="shared" si="124"/>
        <v>0.85933185102752263</v>
      </c>
      <c r="J860" s="2"/>
    </row>
    <row r="861" spans="1:11" x14ac:dyDescent="0.3">
      <c r="A861">
        <v>2006</v>
      </c>
      <c r="B861" t="s">
        <v>11</v>
      </c>
      <c r="C861">
        <v>2005</v>
      </c>
      <c r="D861">
        <v>97</v>
      </c>
      <c r="E861">
        <v>6</v>
      </c>
      <c r="F861">
        <v>4</v>
      </c>
      <c r="G861">
        <v>471.8013176</v>
      </c>
      <c r="H861">
        <v>0.80525770006165598</v>
      </c>
      <c r="I861">
        <f t="shared" si="124"/>
        <v>1.6818461199568084</v>
      </c>
      <c r="J861" s="2"/>
    </row>
    <row r="862" spans="1:11" x14ac:dyDescent="0.3">
      <c r="A862">
        <v>2011</v>
      </c>
      <c r="B862" t="s">
        <v>11</v>
      </c>
      <c r="C862">
        <v>2005</v>
      </c>
      <c r="D862">
        <v>88</v>
      </c>
      <c r="E862">
        <v>-3</v>
      </c>
      <c r="F862">
        <v>4</v>
      </c>
      <c r="G862">
        <v>442.09051899999997</v>
      </c>
      <c r="H862">
        <v>0.6480942879499515</v>
      </c>
      <c r="I862">
        <f>(G862-AVERAGE(G$862:G$871))/_xlfn.STDEV.S(G$862:G$871)</f>
        <v>-1.3810000038057721</v>
      </c>
      <c r="J862" s="2">
        <f>MAX(I862:I871)/(1-MAX(H862:H871))</f>
        <v>15.024614439763074</v>
      </c>
      <c r="K862">
        <f>MAX(G865:G871)-AVERAGE(G862:G864)</f>
        <v>145.63883149999998</v>
      </c>
    </row>
    <row r="863" spans="1:11" x14ac:dyDescent="0.3">
      <c r="A863">
        <v>2011</v>
      </c>
      <c r="B863" t="s">
        <v>11</v>
      </c>
      <c r="C863">
        <v>2005</v>
      </c>
      <c r="D863">
        <v>89</v>
      </c>
      <c r="E863">
        <v>-2</v>
      </c>
      <c r="F863">
        <v>4</v>
      </c>
      <c r="G863">
        <v>441.20833829999998</v>
      </c>
      <c r="H863">
        <v>0.64320285158612156</v>
      </c>
      <c r="I863">
        <f t="shared" ref="I863:I871" si="125">(G863-AVERAGE(G$862:G$871))/_xlfn.STDEV.S(G$862:G$871)</f>
        <v>-1.3986657351760992</v>
      </c>
      <c r="J863" s="2"/>
    </row>
    <row r="864" spans="1:11" x14ac:dyDescent="0.3">
      <c r="A864">
        <v>2011</v>
      </c>
      <c r="B864" t="s">
        <v>11</v>
      </c>
      <c r="C864">
        <v>2005</v>
      </c>
      <c r="D864">
        <v>90</v>
      </c>
      <c r="E864">
        <v>-1</v>
      </c>
      <c r="F864">
        <v>4</v>
      </c>
      <c r="G864">
        <v>460.94189210000002</v>
      </c>
      <c r="H864">
        <v>0.72523313685252311</v>
      </c>
      <c r="I864">
        <f t="shared" si="125"/>
        <v>-1.003499914372382</v>
      </c>
      <c r="J864" s="2"/>
    </row>
    <row r="865" spans="1:11" x14ac:dyDescent="0.3">
      <c r="A865">
        <v>2011</v>
      </c>
      <c r="B865" t="s">
        <v>11</v>
      </c>
      <c r="C865">
        <v>2005</v>
      </c>
      <c r="D865">
        <v>91</v>
      </c>
      <c r="E865">
        <v>0</v>
      </c>
      <c r="F865">
        <v>4</v>
      </c>
      <c r="G865">
        <v>514.83246759999997</v>
      </c>
      <c r="H865">
        <v>0.88982261302041221</v>
      </c>
      <c r="I865">
        <f t="shared" si="125"/>
        <v>7.5662699562982216E-2</v>
      </c>
      <c r="J865" s="2"/>
    </row>
    <row r="866" spans="1:11" x14ac:dyDescent="0.3">
      <c r="A866">
        <v>2011</v>
      </c>
      <c r="B866" t="s">
        <v>11</v>
      </c>
      <c r="C866">
        <v>2005</v>
      </c>
      <c r="D866">
        <v>92</v>
      </c>
      <c r="E866">
        <v>1</v>
      </c>
      <c r="F866">
        <v>4</v>
      </c>
      <c r="G866">
        <v>508.6303456</v>
      </c>
      <c r="H866">
        <v>0.80756497685138229</v>
      </c>
      <c r="I866">
        <f t="shared" si="125"/>
        <v>-4.853523537029765E-2</v>
      </c>
      <c r="J866" s="2"/>
    </row>
    <row r="867" spans="1:11" x14ac:dyDescent="0.3">
      <c r="A867">
        <v>2011</v>
      </c>
      <c r="B867" t="s">
        <v>11</v>
      </c>
      <c r="C867">
        <v>2005</v>
      </c>
      <c r="D867">
        <v>93</v>
      </c>
      <c r="E867">
        <v>2</v>
      </c>
      <c r="F867">
        <v>4</v>
      </c>
      <c r="G867">
        <v>519.41821379999999</v>
      </c>
      <c r="H867">
        <v>0.77240916611363031</v>
      </c>
      <c r="I867">
        <f t="shared" si="125"/>
        <v>0.16749259393915539</v>
      </c>
      <c r="J867" s="2"/>
    </row>
    <row r="868" spans="1:11" x14ac:dyDescent="0.3">
      <c r="A868">
        <v>2011</v>
      </c>
      <c r="B868" t="s">
        <v>11</v>
      </c>
      <c r="C868">
        <v>2005</v>
      </c>
      <c r="D868">
        <v>94</v>
      </c>
      <c r="E868">
        <v>3</v>
      </c>
      <c r="F868">
        <v>4</v>
      </c>
      <c r="G868">
        <v>531.60209710000004</v>
      </c>
      <c r="H868">
        <v>0.7527140516637868</v>
      </c>
      <c r="I868">
        <f t="shared" si="125"/>
        <v>0.41147572508815367</v>
      </c>
      <c r="J868" s="2"/>
    </row>
    <row r="869" spans="1:11" x14ac:dyDescent="0.3">
      <c r="A869">
        <v>2011</v>
      </c>
      <c r="B869" t="s">
        <v>11</v>
      </c>
      <c r="C869">
        <v>2005</v>
      </c>
      <c r="D869">
        <v>95</v>
      </c>
      <c r="E869">
        <v>4</v>
      </c>
      <c r="F869">
        <v>4</v>
      </c>
      <c r="G869">
        <v>543.3469771</v>
      </c>
      <c r="H869">
        <v>0.73881078574767589</v>
      </c>
      <c r="I869">
        <f t="shared" si="125"/>
        <v>0.64666778387693302</v>
      </c>
      <c r="J869" s="2"/>
    </row>
    <row r="870" spans="1:11" x14ac:dyDescent="0.3">
      <c r="A870">
        <v>2011</v>
      </c>
      <c r="B870" t="s">
        <v>11</v>
      </c>
      <c r="C870">
        <v>2005</v>
      </c>
      <c r="D870">
        <v>96</v>
      </c>
      <c r="E870">
        <v>5</v>
      </c>
      <c r="F870">
        <v>4</v>
      </c>
      <c r="G870">
        <v>554.75075890000005</v>
      </c>
      <c r="H870">
        <v>0.72786564620880723</v>
      </c>
      <c r="I870">
        <f t="shared" si="125"/>
        <v>0.87502932690845237</v>
      </c>
      <c r="J870" s="2"/>
    </row>
    <row r="871" spans="1:11" x14ac:dyDescent="0.3">
      <c r="A871">
        <v>2011</v>
      </c>
      <c r="B871" t="s">
        <v>11</v>
      </c>
      <c r="C871">
        <v>2005</v>
      </c>
      <c r="D871">
        <v>97</v>
      </c>
      <c r="E871">
        <v>6</v>
      </c>
      <c r="F871">
        <v>4</v>
      </c>
      <c r="G871">
        <v>593.71908129999997</v>
      </c>
      <c r="H871">
        <v>0.80936816063794226</v>
      </c>
      <c r="I871">
        <f t="shared" si="125"/>
        <v>1.6553727593488787</v>
      </c>
      <c r="J871" s="2"/>
    </row>
    <row r="872" spans="1:11" x14ac:dyDescent="0.3">
      <c r="A872">
        <v>2016</v>
      </c>
      <c r="B872" t="s">
        <v>11</v>
      </c>
      <c r="C872">
        <v>2005</v>
      </c>
      <c r="D872">
        <v>88</v>
      </c>
      <c r="E872">
        <v>-3</v>
      </c>
      <c r="F872">
        <v>4</v>
      </c>
      <c r="G872">
        <v>442.16239849999999</v>
      </c>
      <c r="H872">
        <v>0.64796315968569629</v>
      </c>
      <c r="I872">
        <f>(G872-AVERAGE(G$872:G$881))/_xlfn.STDEV.S(G$872:G$881)</f>
        <v>-1.3843619835105831</v>
      </c>
      <c r="J872" s="2">
        <f>MAX(I872:I881)/(1-MAX(H872:H881))</f>
        <v>14.96647987781015</v>
      </c>
      <c r="K872">
        <f>MAX(G875:G881)-AVERAGE(G872:G874)</f>
        <v>146.36079360000002</v>
      </c>
    </row>
    <row r="873" spans="1:11" x14ac:dyDescent="0.3">
      <c r="A873">
        <v>2016</v>
      </c>
      <c r="B873" t="s">
        <v>11</v>
      </c>
      <c r="C873">
        <v>2005</v>
      </c>
      <c r="D873">
        <v>89</v>
      </c>
      <c r="E873">
        <v>-2</v>
      </c>
      <c r="F873">
        <v>4</v>
      </c>
      <c r="G873">
        <v>441.276117</v>
      </c>
      <c r="H873">
        <v>0.64307672171763264</v>
      </c>
      <c r="I873">
        <f t="shared" ref="I873:I881" si="126">(G873-AVERAGE(G$872:G$881))/_xlfn.STDEV.S(G$872:G$881)</f>
        <v>-1.4020352234098288</v>
      </c>
      <c r="J873" s="2"/>
    </row>
    <row r="874" spans="1:11" x14ac:dyDescent="0.3">
      <c r="A874">
        <v>2016</v>
      </c>
      <c r="B874" t="s">
        <v>11</v>
      </c>
      <c r="C874">
        <v>2005</v>
      </c>
      <c r="D874">
        <v>90</v>
      </c>
      <c r="E874">
        <v>-1</v>
      </c>
      <c r="F874">
        <v>4</v>
      </c>
      <c r="G874">
        <v>461.4439309</v>
      </c>
      <c r="H874">
        <v>0.72501812451109626</v>
      </c>
      <c r="I874">
        <f t="shared" si="126"/>
        <v>-0.99987111042987653</v>
      </c>
      <c r="J874" s="2"/>
    </row>
    <row r="875" spans="1:11" x14ac:dyDescent="0.3">
      <c r="A875">
        <v>2016</v>
      </c>
      <c r="B875" t="s">
        <v>11</v>
      </c>
      <c r="C875">
        <v>2005</v>
      </c>
      <c r="D875">
        <v>91</v>
      </c>
      <c r="E875">
        <v>0</v>
      </c>
      <c r="F875">
        <v>4</v>
      </c>
      <c r="G875">
        <v>516.19357630000002</v>
      </c>
      <c r="H875">
        <v>0.88932102074743913</v>
      </c>
      <c r="I875">
        <f t="shared" si="126"/>
        <v>9.1885422401772013E-2</v>
      </c>
      <c r="J875" s="2"/>
    </row>
    <row r="876" spans="1:11" x14ac:dyDescent="0.3">
      <c r="A876">
        <v>2016</v>
      </c>
      <c r="B876" t="s">
        <v>11</v>
      </c>
      <c r="C876">
        <v>2005</v>
      </c>
      <c r="D876">
        <v>92</v>
      </c>
      <c r="E876">
        <v>1</v>
      </c>
      <c r="F876">
        <v>4</v>
      </c>
      <c r="G876">
        <v>509.15814180000001</v>
      </c>
      <c r="H876">
        <v>0.80735524560584393</v>
      </c>
      <c r="I876">
        <f t="shared" si="126"/>
        <v>-4.840738717840052E-2</v>
      </c>
      <c r="J876" s="2"/>
    </row>
    <row r="877" spans="1:11" x14ac:dyDescent="0.3">
      <c r="A877">
        <v>2016</v>
      </c>
      <c r="B877" t="s">
        <v>11</v>
      </c>
      <c r="C877">
        <v>2005</v>
      </c>
      <c r="D877">
        <v>93</v>
      </c>
      <c r="E877">
        <v>2</v>
      </c>
      <c r="F877">
        <v>4</v>
      </c>
      <c r="G877">
        <v>519.88338820000001</v>
      </c>
      <c r="H877">
        <v>0.77230569369391433</v>
      </c>
      <c r="I877">
        <f t="shared" si="126"/>
        <v>0.16546354728849413</v>
      </c>
      <c r="J877" s="2"/>
    </row>
    <row r="878" spans="1:11" x14ac:dyDescent="0.3">
      <c r="A878">
        <v>2016</v>
      </c>
      <c r="B878" t="s">
        <v>11</v>
      </c>
      <c r="C878">
        <v>2005</v>
      </c>
      <c r="D878">
        <v>94</v>
      </c>
      <c r="E878">
        <v>3</v>
      </c>
      <c r="F878">
        <v>4</v>
      </c>
      <c r="G878">
        <v>532.08834509999997</v>
      </c>
      <c r="H878">
        <v>0.7526456196688327</v>
      </c>
      <c r="I878">
        <f t="shared" si="126"/>
        <v>0.4088412227264368</v>
      </c>
      <c r="J878" s="2"/>
    </row>
    <row r="879" spans="1:11" x14ac:dyDescent="0.3">
      <c r="A879">
        <v>2016</v>
      </c>
      <c r="B879" t="s">
        <v>11</v>
      </c>
      <c r="C879">
        <v>2005</v>
      </c>
      <c r="D879">
        <v>95</v>
      </c>
      <c r="E879">
        <v>4</v>
      </c>
      <c r="F879">
        <v>4</v>
      </c>
      <c r="G879">
        <v>543.80397319999997</v>
      </c>
      <c r="H879">
        <v>0.73875987565286472</v>
      </c>
      <c r="I879">
        <f t="shared" si="126"/>
        <v>0.64246124749468914</v>
      </c>
      <c r="J879" s="2"/>
    </row>
    <row r="880" spans="1:11" x14ac:dyDescent="0.3">
      <c r="A880">
        <v>2016</v>
      </c>
      <c r="B880" t="s">
        <v>11</v>
      </c>
      <c r="C880">
        <v>2005</v>
      </c>
      <c r="D880">
        <v>96</v>
      </c>
      <c r="E880">
        <v>5</v>
      </c>
      <c r="F880">
        <v>4</v>
      </c>
      <c r="G880">
        <v>555.192047</v>
      </c>
      <c r="H880">
        <v>0.7278269394321697</v>
      </c>
      <c r="I880">
        <f t="shared" si="126"/>
        <v>0.86954954873725698</v>
      </c>
      <c r="J880" s="2"/>
    </row>
    <row r="881" spans="1:11" x14ac:dyDescent="0.3">
      <c r="A881">
        <v>2016</v>
      </c>
      <c r="B881" t="s">
        <v>11</v>
      </c>
      <c r="C881">
        <v>2005</v>
      </c>
      <c r="D881">
        <v>97</v>
      </c>
      <c r="E881">
        <v>6</v>
      </c>
      <c r="F881">
        <v>4</v>
      </c>
      <c r="G881">
        <v>594.65494239999998</v>
      </c>
      <c r="H881">
        <v>0.80920338719505847</v>
      </c>
      <c r="I881">
        <f t="shared" si="126"/>
        <v>1.6564747158800193</v>
      </c>
      <c r="J881" s="2"/>
    </row>
    <row r="882" spans="1:11" x14ac:dyDescent="0.3">
      <c r="A882">
        <v>2001</v>
      </c>
      <c r="B882" t="s">
        <v>11</v>
      </c>
      <c r="C882">
        <v>2005</v>
      </c>
      <c r="D882">
        <v>88</v>
      </c>
      <c r="E882">
        <v>-3</v>
      </c>
      <c r="F882">
        <v>5</v>
      </c>
      <c r="G882">
        <v>329.15179560000001</v>
      </c>
      <c r="H882">
        <v>0.60697724688880728</v>
      </c>
      <c r="I882">
        <f>(G882-AVERAGE(G$882:G$891))/_xlfn.STDEV.S(G$882:G$891)</f>
        <v>-1.3055050533522783</v>
      </c>
      <c r="J882" s="2">
        <f>MAX(I882:I891)/(1-MAX(H882:H891))</f>
        <v>13.899998614660202</v>
      </c>
      <c r="K882">
        <f>MAX(G885:G891)-AVERAGE(G882:G884)</f>
        <v>75.97136549999999</v>
      </c>
    </row>
    <row r="883" spans="1:11" x14ac:dyDescent="0.3">
      <c r="A883">
        <v>2001</v>
      </c>
      <c r="B883" t="s">
        <v>11</v>
      </c>
      <c r="C883">
        <v>2005</v>
      </c>
      <c r="D883">
        <v>89</v>
      </c>
      <c r="E883">
        <v>-2</v>
      </c>
      <c r="F883">
        <v>5</v>
      </c>
      <c r="G883">
        <v>325.36434200000002</v>
      </c>
      <c r="H883">
        <v>0.60168487625953193</v>
      </c>
      <c r="I883">
        <f t="shared" ref="I883:I891" si="127">(G883-AVERAGE(G$882:G$891))/_xlfn.STDEV.S(G$882:G$891)</f>
        <v>-1.4552523297190576</v>
      </c>
      <c r="J883" s="2"/>
    </row>
    <row r="884" spans="1:11" x14ac:dyDescent="0.3">
      <c r="A884">
        <v>2001</v>
      </c>
      <c r="B884" t="s">
        <v>11</v>
      </c>
      <c r="C884">
        <v>2005</v>
      </c>
      <c r="D884">
        <v>90</v>
      </c>
      <c r="E884">
        <v>-1</v>
      </c>
      <c r="F884">
        <v>5</v>
      </c>
      <c r="G884">
        <v>336.41964849999999</v>
      </c>
      <c r="H884">
        <v>0.68734911299878776</v>
      </c>
      <c r="I884">
        <f t="shared" si="127"/>
        <v>-1.0181507272664359</v>
      </c>
      <c r="J884" s="2"/>
    </row>
    <row r="885" spans="1:11" x14ac:dyDescent="0.3">
      <c r="A885">
        <v>2001</v>
      </c>
      <c r="B885" t="s">
        <v>11</v>
      </c>
      <c r="C885">
        <v>2005</v>
      </c>
      <c r="D885">
        <v>91</v>
      </c>
      <c r="E885">
        <v>0</v>
      </c>
      <c r="F885">
        <v>5</v>
      </c>
      <c r="G885">
        <v>370.37018870000003</v>
      </c>
      <c r="H885">
        <v>0.87452527753007292</v>
      </c>
      <c r="I885">
        <f t="shared" si="127"/>
        <v>0.32417619289196964</v>
      </c>
      <c r="J885" s="2"/>
    </row>
    <row r="886" spans="1:11" x14ac:dyDescent="0.3">
      <c r="A886">
        <v>2001</v>
      </c>
      <c r="B886" t="s">
        <v>11</v>
      </c>
      <c r="C886">
        <v>2005</v>
      </c>
      <c r="D886">
        <v>92</v>
      </c>
      <c r="E886">
        <v>1</v>
      </c>
      <c r="F886">
        <v>5</v>
      </c>
      <c r="G886">
        <v>361.54104480000001</v>
      </c>
      <c r="H886">
        <v>0.79539964487844939</v>
      </c>
      <c r="I886">
        <f t="shared" si="127"/>
        <v>-2.490801811337949E-2</v>
      </c>
      <c r="J886" s="2"/>
    </row>
    <row r="887" spans="1:11" x14ac:dyDescent="0.3">
      <c r="A887">
        <v>2001</v>
      </c>
      <c r="B887" t="s">
        <v>11</v>
      </c>
      <c r="C887">
        <v>2005</v>
      </c>
      <c r="D887">
        <v>93</v>
      </c>
      <c r="E887">
        <v>2</v>
      </c>
      <c r="F887">
        <v>5</v>
      </c>
      <c r="G887">
        <v>364.81385510000001</v>
      </c>
      <c r="H887">
        <v>0.75721398176435528</v>
      </c>
      <c r="I887">
        <f t="shared" si="127"/>
        <v>0.10449143604498784</v>
      </c>
      <c r="J887" s="2"/>
    </row>
    <row r="888" spans="1:11" x14ac:dyDescent="0.3">
      <c r="A888">
        <v>2001</v>
      </c>
      <c r="B888" t="s">
        <v>11</v>
      </c>
      <c r="C888">
        <v>2005</v>
      </c>
      <c r="D888">
        <v>94</v>
      </c>
      <c r="E888">
        <v>3</v>
      </c>
      <c r="F888">
        <v>5</v>
      </c>
      <c r="G888">
        <v>370.28041689999998</v>
      </c>
      <c r="H888">
        <v>0.73524588284851711</v>
      </c>
      <c r="I888">
        <f t="shared" si="127"/>
        <v>0.32062682068459764</v>
      </c>
      <c r="J888" s="2"/>
    </row>
    <row r="889" spans="1:11" x14ac:dyDescent="0.3">
      <c r="A889">
        <v>2001</v>
      </c>
      <c r="B889" t="s">
        <v>11</v>
      </c>
      <c r="C889">
        <v>2005</v>
      </c>
      <c r="D889">
        <v>95</v>
      </c>
      <c r="E889">
        <v>4</v>
      </c>
      <c r="F889">
        <v>5</v>
      </c>
      <c r="G889">
        <v>376.12953390000001</v>
      </c>
      <c r="H889">
        <v>0.71980778100395482</v>
      </c>
      <c r="I889">
        <f t="shared" si="127"/>
        <v>0.55188756534444883</v>
      </c>
      <c r="J889" s="2"/>
    </row>
    <row r="890" spans="1:11" x14ac:dyDescent="0.3">
      <c r="A890">
        <v>2001</v>
      </c>
      <c r="B890" t="s">
        <v>11</v>
      </c>
      <c r="C890">
        <v>2005</v>
      </c>
      <c r="D890">
        <v>96</v>
      </c>
      <c r="E890">
        <v>5</v>
      </c>
      <c r="F890">
        <v>5</v>
      </c>
      <c r="G890">
        <v>381.35613990000002</v>
      </c>
      <c r="H890">
        <v>0.70723897297942306</v>
      </c>
      <c r="I890">
        <f t="shared" si="127"/>
        <v>0.75853564497828752</v>
      </c>
      <c r="J890" s="2"/>
    </row>
    <row r="891" spans="1:11" x14ac:dyDescent="0.3">
      <c r="A891">
        <v>2001</v>
      </c>
      <c r="B891" t="s">
        <v>11</v>
      </c>
      <c r="C891">
        <v>2005</v>
      </c>
      <c r="D891">
        <v>97</v>
      </c>
      <c r="E891">
        <v>6</v>
      </c>
      <c r="F891">
        <v>5</v>
      </c>
      <c r="G891">
        <v>406.2832942</v>
      </c>
      <c r="H891">
        <v>0.79389475059297976</v>
      </c>
      <c r="I891">
        <f t="shared" si="127"/>
        <v>1.7440984685068597</v>
      </c>
      <c r="J891" s="2"/>
    </row>
    <row r="892" spans="1:11" x14ac:dyDescent="0.3">
      <c r="A892">
        <v>2006</v>
      </c>
      <c r="B892" t="s">
        <v>11</v>
      </c>
      <c r="C892">
        <v>2005</v>
      </c>
      <c r="D892">
        <v>88</v>
      </c>
      <c r="E892">
        <v>-3</v>
      </c>
      <c r="F892">
        <v>5</v>
      </c>
      <c r="G892">
        <v>580.63657490000003</v>
      </c>
      <c r="H892">
        <v>0.60699624025663212</v>
      </c>
      <c r="I892">
        <f>(G892-AVERAGE(G$892:G$901))/_xlfn.STDEV.S(G$892:G$901)</f>
        <v>-1.2990198101073027</v>
      </c>
      <c r="J892" s="2">
        <f>MAX(I892:I901)/(1-MAX(H892:H901))</f>
        <v>13.680371370180428</v>
      </c>
      <c r="K892">
        <f>MAX(G895:G901)-AVERAGE(G892:G894)</f>
        <v>66.213697066666668</v>
      </c>
    </row>
    <row r="893" spans="1:11" x14ac:dyDescent="0.3">
      <c r="A893">
        <v>2006</v>
      </c>
      <c r="B893" t="s">
        <v>11</v>
      </c>
      <c r="C893">
        <v>2005</v>
      </c>
      <c r="D893">
        <v>89</v>
      </c>
      <c r="E893">
        <v>-2</v>
      </c>
      <c r="F893">
        <v>5</v>
      </c>
      <c r="G893">
        <v>576.12751519999995</v>
      </c>
      <c r="H893">
        <v>0.60170847197315014</v>
      </c>
      <c r="I893">
        <f t="shared" ref="I893:I901" si="128">(G893-AVERAGE(G$892:G$901))/_xlfn.STDEV.S(G$892:G$901)</f>
        <v>-1.5029217981961167</v>
      </c>
      <c r="J893" s="2"/>
    </row>
    <row r="894" spans="1:11" x14ac:dyDescent="0.3">
      <c r="A894">
        <v>2006</v>
      </c>
      <c r="B894" t="s">
        <v>11</v>
      </c>
      <c r="C894">
        <v>2005</v>
      </c>
      <c r="D894">
        <v>90</v>
      </c>
      <c r="E894">
        <v>-1</v>
      </c>
      <c r="F894">
        <v>5</v>
      </c>
      <c r="G894">
        <v>586.5839919</v>
      </c>
      <c r="H894">
        <v>0.68737652915443237</v>
      </c>
      <c r="I894">
        <f t="shared" si="128"/>
        <v>-1.0300745685321726</v>
      </c>
      <c r="J894" s="2"/>
    </row>
    <row r="895" spans="1:11" x14ac:dyDescent="0.3">
      <c r="A895">
        <v>2006</v>
      </c>
      <c r="B895" t="s">
        <v>11</v>
      </c>
      <c r="C895">
        <v>2005</v>
      </c>
      <c r="D895">
        <v>91</v>
      </c>
      <c r="E895">
        <v>0</v>
      </c>
      <c r="F895">
        <v>5</v>
      </c>
      <c r="G895">
        <v>619.96737949999999</v>
      </c>
      <c r="H895">
        <v>0.87450058861708535</v>
      </c>
      <c r="I895">
        <f t="shared" si="128"/>
        <v>0.47953930967381786</v>
      </c>
      <c r="J895" s="2"/>
    </row>
    <row r="896" spans="1:11" x14ac:dyDescent="0.3">
      <c r="A896">
        <v>2006</v>
      </c>
      <c r="B896" t="s">
        <v>11</v>
      </c>
      <c r="C896">
        <v>2005</v>
      </c>
      <c r="D896">
        <v>92</v>
      </c>
      <c r="E896">
        <v>1</v>
      </c>
      <c r="F896">
        <v>5</v>
      </c>
      <c r="G896">
        <v>609.97703879999995</v>
      </c>
      <c r="H896">
        <v>0.79536098294631419</v>
      </c>
      <c r="I896">
        <f t="shared" si="128"/>
        <v>2.7770988572509859E-2</v>
      </c>
      <c r="J896" s="2"/>
    </row>
    <row r="897" spans="1:11" x14ac:dyDescent="0.3">
      <c r="A897">
        <v>2006</v>
      </c>
      <c r="B897" t="s">
        <v>11</v>
      </c>
      <c r="C897">
        <v>2005</v>
      </c>
      <c r="D897">
        <v>93</v>
      </c>
      <c r="E897">
        <v>2</v>
      </c>
      <c r="F897">
        <v>5</v>
      </c>
      <c r="G897">
        <v>612.08765500000004</v>
      </c>
      <c r="H897">
        <v>0.7571967336592681</v>
      </c>
      <c r="I897">
        <f t="shared" si="128"/>
        <v>0.12321413368599543</v>
      </c>
      <c r="J897" s="2"/>
    </row>
    <row r="898" spans="1:11" x14ac:dyDescent="0.3">
      <c r="A898">
        <v>2006</v>
      </c>
      <c r="B898" t="s">
        <v>11</v>
      </c>
      <c r="C898">
        <v>2005</v>
      </c>
      <c r="D898">
        <v>94</v>
      </c>
      <c r="E898">
        <v>3</v>
      </c>
      <c r="F898">
        <v>5</v>
      </c>
      <c r="G898">
        <v>616.21375720000003</v>
      </c>
      <c r="H898">
        <v>0.73524337399481321</v>
      </c>
      <c r="I898">
        <f t="shared" si="128"/>
        <v>0.30979858756617196</v>
      </c>
      <c r="J898" s="2"/>
    </row>
    <row r="899" spans="1:11" x14ac:dyDescent="0.3">
      <c r="A899">
        <v>2006</v>
      </c>
      <c r="B899" t="s">
        <v>11</v>
      </c>
      <c r="C899">
        <v>2005</v>
      </c>
      <c r="D899">
        <v>95</v>
      </c>
      <c r="E899">
        <v>4</v>
      </c>
      <c r="F899">
        <v>5</v>
      </c>
      <c r="G899">
        <v>620.56527359999995</v>
      </c>
      <c r="H899">
        <v>0.71980419125479467</v>
      </c>
      <c r="I899">
        <f t="shared" si="128"/>
        <v>0.5065763869732296</v>
      </c>
      <c r="J899" s="2"/>
    </row>
    <row r="900" spans="1:11" x14ac:dyDescent="0.3">
      <c r="A900">
        <v>2006</v>
      </c>
      <c r="B900" t="s">
        <v>11</v>
      </c>
      <c r="C900">
        <v>2005</v>
      </c>
      <c r="D900">
        <v>96</v>
      </c>
      <c r="E900">
        <v>5</v>
      </c>
      <c r="F900">
        <v>5</v>
      </c>
      <c r="G900">
        <v>624.14024040000004</v>
      </c>
      <c r="H900">
        <v>0.70723835589086292</v>
      </c>
      <c r="I900">
        <f t="shared" si="128"/>
        <v>0.66823821590654575</v>
      </c>
      <c r="J900" s="2"/>
    </row>
    <row r="901" spans="1:11" x14ac:dyDescent="0.3">
      <c r="A901">
        <v>2006</v>
      </c>
      <c r="B901" t="s">
        <v>11</v>
      </c>
      <c r="C901">
        <v>2005</v>
      </c>
      <c r="D901">
        <v>97</v>
      </c>
      <c r="E901">
        <v>6</v>
      </c>
      <c r="F901">
        <v>5</v>
      </c>
      <c r="G901">
        <v>647.32972440000003</v>
      </c>
      <c r="H901">
        <v>0.79391164688099081</v>
      </c>
      <c r="I901">
        <f t="shared" si="128"/>
        <v>1.7168785544573213</v>
      </c>
      <c r="J901" s="2"/>
    </row>
    <row r="902" spans="1:11" x14ac:dyDescent="0.3">
      <c r="A902">
        <v>2011</v>
      </c>
      <c r="B902" t="s">
        <v>11</v>
      </c>
      <c r="C902">
        <v>2005</v>
      </c>
      <c r="D902">
        <v>88</v>
      </c>
      <c r="E902">
        <v>-3</v>
      </c>
      <c r="F902">
        <v>5</v>
      </c>
      <c r="G902">
        <v>773.88838239999995</v>
      </c>
      <c r="H902">
        <v>0.60750915928904736</v>
      </c>
      <c r="I902">
        <f>(G902-AVERAGE(G$902:G$911))/_xlfn.STDEV.S(G$902:G$911)</f>
        <v>-1.3446212783374309</v>
      </c>
      <c r="J902" s="2">
        <f>MAX(I902:I911)/(1-MAX(H902:H911))</f>
        <v>13.482463856871698</v>
      </c>
      <c r="K902">
        <f>MAX(G905:G911)-AVERAGE(G902:G904)</f>
        <v>68.794989933333454</v>
      </c>
    </row>
    <row r="903" spans="1:11" x14ac:dyDescent="0.3">
      <c r="A903">
        <v>2011</v>
      </c>
      <c r="B903" t="s">
        <v>11</v>
      </c>
      <c r="C903">
        <v>2005</v>
      </c>
      <c r="D903">
        <v>89</v>
      </c>
      <c r="E903">
        <v>-2</v>
      </c>
      <c r="F903">
        <v>5</v>
      </c>
      <c r="G903">
        <v>770.30639389999999</v>
      </c>
      <c r="H903">
        <v>0.60221545847251112</v>
      </c>
      <c r="I903">
        <f t="shared" ref="I903:I911" si="129">(G903-AVERAGE(G$902:G$911))/_xlfn.STDEV.S(G$902:G$911)</f>
        <v>-1.4995874366689335</v>
      </c>
      <c r="J903" s="2"/>
    </row>
    <row r="904" spans="1:11" x14ac:dyDescent="0.3">
      <c r="A904">
        <v>2011</v>
      </c>
      <c r="B904" t="s">
        <v>11</v>
      </c>
      <c r="C904">
        <v>2005</v>
      </c>
      <c r="D904">
        <v>90</v>
      </c>
      <c r="E904">
        <v>-1</v>
      </c>
      <c r="F904">
        <v>5</v>
      </c>
      <c r="G904">
        <v>781.4260319</v>
      </c>
      <c r="H904">
        <v>0.68789609848484512</v>
      </c>
      <c r="I904">
        <f t="shared" si="129"/>
        <v>-1.0185229154129305</v>
      </c>
      <c r="J904" s="2"/>
    </row>
    <row r="905" spans="1:11" x14ac:dyDescent="0.3">
      <c r="A905">
        <v>2011</v>
      </c>
      <c r="B905" t="s">
        <v>11</v>
      </c>
      <c r="C905">
        <v>2005</v>
      </c>
      <c r="D905">
        <v>91</v>
      </c>
      <c r="E905">
        <v>0</v>
      </c>
      <c r="F905">
        <v>5</v>
      </c>
      <c r="G905">
        <v>815.59307239999998</v>
      </c>
      <c r="H905">
        <v>0.87475038877794276</v>
      </c>
      <c r="I905">
        <f t="shared" si="129"/>
        <v>0.45963230698432256</v>
      </c>
      <c r="J905" s="2"/>
    </row>
    <row r="906" spans="1:11" x14ac:dyDescent="0.3">
      <c r="A906">
        <v>2011</v>
      </c>
      <c r="B906" t="s">
        <v>11</v>
      </c>
      <c r="C906">
        <v>2005</v>
      </c>
      <c r="D906">
        <v>92</v>
      </c>
      <c r="E906">
        <v>1</v>
      </c>
      <c r="F906">
        <v>5</v>
      </c>
      <c r="G906">
        <v>806.23534540000003</v>
      </c>
      <c r="H906">
        <v>0.79558463665371981</v>
      </c>
      <c r="I906">
        <f t="shared" si="129"/>
        <v>5.4792647698710242E-2</v>
      </c>
      <c r="J906" s="2"/>
    </row>
    <row r="907" spans="1:11" x14ac:dyDescent="0.3">
      <c r="A907">
        <v>2011</v>
      </c>
      <c r="B907" t="s">
        <v>11</v>
      </c>
      <c r="C907">
        <v>2005</v>
      </c>
      <c r="D907">
        <v>93</v>
      </c>
      <c r="E907">
        <v>2</v>
      </c>
      <c r="F907">
        <v>5</v>
      </c>
      <c r="G907">
        <v>808.51776800000005</v>
      </c>
      <c r="H907">
        <v>0.75750113783770157</v>
      </c>
      <c r="I907">
        <f t="shared" si="129"/>
        <v>0.1535361981068161</v>
      </c>
      <c r="J907" s="2"/>
    </row>
    <row r="908" spans="1:11" x14ac:dyDescent="0.3">
      <c r="A908">
        <v>2011</v>
      </c>
      <c r="B908" t="s">
        <v>11</v>
      </c>
      <c r="C908">
        <v>2005</v>
      </c>
      <c r="D908">
        <v>94</v>
      </c>
      <c r="E908">
        <v>3</v>
      </c>
      <c r="F908">
        <v>5</v>
      </c>
      <c r="G908">
        <v>812.46125959999995</v>
      </c>
      <c r="H908">
        <v>0.73567105484149653</v>
      </c>
      <c r="I908">
        <f t="shared" si="129"/>
        <v>0.32414192273841119</v>
      </c>
      <c r="J908" s="2"/>
    </row>
    <row r="909" spans="1:11" x14ac:dyDescent="0.3">
      <c r="A909">
        <v>2011</v>
      </c>
      <c r="B909" t="s">
        <v>11</v>
      </c>
      <c r="C909">
        <v>2005</v>
      </c>
      <c r="D909">
        <v>95</v>
      </c>
      <c r="E909">
        <v>4</v>
      </c>
      <c r="F909">
        <v>5</v>
      </c>
      <c r="G909">
        <v>816.77917749999995</v>
      </c>
      <c r="H909">
        <v>0.72044760288128651</v>
      </c>
      <c r="I909">
        <f t="shared" si="129"/>
        <v>0.51094630498414828</v>
      </c>
      <c r="J909" s="2"/>
    </row>
    <row r="910" spans="1:11" x14ac:dyDescent="0.3">
      <c r="A910">
        <v>2011</v>
      </c>
      <c r="B910" t="s">
        <v>11</v>
      </c>
      <c r="C910">
        <v>2005</v>
      </c>
      <c r="D910">
        <v>96</v>
      </c>
      <c r="E910">
        <v>5</v>
      </c>
      <c r="F910">
        <v>5</v>
      </c>
      <c r="G910">
        <v>820.47896820000005</v>
      </c>
      <c r="H910">
        <v>0.70791481331849204</v>
      </c>
      <c r="I910">
        <f t="shared" si="129"/>
        <v>0.67100889351832205</v>
      </c>
      <c r="J910" s="2"/>
    </row>
    <row r="911" spans="1:11" x14ac:dyDescent="0.3">
      <c r="A911">
        <v>2011</v>
      </c>
      <c r="B911" t="s">
        <v>11</v>
      </c>
      <c r="C911">
        <v>2005</v>
      </c>
      <c r="D911">
        <v>97</v>
      </c>
      <c r="E911">
        <v>6</v>
      </c>
      <c r="F911">
        <v>5</v>
      </c>
      <c r="G911">
        <v>844.00192600000003</v>
      </c>
      <c r="H911">
        <v>0.7944078042200784</v>
      </c>
      <c r="I911">
        <f t="shared" si="129"/>
        <v>1.6886733563886187</v>
      </c>
      <c r="J911" s="2"/>
    </row>
    <row r="912" spans="1:11" x14ac:dyDescent="0.3">
      <c r="A912">
        <v>2016</v>
      </c>
      <c r="B912" t="s">
        <v>11</v>
      </c>
      <c r="C912">
        <v>2005</v>
      </c>
      <c r="D912">
        <v>88</v>
      </c>
      <c r="E912">
        <v>-3</v>
      </c>
      <c r="F912">
        <v>5</v>
      </c>
      <c r="G912">
        <v>831.47339750000003</v>
      </c>
      <c r="H912">
        <v>0.60747529458436167</v>
      </c>
      <c r="I912">
        <f>(G912-AVERAGE(G$912:G$921))/_xlfn.STDEV.S(G$912:G$921)</f>
        <v>-1.332078734024303</v>
      </c>
      <c r="J912" s="2">
        <f>MAX(I912:I921)/(1-MAX(H912:H921))</f>
        <v>13.466670727525846</v>
      </c>
      <c r="K912">
        <f>MAX(G915:G921)-AVERAGE(G912:G914)</f>
        <v>65.589451233333421</v>
      </c>
    </row>
    <row r="913" spans="1:11" x14ac:dyDescent="0.3">
      <c r="A913">
        <v>2016</v>
      </c>
      <c r="B913" t="s">
        <v>11</v>
      </c>
      <c r="C913">
        <v>2005</v>
      </c>
      <c r="D913">
        <v>89</v>
      </c>
      <c r="E913">
        <v>-2</v>
      </c>
      <c r="F913">
        <v>5</v>
      </c>
      <c r="G913">
        <v>827.49400219999995</v>
      </c>
      <c r="H913">
        <v>0.60218198097791065</v>
      </c>
      <c r="I913">
        <f t="shared" ref="I913:I921" si="130">(G913-AVERAGE(G$912:G$921))/_xlfn.STDEV.S(G$912:G$921)</f>
        <v>-1.5127211114014272</v>
      </c>
      <c r="J913" s="2"/>
    </row>
    <row r="914" spans="1:11" x14ac:dyDescent="0.3">
      <c r="A914">
        <v>2016</v>
      </c>
      <c r="B914" t="s">
        <v>11</v>
      </c>
      <c r="C914">
        <v>2005</v>
      </c>
      <c r="D914">
        <v>90</v>
      </c>
      <c r="E914">
        <v>-1</v>
      </c>
      <c r="F914">
        <v>5</v>
      </c>
      <c r="G914">
        <v>838.27996929999995</v>
      </c>
      <c r="H914">
        <v>0.68785895189295143</v>
      </c>
      <c r="I914">
        <f t="shared" si="130"/>
        <v>-1.0230982937699629</v>
      </c>
      <c r="J914" s="2"/>
    </row>
    <row r="915" spans="1:11" x14ac:dyDescent="0.3">
      <c r="A915">
        <v>2016</v>
      </c>
      <c r="B915" t="s">
        <v>11</v>
      </c>
      <c r="C915">
        <v>2005</v>
      </c>
      <c r="D915">
        <v>91</v>
      </c>
      <c r="E915">
        <v>0</v>
      </c>
      <c r="F915">
        <v>5</v>
      </c>
      <c r="G915">
        <v>872.18993030000001</v>
      </c>
      <c r="H915">
        <v>0.8746463516438201</v>
      </c>
      <c r="I915">
        <f t="shared" si="130"/>
        <v>0.51622502296749606</v>
      </c>
      <c r="J915" s="2"/>
    </row>
    <row r="916" spans="1:11" x14ac:dyDescent="0.3">
      <c r="A916">
        <v>2016</v>
      </c>
      <c r="B916" t="s">
        <v>11</v>
      </c>
      <c r="C916">
        <v>2005</v>
      </c>
      <c r="D916">
        <v>92</v>
      </c>
      <c r="E916">
        <v>1</v>
      </c>
      <c r="F916">
        <v>5</v>
      </c>
      <c r="G916">
        <v>862.31780270000002</v>
      </c>
      <c r="H916">
        <v>0.79549780862194042</v>
      </c>
      <c r="I916">
        <f t="shared" si="130"/>
        <v>6.8085427628905737E-2</v>
      </c>
      <c r="J916" s="2"/>
    </row>
    <row r="917" spans="1:11" x14ac:dyDescent="0.3">
      <c r="A917">
        <v>2016</v>
      </c>
      <c r="B917" t="s">
        <v>11</v>
      </c>
      <c r="C917">
        <v>2005</v>
      </c>
      <c r="D917">
        <v>93</v>
      </c>
      <c r="E917">
        <v>2</v>
      </c>
      <c r="F917">
        <v>5</v>
      </c>
      <c r="G917">
        <v>864.19273869999995</v>
      </c>
      <c r="H917">
        <v>0.75744834793195059</v>
      </c>
      <c r="I917">
        <f t="shared" si="130"/>
        <v>0.15319707674552835</v>
      </c>
      <c r="J917" s="2"/>
    </row>
    <row r="918" spans="1:11" x14ac:dyDescent="0.3">
      <c r="A918">
        <v>2016</v>
      </c>
      <c r="B918" t="s">
        <v>11</v>
      </c>
      <c r="C918">
        <v>2005</v>
      </c>
      <c r="D918">
        <v>94</v>
      </c>
      <c r="E918">
        <v>3</v>
      </c>
      <c r="F918">
        <v>5</v>
      </c>
      <c r="G918">
        <v>867.72745970000005</v>
      </c>
      <c r="H918">
        <v>0.73563730382144543</v>
      </c>
      <c r="I918">
        <f t="shared" si="130"/>
        <v>0.31365371818671717</v>
      </c>
      <c r="J918" s="2"/>
    </row>
    <row r="919" spans="1:11" x14ac:dyDescent="0.3">
      <c r="A919">
        <v>2016</v>
      </c>
      <c r="B919" t="s">
        <v>11</v>
      </c>
      <c r="C919">
        <v>2005</v>
      </c>
      <c r="D919">
        <v>95</v>
      </c>
      <c r="E919">
        <v>4</v>
      </c>
      <c r="F919">
        <v>5</v>
      </c>
      <c r="G919">
        <v>871.61903789999997</v>
      </c>
      <c r="H919">
        <v>0.72044529564447557</v>
      </c>
      <c r="I919">
        <f t="shared" si="130"/>
        <v>0.49030968845359668</v>
      </c>
      <c r="J919" s="2"/>
    </row>
    <row r="920" spans="1:11" x14ac:dyDescent="0.3">
      <c r="A920">
        <v>2016</v>
      </c>
      <c r="B920" t="s">
        <v>11</v>
      </c>
      <c r="C920">
        <v>2005</v>
      </c>
      <c r="D920">
        <v>96</v>
      </c>
      <c r="E920">
        <v>5</v>
      </c>
      <c r="F920">
        <v>5</v>
      </c>
      <c r="G920">
        <v>874.87981709999997</v>
      </c>
      <c r="H920">
        <v>0.70790953852753524</v>
      </c>
      <c r="I920">
        <f t="shared" si="130"/>
        <v>0.6383308983067284</v>
      </c>
      <c r="J920" s="2"/>
    </row>
    <row r="921" spans="1:11" x14ac:dyDescent="0.3">
      <c r="A921">
        <v>2016</v>
      </c>
      <c r="B921" t="s">
        <v>11</v>
      </c>
      <c r="C921">
        <v>2005</v>
      </c>
      <c r="D921">
        <v>97</v>
      </c>
      <c r="E921">
        <v>6</v>
      </c>
      <c r="F921">
        <v>5</v>
      </c>
      <c r="G921">
        <v>898.00524089999999</v>
      </c>
      <c r="H921">
        <v>0.79438870942751094</v>
      </c>
      <c r="I921">
        <f t="shared" si="130"/>
        <v>1.6880963069067363</v>
      </c>
      <c r="J921" s="2"/>
    </row>
    <row r="922" spans="1:11" x14ac:dyDescent="0.3">
      <c r="A922">
        <v>2001</v>
      </c>
      <c r="B922" t="s">
        <v>11</v>
      </c>
      <c r="C922">
        <v>2005</v>
      </c>
      <c r="D922">
        <v>88</v>
      </c>
      <c r="E922">
        <v>-3</v>
      </c>
      <c r="F922">
        <v>6</v>
      </c>
      <c r="G922">
        <v>133.90064960000001</v>
      </c>
      <c r="H922">
        <v>0.4101115575485838</v>
      </c>
      <c r="I922">
        <f>(G922-AVERAGE(G$922:G$931))/_xlfn.STDEV.S(G$922:G$931)</f>
        <v>-1.4119424802494325</v>
      </c>
      <c r="J922" s="2">
        <f>MAX(I922:I931)/(1-MAX(H922:H931))</f>
        <v>5.6944076639100292</v>
      </c>
      <c r="K922">
        <f>MAX(G925:G931)-AVERAGE(G922:G924)</f>
        <v>55.115100033333306</v>
      </c>
    </row>
    <row r="923" spans="1:11" x14ac:dyDescent="0.3">
      <c r="A923">
        <v>2001</v>
      </c>
      <c r="B923" t="s">
        <v>11</v>
      </c>
      <c r="C923">
        <v>2005</v>
      </c>
      <c r="D923">
        <v>89</v>
      </c>
      <c r="E923">
        <v>-2</v>
      </c>
      <c r="F923">
        <v>6</v>
      </c>
      <c r="G923">
        <v>133.44624580000001</v>
      </c>
      <c r="H923">
        <v>0.40386782051547698</v>
      </c>
      <c r="I923">
        <f t="shared" ref="I923:I931" si="131">(G923-AVERAGE(G$922:G$931))/_xlfn.STDEV.S(G$922:G$931)</f>
        <v>-1.4355975554693827</v>
      </c>
      <c r="J923" s="2"/>
    </row>
    <row r="924" spans="1:11" x14ac:dyDescent="0.3">
      <c r="A924">
        <v>2001</v>
      </c>
      <c r="B924" t="s">
        <v>11</v>
      </c>
      <c r="C924">
        <v>2005</v>
      </c>
      <c r="D924">
        <v>90</v>
      </c>
      <c r="E924">
        <v>-1</v>
      </c>
      <c r="F924">
        <v>6</v>
      </c>
      <c r="G924">
        <v>141.42332450000001</v>
      </c>
      <c r="H924">
        <v>0.49373501888545401</v>
      </c>
      <c r="I924">
        <f t="shared" si="131"/>
        <v>-1.0203316693038933</v>
      </c>
      <c r="J924" s="2"/>
    </row>
    <row r="925" spans="1:11" x14ac:dyDescent="0.3">
      <c r="A925">
        <v>2001</v>
      </c>
      <c r="B925" t="s">
        <v>11</v>
      </c>
      <c r="C925">
        <v>2005</v>
      </c>
      <c r="D925">
        <v>91</v>
      </c>
      <c r="E925">
        <v>0</v>
      </c>
      <c r="F925">
        <v>6</v>
      </c>
      <c r="G925">
        <v>162.48664299999999</v>
      </c>
      <c r="H925">
        <v>0.7225597976577034</v>
      </c>
      <c r="I925">
        <f t="shared" si="131"/>
        <v>7.6169688077530953E-2</v>
      </c>
      <c r="J925" s="2"/>
    </row>
    <row r="926" spans="1:11" x14ac:dyDescent="0.3">
      <c r="A926">
        <v>2001</v>
      </c>
      <c r="B926" t="s">
        <v>11</v>
      </c>
      <c r="C926">
        <v>2005</v>
      </c>
      <c r="D926">
        <v>92</v>
      </c>
      <c r="E926">
        <v>1</v>
      </c>
      <c r="F926">
        <v>6</v>
      </c>
      <c r="G926">
        <v>161.52556190000001</v>
      </c>
      <c r="H926">
        <v>0.69876667070105802</v>
      </c>
      <c r="I926">
        <f t="shared" si="131"/>
        <v>2.6138315732114274E-2</v>
      </c>
      <c r="J926" s="2"/>
    </row>
    <row r="927" spans="1:11" x14ac:dyDescent="0.3">
      <c r="A927">
        <v>2001</v>
      </c>
      <c r="B927" t="s">
        <v>11</v>
      </c>
      <c r="C927">
        <v>2005</v>
      </c>
      <c r="D927">
        <v>93</v>
      </c>
      <c r="E927">
        <v>2</v>
      </c>
      <c r="F927">
        <v>6</v>
      </c>
      <c r="G927">
        <v>165.5025272</v>
      </c>
      <c r="H927">
        <v>0.67306395286268583</v>
      </c>
      <c r="I927">
        <f t="shared" si="131"/>
        <v>0.23316874399577156</v>
      </c>
      <c r="J927" s="2"/>
    </row>
    <row r="928" spans="1:11" x14ac:dyDescent="0.3">
      <c r="A928">
        <v>2001</v>
      </c>
      <c r="B928" t="s">
        <v>11</v>
      </c>
      <c r="C928">
        <v>2005</v>
      </c>
      <c r="D928">
        <v>94</v>
      </c>
      <c r="E928">
        <v>3</v>
      </c>
      <c r="F928">
        <v>6</v>
      </c>
      <c r="G928">
        <v>169.6804611</v>
      </c>
      <c r="H928">
        <v>0.655015772634161</v>
      </c>
      <c r="I928">
        <f t="shared" si="131"/>
        <v>0.45066107277577228</v>
      </c>
      <c r="J928" s="2"/>
    </row>
    <row r="929" spans="1:11" x14ac:dyDescent="0.3">
      <c r="A929">
        <v>2001</v>
      </c>
      <c r="B929" t="s">
        <v>11</v>
      </c>
      <c r="C929">
        <v>2005</v>
      </c>
      <c r="D929">
        <v>95</v>
      </c>
      <c r="E929">
        <v>4</v>
      </c>
      <c r="F929">
        <v>6</v>
      </c>
      <c r="G929">
        <v>173.6939974</v>
      </c>
      <c r="H929">
        <v>0.63940633041922346</v>
      </c>
      <c r="I929">
        <f t="shared" si="131"/>
        <v>0.65959529179969401</v>
      </c>
      <c r="J929" s="2"/>
    </row>
    <row r="930" spans="1:11" x14ac:dyDescent="0.3">
      <c r="A930">
        <v>2001</v>
      </c>
      <c r="B930" t="s">
        <v>11</v>
      </c>
      <c r="C930">
        <v>2005</v>
      </c>
      <c r="D930">
        <v>96</v>
      </c>
      <c r="E930">
        <v>5</v>
      </c>
      <c r="F930">
        <v>6</v>
      </c>
      <c r="G930">
        <v>177.2033107</v>
      </c>
      <c r="H930">
        <v>0.6249695169112095</v>
      </c>
      <c r="I930">
        <f t="shared" si="131"/>
        <v>0.84228097814710834</v>
      </c>
      <c r="J930" s="2"/>
    </row>
    <row r="931" spans="1:11" x14ac:dyDescent="0.3">
      <c r="A931">
        <v>2001</v>
      </c>
      <c r="B931" t="s">
        <v>11</v>
      </c>
      <c r="C931">
        <v>2005</v>
      </c>
      <c r="D931">
        <v>97</v>
      </c>
      <c r="E931">
        <v>6</v>
      </c>
      <c r="F931">
        <v>6</v>
      </c>
      <c r="G931">
        <v>191.37183999999999</v>
      </c>
      <c r="H931">
        <v>0.7217684543804882</v>
      </c>
      <c r="I931">
        <f t="shared" si="131"/>
        <v>1.579857614494723</v>
      </c>
      <c r="J931" s="2"/>
    </row>
    <row r="932" spans="1:11" x14ac:dyDescent="0.3">
      <c r="A932">
        <v>2006</v>
      </c>
      <c r="B932" t="s">
        <v>11</v>
      </c>
      <c r="C932">
        <v>2005</v>
      </c>
      <c r="D932">
        <v>88</v>
      </c>
      <c r="E932">
        <v>-3</v>
      </c>
      <c r="F932">
        <v>6</v>
      </c>
      <c r="G932">
        <v>311.45362249999999</v>
      </c>
      <c r="H932">
        <v>0.43136575130485993</v>
      </c>
      <c r="I932">
        <f>(G932-AVERAGE(G$932:G$941))/_xlfn.STDEV.S(G$932:G$941)</f>
        <v>-1.2973183443579193</v>
      </c>
      <c r="J932" s="2">
        <f>MAX(I932:I941)/(1-MAX(H932:H941))</f>
        <v>6.1403828098916708</v>
      </c>
      <c r="K932">
        <f>MAX(G935:G941)-AVERAGE(G932:G934)</f>
        <v>53.275165566666658</v>
      </c>
    </row>
    <row r="933" spans="1:11" x14ac:dyDescent="0.3">
      <c r="A933">
        <v>2006</v>
      </c>
      <c r="B933" t="s">
        <v>11</v>
      </c>
      <c r="C933">
        <v>2005</v>
      </c>
      <c r="D933">
        <v>89</v>
      </c>
      <c r="E933">
        <v>-2</v>
      </c>
      <c r="F933">
        <v>6</v>
      </c>
      <c r="G933">
        <v>308.04419089999999</v>
      </c>
      <c r="H933">
        <v>0.42526396863626797</v>
      </c>
      <c r="I933">
        <f t="shared" ref="I933:I941" si="132">(G933-AVERAGE(G$932:G$941))/_xlfn.STDEV.S(G$932:G$941)</f>
        <v>-1.4846558878484017</v>
      </c>
      <c r="J933" s="2"/>
    </row>
    <row r="934" spans="1:11" x14ac:dyDescent="0.3">
      <c r="A934">
        <v>2006</v>
      </c>
      <c r="B934" t="s">
        <v>11</v>
      </c>
      <c r="C934">
        <v>2005</v>
      </c>
      <c r="D934">
        <v>90</v>
      </c>
      <c r="E934">
        <v>-1</v>
      </c>
      <c r="F934">
        <v>6</v>
      </c>
      <c r="G934">
        <v>314.83027079999999</v>
      </c>
      <c r="H934">
        <v>0.51298066726070479</v>
      </c>
      <c r="I934">
        <f t="shared" si="132"/>
        <v>-1.1117821400963899</v>
      </c>
      <c r="J934" s="2"/>
    </row>
    <row r="935" spans="1:11" x14ac:dyDescent="0.3">
      <c r="A935">
        <v>2006</v>
      </c>
      <c r="B935" t="s">
        <v>11</v>
      </c>
      <c r="C935">
        <v>2005</v>
      </c>
      <c r="D935">
        <v>91</v>
      </c>
      <c r="E935">
        <v>0</v>
      </c>
      <c r="F935">
        <v>6</v>
      </c>
      <c r="G935">
        <v>338.25924090000001</v>
      </c>
      <c r="H935">
        <v>0.73464455669994522</v>
      </c>
      <c r="I935">
        <f t="shared" si="132"/>
        <v>0.17556608095194018</v>
      </c>
      <c r="J935" s="2"/>
    </row>
    <row r="936" spans="1:11" x14ac:dyDescent="0.3">
      <c r="A936">
        <v>2006</v>
      </c>
      <c r="B936" t="s">
        <v>11</v>
      </c>
      <c r="C936">
        <v>2005</v>
      </c>
      <c r="D936">
        <v>92</v>
      </c>
      <c r="E936">
        <v>1</v>
      </c>
      <c r="F936">
        <v>6</v>
      </c>
      <c r="G936">
        <v>336.21530510000002</v>
      </c>
      <c r="H936">
        <v>0.70983740192138833</v>
      </c>
      <c r="I936">
        <f t="shared" si="132"/>
        <v>6.3258237080178373E-2</v>
      </c>
      <c r="J936" s="2"/>
    </row>
    <row r="937" spans="1:11" x14ac:dyDescent="0.3">
      <c r="A937">
        <v>2006</v>
      </c>
      <c r="B937" t="s">
        <v>11</v>
      </c>
      <c r="C937">
        <v>2005</v>
      </c>
      <c r="D937">
        <v>93</v>
      </c>
      <c r="E937">
        <v>2</v>
      </c>
      <c r="F937">
        <v>6</v>
      </c>
      <c r="G937">
        <v>339.21005380000003</v>
      </c>
      <c r="H937">
        <v>0.68425858029625886</v>
      </c>
      <c r="I937">
        <f t="shared" si="132"/>
        <v>0.22781025942587252</v>
      </c>
      <c r="J937" s="2"/>
    </row>
    <row r="938" spans="1:11" x14ac:dyDescent="0.3">
      <c r="A938">
        <v>2006</v>
      </c>
      <c r="B938" t="s">
        <v>11</v>
      </c>
      <c r="C938">
        <v>2005</v>
      </c>
      <c r="D938">
        <v>94</v>
      </c>
      <c r="E938">
        <v>3</v>
      </c>
      <c r="F938">
        <v>6</v>
      </c>
      <c r="G938">
        <v>342.8004105</v>
      </c>
      <c r="H938">
        <v>0.66645992854582448</v>
      </c>
      <c r="I938">
        <f t="shared" si="132"/>
        <v>0.42508906813773795</v>
      </c>
      <c r="J938" s="2"/>
    </row>
    <row r="939" spans="1:11" x14ac:dyDescent="0.3">
      <c r="A939">
        <v>2006</v>
      </c>
      <c r="B939" t="s">
        <v>11</v>
      </c>
      <c r="C939">
        <v>2005</v>
      </c>
      <c r="D939">
        <v>95</v>
      </c>
      <c r="E939">
        <v>4</v>
      </c>
      <c r="F939">
        <v>6</v>
      </c>
      <c r="G939">
        <v>346.12723140000003</v>
      </c>
      <c r="H939">
        <v>0.6512031086474569</v>
      </c>
      <c r="I939">
        <f t="shared" si="132"/>
        <v>0.60788741348034603</v>
      </c>
      <c r="J939" s="2"/>
    </row>
    <row r="940" spans="1:11" x14ac:dyDescent="0.3">
      <c r="A940">
        <v>2006</v>
      </c>
      <c r="B940" t="s">
        <v>11</v>
      </c>
      <c r="C940">
        <v>2005</v>
      </c>
      <c r="D940">
        <v>96</v>
      </c>
      <c r="E940">
        <v>5</v>
      </c>
      <c r="F940">
        <v>6</v>
      </c>
      <c r="G940">
        <v>348.98224279999999</v>
      </c>
      <c r="H940">
        <v>0.63718019907835333</v>
      </c>
      <c r="I940">
        <f t="shared" si="132"/>
        <v>0.76476131067579545</v>
      </c>
      <c r="J940" s="2"/>
    </row>
    <row r="941" spans="1:11" x14ac:dyDescent="0.3">
      <c r="A941">
        <v>2006</v>
      </c>
      <c r="B941" t="s">
        <v>11</v>
      </c>
      <c r="C941">
        <v>2005</v>
      </c>
      <c r="D941">
        <v>97</v>
      </c>
      <c r="E941">
        <v>6</v>
      </c>
      <c r="F941">
        <v>6</v>
      </c>
      <c r="G941">
        <v>364.71786029999998</v>
      </c>
      <c r="H941">
        <v>0.73104796635998459</v>
      </c>
      <c r="I941">
        <f t="shared" si="132"/>
        <v>1.6293840025508404</v>
      </c>
      <c r="J941" s="2"/>
    </row>
    <row r="942" spans="1:11" x14ac:dyDescent="0.3">
      <c r="A942">
        <v>2011</v>
      </c>
      <c r="B942" t="s">
        <v>11</v>
      </c>
      <c r="C942">
        <v>2005</v>
      </c>
      <c r="D942">
        <v>88</v>
      </c>
      <c r="E942">
        <v>-3</v>
      </c>
      <c r="F942">
        <v>6</v>
      </c>
      <c r="G942">
        <v>470.34404869999997</v>
      </c>
      <c r="H942">
        <v>0.44482302017929998</v>
      </c>
      <c r="I942">
        <f>(G942-AVERAGE(G$942:G$951))/_xlfn.STDEV.S(G$942:G$951)</f>
        <v>-1.2363108660900757</v>
      </c>
      <c r="J942" s="2">
        <f>MAX(I942:I951)/(1-MAX(H942:H951))</f>
        <v>6.3382327024571818</v>
      </c>
      <c r="K942">
        <f>MAX(G945:G951)-AVERAGE(G942:G944)</f>
        <v>42.345122566666703</v>
      </c>
    </row>
    <row r="943" spans="1:11" x14ac:dyDescent="0.3">
      <c r="A943">
        <v>2011</v>
      </c>
      <c r="B943" t="s">
        <v>11</v>
      </c>
      <c r="C943">
        <v>2005</v>
      </c>
      <c r="D943">
        <v>89</v>
      </c>
      <c r="E943">
        <v>-2</v>
      </c>
      <c r="F943">
        <v>6</v>
      </c>
      <c r="G943">
        <v>465.59554259999999</v>
      </c>
      <c r="H943">
        <v>0.43881788708335923</v>
      </c>
      <c r="I943">
        <f t="shared" ref="I943:I951" si="133">(G943-AVERAGE(G$942:G$951))/_xlfn.STDEV.S(G$942:G$951)</f>
        <v>-1.5658238524131844</v>
      </c>
      <c r="J943" s="2"/>
    </row>
    <row r="944" spans="1:11" x14ac:dyDescent="0.3">
      <c r="A944">
        <v>2011</v>
      </c>
      <c r="B944" t="s">
        <v>11</v>
      </c>
      <c r="C944">
        <v>2005</v>
      </c>
      <c r="D944">
        <v>90</v>
      </c>
      <c r="E944">
        <v>-1</v>
      </c>
      <c r="F944">
        <v>6</v>
      </c>
      <c r="G944">
        <v>471.42534080000001</v>
      </c>
      <c r="H944">
        <v>0.52625982812674887</v>
      </c>
      <c r="I944">
        <f t="shared" si="133"/>
        <v>-1.1612767855908215</v>
      </c>
      <c r="J944" s="2"/>
    </row>
    <row r="945" spans="1:11" x14ac:dyDescent="0.3">
      <c r="A945">
        <v>2011</v>
      </c>
      <c r="B945" t="s">
        <v>11</v>
      </c>
      <c r="C945">
        <v>2005</v>
      </c>
      <c r="D945">
        <v>91</v>
      </c>
      <c r="E945">
        <v>0</v>
      </c>
      <c r="F945">
        <v>6</v>
      </c>
      <c r="G945">
        <v>494.39215289999999</v>
      </c>
      <c r="H945">
        <v>0.74483154391322715</v>
      </c>
      <c r="I945">
        <f t="shared" si="133"/>
        <v>0.43245873501695875</v>
      </c>
      <c r="J945" s="2"/>
    </row>
    <row r="946" spans="1:11" x14ac:dyDescent="0.3">
      <c r="A946">
        <v>2011</v>
      </c>
      <c r="B946" t="s">
        <v>11</v>
      </c>
      <c r="C946">
        <v>2005</v>
      </c>
      <c r="D946">
        <v>92</v>
      </c>
      <c r="E946">
        <v>1</v>
      </c>
      <c r="F946">
        <v>6</v>
      </c>
      <c r="G946">
        <v>490.35640519999998</v>
      </c>
      <c r="H946">
        <v>0.71538069853089326</v>
      </c>
      <c r="I946">
        <f t="shared" si="133"/>
        <v>0.15240617771401629</v>
      </c>
      <c r="J946" s="2"/>
    </row>
    <row r="947" spans="1:11" x14ac:dyDescent="0.3">
      <c r="A947">
        <v>2011</v>
      </c>
      <c r="B947" t="s">
        <v>11</v>
      </c>
      <c r="C947">
        <v>2005</v>
      </c>
      <c r="D947">
        <v>93</v>
      </c>
      <c r="E947">
        <v>2</v>
      </c>
      <c r="F947">
        <v>6</v>
      </c>
      <c r="G947">
        <v>491.77739220000001</v>
      </c>
      <c r="H947">
        <v>0.68875241323819147</v>
      </c>
      <c r="I947">
        <f t="shared" si="133"/>
        <v>0.2510126994359374</v>
      </c>
      <c r="J947" s="2"/>
    </row>
    <row r="948" spans="1:11" x14ac:dyDescent="0.3">
      <c r="A948">
        <v>2011</v>
      </c>
      <c r="B948" t="s">
        <v>11</v>
      </c>
      <c r="C948">
        <v>2005</v>
      </c>
      <c r="D948">
        <v>94</v>
      </c>
      <c r="E948">
        <v>3</v>
      </c>
      <c r="F948">
        <v>6</v>
      </c>
      <c r="G948">
        <v>493.82918619999998</v>
      </c>
      <c r="H948">
        <v>0.67062666499296353</v>
      </c>
      <c r="I948">
        <f t="shared" si="133"/>
        <v>0.3933927983600663</v>
      </c>
      <c r="J948" s="2"/>
    </row>
    <row r="949" spans="1:11" x14ac:dyDescent="0.3">
      <c r="A949">
        <v>2011</v>
      </c>
      <c r="B949" t="s">
        <v>11</v>
      </c>
      <c r="C949">
        <v>2005</v>
      </c>
      <c r="D949">
        <v>95</v>
      </c>
      <c r="E949">
        <v>4</v>
      </c>
      <c r="F949">
        <v>6</v>
      </c>
      <c r="G949">
        <v>495.57978589999999</v>
      </c>
      <c r="H949">
        <v>0.65534886735483167</v>
      </c>
      <c r="I949">
        <f t="shared" si="133"/>
        <v>0.51487212740701493</v>
      </c>
      <c r="J949" s="2"/>
    </row>
    <row r="950" spans="1:11" x14ac:dyDescent="0.3">
      <c r="A950">
        <v>2011</v>
      </c>
      <c r="B950" t="s">
        <v>11</v>
      </c>
      <c r="C950">
        <v>2005</v>
      </c>
      <c r="D950">
        <v>96</v>
      </c>
      <c r="E950">
        <v>5</v>
      </c>
      <c r="F950">
        <v>6</v>
      </c>
      <c r="G950">
        <v>496.83466479999998</v>
      </c>
      <c r="H950">
        <v>0.64146259984206022</v>
      </c>
      <c r="I950">
        <f t="shared" si="133"/>
        <v>0.60195191315539109</v>
      </c>
      <c r="J950" s="2"/>
    </row>
    <row r="951" spans="1:11" x14ac:dyDescent="0.3">
      <c r="A951">
        <v>2011</v>
      </c>
      <c r="B951" t="s">
        <v>11</v>
      </c>
      <c r="C951">
        <v>2005</v>
      </c>
      <c r="D951">
        <v>97</v>
      </c>
      <c r="E951">
        <v>6</v>
      </c>
      <c r="F951">
        <v>6</v>
      </c>
      <c r="G951">
        <v>511.46676660000003</v>
      </c>
      <c r="H951">
        <v>0.73487592725088757</v>
      </c>
      <c r="I951">
        <f t="shared" si="133"/>
        <v>1.617317053004693</v>
      </c>
      <c r="J951" s="2"/>
    </row>
    <row r="952" spans="1:11" x14ac:dyDescent="0.3">
      <c r="A952">
        <v>2016</v>
      </c>
      <c r="B952" t="s">
        <v>11</v>
      </c>
      <c r="C952">
        <v>2005</v>
      </c>
      <c r="D952">
        <v>88</v>
      </c>
      <c r="E952">
        <v>-3</v>
      </c>
      <c r="F952">
        <v>6</v>
      </c>
      <c r="G952">
        <v>511.49055399999997</v>
      </c>
      <c r="H952">
        <v>0.44498572697536881</v>
      </c>
      <c r="I952">
        <f>(G952-AVERAGE(G$952:G$961))/_xlfn.STDEV.S(G$952:G$961)</f>
        <v>-1.1781696275418216</v>
      </c>
      <c r="J952" s="2">
        <f>MAX(I952:I961)/(1-MAX(H952:H961))</f>
        <v>6.4153872066270212</v>
      </c>
      <c r="K952">
        <f>MAX(G955:G961)-AVERAGE(G952:G954)</f>
        <v>39.458350400000029</v>
      </c>
    </row>
    <row r="953" spans="1:11" x14ac:dyDescent="0.3">
      <c r="A953">
        <v>2016</v>
      </c>
      <c r="B953" t="s">
        <v>11</v>
      </c>
      <c r="C953">
        <v>2005</v>
      </c>
      <c r="D953">
        <v>89</v>
      </c>
      <c r="E953">
        <v>-2</v>
      </c>
      <c r="F953">
        <v>6</v>
      </c>
      <c r="G953">
        <v>506.06987140000001</v>
      </c>
      <c r="H953">
        <v>0.43894317303991459</v>
      </c>
      <c r="I953">
        <f t="shared" ref="I953:I961" si="134">(G953-AVERAGE(G$952:G$961))/_xlfn.STDEV.S(G$952:G$961)</f>
        <v>-1.583899486307685</v>
      </c>
      <c r="J953" s="2"/>
    </row>
    <row r="954" spans="1:11" x14ac:dyDescent="0.3">
      <c r="A954">
        <v>2016</v>
      </c>
      <c r="B954" t="s">
        <v>11</v>
      </c>
      <c r="C954">
        <v>2005</v>
      </c>
      <c r="D954">
        <v>90</v>
      </c>
      <c r="E954">
        <v>-1</v>
      </c>
      <c r="F954">
        <v>6</v>
      </c>
      <c r="G954">
        <v>511.37635360000002</v>
      </c>
      <c r="H954">
        <v>0.52646188026719698</v>
      </c>
      <c r="I954">
        <f t="shared" si="134"/>
        <v>-1.1867173540150502</v>
      </c>
      <c r="J954" s="2"/>
    </row>
    <row r="955" spans="1:11" x14ac:dyDescent="0.3">
      <c r="A955">
        <v>2016</v>
      </c>
      <c r="B955" t="s">
        <v>11</v>
      </c>
      <c r="C955">
        <v>2005</v>
      </c>
      <c r="D955">
        <v>91</v>
      </c>
      <c r="E955">
        <v>0</v>
      </c>
      <c r="F955">
        <v>6</v>
      </c>
      <c r="G955">
        <v>534.04476820000002</v>
      </c>
      <c r="H955">
        <v>0.74481112631562907</v>
      </c>
      <c r="I955">
        <f t="shared" si="134"/>
        <v>0.5099790461955237</v>
      </c>
      <c r="J955" s="2"/>
    </row>
    <row r="956" spans="1:11" x14ac:dyDescent="0.3">
      <c r="A956">
        <v>2016</v>
      </c>
      <c r="B956" t="s">
        <v>11</v>
      </c>
      <c r="C956">
        <v>2005</v>
      </c>
      <c r="D956">
        <v>92</v>
      </c>
      <c r="E956">
        <v>1</v>
      </c>
      <c r="F956">
        <v>6</v>
      </c>
      <c r="G956">
        <v>529.40647449999994</v>
      </c>
      <c r="H956">
        <v>0.71536274815879164</v>
      </c>
      <c r="I956">
        <f t="shared" si="134"/>
        <v>0.16280980817084459</v>
      </c>
      <c r="J956" s="2"/>
    </row>
    <row r="957" spans="1:11" x14ac:dyDescent="0.3">
      <c r="A957">
        <v>2016</v>
      </c>
      <c r="B957" t="s">
        <v>11</v>
      </c>
      <c r="C957">
        <v>2005</v>
      </c>
      <c r="D957">
        <v>93</v>
      </c>
      <c r="E957">
        <v>2</v>
      </c>
      <c r="F957">
        <v>6</v>
      </c>
      <c r="G957">
        <v>530.4145542</v>
      </c>
      <c r="H957">
        <v>0.68876039858034177</v>
      </c>
      <c r="I957">
        <f t="shared" si="134"/>
        <v>0.23826304247490768</v>
      </c>
      <c r="J957" s="2"/>
    </row>
    <row r="958" spans="1:11" x14ac:dyDescent="0.3">
      <c r="A958">
        <v>2016</v>
      </c>
      <c r="B958" t="s">
        <v>11</v>
      </c>
      <c r="C958">
        <v>2005</v>
      </c>
      <c r="D958">
        <v>94</v>
      </c>
      <c r="E958">
        <v>3</v>
      </c>
      <c r="F958">
        <v>6</v>
      </c>
      <c r="G958">
        <v>532.14960710000003</v>
      </c>
      <c r="H958">
        <v>0.67065141020613539</v>
      </c>
      <c r="I958">
        <f t="shared" si="134"/>
        <v>0.36812911654984382</v>
      </c>
      <c r="J958" s="2"/>
    </row>
    <row r="959" spans="1:11" x14ac:dyDescent="0.3">
      <c r="A959">
        <v>2016</v>
      </c>
      <c r="B959" t="s">
        <v>11</v>
      </c>
      <c r="C959">
        <v>2005</v>
      </c>
      <c r="D959">
        <v>95</v>
      </c>
      <c r="E959">
        <v>4</v>
      </c>
      <c r="F959">
        <v>6</v>
      </c>
      <c r="G959">
        <v>533.62871319999999</v>
      </c>
      <c r="H959">
        <v>0.65538758640826988</v>
      </c>
      <c r="I959">
        <f t="shared" si="134"/>
        <v>0.47883796141980861</v>
      </c>
      <c r="J959" s="2"/>
    </row>
    <row r="960" spans="1:11" x14ac:dyDescent="0.3">
      <c r="A960">
        <v>2016</v>
      </c>
      <c r="B960" t="s">
        <v>11</v>
      </c>
      <c r="C960">
        <v>2005</v>
      </c>
      <c r="D960">
        <v>96</v>
      </c>
      <c r="E960">
        <v>5</v>
      </c>
      <c r="F960">
        <v>6</v>
      </c>
      <c r="G960">
        <v>534.62798659999999</v>
      </c>
      <c r="H960">
        <v>0.64150847224877916</v>
      </c>
      <c r="I960">
        <f t="shared" si="134"/>
        <v>0.55363205754535627</v>
      </c>
      <c r="J960" s="2"/>
    </row>
    <row r="961" spans="1:11" x14ac:dyDescent="0.3">
      <c r="A961">
        <v>2016</v>
      </c>
      <c r="B961" t="s">
        <v>11</v>
      </c>
      <c r="C961">
        <v>2005</v>
      </c>
      <c r="D961">
        <v>97</v>
      </c>
      <c r="E961">
        <v>6</v>
      </c>
      <c r="F961">
        <v>6</v>
      </c>
      <c r="G961">
        <v>549.10394340000005</v>
      </c>
      <c r="H961">
        <v>0.73485621155546399</v>
      </c>
      <c r="I961">
        <f t="shared" si="134"/>
        <v>1.6371354355082721</v>
      </c>
      <c r="J961" s="2"/>
    </row>
    <row r="962" spans="1:11" x14ac:dyDescent="0.3">
      <c r="A962" s="1">
        <v>2001</v>
      </c>
      <c r="B962" s="1" t="s">
        <v>12</v>
      </c>
      <c r="C962" s="1">
        <v>2005</v>
      </c>
      <c r="D962" s="1">
        <v>118</v>
      </c>
      <c r="E962" s="1">
        <v>-3</v>
      </c>
      <c r="F962" s="1">
        <v>1</v>
      </c>
      <c r="G962" s="1">
        <v>2272.1357870000002</v>
      </c>
      <c r="H962" s="1">
        <v>0.68062999023648796</v>
      </c>
      <c r="I962">
        <f>(G962-AVERAGE(G$962:G$971))/_xlfn.STDEV.S(G$962:G$971)</f>
        <v>-1.5462279885501982</v>
      </c>
      <c r="J962" s="2">
        <f>MAX(I962:I971)/(1-MAX(H962:H971))</f>
        <v>5.5279796516720072</v>
      </c>
      <c r="K962">
        <f>MAX(G965:G971)-AVERAGE(G962:G964)</f>
        <v>87.306661666666969</v>
      </c>
    </row>
    <row r="963" spans="1:11" x14ac:dyDescent="0.3">
      <c r="A963" s="1">
        <v>2001</v>
      </c>
      <c r="B963" s="1" t="s">
        <v>12</v>
      </c>
      <c r="C963" s="1">
        <v>2005</v>
      </c>
      <c r="D963" s="1">
        <v>119</v>
      </c>
      <c r="E963" s="1">
        <v>-2</v>
      </c>
      <c r="F963" s="1">
        <v>1</v>
      </c>
      <c r="G963" s="1">
        <v>2278.7392559999998</v>
      </c>
      <c r="H963" s="1">
        <v>0.67461540148465216</v>
      </c>
      <c r="I963">
        <f t="shared" ref="I963:I971" si="135">(G963-AVERAGE(G$962:G$971))/_xlfn.STDEV.S(G$962:G$971)</f>
        <v>-1.3543190483073095</v>
      </c>
      <c r="J963" s="2"/>
    </row>
    <row r="964" spans="1:11" x14ac:dyDescent="0.3">
      <c r="A964" s="1">
        <v>2001</v>
      </c>
      <c r="B964" s="1" t="s">
        <v>12</v>
      </c>
      <c r="C964" s="1">
        <v>2005</v>
      </c>
      <c r="D964" s="1">
        <v>120</v>
      </c>
      <c r="E964" s="1">
        <v>-1</v>
      </c>
      <c r="F964" s="1">
        <v>1</v>
      </c>
      <c r="G964" s="1">
        <v>2284.6205660000001</v>
      </c>
      <c r="H964" s="1">
        <v>0.66892422949839492</v>
      </c>
      <c r="I964">
        <f t="shared" si="135"/>
        <v>-1.1833973752684872</v>
      </c>
      <c r="J964" s="2"/>
    </row>
    <row r="965" spans="1:11" x14ac:dyDescent="0.3">
      <c r="A965" s="1">
        <v>2001</v>
      </c>
      <c r="B965" s="1" t="s">
        <v>12</v>
      </c>
      <c r="C965" s="1">
        <v>2005</v>
      </c>
      <c r="D965" s="1">
        <v>121</v>
      </c>
      <c r="E965" s="1">
        <v>0</v>
      </c>
      <c r="F965" s="1">
        <v>1</v>
      </c>
      <c r="G965" s="1">
        <v>2332.098422</v>
      </c>
      <c r="H965" s="1">
        <v>0.78726817979784069</v>
      </c>
      <c r="I965">
        <f t="shared" si="135"/>
        <v>0.19639634072607751</v>
      </c>
      <c r="J965" s="2"/>
    </row>
    <row r="966" spans="1:11" x14ac:dyDescent="0.3">
      <c r="A966" s="1">
        <v>2001</v>
      </c>
      <c r="B966" s="1" t="s">
        <v>12</v>
      </c>
      <c r="C966" s="1">
        <v>2005</v>
      </c>
      <c r="D966" s="1">
        <v>122</v>
      </c>
      <c r="E966" s="1">
        <v>1</v>
      </c>
      <c r="F966" s="1">
        <v>1</v>
      </c>
      <c r="G966" s="1">
        <v>2328.5549660000001</v>
      </c>
      <c r="H966" s="1">
        <v>0.76328769736661173</v>
      </c>
      <c r="I966">
        <f t="shared" si="135"/>
        <v>9.3416999752823124E-2</v>
      </c>
      <c r="J966" s="2"/>
    </row>
    <row r="967" spans="1:11" x14ac:dyDescent="0.3">
      <c r="A967" s="1">
        <v>2001</v>
      </c>
      <c r="B967" s="1" t="s">
        <v>12</v>
      </c>
      <c r="C967" s="1">
        <v>2005</v>
      </c>
      <c r="D967" s="1">
        <v>123</v>
      </c>
      <c r="E967" s="1">
        <v>2</v>
      </c>
      <c r="F967" s="1">
        <v>1</v>
      </c>
      <c r="G967" s="1">
        <v>2336.646839</v>
      </c>
      <c r="H967" s="1">
        <v>0.74837406729152811</v>
      </c>
      <c r="I967">
        <f t="shared" si="135"/>
        <v>0.32858169455340314</v>
      </c>
      <c r="J967" s="2"/>
    </row>
    <row r="968" spans="1:11" x14ac:dyDescent="0.3">
      <c r="A968" s="1">
        <v>2001</v>
      </c>
      <c r="B968" s="1" t="s">
        <v>12</v>
      </c>
      <c r="C968" s="1">
        <v>2005</v>
      </c>
      <c r="D968" s="1">
        <v>124</v>
      </c>
      <c r="E968" s="1">
        <v>3</v>
      </c>
      <c r="F968" s="1">
        <v>1</v>
      </c>
      <c r="G968" s="1">
        <v>2344.305574</v>
      </c>
      <c r="H968" s="1">
        <v>0.73667859665291036</v>
      </c>
      <c r="I968">
        <f t="shared" si="135"/>
        <v>0.55115860336469424</v>
      </c>
      <c r="J968" s="2"/>
    </row>
    <row r="969" spans="1:11" x14ac:dyDescent="0.3">
      <c r="A969" s="1">
        <v>2001</v>
      </c>
      <c r="B969" s="1" t="s">
        <v>12</v>
      </c>
      <c r="C969" s="1">
        <v>2005</v>
      </c>
      <c r="D969" s="1">
        <v>125</v>
      </c>
      <c r="E969" s="1">
        <v>4</v>
      </c>
      <c r="F969" s="1">
        <v>1</v>
      </c>
      <c r="G969" s="1">
        <v>2351.6762760000001</v>
      </c>
      <c r="H969" s="1">
        <v>0.72700257697505155</v>
      </c>
      <c r="I969">
        <f t="shared" si="135"/>
        <v>0.76536474405623689</v>
      </c>
      <c r="J969" s="2"/>
    </row>
    <row r="970" spans="1:11" x14ac:dyDescent="0.3">
      <c r="A970" s="1">
        <v>2001</v>
      </c>
      <c r="B970" s="1" t="s">
        <v>12</v>
      </c>
      <c r="C970" s="1">
        <v>2005</v>
      </c>
      <c r="D970" s="1">
        <v>126</v>
      </c>
      <c r="E970" s="1">
        <v>5</v>
      </c>
      <c r="F970" s="1">
        <v>1</v>
      </c>
      <c r="G970" s="1">
        <v>2358.8225590000002</v>
      </c>
      <c r="H970" s="1">
        <v>0.71840595324596246</v>
      </c>
      <c r="I970">
        <f t="shared" si="135"/>
        <v>0.97304885633204907</v>
      </c>
      <c r="J970" s="2"/>
    </row>
    <row r="971" spans="1:11" x14ac:dyDescent="0.3">
      <c r="A971" s="1">
        <v>2001</v>
      </c>
      <c r="B971" s="1" t="s">
        <v>12</v>
      </c>
      <c r="C971" s="1">
        <v>2005</v>
      </c>
      <c r="D971" s="1">
        <v>127</v>
      </c>
      <c r="E971" s="1">
        <v>6</v>
      </c>
      <c r="F971" s="1">
        <v>1</v>
      </c>
      <c r="G971" s="1">
        <v>2365.805198</v>
      </c>
      <c r="H971" s="1">
        <v>0.71084633929108432</v>
      </c>
      <c r="I971">
        <f t="shared" si="135"/>
        <v>1.1759771733406847</v>
      </c>
      <c r="J971" s="2"/>
    </row>
    <row r="972" spans="1:11" x14ac:dyDescent="0.3">
      <c r="A972">
        <v>2006</v>
      </c>
      <c r="B972" t="s">
        <v>12</v>
      </c>
      <c r="C972">
        <v>2005</v>
      </c>
      <c r="D972">
        <v>118</v>
      </c>
      <c r="E972">
        <v>-3</v>
      </c>
      <c r="F972">
        <v>1</v>
      </c>
      <c r="G972">
        <v>2692.1081899999999</v>
      </c>
      <c r="H972">
        <v>0.67693648982547716</v>
      </c>
      <c r="I972">
        <f>(G972-AVERAGE(G$972:G$981))/_xlfn.STDEV.S(G$972:G$981)</f>
        <v>-1.5588420861352776</v>
      </c>
      <c r="J972" s="2">
        <f>MAX(I972:I981)/(1-MAX(H972:H981))</f>
        <v>5.3382025001729678</v>
      </c>
      <c r="K972">
        <f>MAX(G975:G981)-AVERAGE(G972:G974)</f>
        <v>88.296711333333405</v>
      </c>
    </row>
    <row r="973" spans="1:11" x14ac:dyDescent="0.3">
      <c r="A973">
        <v>2006</v>
      </c>
      <c r="B973" t="s">
        <v>12</v>
      </c>
      <c r="C973">
        <v>2005</v>
      </c>
      <c r="D973">
        <v>119</v>
      </c>
      <c r="E973">
        <v>-2</v>
      </c>
      <c r="F973">
        <v>1</v>
      </c>
      <c r="G973">
        <v>2698.9883890000001</v>
      </c>
      <c r="H973">
        <v>0.67088677091691307</v>
      </c>
      <c r="I973">
        <f t="shared" ref="I973:I981" si="136">(G973-AVERAGE(G$972:G$981))/_xlfn.STDEV.S(G$972:G$981)</f>
        <v>-1.3615724155073095</v>
      </c>
      <c r="J973" s="2"/>
    </row>
    <row r="974" spans="1:11" x14ac:dyDescent="0.3">
      <c r="A974">
        <v>2006</v>
      </c>
      <c r="B974" t="s">
        <v>12</v>
      </c>
      <c r="C974">
        <v>2005</v>
      </c>
      <c r="D974">
        <v>120</v>
      </c>
      <c r="E974">
        <v>-1</v>
      </c>
      <c r="F974">
        <v>1</v>
      </c>
      <c r="G974">
        <v>2705.0854939999999</v>
      </c>
      <c r="H974">
        <v>0.66514981738821477</v>
      </c>
      <c r="I974">
        <f t="shared" si="136"/>
        <v>-1.1867556848961638</v>
      </c>
      <c r="J974" s="2"/>
    </row>
    <row r="975" spans="1:11" x14ac:dyDescent="0.3">
      <c r="A975">
        <v>2006</v>
      </c>
      <c r="B975" t="s">
        <v>12</v>
      </c>
      <c r="C975">
        <v>2005</v>
      </c>
      <c r="D975">
        <v>121</v>
      </c>
      <c r="E975">
        <v>0</v>
      </c>
      <c r="F975">
        <v>1</v>
      </c>
      <c r="G975">
        <v>2756.1649090000001</v>
      </c>
      <c r="H975">
        <v>0.78221239426178846</v>
      </c>
      <c r="I975">
        <f t="shared" si="136"/>
        <v>0.27779779283305162</v>
      </c>
      <c r="J975" s="2"/>
    </row>
    <row r="976" spans="1:11" x14ac:dyDescent="0.3">
      <c r="A976">
        <v>2006</v>
      </c>
      <c r="B976" t="s">
        <v>12</v>
      </c>
      <c r="C976">
        <v>2005</v>
      </c>
      <c r="D976">
        <v>122</v>
      </c>
      <c r="E976">
        <v>1</v>
      </c>
      <c r="F976">
        <v>1</v>
      </c>
      <c r="G976">
        <v>2749.8967969999999</v>
      </c>
      <c r="H976">
        <v>0.75891581423089893</v>
      </c>
      <c r="I976">
        <f t="shared" si="136"/>
        <v>9.8077934483137161E-2</v>
      </c>
      <c r="J976" s="2"/>
    </row>
    <row r="977" spans="1:11" x14ac:dyDescent="0.3">
      <c r="A977">
        <v>2006</v>
      </c>
      <c r="B977" t="s">
        <v>12</v>
      </c>
      <c r="C977">
        <v>2005</v>
      </c>
      <c r="D977">
        <v>123</v>
      </c>
      <c r="E977">
        <v>2</v>
      </c>
      <c r="F977">
        <v>1</v>
      </c>
      <c r="G977">
        <v>2757.8335099999999</v>
      </c>
      <c r="H977">
        <v>0.74429131754322675</v>
      </c>
      <c r="I977">
        <f t="shared" si="136"/>
        <v>0.32564006740671742</v>
      </c>
      <c r="J977" s="2"/>
    </row>
    <row r="978" spans="1:11" x14ac:dyDescent="0.3">
      <c r="A978">
        <v>2006</v>
      </c>
      <c r="B978" t="s">
        <v>12</v>
      </c>
      <c r="C978">
        <v>2005</v>
      </c>
      <c r="D978">
        <v>124</v>
      </c>
      <c r="E978">
        <v>3</v>
      </c>
      <c r="F978">
        <v>1</v>
      </c>
      <c r="G978">
        <v>2765.3080319999999</v>
      </c>
      <c r="H978">
        <v>0.73274021649253585</v>
      </c>
      <c r="I978">
        <f t="shared" si="136"/>
        <v>0.53995021934294196</v>
      </c>
      <c r="J978" s="2"/>
    </row>
    <row r="979" spans="1:11" x14ac:dyDescent="0.3">
      <c r="A979">
        <v>2006</v>
      </c>
      <c r="B979" t="s">
        <v>12</v>
      </c>
      <c r="C979">
        <v>2005</v>
      </c>
      <c r="D979">
        <v>125</v>
      </c>
      <c r="E979">
        <v>4</v>
      </c>
      <c r="F979">
        <v>1</v>
      </c>
      <c r="G979">
        <v>2772.5642210000001</v>
      </c>
      <c r="H979">
        <v>0.72310336549838861</v>
      </c>
      <c r="I979">
        <f t="shared" si="136"/>
        <v>0.74800030830756126</v>
      </c>
      <c r="J979" s="2"/>
    </row>
    <row r="980" spans="1:11" x14ac:dyDescent="0.3">
      <c r="A980">
        <v>2006</v>
      </c>
      <c r="B980" t="s">
        <v>12</v>
      </c>
      <c r="C980">
        <v>2005</v>
      </c>
      <c r="D980">
        <v>126</v>
      </c>
      <c r="E980">
        <v>5</v>
      </c>
      <c r="F980">
        <v>1</v>
      </c>
      <c r="G980">
        <v>2779.7875949999998</v>
      </c>
      <c r="H980">
        <v>0.71451333209783019</v>
      </c>
      <c r="I980">
        <f t="shared" si="136"/>
        <v>0.95510952270710581</v>
      </c>
      <c r="J980" s="2"/>
    </row>
    <row r="981" spans="1:11" x14ac:dyDescent="0.3">
      <c r="A981">
        <v>2006</v>
      </c>
      <c r="B981" t="s">
        <v>12</v>
      </c>
      <c r="C981">
        <v>2005</v>
      </c>
      <c r="D981">
        <v>127</v>
      </c>
      <c r="E981">
        <v>6</v>
      </c>
      <c r="F981">
        <v>1</v>
      </c>
      <c r="G981">
        <v>2787.0240690000001</v>
      </c>
      <c r="H981">
        <v>0.70695158723228702</v>
      </c>
      <c r="I981">
        <f t="shared" si="136"/>
        <v>1.1625943414584055</v>
      </c>
      <c r="J981" s="2"/>
    </row>
    <row r="982" spans="1:11" x14ac:dyDescent="0.3">
      <c r="A982">
        <v>2011</v>
      </c>
      <c r="B982" t="s">
        <v>12</v>
      </c>
      <c r="C982">
        <v>2005</v>
      </c>
      <c r="D982">
        <v>118</v>
      </c>
      <c r="E982">
        <v>-3</v>
      </c>
      <c r="F982">
        <v>1</v>
      </c>
      <c r="G982">
        <v>3197.0757800000001</v>
      </c>
      <c r="H982">
        <v>0.68595504461826684</v>
      </c>
      <c r="I982">
        <f>(G982-AVERAGE(G$982:G$991))/_xlfn.STDEV.S(G$982:G$991)</f>
        <v>-1.548760556215778</v>
      </c>
      <c r="J982" s="2">
        <f>MAX(I982:I991)/(1-MAX(H982:H991))</f>
        <v>5.8183518006506292</v>
      </c>
      <c r="K982">
        <f>MAX(G985:G991)-AVERAGE(G982:G984)</f>
        <v>111.53242900000032</v>
      </c>
    </row>
    <row r="983" spans="1:11" x14ac:dyDescent="0.3">
      <c r="A983">
        <v>2011</v>
      </c>
      <c r="B983" t="s">
        <v>12</v>
      </c>
      <c r="C983">
        <v>2005</v>
      </c>
      <c r="D983">
        <v>119</v>
      </c>
      <c r="E983">
        <v>-2</v>
      </c>
      <c r="F983">
        <v>1</v>
      </c>
      <c r="G983">
        <v>3206.186686</v>
      </c>
      <c r="H983">
        <v>0.68012232038967624</v>
      </c>
      <c r="I983">
        <f t="shared" ref="I983:I991" si="137">(G983-AVERAGE(G$982:G$991))/_xlfn.STDEV.S(G$982:G$991)</f>
        <v>-1.3388337615342585</v>
      </c>
      <c r="J983" s="2"/>
    </row>
    <row r="984" spans="1:11" x14ac:dyDescent="0.3">
      <c r="A984">
        <v>2011</v>
      </c>
      <c r="B984" t="s">
        <v>12</v>
      </c>
      <c r="C984">
        <v>2005</v>
      </c>
      <c r="D984">
        <v>120</v>
      </c>
      <c r="E984">
        <v>-1</v>
      </c>
      <c r="F984">
        <v>1</v>
      </c>
      <c r="G984">
        <v>3214.6552919999999</v>
      </c>
      <c r="H984">
        <v>0.67462046404263221</v>
      </c>
      <c r="I984">
        <f t="shared" si="137"/>
        <v>-1.1437063710200013</v>
      </c>
      <c r="J984" s="2"/>
    </row>
    <row r="985" spans="1:11" x14ac:dyDescent="0.3">
      <c r="A985">
        <v>2011</v>
      </c>
      <c r="B985" t="s">
        <v>12</v>
      </c>
      <c r="C985">
        <v>2005</v>
      </c>
      <c r="D985">
        <v>121</v>
      </c>
      <c r="E985">
        <v>0</v>
      </c>
      <c r="F985">
        <v>1</v>
      </c>
      <c r="G985">
        <v>3271.0183820000002</v>
      </c>
      <c r="H985">
        <v>0.78927343361035074</v>
      </c>
      <c r="I985">
        <f t="shared" si="137"/>
        <v>0.15497049185688702</v>
      </c>
      <c r="J985" s="2"/>
    </row>
    <row r="986" spans="1:11" x14ac:dyDescent="0.3">
      <c r="A986">
        <v>2011</v>
      </c>
      <c r="B986" t="s">
        <v>12</v>
      </c>
      <c r="C986">
        <v>2005</v>
      </c>
      <c r="D986">
        <v>122</v>
      </c>
      <c r="E986">
        <v>1</v>
      </c>
      <c r="F986">
        <v>1</v>
      </c>
      <c r="G986">
        <v>3266.3217989999998</v>
      </c>
      <c r="H986">
        <v>0.76558342598334039</v>
      </c>
      <c r="I986">
        <f t="shared" si="137"/>
        <v>4.6755280861865658E-2</v>
      </c>
      <c r="J986" s="2"/>
    </row>
    <row r="987" spans="1:11" x14ac:dyDescent="0.3">
      <c r="A987">
        <v>2011</v>
      </c>
      <c r="B987" t="s">
        <v>12</v>
      </c>
      <c r="C987">
        <v>2005</v>
      </c>
      <c r="D987">
        <v>123</v>
      </c>
      <c r="E987">
        <v>2</v>
      </c>
      <c r="F987">
        <v>1</v>
      </c>
      <c r="G987">
        <v>3277.091191</v>
      </c>
      <c r="H987">
        <v>0.75106643385694416</v>
      </c>
      <c r="I987">
        <f t="shared" si="137"/>
        <v>0.29489569008448963</v>
      </c>
      <c r="J987" s="2"/>
    </row>
    <row r="988" spans="1:11" x14ac:dyDescent="0.3">
      <c r="A988">
        <v>2011</v>
      </c>
      <c r="B988" t="s">
        <v>12</v>
      </c>
      <c r="C988">
        <v>2005</v>
      </c>
      <c r="D988">
        <v>124</v>
      </c>
      <c r="E988">
        <v>3</v>
      </c>
      <c r="F988">
        <v>1</v>
      </c>
      <c r="G988">
        <v>3287.5627410000002</v>
      </c>
      <c r="H988">
        <v>0.73966483017820084</v>
      </c>
      <c r="I988">
        <f t="shared" si="137"/>
        <v>0.53617344301568415</v>
      </c>
      <c r="J988" s="2"/>
    </row>
    <row r="989" spans="1:11" x14ac:dyDescent="0.3">
      <c r="A989">
        <v>2011</v>
      </c>
      <c r="B989" t="s">
        <v>12</v>
      </c>
      <c r="C989">
        <v>2005</v>
      </c>
      <c r="D989">
        <v>125</v>
      </c>
      <c r="E989">
        <v>4</v>
      </c>
      <c r="F989">
        <v>1</v>
      </c>
      <c r="G989">
        <v>3297.7934530000002</v>
      </c>
      <c r="H989">
        <v>0.73022431001334842</v>
      </c>
      <c r="I989">
        <f t="shared" si="137"/>
        <v>0.77190198389513065</v>
      </c>
      <c r="J989" s="2"/>
    </row>
    <row r="990" spans="1:11" x14ac:dyDescent="0.3">
      <c r="A990">
        <v>2011</v>
      </c>
      <c r="B990" t="s">
        <v>12</v>
      </c>
      <c r="C990">
        <v>2005</v>
      </c>
      <c r="D990">
        <v>126</v>
      </c>
      <c r="E990">
        <v>5</v>
      </c>
      <c r="F990">
        <v>1</v>
      </c>
      <c r="G990">
        <v>3307.715674</v>
      </c>
      <c r="H990">
        <v>0.72186166721725176</v>
      </c>
      <c r="I990">
        <f t="shared" si="137"/>
        <v>1.0005225020578301</v>
      </c>
      <c r="J990" s="2"/>
    </row>
    <row r="991" spans="1:11" x14ac:dyDescent="0.3">
      <c r="A991">
        <v>2011</v>
      </c>
      <c r="B991" t="s">
        <v>12</v>
      </c>
      <c r="C991">
        <v>2005</v>
      </c>
      <c r="D991">
        <v>127</v>
      </c>
      <c r="E991">
        <v>6</v>
      </c>
      <c r="F991">
        <v>1</v>
      </c>
      <c r="G991">
        <v>3317.5050150000002</v>
      </c>
      <c r="H991">
        <v>0.71449945117542135</v>
      </c>
      <c r="I991">
        <f t="shared" si="137"/>
        <v>1.2260812969981401</v>
      </c>
      <c r="J991" s="2"/>
    </row>
    <row r="992" spans="1:11" x14ac:dyDescent="0.3">
      <c r="A992">
        <v>2016</v>
      </c>
      <c r="B992" t="s">
        <v>12</v>
      </c>
      <c r="C992">
        <v>2005</v>
      </c>
      <c r="D992">
        <v>118</v>
      </c>
      <c r="E992">
        <v>-3</v>
      </c>
      <c r="F992">
        <v>1</v>
      </c>
      <c r="G992">
        <v>3271.1200720000002</v>
      </c>
      <c r="H992">
        <v>0.69137301840289622</v>
      </c>
      <c r="I992">
        <f>(G992-AVERAGE(G$992:G$1001))/_xlfn.STDEV.S(G$992:G$1001)</f>
        <v>-1.5607684453238297</v>
      </c>
      <c r="J992" s="2">
        <f>MAX(I992:I1001)/(1-MAX(H992:H1001))</f>
        <v>5.880676694580643</v>
      </c>
      <c r="K992">
        <f>MAX(G995:G1001)-AVERAGE(G992:G994)</f>
        <v>110.38827233333359</v>
      </c>
    </row>
    <row r="993" spans="1:11" x14ac:dyDescent="0.3">
      <c r="A993">
        <v>2016</v>
      </c>
      <c r="B993" t="s">
        <v>12</v>
      </c>
      <c r="C993">
        <v>2005</v>
      </c>
      <c r="D993">
        <v>119</v>
      </c>
      <c r="E993">
        <v>-2</v>
      </c>
      <c r="F993">
        <v>1</v>
      </c>
      <c r="G993">
        <v>3280.4471720000001</v>
      </c>
      <c r="H993">
        <v>0.6857307032196821</v>
      </c>
      <c r="I993">
        <f t="shared" ref="I993:I1001" si="138">(G993-AVERAGE(G$992:G$1001))/_xlfn.STDEV.S(G$992:G$1001)</f>
        <v>-1.3447825787761214</v>
      </c>
      <c r="J993" s="2"/>
    </row>
    <row r="994" spans="1:11" x14ac:dyDescent="0.3">
      <c r="A994">
        <v>2016</v>
      </c>
      <c r="B994" t="s">
        <v>12</v>
      </c>
      <c r="C994">
        <v>2005</v>
      </c>
      <c r="D994">
        <v>120</v>
      </c>
      <c r="E994">
        <v>-1</v>
      </c>
      <c r="F994">
        <v>1</v>
      </c>
      <c r="G994">
        <v>3289.1024419999999</v>
      </c>
      <c r="H994">
        <v>0.68040199479657015</v>
      </c>
      <c r="I994">
        <f t="shared" si="138"/>
        <v>-1.1443541507380028</v>
      </c>
      <c r="J994" s="2"/>
    </row>
    <row r="995" spans="1:11" x14ac:dyDescent="0.3">
      <c r="A995">
        <v>2016</v>
      </c>
      <c r="B995" t="s">
        <v>12</v>
      </c>
      <c r="C995">
        <v>2005</v>
      </c>
      <c r="D995">
        <v>121</v>
      </c>
      <c r="E995">
        <v>0</v>
      </c>
      <c r="F995">
        <v>1</v>
      </c>
      <c r="G995">
        <v>3346.4579050000002</v>
      </c>
      <c r="H995">
        <v>0.79487536379141721</v>
      </c>
      <c r="I995">
        <f t="shared" si="138"/>
        <v>0.18381531000543658</v>
      </c>
      <c r="J995" s="2"/>
    </row>
    <row r="996" spans="1:11" x14ac:dyDescent="0.3">
      <c r="A996">
        <v>2016</v>
      </c>
      <c r="B996" t="s">
        <v>12</v>
      </c>
      <c r="C996">
        <v>2005</v>
      </c>
      <c r="D996">
        <v>122</v>
      </c>
      <c r="E996">
        <v>1</v>
      </c>
      <c r="F996">
        <v>1</v>
      </c>
      <c r="G996">
        <v>3340.9919570000002</v>
      </c>
      <c r="H996">
        <v>0.77043097327926202</v>
      </c>
      <c r="I996">
        <f t="shared" si="138"/>
        <v>5.7241400077943289E-2</v>
      </c>
      <c r="J996" s="2"/>
    </row>
    <row r="997" spans="1:11" x14ac:dyDescent="0.3">
      <c r="A997">
        <v>2016</v>
      </c>
      <c r="B997" t="s">
        <v>12</v>
      </c>
      <c r="C997">
        <v>2005</v>
      </c>
      <c r="D997">
        <v>123</v>
      </c>
      <c r="E997">
        <v>2</v>
      </c>
      <c r="F997">
        <v>1</v>
      </c>
      <c r="G997">
        <v>3351.6536249999999</v>
      </c>
      <c r="H997">
        <v>0.75571506251831966</v>
      </c>
      <c r="I997">
        <f t="shared" si="138"/>
        <v>0.30413160194389549</v>
      </c>
      <c r="J997" s="2"/>
    </row>
    <row r="998" spans="1:11" x14ac:dyDescent="0.3">
      <c r="A998">
        <v>2016</v>
      </c>
      <c r="B998" t="s">
        <v>12</v>
      </c>
      <c r="C998">
        <v>2005</v>
      </c>
      <c r="D998">
        <v>124</v>
      </c>
      <c r="E998">
        <v>3</v>
      </c>
      <c r="F998">
        <v>1</v>
      </c>
      <c r="G998">
        <v>3361.8756659999999</v>
      </c>
      <c r="H998">
        <v>0.7442722846112565</v>
      </c>
      <c r="I998">
        <f t="shared" si="138"/>
        <v>0.54084144565428871</v>
      </c>
      <c r="J998" s="2"/>
    </row>
    <row r="999" spans="1:11" x14ac:dyDescent="0.3">
      <c r="A999">
        <v>2016</v>
      </c>
      <c r="B999" t="s">
        <v>12</v>
      </c>
      <c r="C999">
        <v>2005</v>
      </c>
      <c r="D999">
        <v>125</v>
      </c>
      <c r="E999">
        <v>4</v>
      </c>
      <c r="F999">
        <v>1</v>
      </c>
      <c r="G999">
        <v>3371.7131749999999</v>
      </c>
      <c r="H999">
        <v>0.73488098084034326</v>
      </c>
      <c r="I999">
        <f t="shared" si="138"/>
        <v>0.76864675556153494</v>
      </c>
      <c r="J999" s="2"/>
    </row>
    <row r="1000" spans="1:11" x14ac:dyDescent="0.3">
      <c r="A1000">
        <v>2016</v>
      </c>
      <c r="B1000" t="s">
        <v>12</v>
      </c>
      <c r="C1000">
        <v>2005</v>
      </c>
      <c r="D1000">
        <v>126</v>
      </c>
      <c r="E1000">
        <v>5</v>
      </c>
      <c r="F1000">
        <v>1</v>
      </c>
      <c r="G1000">
        <v>3381.227018</v>
      </c>
      <c r="H1000">
        <v>0.72662720106497491</v>
      </c>
      <c r="I1000">
        <f t="shared" si="138"/>
        <v>0.98895699395866743</v>
      </c>
      <c r="J1000" s="2"/>
    </row>
    <row r="1001" spans="1:11" x14ac:dyDescent="0.3">
      <c r="A1001">
        <v>2016</v>
      </c>
      <c r="B1001" t="s">
        <v>12</v>
      </c>
      <c r="C1001">
        <v>2005</v>
      </c>
      <c r="D1001">
        <v>127</v>
      </c>
      <c r="E1001">
        <v>6</v>
      </c>
      <c r="F1001">
        <v>1</v>
      </c>
      <c r="G1001">
        <v>3390.6115009999999</v>
      </c>
      <c r="H1001">
        <v>0.71938477130885614</v>
      </c>
      <c r="I1001">
        <f t="shared" si="138"/>
        <v>1.2062716676361456</v>
      </c>
      <c r="J1001" s="2"/>
    </row>
    <row r="1002" spans="1:11" x14ac:dyDescent="0.3">
      <c r="A1002">
        <v>2001</v>
      </c>
      <c r="B1002" t="s">
        <v>12</v>
      </c>
      <c r="C1002">
        <v>2005</v>
      </c>
      <c r="D1002">
        <v>118</v>
      </c>
      <c r="E1002">
        <v>-3</v>
      </c>
      <c r="F1002">
        <v>2</v>
      </c>
      <c r="G1002">
        <v>1233.045556</v>
      </c>
      <c r="H1002">
        <v>0.65325307899208696</v>
      </c>
      <c r="I1002">
        <f>(G1002-AVERAGE(G$1002:G$1011))/_xlfn.STDEV.S(G$1002:G$1011)</f>
        <v>0.88943676422304574</v>
      </c>
      <c r="J1002" s="2">
        <f>MAX(I1002:I1011)/(1-MAX(H1002:H1011))</f>
        <v>7.2897919660357093</v>
      </c>
      <c r="K1002">
        <f>MAX(G1005:G1011)-AVERAGE(G1002:G1004)</f>
        <v>17.576218333333372</v>
      </c>
    </row>
    <row r="1003" spans="1:11" x14ac:dyDescent="0.3">
      <c r="A1003">
        <v>2001</v>
      </c>
      <c r="B1003" t="s">
        <v>12</v>
      </c>
      <c r="C1003">
        <v>2005</v>
      </c>
      <c r="D1003">
        <v>119</v>
      </c>
      <c r="E1003">
        <v>-2</v>
      </c>
      <c r="F1003">
        <v>2</v>
      </c>
      <c r="G1003">
        <v>1226.8294470000001</v>
      </c>
      <c r="H1003">
        <v>0.64675129628996264</v>
      </c>
      <c r="I1003">
        <f t="shared" ref="I1003:I1011" si="139">(G1003-AVERAGE(G$1002:G$1011))/_xlfn.STDEV.S(G$1002:G$1011)</f>
        <v>0.44755835720021531</v>
      </c>
      <c r="J1003" s="2"/>
    </row>
    <row r="1004" spans="1:11" x14ac:dyDescent="0.3">
      <c r="A1004">
        <v>2001</v>
      </c>
      <c r="B1004" t="s">
        <v>12</v>
      </c>
      <c r="C1004">
        <v>2005</v>
      </c>
      <c r="D1004">
        <v>120</v>
      </c>
      <c r="E1004">
        <v>-1</v>
      </c>
      <c r="F1004">
        <v>2</v>
      </c>
      <c r="G1004">
        <v>1219.8426400000001</v>
      </c>
      <c r="H1004">
        <v>0.64050738759239223</v>
      </c>
      <c r="I1004">
        <f t="shared" si="139"/>
        <v>-4.9105898097750081E-2</v>
      </c>
      <c r="J1004" s="2"/>
    </row>
    <row r="1005" spans="1:11" x14ac:dyDescent="0.3">
      <c r="A1005">
        <v>2001</v>
      </c>
      <c r="B1005" t="s">
        <v>12</v>
      </c>
      <c r="C1005">
        <v>2005</v>
      </c>
      <c r="D1005">
        <v>121</v>
      </c>
      <c r="E1005">
        <v>0</v>
      </c>
      <c r="F1005">
        <v>2</v>
      </c>
      <c r="G1005">
        <v>1244.148766</v>
      </c>
      <c r="H1005">
        <v>0.76971637795265502</v>
      </c>
      <c r="I1005">
        <f t="shared" si="139"/>
        <v>1.6787196979103391</v>
      </c>
      <c r="J1005" s="2"/>
    </row>
    <row r="1006" spans="1:11" x14ac:dyDescent="0.3">
      <c r="A1006">
        <v>2001</v>
      </c>
      <c r="B1006" t="s">
        <v>12</v>
      </c>
      <c r="C1006">
        <v>2005</v>
      </c>
      <c r="D1006">
        <v>122</v>
      </c>
      <c r="E1006">
        <v>1</v>
      </c>
      <c r="F1006">
        <v>2</v>
      </c>
      <c r="G1006">
        <v>1230.1792820000001</v>
      </c>
      <c r="H1006">
        <v>0.74473158171591403</v>
      </c>
      <c r="I1006">
        <f t="shared" si="139"/>
        <v>0.68568477254932292</v>
      </c>
      <c r="J1006" s="2"/>
    </row>
    <row r="1007" spans="1:11" x14ac:dyDescent="0.3">
      <c r="A1007">
        <v>2001</v>
      </c>
      <c r="B1007" t="s">
        <v>12</v>
      </c>
      <c r="C1007">
        <v>2005</v>
      </c>
      <c r="D1007">
        <v>123</v>
      </c>
      <c r="E1007">
        <v>2</v>
      </c>
      <c r="F1007">
        <v>2</v>
      </c>
      <c r="G1007">
        <v>1223.3047799999999</v>
      </c>
      <c r="H1007">
        <v>0.728343109097913</v>
      </c>
      <c r="I1007">
        <f t="shared" si="139"/>
        <v>0.19700383197454618</v>
      </c>
      <c r="J1007" s="2"/>
    </row>
    <row r="1008" spans="1:11" x14ac:dyDescent="0.3">
      <c r="A1008">
        <v>2001</v>
      </c>
      <c r="B1008" t="s">
        <v>12</v>
      </c>
      <c r="C1008">
        <v>2005</v>
      </c>
      <c r="D1008">
        <v>124</v>
      </c>
      <c r="E1008">
        <v>3</v>
      </c>
      <c r="F1008">
        <v>2</v>
      </c>
      <c r="G1008">
        <v>1216.4089120000001</v>
      </c>
      <c r="H1008">
        <v>0.71562149336929659</v>
      </c>
      <c r="I1008">
        <f t="shared" si="139"/>
        <v>-0.29319593236029079</v>
      </c>
      <c r="J1008" s="2"/>
    </row>
    <row r="1009" spans="1:11" x14ac:dyDescent="0.3">
      <c r="A1009">
        <v>2001</v>
      </c>
      <c r="B1009" t="s">
        <v>12</v>
      </c>
      <c r="C1009">
        <v>2005</v>
      </c>
      <c r="D1009">
        <v>125</v>
      </c>
      <c r="E1009">
        <v>4</v>
      </c>
      <c r="F1009">
        <v>2</v>
      </c>
      <c r="G1009">
        <v>1210.0374340000001</v>
      </c>
      <c r="H1009">
        <v>0.70475731349451931</v>
      </c>
      <c r="I1009">
        <f t="shared" si="139"/>
        <v>-0.74611890218289822</v>
      </c>
      <c r="J1009" s="2"/>
    </row>
    <row r="1010" spans="1:11" x14ac:dyDescent="0.3">
      <c r="A1010">
        <v>2001</v>
      </c>
      <c r="B1010" t="s">
        <v>12</v>
      </c>
      <c r="C1010">
        <v>2005</v>
      </c>
      <c r="D1010">
        <v>126</v>
      </c>
      <c r="E1010">
        <v>5</v>
      </c>
      <c r="F1010">
        <v>2</v>
      </c>
      <c r="G1010">
        <v>1203.7271169999999</v>
      </c>
      <c r="H1010">
        <v>0.69508292735242916</v>
      </c>
      <c r="I1010">
        <f t="shared" si="139"/>
        <v>-1.1946941803463247</v>
      </c>
      <c r="J1010" s="2"/>
    </row>
    <row r="1011" spans="1:11" x14ac:dyDescent="0.3">
      <c r="A1011">
        <v>2001</v>
      </c>
      <c r="B1011" t="s">
        <v>12</v>
      </c>
      <c r="C1011">
        <v>2005</v>
      </c>
      <c r="D1011">
        <v>127</v>
      </c>
      <c r="E1011">
        <v>6</v>
      </c>
      <c r="F1011">
        <v>2</v>
      </c>
      <c r="G1011">
        <v>1197.8104209999999</v>
      </c>
      <c r="H1011">
        <v>0.68664526288434968</v>
      </c>
      <c r="I1011">
        <f t="shared" si="139"/>
        <v>-1.6152885108701893</v>
      </c>
      <c r="J1011" s="2"/>
    </row>
    <row r="1012" spans="1:11" x14ac:dyDescent="0.3">
      <c r="A1012">
        <v>2006</v>
      </c>
      <c r="B1012" t="s">
        <v>12</v>
      </c>
      <c r="C1012">
        <v>2005</v>
      </c>
      <c r="D1012">
        <v>118</v>
      </c>
      <c r="E1012">
        <v>-3</v>
      </c>
      <c r="F1012">
        <v>2</v>
      </c>
      <c r="G1012">
        <v>1386.249601</v>
      </c>
      <c r="H1012">
        <v>0.65215982932923988</v>
      </c>
      <c r="I1012">
        <f>(G1012-AVERAGE(G$1012:G$1021))/_xlfn.STDEV.S(G$1012:G$1021)</f>
        <v>0.81978294393985429</v>
      </c>
      <c r="J1012" s="2">
        <f>MAX(I1012:I1021)/(1-MAX(H1012:H1021))</f>
        <v>7.347253654673958</v>
      </c>
      <c r="K1012">
        <f>MAX(G1015:G1021)-AVERAGE(G1012:G1014)</f>
        <v>18.466081999999915</v>
      </c>
    </row>
    <row r="1013" spans="1:11" x14ac:dyDescent="0.3">
      <c r="A1013">
        <v>2006</v>
      </c>
      <c r="B1013" t="s">
        <v>12</v>
      </c>
      <c r="C1013">
        <v>2005</v>
      </c>
      <c r="D1013">
        <v>119</v>
      </c>
      <c r="E1013">
        <v>-2</v>
      </c>
      <c r="F1013">
        <v>2</v>
      </c>
      <c r="G1013">
        <v>1380.5089290000001</v>
      </c>
      <c r="H1013">
        <v>0.64565816061103498</v>
      </c>
      <c r="I1013">
        <f t="shared" ref="I1013:I1021" si="140">(G1013-AVERAGE(G$1012:G$1021))/_xlfn.STDEV.S(G$1012:G$1021)</f>
        <v>0.41263734050443113</v>
      </c>
      <c r="J1013" s="2"/>
    </row>
    <row r="1014" spans="1:11" x14ac:dyDescent="0.3">
      <c r="A1014">
        <v>2006</v>
      </c>
      <c r="B1014" t="s">
        <v>12</v>
      </c>
      <c r="C1014">
        <v>2005</v>
      </c>
      <c r="D1014">
        <v>120</v>
      </c>
      <c r="E1014">
        <v>-1</v>
      </c>
      <c r="F1014">
        <v>2</v>
      </c>
      <c r="G1014">
        <v>1373.8702940000001</v>
      </c>
      <c r="H1014">
        <v>0.63941660226719876</v>
      </c>
      <c r="I1014">
        <f t="shared" si="140"/>
        <v>-5.8194480763632095E-2</v>
      </c>
      <c r="J1014" s="2"/>
    </row>
    <row r="1015" spans="1:11" x14ac:dyDescent="0.3">
      <c r="A1015">
        <v>2006</v>
      </c>
      <c r="B1015" t="s">
        <v>12</v>
      </c>
      <c r="C1015">
        <v>2005</v>
      </c>
      <c r="D1015">
        <v>121</v>
      </c>
      <c r="E1015">
        <v>0</v>
      </c>
      <c r="F1015">
        <v>2</v>
      </c>
      <c r="G1015">
        <v>1398.67569</v>
      </c>
      <c r="H1015">
        <v>0.76847426701796528</v>
      </c>
      <c r="I1015">
        <f t="shared" si="140"/>
        <v>1.7010782878033215</v>
      </c>
      <c r="J1015" s="2"/>
    </row>
    <row r="1016" spans="1:11" x14ac:dyDescent="0.3">
      <c r="A1016">
        <v>2006</v>
      </c>
      <c r="B1016" t="s">
        <v>12</v>
      </c>
      <c r="C1016">
        <v>2005</v>
      </c>
      <c r="D1016">
        <v>122</v>
      </c>
      <c r="E1016">
        <v>1</v>
      </c>
      <c r="F1016">
        <v>2</v>
      </c>
      <c r="G1016">
        <v>1384.7357010000001</v>
      </c>
      <c r="H1016">
        <v>0.74356570405910483</v>
      </c>
      <c r="I1016">
        <f t="shared" si="140"/>
        <v>0.71241263449857883</v>
      </c>
      <c r="J1016" s="2"/>
    </row>
    <row r="1017" spans="1:11" x14ac:dyDescent="0.3">
      <c r="A1017">
        <v>2006</v>
      </c>
      <c r="B1017" t="s">
        <v>12</v>
      </c>
      <c r="C1017">
        <v>2005</v>
      </c>
      <c r="D1017">
        <v>123</v>
      </c>
      <c r="E1017">
        <v>2</v>
      </c>
      <c r="F1017">
        <v>2</v>
      </c>
      <c r="G1017">
        <v>1377.930619</v>
      </c>
      <c r="H1017">
        <v>0.7272080318534534</v>
      </c>
      <c r="I1017">
        <f t="shared" si="140"/>
        <v>0.22977589487687308</v>
      </c>
      <c r="J1017" s="2"/>
    </row>
    <row r="1018" spans="1:11" x14ac:dyDescent="0.3">
      <c r="A1018">
        <v>2006</v>
      </c>
      <c r="B1018" t="s">
        <v>12</v>
      </c>
      <c r="C1018">
        <v>2005</v>
      </c>
      <c r="D1018">
        <v>124</v>
      </c>
      <c r="E1018">
        <v>3</v>
      </c>
      <c r="F1018">
        <v>2</v>
      </c>
      <c r="G1018">
        <v>1370.99452</v>
      </c>
      <c r="H1018">
        <v>0.71449713977980933</v>
      </c>
      <c r="I1018">
        <f t="shared" si="140"/>
        <v>-0.26215296168258334</v>
      </c>
      <c r="J1018" s="2"/>
    </row>
    <row r="1019" spans="1:11" x14ac:dyDescent="0.3">
      <c r="A1019">
        <v>2006</v>
      </c>
      <c r="B1019" t="s">
        <v>12</v>
      </c>
      <c r="C1019">
        <v>2005</v>
      </c>
      <c r="D1019">
        <v>125</v>
      </c>
      <c r="E1019">
        <v>4</v>
      </c>
      <c r="F1019">
        <v>2</v>
      </c>
      <c r="G1019">
        <v>1364.471603</v>
      </c>
      <c r="H1019">
        <v>0.70363323454693916</v>
      </c>
      <c r="I1019">
        <f t="shared" si="140"/>
        <v>-0.72477771678516156</v>
      </c>
      <c r="J1019" s="2"/>
    </row>
    <row r="1020" spans="1:11" x14ac:dyDescent="0.3">
      <c r="A1020">
        <v>2006</v>
      </c>
      <c r="B1020" t="s">
        <v>12</v>
      </c>
      <c r="C1020">
        <v>2005</v>
      </c>
      <c r="D1020">
        <v>126</v>
      </c>
      <c r="E1020">
        <v>5</v>
      </c>
      <c r="F1020">
        <v>2</v>
      </c>
      <c r="G1020">
        <v>1357.8921789999999</v>
      </c>
      <c r="H1020">
        <v>0.6939536150638983</v>
      </c>
      <c r="I1020">
        <f t="shared" si="140"/>
        <v>-1.1914101170925746</v>
      </c>
      <c r="J1020" s="2"/>
    </row>
    <row r="1021" spans="1:11" x14ac:dyDescent="0.3">
      <c r="A1021">
        <v>2006</v>
      </c>
      <c r="B1021" t="s">
        <v>12</v>
      </c>
      <c r="C1021">
        <v>2005</v>
      </c>
      <c r="D1021">
        <v>127</v>
      </c>
      <c r="E1021">
        <v>6</v>
      </c>
      <c r="F1021">
        <v>2</v>
      </c>
      <c r="G1021">
        <v>1351.5791099999999</v>
      </c>
      <c r="H1021">
        <v>0.68551000284050412</v>
      </c>
      <c r="I1021">
        <f t="shared" si="140"/>
        <v>-1.6391518252993009</v>
      </c>
      <c r="J1021" s="2"/>
    </row>
    <row r="1022" spans="1:11" x14ac:dyDescent="0.3">
      <c r="A1022">
        <v>2011</v>
      </c>
      <c r="B1022" t="s">
        <v>12</v>
      </c>
      <c r="C1022">
        <v>2005</v>
      </c>
      <c r="D1022">
        <v>118</v>
      </c>
      <c r="E1022">
        <v>-3</v>
      </c>
      <c r="F1022">
        <v>2</v>
      </c>
      <c r="G1022">
        <v>1653.2935130000001</v>
      </c>
      <c r="H1022">
        <v>0.67003070630609196</v>
      </c>
      <c r="I1022">
        <f>(G1022-AVERAGE(G$1022:G$1031))/_xlfn.STDEV.S(G$1022:G$1031)</f>
        <v>0.7409024423295455</v>
      </c>
      <c r="J1022" s="2">
        <f>MAX(I1022:I1031)/(1-MAX(H1022:H1031))</f>
        <v>8.3376536242935515</v>
      </c>
      <c r="K1022">
        <f>MAX(G1025:G1031)-AVERAGE(G1022:G1024)</f>
        <v>23.582186333333539</v>
      </c>
    </row>
    <row r="1023" spans="1:11" x14ac:dyDescent="0.3">
      <c r="A1023">
        <v>2011</v>
      </c>
      <c r="B1023" t="s">
        <v>12</v>
      </c>
      <c r="C1023">
        <v>2005</v>
      </c>
      <c r="D1023">
        <v>119</v>
      </c>
      <c r="E1023">
        <v>-2</v>
      </c>
      <c r="F1023">
        <v>2</v>
      </c>
      <c r="G1023">
        <v>1647.3177229999999</v>
      </c>
      <c r="H1023">
        <v>0.66396239506188681</v>
      </c>
      <c r="I1023">
        <f t="shared" ref="I1023:I1031" si="141">(G1023-AVERAGE(G$1022:G$1031))/_xlfn.STDEV.S(G$1022:G$1031)</f>
        <v>0.37217811609633228</v>
      </c>
      <c r="J1023" s="2"/>
    </row>
    <row r="1024" spans="1:11" x14ac:dyDescent="0.3">
      <c r="A1024">
        <v>2011</v>
      </c>
      <c r="B1024" t="s">
        <v>12</v>
      </c>
      <c r="C1024">
        <v>2005</v>
      </c>
      <c r="D1024">
        <v>120</v>
      </c>
      <c r="E1024">
        <v>-1</v>
      </c>
      <c r="F1024">
        <v>2</v>
      </c>
      <c r="G1024">
        <v>1640.301256</v>
      </c>
      <c r="H1024">
        <v>0.65814186054742707</v>
      </c>
      <c r="I1024">
        <f t="shared" si="141"/>
        <v>-6.0759130211262863E-2</v>
      </c>
      <c r="J1024" s="2"/>
    </row>
    <row r="1025" spans="1:11" x14ac:dyDescent="0.3">
      <c r="A1025">
        <v>2011</v>
      </c>
      <c r="B1025" t="s">
        <v>12</v>
      </c>
      <c r="C1025">
        <v>2005</v>
      </c>
      <c r="D1025">
        <v>121</v>
      </c>
      <c r="E1025">
        <v>0</v>
      </c>
      <c r="F1025">
        <v>2</v>
      </c>
      <c r="G1025">
        <v>1670.553017</v>
      </c>
      <c r="H1025">
        <v>0.78340836053085894</v>
      </c>
      <c r="I1025">
        <f t="shared" si="141"/>
        <v>1.8058660678115661</v>
      </c>
      <c r="J1025" s="2"/>
    </row>
    <row r="1026" spans="1:11" x14ac:dyDescent="0.3">
      <c r="A1026">
        <v>2011</v>
      </c>
      <c r="B1026" t="s">
        <v>12</v>
      </c>
      <c r="C1026">
        <v>2005</v>
      </c>
      <c r="D1026">
        <v>122</v>
      </c>
      <c r="E1026">
        <v>1</v>
      </c>
      <c r="F1026">
        <v>2</v>
      </c>
      <c r="G1026">
        <v>1652.419386</v>
      </c>
      <c r="H1026">
        <v>0.75729468969675262</v>
      </c>
      <c r="I1026">
        <f t="shared" si="141"/>
        <v>0.6869661612491752</v>
      </c>
      <c r="J1026" s="2"/>
    </row>
    <row r="1027" spans="1:11" x14ac:dyDescent="0.3">
      <c r="A1027">
        <v>2011</v>
      </c>
      <c r="B1027" t="s">
        <v>12</v>
      </c>
      <c r="C1027">
        <v>2005</v>
      </c>
      <c r="D1027">
        <v>123</v>
      </c>
      <c r="E1027">
        <v>2</v>
      </c>
      <c r="F1027">
        <v>2</v>
      </c>
      <c r="G1027">
        <v>1644.712282</v>
      </c>
      <c r="H1027">
        <v>0.74082261222078405</v>
      </c>
      <c r="I1027">
        <f t="shared" si="141"/>
        <v>0.21141452211707057</v>
      </c>
      <c r="J1027" s="2"/>
    </row>
    <row r="1028" spans="1:11" x14ac:dyDescent="0.3">
      <c r="A1028">
        <v>2011</v>
      </c>
      <c r="B1028" t="s">
        <v>12</v>
      </c>
      <c r="C1028">
        <v>2005</v>
      </c>
      <c r="D1028">
        <v>124</v>
      </c>
      <c r="E1028">
        <v>3</v>
      </c>
      <c r="F1028">
        <v>2</v>
      </c>
      <c r="G1028">
        <v>1637.0617400000001</v>
      </c>
      <c r="H1028">
        <v>0.72829270464704432</v>
      </c>
      <c r="I1028">
        <f t="shared" si="141"/>
        <v>-0.2606470704537458</v>
      </c>
      <c r="J1028" s="2"/>
    </row>
    <row r="1029" spans="1:11" x14ac:dyDescent="0.3">
      <c r="A1029">
        <v>2011</v>
      </c>
      <c r="B1029" t="s">
        <v>12</v>
      </c>
      <c r="C1029">
        <v>2005</v>
      </c>
      <c r="D1029">
        <v>125</v>
      </c>
      <c r="E1029">
        <v>4</v>
      </c>
      <c r="F1029">
        <v>2</v>
      </c>
      <c r="G1029">
        <v>1629.595051</v>
      </c>
      <c r="H1029">
        <v>0.71771319961122737</v>
      </c>
      <c r="I1029">
        <f t="shared" si="141"/>
        <v>-0.72136437657024088</v>
      </c>
      <c r="J1029" s="2"/>
    </row>
    <row r="1030" spans="1:11" x14ac:dyDescent="0.3">
      <c r="A1030">
        <v>2011</v>
      </c>
      <c r="B1030" t="s">
        <v>12</v>
      </c>
      <c r="C1030">
        <v>2005</v>
      </c>
      <c r="D1030">
        <v>126</v>
      </c>
      <c r="E1030">
        <v>5</v>
      </c>
      <c r="F1030">
        <v>2</v>
      </c>
      <c r="G1030">
        <v>1622.31069</v>
      </c>
      <c r="H1030">
        <v>0.70841355982719523</v>
      </c>
      <c r="I1030">
        <f t="shared" si="141"/>
        <v>-1.1708314933471704</v>
      </c>
      <c r="J1030" s="2"/>
    </row>
    <row r="1031" spans="1:11" x14ac:dyDescent="0.3">
      <c r="A1031">
        <v>2011</v>
      </c>
      <c r="B1031" t="s">
        <v>12</v>
      </c>
      <c r="C1031">
        <v>2005</v>
      </c>
      <c r="D1031">
        <v>127</v>
      </c>
      <c r="E1031">
        <v>6</v>
      </c>
      <c r="F1031">
        <v>2</v>
      </c>
      <c r="G1031">
        <v>1615.294928</v>
      </c>
      <c r="H1031">
        <v>0.70035373084081054</v>
      </c>
      <c r="I1031">
        <f t="shared" si="141"/>
        <v>-1.6037252390213821</v>
      </c>
      <c r="J1031" s="2"/>
    </row>
    <row r="1032" spans="1:11" x14ac:dyDescent="0.3">
      <c r="A1032">
        <v>2016</v>
      </c>
      <c r="B1032" t="s">
        <v>12</v>
      </c>
      <c r="C1032">
        <v>2005</v>
      </c>
      <c r="D1032">
        <v>118</v>
      </c>
      <c r="E1032">
        <v>-3</v>
      </c>
      <c r="F1032">
        <v>2</v>
      </c>
      <c r="G1032">
        <v>1660.9280960000001</v>
      </c>
      <c r="H1032">
        <v>0.67032759721884938</v>
      </c>
      <c r="I1032">
        <f>(G1032-AVERAGE(G$1032:G$1041))/_xlfn.STDEV.S(G$1032:G$1041)</f>
        <v>0.71864161148877781</v>
      </c>
      <c r="J1032" s="2">
        <f>MAX(I1032:I1041)/(1-MAX(H1032:H1041))</f>
        <v>8.4757152293104223</v>
      </c>
      <c r="K1032">
        <f>MAX(G1035:G1041)-AVERAGE(G1032:G1034)</f>
        <v>24.015219666666326</v>
      </c>
    </row>
    <row r="1033" spans="1:11" x14ac:dyDescent="0.3">
      <c r="A1033">
        <v>2016</v>
      </c>
      <c r="B1033" t="s">
        <v>12</v>
      </c>
      <c r="C1033">
        <v>2005</v>
      </c>
      <c r="D1033">
        <v>119</v>
      </c>
      <c r="E1033">
        <v>-2</v>
      </c>
      <c r="F1033">
        <v>2</v>
      </c>
      <c r="G1033">
        <v>1655.0391810000001</v>
      </c>
      <c r="H1033">
        <v>0.66427001826476195</v>
      </c>
      <c r="I1033">
        <f t="shared" ref="I1033:I1041" si="142">(G1033-AVERAGE(G$1032:G$1041))/_xlfn.STDEV.S(G$1032:G$1041)</f>
        <v>0.3488412992028917</v>
      </c>
      <c r="J1033" s="2"/>
    </row>
    <row r="1034" spans="1:11" x14ac:dyDescent="0.3">
      <c r="A1034">
        <v>2016</v>
      </c>
      <c r="B1034" t="s">
        <v>12</v>
      </c>
      <c r="C1034">
        <v>2005</v>
      </c>
      <c r="D1034">
        <v>120</v>
      </c>
      <c r="E1034">
        <v>-1</v>
      </c>
      <c r="F1034">
        <v>2</v>
      </c>
      <c r="G1034">
        <v>1648.1145140000001</v>
      </c>
      <c r="H1034">
        <v>0.65846773911195555</v>
      </c>
      <c r="I1034">
        <f t="shared" si="142"/>
        <v>-8.6000096720766792E-2</v>
      </c>
      <c r="J1034" s="2"/>
    </row>
    <row r="1035" spans="1:11" x14ac:dyDescent="0.3">
      <c r="A1035">
        <v>2016</v>
      </c>
      <c r="B1035" t="s">
        <v>12</v>
      </c>
      <c r="C1035">
        <v>2005</v>
      </c>
      <c r="D1035">
        <v>121</v>
      </c>
      <c r="E1035">
        <v>0</v>
      </c>
      <c r="F1035">
        <v>2</v>
      </c>
      <c r="G1035">
        <v>1678.7091499999999</v>
      </c>
      <c r="H1035">
        <v>0.78347305840581527</v>
      </c>
      <c r="I1035">
        <f t="shared" si="142"/>
        <v>1.83522069642584</v>
      </c>
      <c r="J1035" s="2"/>
    </row>
    <row r="1036" spans="1:11" x14ac:dyDescent="0.3">
      <c r="A1036">
        <v>2016</v>
      </c>
      <c r="B1036" t="s">
        <v>12</v>
      </c>
      <c r="C1036">
        <v>2005</v>
      </c>
      <c r="D1036">
        <v>122</v>
      </c>
      <c r="E1036">
        <v>1</v>
      </c>
      <c r="F1036">
        <v>2</v>
      </c>
      <c r="G1036">
        <v>1660.548722</v>
      </c>
      <c r="H1036">
        <v>0.75737361342024834</v>
      </c>
      <c r="I1036">
        <f t="shared" si="142"/>
        <v>0.69481844140172755</v>
      </c>
      <c r="J1036" s="2"/>
    </row>
    <row r="1037" spans="1:11" x14ac:dyDescent="0.3">
      <c r="A1037">
        <v>2016</v>
      </c>
      <c r="B1037" t="s">
        <v>12</v>
      </c>
      <c r="C1037">
        <v>2005</v>
      </c>
      <c r="D1037">
        <v>123</v>
      </c>
      <c r="E1037">
        <v>2</v>
      </c>
      <c r="F1037">
        <v>2</v>
      </c>
      <c r="G1037">
        <v>1652.911212</v>
      </c>
      <c r="H1037">
        <v>0.7408933725877821</v>
      </c>
      <c r="I1037">
        <f t="shared" si="142"/>
        <v>0.21521335573032843</v>
      </c>
      <c r="J1037" s="2"/>
    </row>
    <row r="1038" spans="1:11" x14ac:dyDescent="0.3">
      <c r="A1038">
        <v>2016</v>
      </c>
      <c r="B1038" t="s">
        <v>12</v>
      </c>
      <c r="C1038">
        <v>2005</v>
      </c>
      <c r="D1038">
        <v>124</v>
      </c>
      <c r="E1038">
        <v>3</v>
      </c>
      <c r="F1038">
        <v>2</v>
      </c>
      <c r="G1038">
        <v>1645.3808369999999</v>
      </c>
      <c r="H1038">
        <v>0.72837072606426823</v>
      </c>
      <c r="I1038">
        <f t="shared" si="142"/>
        <v>-0.25766408037290101</v>
      </c>
      <c r="J1038" s="2"/>
    </row>
    <row r="1039" spans="1:11" x14ac:dyDescent="0.3">
      <c r="A1039">
        <v>2016</v>
      </c>
      <c r="B1039" t="s">
        <v>12</v>
      </c>
      <c r="C1039">
        <v>2005</v>
      </c>
      <c r="D1039">
        <v>125</v>
      </c>
      <c r="E1039">
        <v>4</v>
      </c>
      <c r="F1039">
        <v>2</v>
      </c>
      <c r="G1039">
        <v>1638.058452</v>
      </c>
      <c r="H1039">
        <v>0.71781555079421888</v>
      </c>
      <c r="I1039">
        <f t="shared" si="142"/>
        <v>-0.71748057622612138</v>
      </c>
      <c r="J1039" s="2"/>
    </row>
    <row r="1040" spans="1:11" x14ac:dyDescent="0.3">
      <c r="A1040">
        <v>2016</v>
      </c>
      <c r="B1040" t="s">
        <v>12</v>
      </c>
      <c r="C1040">
        <v>2005</v>
      </c>
      <c r="D1040">
        <v>126</v>
      </c>
      <c r="E1040">
        <v>5</v>
      </c>
      <c r="F1040">
        <v>2</v>
      </c>
      <c r="G1040">
        <v>1630.963463</v>
      </c>
      <c r="H1040">
        <v>0.70853132651606787</v>
      </c>
      <c r="I1040">
        <f t="shared" si="142"/>
        <v>-1.1630175126337461</v>
      </c>
      <c r="J1040" s="2"/>
    </row>
    <row r="1041" spans="1:11" x14ac:dyDescent="0.3">
      <c r="A1041">
        <v>2016</v>
      </c>
      <c r="B1041" t="s">
        <v>12</v>
      </c>
      <c r="C1041">
        <v>2005</v>
      </c>
      <c r="D1041">
        <v>127</v>
      </c>
      <c r="E1041">
        <v>6</v>
      </c>
      <c r="F1041">
        <v>2</v>
      </c>
      <c r="G1041">
        <v>1624.1866680000001</v>
      </c>
      <c r="H1041">
        <v>0.70049027773104666</v>
      </c>
      <c r="I1041">
        <f t="shared" si="142"/>
        <v>-1.5885731382961015</v>
      </c>
      <c r="J1041" s="2"/>
    </row>
    <row r="1042" spans="1:11" x14ac:dyDescent="0.3">
      <c r="A1042">
        <v>2001</v>
      </c>
      <c r="B1042" t="s">
        <v>12</v>
      </c>
      <c r="C1042">
        <v>2005</v>
      </c>
      <c r="D1042">
        <v>118</v>
      </c>
      <c r="E1042">
        <v>-3</v>
      </c>
      <c r="F1042">
        <v>3</v>
      </c>
      <c r="G1042">
        <v>715.68759090000003</v>
      </c>
      <c r="H1042">
        <v>0.59874717798084021</v>
      </c>
      <c r="I1042">
        <f>(G1042-AVERAGE(G$1042:G$1051))/_xlfn.STDEV.S(G$1042:G$1051)</f>
        <v>-1.443814273249155</v>
      </c>
      <c r="J1042" s="2">
        <f>MAX(I1042:I1051)/(1-MAX(H1042:H1051))</f>
        <v>4.5803152535794114</v>
      </c>
      <c r="K1042">
        <f>MAX(G1045:G1051)-AVERAGE(G1042:G1044)</f>
        <v>81.524783366666611</v>
      </c>
    </row>
    <row r="1043" spans="1:11" x14ac:dyDescent="0.3">
      <c r="A1043">
        <v>2001</v>
      </c>
      <c r="B1043" t="s">
        <v>12</v>
      </c>
      <c r="C1043">
        <v>2005</v>
      </c>
      <c r="D1043">
        <v>119</v>
      </c>
      <c r="E1043">
        <v>-2</v>
      </c>
      <c r="F1043">
        <v>3</v>
      </c>
      <c r="G1043">
        <v>719.72076089999996</v>
      </c>
      <c r="H1043">
        <v>0.59016079122998888</v>
      </c>
      <c r="I1043">
        <f t="shared" ref="I1043:I1051" si="143">(G1043-AVERAGE(G$1042:G$1051))/_xlfn.STDEV.S(G$1042:G$1051)</f>
        <v>-1.3135481993951599</v>
      </c>
      <c r="J1043" s="2"/>
    </row>
    <row r="1044" spans="1:11" x14ac:dyDescent="0.3">
      <c r="A1044">
        <v>2001</v>
      </c>
      <c r="B1044" t="s">
        <v>12</v>
      </c>
      <c r="C1044">
        <v>2005</v>
      </c>
      <c r="D1044">
        <v>120</v>
      </c>
      <c r="E1044">
        <v>-1</v>
      </c>
      <c r="F1044">
        <v>3</v>
      </c>
      <c r="G1044">
        <v>724.24000209999997</v>
      </c>
      <c r="H1044">
        <v>0.58179958812182853</v>
      </c>
      <c r="I1044">
        <f t="shared" si="143"/>
        <v>-1.167582666595097</v>
      </c>
      <c r="J1044" s="2"/>
    </row>
    <row r="1045" spans="1:11" x14ac:dyDescent="0.3">
      <c r="A1045">
        <v>2001</v>
      </c>
      <c r="B1045" t="s">
        <v>12</v>
      </c>
      <c r="C1045">
        <v>2005</v>
      </c>
      <c r="D1045">
        <v>121</v>
      </c>
      <c r="E1045">
        <v>0</v>
      </c>
      <c r="F1045">
        <v>3</v>
      </c>
      <c r="G1045">
        <v>758.44172470000001</v>
      </c>
      <c r="H1045">
        <v>0.71075615881099585</v>
      </c>
      <c r="I1045">
        <f t="shared" si="143"/>
        <v>-6.2912116594590686E-2</v>
      </c>
      <c r="J1045" s="2"/>
    </row>
    <row r="1046" spans="1:11" x14ac:dyDescent="0.3">
      <c r="A1046">
        <v>2001</v>
      </c>
      <c r="B1046" t="s">
        <v>12</v>
      </c>
      <c r="C1046">
        <v>2005</v>
      </c>
      <c r="D1046">
        <v>122</v>
      </c>
      <c r="E1046">
        <v>1</v>
      </c>
      <c r="F1046">
        <v>3</v>
      </c>
      <c r="G1046">
        <v>761.42382190000001</v>
      </c>
      <c r="H1046">
        <v>0.69322634359732982</v>
      </c>
      <c r="I1046">
        <f t="shared" si="143"/>
        <v>3.3405691505489159E-2</v>
      </c>
      <c r="J1046" s="2"/>
    </row>
    <row r="1047" spans="1:11" x14ac:dyDescent="0.3">
      <c r="A1047">
        <v>2001</v>
      </c>
      <c r="B1047" t="s">
        <v>12</v>
      </c>
      <c r="C1047">
        <v>2005</v>
      </c>
      <c r="D1047">
        <v>123</v>
      </c>
      <c r="E1047">
        <v>2</v>
      </c>
      <c r="F1047">
        <v>3</v>
      </c>
      <c r="G1047">
        <v>768.88328509999997</v>
      </c>
      <c r="H1047">
        <v>0.68061616413650061</v>
      </c>
      <c r="I1047">
        <f t="shared" si="143"/>
        <v>0.27433651865196984</v>
      </c>
      <c r="J1047" s="2"/>
    </row>
    <row r="1048" spans="1:11" x14ac:dyDescent="0.3">
      <c r="A1048">
        <v>2001</v>
      </c>
      <c r="B1048" t="s">
        <v>12</v>
      </c>
      <c r="C1048">
        <v>2005</v>
      </c>
      <c r="D1048">
        <v>124</v>
      </c>
      <c r="E1048">
        <v>3</v>
      </c>
      <c r="F1048">
        <v>3</v>
      </c>
      <c r="G1048">
        <v>776.47705069999995</v>
      </c>
      <c r="H1048">
        <v>0.66950285350460381</v>
      </c>
      <c r="I1048">
        <f t="shared" si="143"/>
        <v>0.51960513626033833</v>
      </c>
      <c r="J1048" s="2"/>
    </row>
    <row r="1049" spans="1:11" x14ac:dyDescent="0.3">
      <c r="A1049">
        <v>2001</v>
      </c>
      <c r="B1049" t="s">
        <v>12</v>
      </c>
      <c r="C1049">
        <v>2005</v>
      </c>
      <c r="D1049">
        <v>125</v>
      </c>
      <c r="E1049">
        <v>4</v>
      </c>
      <c r="F1049">
        <v>3</v>
      </c>
      <c r="G1049">
        <v>784.63082540000005</v>
      </c>
      <c r="H1049">
        <v>0.65884370108445489</v>
      </c>
      <c r="I1049">
        <f t="shared" si="143"/>
        <v>0.78296130950844578</v>
      </c>
      <c r="J1049" s="2"/>
    </row>
    <row r="1050" spans="1:11" x14ac:dyDescent="0.3">
      <c r="A1050">
        <v>2001</v>
      </c>
      <c r="B1050" t="s">
        <v>12</v>
      </c>
      <c r="C1050">
        <v>2005</v>
      </c>
      <c r="D1050">
        <v>126</v>
      </c>
      <c r="E1050">
        <v>5</v>
      </c>
      <c r="F1050">
        <v>3</v>
      </c>
      <c r="G1050">
        <v>792.98284779999994</v>
      </c>
      <c r="H1050">
        <v>0.64844436335953926</v>
      </c>
      <c r="I1050">
        <f t="shared" si="143"/>
        <v>1.0527206221058885</v>
      </c>
      <c r="J1050" s="2"/>
    </row>
    <row r="1051" spans="1:11" x14ac:dyDescent="0.3">
      <c r="A1051">
        <v>2001</v>
      </c>
      <c r="B1051" t="s">
        <v>12</v>
      </c>
      <c r="C1051">
        <v>2005</v>
      </c>
      <c r="D1051">
        <v>127</v>
      </c>
      <c r="E1051">
        <v>6</v>
      </c>
      <c r="F1051">
        <v>3</v>
      </c>
      <c r="G1051">
        <v>801.40756799999997</v>
      </c>
      <c r="H1051">
        <v>0.63910366231132121</v>
      </c>
      <c r="I1051">
        <f t="shared" si="143"/>
        <v>1.3248279778018965</v>
      </c>
      <c r="J1051" s="2"/>
    </row>
    <row r="1052" spans="1:11" x14ac:dyDescent="0.3">
      <c r="A1052">
        <v>2006</v>
      </c>
      <c r="B1052" t="s">
        <v>12</v>
      </c>
      <c r="C1052">
        <v>2005</v>
      </c>
      <c r="D1052">
        <v>118</v>
      </c>
      <c r="E1052">
        <v>-3</v>
      </c>
      <c r="F1052">
        <v>3</v>
      </c>
      <c r="G1052">
        <v>805.88926030000005</v>
      </c>
      <c r="H1052">
        <v>0.60018497536934556</v>
      </c>
      <c r="I1052">
        <f>(G1052-AVERAGE(G$1052:G$1061))/_xlfn.STDEV.S(G$1052:G$1061)</f>
        <v>-1.4399696233122599</v>
      </c>
      <c r="J1052" s="2">
        <f>MAX(I1052:I1061)/(1-MAX(H1052:H1061))</f>
        <v>4.6037554884784067</v>
      </c>
      <c r="K1052">
        <f>MAX(G1055:G1061)-AVERAGE(G1052:G1054)</f>
        <v>81.495232966666663</v>
      </c>
    </row>
    <row r="1053" spans="1:11" x14ac:dyDescent="0.3">
      <c r="A1053">
        <v>2006</v>
      </c>
      <c r="B1053" t="s">
        <v>12</v>
      </c>
      <c r="C1053">
        <v>2005</v>
      </c>
      <c r="D1053">
        <v>119</v>
      </c>
      <c r="E1053">
        <v>-2</v>
      </c>
      <c r="F1053">
        <v>3</v>
      </c>
      <c r="G1053">
        <v>809.78075799999999</v>
      </c>
      <c r="H1053">
        <v>0.5916196776642686</v>
      </c>
      <c r="I1053">
        <f t="shared" ref="I1053:I1061" si="144">(G1053-AVERAGE(G$1052:G$1061))/_xlfn.STDEV.S(G$1052:G$1061)</f>
        <v>-1.3141084763138022</v>
      </c>
      <c r="J1053" s="2"/>
    </row>
    <row r="1054" spans="1:11" x14ac:dyDescent="0.3">
      <c r="A1054">
        <v>2006</v>
      </c>
      <c r="B1054" t="s">
        <v>12</v>
      </c>
      <c r="C1054">
        <v>2005</v>
      </c>
      <c r="D1054">
        <v>120</v>
      </c>
      <c r="E1054">
        <v>-1</v>
      </c>
      <c r="F1054">
        <v>3</v>
      </c>
      <c r="G1054">
        <v>814.14594499999998</v>
      </c>
      <c r="H1054">
        <v>0.58328419369423679</v>
      </c>
      <c r="I1054">
        <f t="shared" si="144"/>
        <v>-1.1729269865540208</v>
      </c>
      <c r="J1054" s="2"/>
    </row>
    <row r="1055" spans="1:11" x14ac:dyDescent="0.3">
      <c r="A1055">
        <v>2006</v>
      </c>
      <c r="B1055" t="s">
        <v>12</v>
      </c>
      <c r="C1055">
        <v>2005</v>
      </c>
      <c r="D1055">
        <v>121</v>
      </c>
      <c r="E1055">
        <v>0</v>
      </c>
      <c r="F1055">
        <v>3</v>
      </c>
      <c r="G1055">
        <v>848.70217230000003</v>
      </c>
      <c r="H1055">
        <v>0.71180791567478863</v>
      </c>
      <c r="I1055">
        <f t="shared" si="144"/>
        <v>-5.5288807321001401E-2</v>
      </c>
      <c r="J1055" s="2"/>
    </row>
    <row r="1056" spans="1:11" x14ac:dyDescent="0.3">
      <c r="A1056">
        <v>2006</v>
      </c>
      <c r="B1056" t="s">
        <v>12</v>
      </c>
      <c r="C1056">
        <v>2005</v>
      </c>
      <c r="D1056">
        <v>122</v>
      </c>
      <c r="E1056">
        <v>1</v>
      </c>
      <c r="F1056">
        <v>3</v>
      </c>
      <c r="G1056">
        <v>851.4457701</v>
      </c>
      <c r="H1056">
        <v>0.69425168504849788</v>
      </c>
      <c r="I1056">
        <f t="shared" si="144"/>
        <v>3.3446274293063731E-2</v>
      </c>
      <c r="J1056" s="2"/>
    </row>
    <row r="1057" spans="1:11" x14ac:dyDescent="0.3">
      <c r="A1057">
        <v>2006</v>
      </c>
      <c r="B1057" t="s">
        <v>12</v>
      </c>
      <c r="C1057">
        <v>2005</v>
      </c>
      <c r="D1057">
        <v>123</v>
      </c>
      <c r="E1057">
        <v>2</v>
      </c>
      <c r="F1057">
        <v>3</v>
      </c>
      <c r="G1057">
        <v>858.80330130000004</v>
      </c>
      <c r="H1057">
        <v>0.68162988756029375</v>
      </c>
      <c r="I1057">
        <f t="shared" si="144"/>
        <v>0.27140795056720279</v>
      </c>
      <c r="J1057" s="2"/>
    </row>
    <row r="1058" spans="1:11" x14ac:dyDescent="0.3">
      <c r="A1058">
        <v>2006</v>
      </c>
      <c r="B1058" t="s">
        <v>12</v>
      </c>
      <c r="C1058">
        <v>2005</v>
      </c>
      <c r="D1058">
        <v>124</v>
      </c>
      <c r="E1058">
        <v>3</v>
      </c>
      <c r="F1058">
        <v>3</v>
      </c>
      <c r="G1058">
        <v>866.37974280000003</v>
      </c>
      <c r="H1058">
        <v>0.6705180839413688</v>
      </c>
      <c r="I1058">
        <f t="shared" si="144"/>
        <v>0.51644975474370969</v>
      </c>
      <c r="J1058" s="2"/>
    </row>
    <row r="1059" spans="1:11" x14ac:dyDescent="0.3">
      <c r="A1059">
        <v>2006</v>
      </c>
      <c r="B1059" t="s">
        <v>12</v>
      </c>
      <c r="C1059">
        <v>2005</v>
      </c>
      <c r="D1059">
        <v>125</v>
      </c>
      <c r="E1059">
        <v>4</v>
      </c>
      <c r="F1059">
        <v>3</v>
      </c>
      <c r="G1059">
        <v>874.5741008</v>
      </c>
      <c r="H1059">
        <v>0.65988140105314197</v>
      </c>
      <c r="I1059">
        <f t="shared" si="144"/>
        <v>0.78147658407885168</v>
      </c>
      <c r="J1059" s="2"/>
    </row>
    <row r="1060" spans="1:11" x14ac:dyDescent="0.3">
      <c r="A1060">
        <v>2006</v>
      </c>
      <c r="B1060" t="s">
        <v>12</v>
      </c>
      <c r="C1060">
        <v>2005</v>
      </c>
      <c r="D1060">
        <v>126</v>
      </c>
      <c r="E1060">
        <v>5</v>
      </c>
      <c r="F1060">
        <v>3</v>
      </c>
      <c r="G1060">
        <v>882.96151769999994</v>
      </c>
      <c r="H1060">
        <v>0.64951394103644855</v>
      </c>
      <c r="I1060">
        <f t="shared" si="144"/>
        <v>1.0527474398699925</v>
      </c>
      <c r="J1060" s="2"/>
    </row>
    <row r="1061" spans="1:11" x14ac:dyDescent="0.3">
      <c r="A1061">
        <v>2006</v>
      </c>
      <c r="B1061" t="s">
        <v>12</v>
      </c>
      <c r="C1061">
        <v>2005</v>
      </c>
      <c r="D1061">
        <v>127</v>
      </c>
      <c r="E1061">
        <v>6</v>
      </c>
      <c r="F1061">
        <v>3</v>
      </c>
      <c r="G1061">
        <v>891.4338874</v>
      </c>
      <c r="H1061">
        <v>0.64020665384651654</v>
      </c>
      <c r="I1061">
        <f t="shared" si="144"/>
        <v>1.3267658899482238</v>
      </c>
      <c r="J1061" s="2"/>
    </row>
    <row r="1062" spans="1:11" x14ac:dyDescent="0.3">
      <c r="A1062">
        <v>2011</v>
      </c>
      <c r="B1062" t="s">
        <v>12</v>
      </c>
      <c r="C1062">
        <v>2005</v>
      </c>
      <c r="D1062">
        <v>118</v>
      </c>
      <c r="E1062">
        <v>-3</v>
      </c>
      <c r="F1062">
        <v>3</v>
      </c>
      <c r="G1062">
        <v>950.61417600000004</v>
      </c>
      <c r="H1062">
        <v>0.61448552286518476</v>
      </c>
      <c r="I1062">
        <f>(G1062-AVERAGE(G$1062:G$1071))/_xlfn.STDEV.S(G$1062:G$1071)</f>
        <v>-1.440926282975129</v>
      </c>
      <c r="J1062" s="2">
        <f>MAX(I1062:I1071)/(1-MAX(H1062:H1071))</f>
        <v>4.7384614763236748</v>
      </c>
      <c r="K1062">
        <f>MAX(G1065:G1071)-AVERAGE(G1062:G1064)</f>
        <v>86.995190600000001</v>
      </c>
    </row>
    <row r="1063" spans="1:11" x14ac:dyDescent="0.3">
      <c r="A1063">
        <v>2011</v>
      </c>
      <c r="B1063" t="s">
        <v>12</v>
      </c>
      <c r="C1063">
        <v>2005</v>
      </c>
      <c r="D1063">
        <v>119</v>
      </c>
      <c r="E1063">
        <v>-2</v>
      </c>
      <c r="F1063">
        <v>3</v>
      </c>
      <c r="G1063">
        <v>954.51892769999995</v>
      </c>
      <c r="H1063">
        <v>0.60639999962101376</v>
      </c>
      <c r="I1063">
        <f t="shared" ref="I1063:I1071" si="145">(G1063-AVERAGE(G$1062:G$1071))/_xlfn.STDEV.S(G$1062:G$1071)</f>
        <v>-1.322723144884757</v>
      </c>
      <c r="J1063" s="2"/>
    </row>
    <row r="1064" spans="1:11" x14ac:dyDescent="0.3">
      <c r="A1064">
        <v>2011</v>
      </c>
      <c r="B1064" t="s">
        <v>12</v>
      </c>
      <c r="C1064">
        <v>2005</v>
      </c>
      <c r="D1064">
        <v>120</v>
      </c>
      <c r="E1064">
        <v>-1</v>
      </c>
      <c r="F1064">
        <v>3</v>
      </c>
      <c r="G1064">
        <v>958.87579949999997</v>
      </c>
      <c r="H1064">
        <v>0.59854888712011634</v>
      </c>
      <c r="I1064">
        <f t="shared" si="145"/>
        <v>-1.190833601429929</v>
      </c>
      <c r="J1064" s="2"/>
    </row>
    <row r="1065" spans="1:11" x14ac:dyDescent="0.3">
      <c r="A1065">
        <v>2011</v>
      </c>
      <c r="B1065" t="s">
        <v>12</v>
      </c>
      <c r="C1065">
        <v>2005</v>
      </c>
      <c r="D1065">
        <v>121</v>
      </c>
      <c r="E1065">
        <v>0</v>
      </c>
      <c r="F1065">
        <v>3</v>
      </c>
      <c r="G1065">
        <v>998.1111214</v>
      </c>
      <c r="H1065">
        <v>0.72241541521535035</v>
      </c>
      <c r="I1065">
        <f t="shared" si="145"/>
        <v>-3.1170629965074997E-3</v>
      </c>
      <c r="J1065" s="2"/>
    </row>
    <row r="1066" spans="1:11" x14ac:dyDescent="0.3">
      <c r="A1066">
        <v>2011</v>
      </c>
      <c r="B1066" t="s">
        <v>12</v>
      </c>
      <c r="C1066">
        <v>2005</v>
      </c>
      <c r="D1066">
        <v>122</v>
      </c>
      <c r="E1066">
        <v>1</v>
      </c>
      <c r="F1066">
        <v>3</v>
      </c>
      <c r="G1066">
        <v>999.58668469999998</v>
      </c>
      <c r="H1066">
        <v>0.70469634239340118</v>
      </c>
      <c r="I1066">
        <f t="shared" si="145"/>
        <v>4.1550620357337156E-2</v>
      </c>
      <c r="J1066" s="2"/>
    </row>
    <row r="1067" spans="1:11" x14ac:dyDescent="0.3">
      <c r="A1067">
        <v>2011</v>
      </c>
      <c r="B1067" t="s">
        <v>12</v>
      </c>
      <c r="C1067">
        <v>2005</v>
      </c>
      <c r="D1067">
        <v>123</v>
      </c>
      <c r="E1067">
        <v>2</v>
      </c>
      <c r="F1067">
        <v>3</v>
      </c>
      <c r="G1067">
        <v>1007.145335</v>
      </c>
      <c r="H1067">
        <v>0.69202888215936365</v>
      </c>
      <c r="I1067">
        <f t="shared" si="145"/>
        <v>0.27036316820455686</v>
      </c>
      <c r="J1067" s="2"/>
    </row>
    <row r="1068" spans="1:11" x14ac:dyDescent="0.3">
      <c r="A1068">
        <v>2011</v>
      </c>
      <c r="B1068" t="s">
        <v>12</v>
      </c>
      <c r="C1068">
        <v>2005</v>
      </c>
      <c r="D1068">
        <v>124</v>
      </c>
      <c r="E1068">
        <v>3</v>
      </c>
      <c r="F1068">
        <v>3</v>
      </c>
      <c r="G1068">
        <v>1015.140155</v>
      </c>
      <c r="H1068">
        <v>0.68112404090130618</v>
      </c>
      <c r="I1068">
        <f t="shared" si="145"/>
        <v>0.51237927705667474</v>
      </c>
      <c r="J1068" s="2"/>
    </row>
    <row r="1069" spans="1:11" x14ac:dyDescent="0.3">
      <c r="A1069">
        <v>2011</v>
      </c>
      <c r="B1069" t="s">
        <v>12</v>
      </c>
      <c r="C1069">
        <v>2005</v>
      </c>
      <c r="D1069">
        <v>125</v>
      </c>
      <c r="E1069">
        <v>4</v>
      </c>
      <c r="F1069">
        <v>3</v>
      </c>
      <c r="G1069">
        <v>1023.805193</v>
      </c>
      <c r="H1069">
        <v>0.6707633681861418</v>
      </c>
      <c r="I1069">
        <f t="shared" si="145"/>
        <v>0.77468396682026319</v>
      </c>
      <c r="J1069" s="2"/>
    </row>
    <row r="1070" spans="1:11" x14ac:dyDescent="0.3">
      <c r="A1070">
        <v>2011</v>
      </c>
      <c r="B1070" t="s">
        <v>12</v>
      </c>
      <c r="C1070">
        <v>2005</v>
      </c>
      <c r="D1070">
        <v>126</v>
      </c>
      <c r="E1070">
        <v>5</v>
      </c>
      <c r="F1070">
        <v>3</v>
      </c>
      <c r="G1070">
        <v>1032.6786950000001</v>
      </c>
      <c r="H1070">
        <v>0.66074638507728067</v>
      </c>
      <c r="I1070">
        <f t="shared" si="145"/>
        <v>1.0432991984241631</v>
      </c>
      <c r="J1070" s="2"/>
    </row>
    <row r="1071" spans="1:11" x14ac:dyDescent="0.3">
      <c r="A1071">
        <v>2011</v>
      </c>
      <c r="B1071" t="s">
        <v>12</v>
      </c>
      <c r="C1071">
        <v>2005</v>
      </c>
      <c r="D1071">
        <v>127</v>
      </c>
      <c r="E1071">
        <v>6</v>
      </c>
      <c r="F1071">
        <v>3</v>
      </c>
      <c r="G1071">
        <v>1041.6648250000001</v>
      </c>
      <c r="H1071">
        <v>0.65176397043147261</v>
      </c>
      <c r="I1071">
        <f t="shared" si="145"/>
        <v>1.3153238614233653</v>
      </c>
      <c r="J1071" s="2"/>
    </row>
    <row r="1072" spans="1:11" x14ac:dyDescent="0.3">
      <c r="A1072">
        <v>2016</v>
      </c>
      <c r="B1072" t="s">
        <v>12</v>
      </c>
      <c r="C1072">
        <v>2005</v>
      </c>
      <c r="D1072">
        <v>118</v>
      </c>
      <c r="E1072">
        <v>-3</v>
      </c>
      <c r="F1072">
        <v>3</v>
      </c>
      <c r="G1072">
        <v>966.86638100000005</v>
      </c>
      <c r="H1072">
        <v>0.63030887483840892</v>
      </c>
      <c r="I1072">
        <f>(G1072-AVERAGE(G$1072:G$1081))/_xlfn.STDEV.S(G$1072:G$1081)</f>
        <v>-1.444857300600338</v>
      </c>
      <c r="J1072" s="2">
        <f>MAX(I1072:I1081)/(1-MAX(H1072:H1081))</f>
        <v>4.9165319448136069</v>
      </c>
      <c r="K1072">
        <f>MAX(G1075:G1081)-AVERAGE(G1072:G1074)</f>
        <v>85.193613133333315</v>
      </c>
    </row>
    <row r="1073" spans="1:11" x14ac:dyDescent="0.3">
      <c r="A1073">
        <v>2016</v>
      </c>
      <c r="B1073" t="s">
        <v>12</v>
      </c>
      <c r="C1073">
        <v>2005</v>
      </c>
      <c r="D1073">
        <v>119</v>
      </c>
      <c r="E1073">
        <v>-2</v>
      </c>
      <c r="F1073">
        <v>3</v>
      </c>
      <c r="G1073">
        <v>970.39757499999996</v>
      </c>
      <c r="H1073">
        <v>0.62252208098237005</v>
      </c>
      <c r="I1073">
        <f t="shared" ref="I1073:I1081" si="146">(G1073-AVERAGE(G$1072:G$1081))/_xlfn.STDEV.S(G$1072:G$1081)</f>
        <v>-1.3360835744751236</v>
      </c>
      <c r="J1073" s="2"/>
    </row>
    <row r="1074" spans="1:11" x14ac:dyDescent="0.3">
      <c r="A1074">
        <v>2016</v>
      </c>
      <c r="B1074" t="s">
        <v>12</v>
      </c>
      <c r="C1074">
        <v>2005</v>
      </c>
      <c r="D1074">
        <v>120</v>
      </c>
      <c r="E1074">
        <v>-1</v>
      </c>
      <c r="F1074">
        <v>3</v>
      </c>
      <c r="G1074">
        <v>974.3269616</v>
      </c>
      <c r="H1074">
        <v>0.61499810644558495</v>
      </c>
      <c r="I1074">
        <f t="shared" si="146"/>
        <v>-1.2150440558679605</v>
      </c>
      <c r="J1074" s="2"/>
    </row>
    <row r="1075" spans="1:11" x14ac:dyDescent="0.3">
      <c r="A1075">
        <v>2016</v>
      </c>
      <c r="B1075" t="s">
        <v>12</v>
      </c>
      <c r="C1075">
        <v>2005</v>
      </c>
      <c r="D1075">
        <v>121</v>
      </c>
      <c r="E1075">
        <v>0</v>
      </c>
      <c r="F1075">
        <v>3</v>
      </c>
      <c r="G1075">
        <v>1016.048016</v>
      </c>
      <c r="H1075">
        <v>0.73715603271765373</v>
      </c>
      <c r="I1075">
        <f t="shared" si="146"/>
        <v>7.0117434823538285E-2</v>
      </c>
      <c r="J1075" s="2"/>
    </row>
    <row r="1076" spans="1:11" x14ac:dyDescent="0.3">
      <c r="A1076">
        <v>2016</v>
      </c>
      <c r="B1076" t="s">
        <v>12</v>
      </c>
      <c r="C1076">
        <v>2005</v>
      </c>
      <c r="D1076">
        <v>122</v>
      </c>
      <c r="E1076">
        <v>1</v>
      </c>
      <c r="F1076">
        <v>3</v>
      </c>
      <c r="G1076">
        <v>1015.624218</v>
      </c>
      <c r="H1076">
        <v>0.71829735873533151</v>
      </c>
      <c r="I1076">
        <f t="shared" si="146"/>
        <v>5.7062902111824902E-2</v>
      </c>
      <c r="J1076" s="2"/>
    </row>
    <row r="1077" spans="1:11" x14ac:dyDescent="0.3">
      <c r="A1077">
        <v>2016</v>
      </c>
      <c r="B1077" t="s">
        <v>12</v>
      </c>
      <c r="C1077">
        <v>2005</v>
      </c>
      <c r="D1077">
        <v>123</v>
      </c>
      <c r="E1077">
        <v>2</v>
      </c>
      <c r="F1077">
        <v>3</v>
      </c>
      <c r="G1077">
        <v>1022.756992</v>
      </c>
      <c r="H1077">
        <v>0.70561936058636221</v>
      </c>
      <c r="I1077">
        <f t="shared" si="146"/>
        <v>0.27677850130831788</v>
      </c>
      <c r="J1077" s="2"/>
    </row>
    <row r="1078" spans="1:11" x14ac:dyDescent="0.3">
      <c r="A1078">
        <v>2016</v>
      </c>
      <c r="B1078" t="s">
        <v>12</v>
      </c>
      <c r="C1078">
        <v>2005</v>
      </c>
      <c r="D1078">
        <v>124</v>
      </c>
      <c r="E1078">
        <v>3</v>
      </c>
      <c r="F1078">
        <v>3</v>
      </c>
      <c r="G1078">
        <v>1030.2991890000001</v>
      </c>
      <c r="H1078">
        <v>0.69478539173446952</v>
      </c>
      <c r="I1078">
        <f t="shared" si="146"/>
        <v>0.50910583049511549</v>
      </c>
      <c r="J1078" s="2"/>
    </row>
    <row r="1079" spans="1:11" x14ac:dyDescent="0.3">
      <c r="A1079">
        <v>2016</v>
      </c>
      <c r="B1079" t="s">
        <v>12</v>
      </c>
      <c r="C1079">
        <v>2005</v>
      </c>
      <c r="D1079">
        <v>125</v>
      </c>
      <c r="E1079">
        <v>4</v>
      </c>
      <c r="F1079">
        <v>3</v>
      </c>
      <c r="G1079">
        <v>1038.617843</v>
      </c>
      <c r="H1079">
        <v>0.68474880543847882</v>
      </c>
      <c r="I1079">
        <f t="shared" si="146"/>
        <v>0.7653508829975928</v>
      </c>
      <c r="J1079" s="2"/>
    </row>
    <row r="1080" spans="1:11" x14ac:dyDescent="0.3">
      <c r="A1080">
        <v>2016</v>
      </c>
      <c r="B1080" t="s">
        <v>12</v>
      </c>
      <c r="C1080">
        <v>2005</v>
      </c>
      <c r="D1080">
        <v>126</v>
      </c>
      <c r="E1080">
        <v>5</v>
      </c>
      <c r="F1080">
        <v>3</v>
      </c>
      <c r="G1080">
        <v>1047.0563749999999</v>
      </c>
      <c r="H1080">
        <v>0.6749876769082177</v>
      </c>
      <c r="I1080">
        <f t="shared" si="146"/>
        <v>1.0252886175618419</v>
      </c>
      <c r="J1080" s="2"/>
    </row>
    <row r="1081" spans="1:11" x14ac:dyDescent="0.3">
      <c r="A1081">
        <v>2016</v>
      </c>
      <c r="B1081" t="s">
        <v>12</v>
      </c>
      <c r="C1081">
        <v>2005</v>
      </c>
      <c r="D1081">
        <v>127</v>
      </c>
      <c r="E1081">
        <v>6</v>
      </c>
      <c r="F1081">
        <v>3</v>
      </c>
      <c r="G1081">
        <v>1055.723919</v>
      </c>
      <c r="H1081">
        <v>0.66624712833159028</v>
      </c>
      <c r="I1081">
        <f t="shared" si="146"/>
        <v>1.2922807616451979</v>
      </c>
      <c r="J1081" s="2"/>
    </row>
    <row r="1082" spans="1:11" x14ac:dyDescent="0.3">
      <c r="A1082">
        <v>2001</v>
      </c>
      <c r="B1082" t="s">
        <v>12</v>
      </c>
      <c r="C1082">
        <v>2005</v>
      </c>
      <c r="D1082">
        <v>118</v>
      </c>
      <c r="E1082">
        <v>-3</v>
      </c>
      <c r="F1082">
        <v>4</v>
      </c>
      <c r="G1082">
        <v>610.97275190000005</v>
      </c>
      <c r="H1082">
        <v>0.66309461646037382</v>
      </c>
      <c r="I1082">
        <f>(G1082-AVERAGE(G$1082:G$1091))/_xlfn.STDEV.S(G$1082:G$1091)</f>
        <v>-1.6040893905324907</v>
      </c>
      <c r="J1082" s="2">
        <f>MAX(I1082:I1091)/(1-MAX(H1082:H1091))</f>
        <v>4.9214420007681428</v>
      </c>
      <c r="K1082">
        <f>MAX(G1085:G1091)-AVERAGE(G1082:G1084)</f>
        <v>57.10650726666654</v>
      </c>
    </row>
    <row r="1083" spans="1:11" x14ac:dyDescent="0.3">
      <c r="A1083">
        <v>2001</v>
      </c>
      <c r="B1083" t="s">
        <v>12</v>
      </c>
      <c r="C1083">
        <v>2005</v>
      </c>
      <c r="D1083">
        <v>119</v>
      </c>
      <c r="E1083">
        <v>-2</v>
      </c>
      <c r="F1083">
        <v>4</v>
      </c>
      <c r="G1083">
        <v>616.37414420000005</v>
      </c>
      <c r="H1083">
        <v>0.65695192490533638</v>
      </c>
      <c r="I1083">
        <f t="shared" ref="I1083:I1091" si="147">(G1083-AVERAGE(G$1082:G$1091))/_xlfn.STDEV.S(G$1082:G$1091)</f>
        <v>-1.3740323960250103</v>
      </c>
      <c r="J1083" s="2"/>
    </row>
    <row r="1084" spans="1:11" x14ac:dyDescent="0.3">
      <c r="A1084">
        <v>2001</v>
      </c>
      <c r="B1084" t="s">
        <v>12</v>
      </c>
      <c r="C1084">
        <v>2005</v>
      </c>
      <c r="D1084">
        <v>120</v>
      </c>
      <c r="E1084">
        <v>-1</v>
      </c>
      <c r="F1084">
        <v>4</v>
      </c>
      <c r="G1084">
        <v>621.09340050000003</v>
      </c>
      <c r="H1084">
        <v>0.65114848944185033</v>
      </c>
      <c r="I1084">
        <f t="shared" si="147"/>
        <v>-1.1730290508896293</v>
      </c>
      <c r="J1084" s="2"/>
    </row>
    <row r="1085" spans="1:11" x14ac:dyDescent="0.3">
      <c r="A1085">
        <v>2001</v>
      </c>
      <c r="B1085" t="s">
        <v>12</v>
      </c>
      <c r="C1085">
        <v>2005</v>
      </c>
      <c r="D1085">
        <v>121</v>
      </c>
      <c r="E1085">
        <v>0</v>
      </c>
      <c r="F1085">
        <v>4</v>
      </c>
      <c r="G1085">
        <v>656.28312019999998</v>
      </c>
      <c r="H1085">
        <v>0.78693788124445474</v>
      </c>
      <c r="I1085">
        <f t="shared" si="147"/>
        <v>0.32577731274788524</v>
      </c>
      <c r="J1085" s="2"/>
    </row>
    <row r="1086" spans="1:11" x14ac:dyDescent="0.3">
      <c r="A1086">
        <v>2001</v>
      </c>
      <c r="B1086" t="s">
        <v>12</v>
      </c>
      <c r="C1086">
        <v>2005</v>
      </c>
      <c r="D1086">
        <v>122</v>
      </c>
      <c r="E1086">
        <v>1</v>
      </c>
      <c r="F1086">
        <v>4</v>
      </c>
      <c r="G1086">
        <v>651.62634300000002</v>
      </c>
      <c r="H1086">
        <v>0.75609404452689177</v>
      </c>
      <c r="I1086">
        <f t="shared" si="147"/>
        <v>0.12743508777693607</v>
      </c>
      <c r="J1086" s="2"/>
    </row>
    <row r="1087" spans="1:11" x14ac:dyDescent="0.3">
      <c r="A1087">
        <v>2001</v>
      </c>
      <c r="B1087" t="s">
        <v>12</v>
      </c>
      <c r="C1087">
        <v>2005</v>
      </c>
      <c r="D1087">
        <v>123</v>
      </c>
      <c r="E1087">
        <v>2</v>
      </c>
      <c r="F1087">
        <v>4</v>
      </c>
      <c r="G1087">
        <v>657.08955709999998</v>
      </c>
      <c r="H1087">
        <v>0.73781453106335837</v>
      </c>
      <c r="I1087">
        <f t="shared" si="147"/>
        <v>0.36012520661849495</v>
      </c>
      <c r="J1087" s="2"/>
    </row>
    <row r="1088" spans="1:11" x14ac:dyDescent="0.3">
      <c r="A1088">
        <v>2001</v>
      </c>
      <c r="B1088" t="s">
        <v>12</v>
      </c>
      <c r="C1088">
        <v>2005</v>
      </c>
      <c r="D1088">
        <v>124</v>
      </c>
      <c r="E1088">
        <v>3</v>
      </c>
      <c r="F1088">
        <v>4</v>
      </c>
      <c r="G1088">
        <v>662.15766810000002</v>
      </c>
      <c r="H1088">
        <v>0.72408312443649359</v>
      </c>
      <c r="I1088">
        <f t="shared" si="147"/>
        <v>0.57598702885464548</v>
      </c>
      <c r="J1088" s="2"/>
    </row>
    <row r="1089" spans="1:11" x14ac:dyDescent="0.3">
      <c r="A1089">
        <v>2001</v>
      </c>
      <c r="B1089" t="s">
        <v>12</v>
      </c>
      <c r="C1089">
        <v>2005</v>
      </c>
      <c r="D1089">
        <v>125</v>
      </c>
      <c r="E1089">
        <v>4</v>
      </c>
      <c r="F1089">
        <v>4</v>
      </c>
      <c r="G1089">
        <v>666.92880769999999</v>
      </c>
      <c r="H1089">
        <v>0.7127608127014825</v>
      </c>
      <c r="I1089">
        <f t="shared" si="147"/>
        <v>0.77920019608777091</v>
      </c>
      <c r="J1089" s="2"/>
    </row>
    <row r="1090" spans="1:11" x14ac:dyDescent="0.3">
      <c r="A1090">
        <v>2001</v>
      </c>
      <c r="B1090" t="s">
        <v>12</v>
      </c>
      <c r="C1090">
        <v>2005</v>
      </c>
      <c r="D1090">
        <v>126</v>
      </c>
      <c r="E1090">
        <v>5</v>
      </c>
      <c r="F1090">
        <v>4</v>
      </c>
      <c r="G1090">
        <v>670.56452209999998</v>
      </c>
      <c r="H1090">
        <v>0.70295938312030226</v>
      </c>
      <c r="I1090">
        <f t="shared" si="147"/>
        <v>0.9340531453452362</v>
      </c>
      <c r="J1090" s="2"/>
    </row>
    <row r="1091" spans="1:11" x14ac:dyDescent="0.3">
      <c r="A1091">
        <v>2001</v>
      </c>
      <c r="B1091" t="s">
        <v>12</v>
      </c>
      <c r="C1091">
        <v>2005</v>
      </c>
      <c r="D1091">
        <v>127</v>
      </c>
      <c r="E1091">
        <v>6</v>
      </c>
      <c r="F1091">
        <v>4</v>
      </c>
      <c r="G1091">
        <v>673.25327279999999</v>
      </c>
      <c r="H1091">
        <v>0.69444355421911941</v>
      </c>
      <c r="I1091">
        <f t="shared" si="147"/>
        <v>1.0485728600161903</v>
      </c>
      <c r="J1091" s="2"/>
    </row>
    <row r="1092" spans="1:11" x14ac:dyDescent="0.3">
      <c r="A1092">
        <v>2006</v>
      </c>
      <c r="B1092" t="s">
        <v>12</v>
      </c>
      <c r="C1092">
        <v>2005</v>
      </c>
      <c r="D1092">
        <v>118</v>
      </c>
      <c r="E1092">
        <v>-3</v>
      </c>
      <c r="F1092">
        <v>4</v>
      </c>
      <c r="G1092">
        <v>719.61495190000005</v>
      </c>
      <c r="H1092">
        <v>0.66721429541462762</v>
      </c>
      <c r="I1092">
        <f>(G1092-AVERAGE(G$1092:G$1101))/_xlfn.STDEV.S(G$1092:G$1101)</f>
        <v>-1.5672286877139461</v>
      </c>
      <c r="J1092" s="2">
        <f>MAX(I1092:I1101)/(1-MAX(H1092:H1101))</f>
        <v>5.8920123061068717</v>
      </c>
      <c r="K1092">
        <f>MAX(G1095:G1101)-AVERAGE(G1092:G1094)</f>
        <v>89.599747233333233</v>
      </c>
    </row>
    <row r="1093" spans="1:11" x14ac:dyDescent="0.3">
      <c r="A1093">
        <v>2006</v>
      </c>
      <c r="B1093" t="s">
        <v>12</v>
      </c>
      <c r="C1093">
        <v>2005</v>
      </c>
      <c r="D1093">
        <v>119</v>
      </c>
      <c r="E1093">
        <v>-2</v>
      </c>
      <c r="F1093">
        <v>4</v>
      </c>
      <c r="G1093">
        <v>728.15836330000002</v>
      </c>
      <c r="H1093">
        <v>0.66121799761954081</v>
      </c>
      <c r="I1093">
        <f t="shared" ref="I1093:I1101" si="148">(G1093-AVERAGE(G$1092:G$1101))/_xlfn.STDEV.S(G$1092:G$1101)</f>
        <v>-1.3228050467729533</v>
      </c>
      <c r="J1093" s="2"/>
    </row>
    <row r="1094" spans="1:11" x14ac:dyDescent="0.3">
      <c r="A1094">
        <v>2006</v>
      </c>
      <c r="B1094" t="s">
        <v>12</v>
      </c>
      <c r="C1094">
        <v>2005</v>
      </c>
      <c r="D1094">
        <v>120</v>
      </c>
      <c r="E1094">
        <v>-1</v>
      </c>
      <c r="F1094">
        <v>4</v>
      </c>
      <c r="G1094">
        <v>736.23435930000005</v>
      </c>
      <c r="H1094">
        <v>0.65551752216236781</v>
      </c>
      <c r="I1094">
        <f t="shared" si="148"/>
        <v>-1.0917539766413067</v>
      </c>
      <c r="J1094" s="2"/>
    </row>
    <row r="1095" spans="1:11" x14ac:dyDescent="0.3">
      <c r="A1095">
        <v>2006</v>
      </c>
      <c r="B1095" t="s">
        <v>12</v>
      </c>
      <c r="C1095">
        <v>2005</v>
      </c>
      <c r="D1095">
        <v>121</v>
      </c>
      <c r="E1095">
        <v>0</v>
      </c>
      <c r="F1095">
        <v>4</v>
      </c>
      <c r="G1095">
        <v>777.0538517</v>
      </c>
      <c r="H1095">
        <v>0.79019884825108122</v>
      </c>
      <c r="I1095">
        <f t="shared" si="148"/>
        <v>7.6075650967543956E-2</v>
      </c>
      <c r="J1095" s="2"/>
    </row>
    <row r="1096" spans="1:11" x14ac:dyDescent="0.3">
      <c r="A1096">
        <v>2006</v>
      </c>
      <c r="B1096" t="s">
        <v>12</v>
      </c>
      <c r="C1096">
        <v>2005</v>
      </c>
      <c r="D1096">
        <v>122</v>
      </c>
      <c r="E1096">
        <v>1</v>
      </c>
      <c r="F1096">
        <v>4</v>
      </c>
      <c r="G1096">
        <v>775.04404280000006</v>
      </c>
      <c r="H1096">
        <v>0.75929524548540528</v>
      </c>
      <c r="I1096">
        <f t="shared" si="148"/>
        <v>1.8575808582147576E-2</v>
      </c>
      <c r="J1096" s="2"/>
    </row>
    <row r="1097" spans="1:11" x14ac:dyDescent="0.3">
      <c r="A1097">
        <v>2006</v>
      </c>
      <c r="B1097" t="s">
        <v>12</v>
      </c>
      <c r="C1097">
        <v>2005</v>
      </c>
      <c r="D1097">
        <v>123</v>
      </c>
      <c r="E1097">
        <v>2</v>
      </c>
      <c r="F1097">
        <v>4</v>
      </c>
      <c r="G1097">
        <v>784.33817120000003</v>
      </c>
      <c r="H1097">
        <v>0.74114719997042156</v>
      </c>
      <c r="I1097">
        <f t="shared" si="148"/>
        <v>0.28447716771616832</v>
      </c>
      <c r="J1097" s="2"/>
    </row>
    <row r="1098" spans="1:11" x14ac:dyDescent="0.3">
      <c r="A1098">
        <v>2006</v>
      </c>
      <c r="B1098" t="s">
        <v>12</v>
      </c>
      <c r="C1098">
        <v>2005</v>
      </c>
      <c r="D1098">
        <v>124</v>
      </c>
      <c r="E1098">
        <v>3</v>
      </c>
      <c r="F1098">
        <v>4</v>
      </c>
      <c r="G1098">
        <v>793.24939759999995</v>
      </c>
      <c r="H1098">
        <v>0.72746044352939343</v>
      </c>
      <c r="I1098">
        <f t="shared" si="148"/>
        <v>0.53942385118472802</v>
      </c>
      <c r="J1098" s="2"/>
    </row>
    <row r="1099" spans="1:11" x14ac:dyDescent="0.3">
      <c r="A1099">
        <v>2006</v>
      </c>
      <c r="B1099" t="s">
        <v>12</v>
      </c>
      <c r="C1099">
        <v>2005</v>
      </c>
      <c r="D1099">
        <v>125</v>
      </c>
      <c r="E1099">
        <v>4</v>
      </c>
      <c r="F1099">
        <v>4</v>
      </c>
      <c r="G1099">
        <v>802.27776040000003</v>
      </c>
      <c r="H1099">
        <v>0.71627181684029262</v>
      </c>
      <c r="I1099">
        <f t="shared" si="148"/>
        <v>0.79772176100003256</v>
      </c>
      <c r="J1099" s="2"/>
    </row>
    <row r="1100" spans="1:11" x14ac:dyDescent="0.3">
      <c r="A1100">
        <v>2006</v>
      </c>
      <c r="B1100" t="s">
        <v>12</v>
      </c>
      <c r="C1100">
        <v>2005</v>
      </c>
      <c r="D1100">
        <v>126</v>
      </c>
      <c r="E1100">
        <v>5</v>
      </c>
      <c r="F1100">
        <v>4</v>
      </c>
      <c r="G1100">
        <v>810.37436739999998</v>
      </c>
      <c r="H1100">
        <v>0.70659077278547955</v>
      </c>
      <c r="I1100">
        <f t="shared" si="148"/>
        <v>1.0293625037375675</v>
      </c>
      <c r="J1100" s="2"/>
    </row>
    <row r="1101" spans="1:11" x14ac:dyDescent="0.3">
      <c r="A1101">
        <v>2006</v>
      </c>
      <c r="B1101" t="s">
        <v>12</v>
      </c>
      <c r="C1101">
        <v>2005</v>
      </c>
      <c r="D1101">
        <v>127</v>
      </c>
      <c r="E1101">
        <v>6</v>
      </c>
      <c r="F1101">
        <v>4</v>
      </c>
      <c r="G1101">
        <v>817.60230539999998</v>
      </c>
      <c r="H1101">
        <v>0.69817172819207218</v>
      </c>
      <c r="I1101">
        <f t="shared" si="148"/>
        <v>1.2361509679400247</v>
      </c>
      <c r="J1101" s="2"/>
    </row>
    <row r="1102" spans="1:11" x14ac:dyDescent="0.3">
      <c r="A1102">
        <v>2011</v>
      </c>
      <c r="B1102" t="s">
        <v>12</v>
      </c>
      <c r="C1102">
        <v>2005</v>
      </c>
      <c r="D1102">
        <v>118</v>
      </c>
      <c r="E1102">
        <v>-3</v>
      </c>
      <c r="F1102">
        <v>4</v>
      </c>
      <c r="G1102">
        <v>878.31460379999999</v>
      </c>
      <c r="H1102">
        <v>0.6765403294527762</v>
      </c>
      <c r="I1102">
        <f>(G1102-AVERAGE(G$1102:G$1111))/_xlfn.STDEV.S(G$1102:G$1111)</f>
        <v>-1.5408924485529423</v>
      </c>
      <c r="J1102" s="2">
        <f>MAX(I1102:I1111)/(1-MAX(H1102:H1111))</f>
        <v>6.3566216108774602</v>
      </c>
      <c r="K1102">
        <f>MAX(G1105:G1111)-AVERAGE(G1102:G1104)</f>
        <v>122.51633460000016</v>
      </c>
    </row>
    <row r="1103" spans="1:11" x14ac:dyDescent="0.3">
      <c r="A1103">
        <v>2011</v>
      </c>
      <c r="B1103" t="s">
        <v>12</v>
      </c>
      <c r="C1103">
        <v>2005</v>
      </c>
      <c r="D1103">
        <v>119</v>
      </c>
      <c r="E1103">
        <v>-2</v>
      </c>
      <c r="F1103">
        <v>4</v>
      </c>
      <c r="G1103">
        <v>889.94880450000005</v>
      </c>
      <c r="H1103">
        <v>0.67107608678976927</v>
      </c>
      <c r="I1103">
        <f t="shared" ref="I1103:I1111" si="149">(G1103-AVERAGE(G$1102:G$1111))/_xlfn.STDEV.S(G$1102:G$1111)</f>
        <v>-1.2949497455620842</v>
      </c>
      <c r="J1103" s="2"/>
    </row>
    <row r="1104" spans="1:11" x14ac:dyDescent="0.3">
      <c r="A1104">
        <v>2011</v>
      </c>
      <c r="B1104" t="s">
        <v>12</v>
      </c>
      <c r="C1104">
        <v>2005</v>
      </c>
      <c r="D1104">
        <v>120</v>
      </c>
      <c r="E1104">
        <v>-1</v>
      </c>
      <c r="F1104">
        <v>4</v>
      </c>
      <c r="G1104">
        <v>901.24201889999995</v>
      </c>
      <c r="H1104">
        <v>0.66591361253876269</v>
      </c>
      <c r="I1104">
        <f t="shared" si="149"/>
        <v>-1.0562153669303627</v>
      </c>
      <c r="J1104" s="2"/>
    </row>
    <row r="1105" spans="1:11" x14ac:dyDescent="0.3">
      <c r="A1105">
        <v>2011</v>
      </c>
      <c r="B1105" t="s">
        <v>12</v>
      </c>
      <c r="C1105">
        <v>2005</v>
      </c>
      <c r="D1105">
        <v>121</v>
      </c>
      <c r="E1105">
        <v>0</v>
      </c>
      <c r="F1105">
        <v>4</v>
      </c>
      <c r="G1105">
        <v>948.80877729999997</v>
      </c>
      <c r="H1105">
        <v>0.79665338095893801</v>
      </c>
      <c r="I1105">
        <f t="shared" si="149"/>
        <v>-5.0671674237400668E-2</v>
      </c>
      <c r="J1105" s="2"/>
    </row>
    <row r="1106" spans="1:11" x14ac:dyDescent="0.3">
      <c r="A1106">
        <v>2011</v>
      </c>
      <c r="B1106" t="s">
        <v>12</v>
      </c>
      <c r="C1106">
        <v>2005</v>
      </c>
      <c r="D1106">
        <v>122</v>
      </c>
      <c r="E1106">
        <v>1</v>
      </c>
      <c r="F1106">
        <v>4</v>
      </c>
      <c r="G1106">
        <v>949.68057060000001</v>
      </c>
      <c r="H1106">
        <v>0.76491354776743448</v>
      </c>
      <c r="I1106">
        <f t="shared" si="149"/>
        <v>-3.2242286075708768E-2</v>
      </c>
      <c r="J1106" s="2"/>
    </row>
    <row r="1107" spans="1:11" x14ac:dyDescent="0.3">
      <c r="A1107">
        <v>2011</v>
      </c>
      <c r="B1107" t="s">
        <v>12</v>
      </c>
      <c r="C1107">
        <v>2005</v>
      </c>
      <c r="D1107">
        <v>123</v>
      </c>
      <c r="E1107">
        <v>2</v>
      </c>
      <c r="F1107">
        <v>4</v>
      </c>
      <c r="G1107">
        <v>963.61148509999998</v>
      </c>
      <c r="H1107">
        <v>0.74684219868456736</v>
      </c>
      <c r="I1107">
        <f t="shared" si="149"/>
        <v>0.26225209781991299</v>
      </c>
      <c r="J1107" s="2"/>
    </row>
    <row r="1108" spans="1:11" x14ac:dyDescent="0.3">
      <c r="A1108">
        <v>2011</v>
      </c>
      <c r="B1108" t="s">
        <v>12</v>
      </c>
      <c r="C1108">
        <v>2005</v>
      </c>
      <c r="D1108">
        <v>124</v>
      </c>
      <c r="E1108">
        <v>3</v>
      </c>
      <c r="F1108">
        <v>4</v>
      </c>
      <c r="G1108">
        <v>976.77897459999997</v>
      </c>
      <c r="H1108">
        <v>0.73353863157742782</v>
      </c>
      <c r="I1108">
        <f t="shared" si="149"/>
        <v>0.54060795936472206</v>
      </c>
      <c r="J1108" s="2"/>
    </row>
    <row r="1109" spans="1:11" x14ac:dyDescent="0.3">
      <c r="A1109">
        <v>2011</v>
      </c>
      <c r="B1109" t="s">
        <v>12</v>
      </c>
      <c r="C1109">
        <v>2005</v>
      </c>
      <c r="D1109">
        <v>125</v>
      </c>
      <c r="E1109">
        <v>4</v>
      </c>
      <c r="F1109">
        <v>4</v>
      </c>
      <c r="G1109">
        <v>989.73048180000001</v>
      </c>
      <c r="H1109">
        <v>0.72279664607588123</v>
      </c>
      <c r="I1109">
        <f t="shared" si="149"/>
        <v>0.81439803491099916</v>
      </c>
      <c r="J1109" s="2"/>
    </row>
    <row r="1110" spans="1:11" x14ac:dyDescent="0.3">
      <c r="A1110">
        <v>2011</v>
      </c>
      <c r="B1110" t="s">
        <v>12</v>
      </c>
      <c r="C1110">
        <v>2005</v>
      </c>
      <c r="D1110">
        <v>126</v>
      </c>
      <c r="E1110">
        <v>5</v>
      </c>
      <c r="F1110">
        <v>4</v>
      </c>
      <c r="G1110">
        <v>1001.59057</v>
      </c>
      <c r="H1110">
        <v>0.71361959797792396</v>
      </c>
      <c r="I1110">
        <f t="shared" si="149"/>
        <v>1.0651159161675905</v>
      </c>
      <c r="J1110" s="2"/>
    </row>
    <row r="1111" spans="1:11" x14ac:dyDescent="0.3">
      <c r="A1111">
        <v>2011</v>
      </c>
      <c r="B1111" t="s">
        <v>12</v>
      </c>
      <c r="C1111">
        <v>2005</v>
      </c>
      <c r="D1111">
        <v>127</v>
      </c>
      <c r="E1111">
        <v>6</v>
      </c>
      <c r="F1111">
        <v>4</v>
      </c>
      <c r="G1111">
        <v>1012.351477</v>
      </c>
      <c r="H1111">
        <v>0.70561794694596358</v>
      </c>
      <c r="I1111">
        <f t="shared" si="149"/>
        <v>1.2925975130952807</v>
      </c>
      <c r="J1111" s="2"/>
    </row>
    <row r="1112" spans="1:11" x14ac:dyDescent="0.3">
      <c r="A1112">
        <v>2016</v>
      </c>
      <c r="B1112" t="s">
        <v>12</v>
      </c>
      <c r="C1112">
        <v>2005</v>
      </c>
      <c r="D1112">
        <v>118</v>
      </c>
      <c r="E1112">
        <v>-3</v>
      </c>
      <c r="F1112">
        <v>4</v>
      </c>
      <c r="G1112">
        <v>878.74256739999998</v>
      </c>
      <c r="H1112">
        <v>0.67647466889614494</v>
      </c>
      <c r="I1112">
        <f>(G1112-AVERAGE(G$1112:G$1121))/_xlfn.STDEV.S(G$1112:G$1121)</f>
        <v>-1.542070150663829</v>
      </c>
      <c r="J1112" s="2">
        <f>MAX(I1112:I1121)/(1-MAX(H1112:H1121))</f>
        <v>6.3433085622760235</v>
      </c>
      <c r="K1112">
        <f>MAX(G1115:G1121)-AVERAGE(G1112:G1114)</f>
        <v>122.79144766666673</v>
      </c>
    </row>
    <row r="1113" spans="1:11" x14ac:dyDescent="0.3">
      <c r="A1113">
        <v>2016</v>
      </c>
      <c r="B1113" t="s">
        <v>12</v>
      </c>
      <c r="C1113">
        <v>2005</v>
      </c>
      <c r="D1113">
        <v>119</v>
      </c>
      <c r="E1113">
        <v>-2</v>
      </c>
      <c r="F1113">
        <v>4</v>
      </c>
      <c r="G1113">
        <v>890.39334150000002</v>
      </c>
      <c r="H1113">
        <v>0.67101331843526812</v>
      </c>
      <c r="I1113">
        <f t="shared" ref="I1113:I1121" si="150">(G1113-AVERAGE(G$1112:G$1121))/_xlfn.STDEV.S(G$1112:G$1121)</f>
        <v>-1.2963119890718071</v>
      </c>
      <c r="J1113" s="2"/>
    </row>
    <row r="1114" spans="1:11" x14ac:dyDescent="0.3">
      <c r="A1114">
        <v>2016</v>
      </c>
      <c r="B1114" t="s">
        <v>12</v>
      </c>
      <c r="C1114">
        <v>2005</v>
      </c>
      <c r="D1114">
        <v>120</v>
      </c>
      <c r="E1114">
        <v>-1</v>
      </c>
      <c r="F1114">
        <v>4</v>
      </c>
      <c r="G1114">
        <v>901.69785509999997</v>
      </c>
      <c r="H1114">
        <v>0.66585362534942283</v>
      </c>
      <c r="I1114">
        <f t="shared" si="150"/>
        <v>-1.0578577493635639</v>
      </c>
      <c r="J1114" s="2"/>
    </row>
    <row r="1115" spans="1:11" x14ac:dyDescent="0.3">
      <c r="A1115">
        <v>2016</v>
      </c>
      <c r="B1115" t="s">
        <v>12</v>
      </c>
      <c r="C1115">
        <v>2005</v>
      </c>
      <c r="D1115">
        <v>121</v>
      </c>
      <c r="E1115">
        <v>0</v>
      </c>
      <c r="F1115">
        <v>4</v>
      </c>
      <c r="G1115">
        <v>949.97233300000005</v>
      </c>
      <c r="H1115">
        <v>0.79641826977139973</v>
      </c>
      <c r="I1115">
        <f t="shared" si="150"/>
        <v>-3.9569450346704407E-2</v>
      </c>
      <c r="J1115" s="2"/>
    </row>
    <row r="1116" spans="1:11" x14ac:dyDescent="0.3">
      <c r="A1116">
        <v>2016</v>
      </c>
      <c r="B1116" t="s">
        <v>12</v>
      </c>
      <c r="C1116">
        <v>2005</v>
      </c>
      <c r="D1116">
        <v>122</v>
      </c>
      <c r="E1116">
        <v>1</v>
      </c>
      <c r="F1116">
        <v>4</v>
      </c>
      <c r="G1116">
        <v>950.26798140000005</v>
      </c>
      <c r="H1116">
        <v>0.76465203269938598</v>
      </c>
      <c r="I1116">
        <f t="shared" si="150"/>
        <v>-3.3333125906972662E-2</v>
      </c>
      <c r="J1116" s="2"/>
    </row>
    <row r="1117" spans="1:11" x14ac:dyDescent="0.3">
      <c r="A1117">
        <v>2016</v>
      </c>
      <c r="B1117" t="s">
        <v>12</v>
      </c>
      <c r="C1117">
        <v>2005</v>
      </c>
      <c r="D1117">
        <v>123</v>
      </c>
      <c r="E1117">
        <v>2</v>
      </c>
      <c r="F1117">
        <v>4</v>
      </c>
      <c r="G1117">
        <v>964.23575640000001</v>
      </c>
      <c r="H1117">
        <v>0.74663134170182588</v>
      </c>
      <c r="I1117">
        <f t="shared" si="150"/>
        <v>0.26129920290377873</v>
      </c>
      <c r="J1117" s="2"/>
    </row>
    <row r="1118" spans="1:11" x14ac:dyDescent="0.3">
      <c r="A1118">
        <v>2016</v>
      </c>
      <c r="B1118" t="s">
        <v>12</v>
      </c>
      <c r="C1118">
        <v>2005</v>
      </c>
      <c r="D1118">
        <v>124</v>
      </c>
      <c r="E1118">
        <v>3</v>
      </c>
      <c r="F1118">
        <v>4</v>
      </c>
      <c r="G1118">
        <v>977.42742580000004</v>
      </c>
      <c r="H1118">
        <v>0.73336444211077223</v>
      </c>
      <c r="I1118">
        <f t="shared" si="150"/>
        <v>0.53956057783454225</v>
      </c>
      <c r="J1118" s="2"/>
    </row>
    <row r="1119" spans="1:11" x14ac:dyDescent="0.3">
      <c r="A1119">
        <v>2016</v>
      </c>
      <c r="B1119" t="s">
        <v>12</v>
      </c>
      <c r="C1119">
        <v>2005</v>
      </c>
      <c r="D1119">
        <v>125</v>
      </c>
      <c r="E1119">
        <v>4</v>
      </c>
      <c r="F1119">
        <v>4</v>
      </c>
      <c r="G1119">
        <v>990.39701000000002</v>
      </c>
      <c r="H1119">
        <v>0.7226488206052567</v>
      </c>
      <c r="I1119">
        <f t="shared" si="150"/>
        <v>0.81313734983674968</v>
      </c>
      <c r="J1119" s="2"/>
    </row>
    <row r="1120" spans="1:11" x14ac:dyDescent="0.3">
      <c r="A1120">
        <v>2016</v>
      </c>
      <c r="B1120" t="s">
        <v>12</v>
      </c>
      <c r="C1120">
        <v>2005</v>
      </c>
      <c r="D1120">
        <v>126</v>
      </c>
      <c r="E1120">
        <v>5</v>
      </c>
      <c r="F1120">
        <v>4</v>
      </c>
      <c r="G1120">
        <v>1002.278568</v>
      </c>
      <c r="H1120">
        <v>0.7134909509013555</v>
      </c>
      <c r="I1120">
        <f t="shared" si="150"/>
        <v>1.0637636022957133</v>
      </c>
      <c r="J1120" s="2"/>
    </row>
    <row r="1121" spans="1:11" x14ac:dyDescent="0.3">
      <c r="A1121">
        <v>2016</v>
      </c>
      <c r="B1121" t="s">
        <v>12</v>
      </c>
      <c r="C1121">
        <v>2005</v>
      </c>
      <c r="D1121">
        <v>127</v>
      </c>
      <c r="E1121">
        <v>6</v>
      </c>
      <c r="F1121">
        <v>4</v>
      </c>
      <c r="G1121">
        <v>1013.0693690000001</v>
      </c>
      <c r="H1121">
        <v>0.70550180716237443</v>
      </c>
      <c r="I1121">
        <f t="shared" si="150"/>
        <v>1.2913817324820476</v>
      </c>
      <c r="J1121" s="2"/>
    </row>
    <row r="1122" spans="1:11" x14ac:dyDescent="0.3">
      <c r="A1122">
        <v>2001</v>
      </c>
      <c r="B1122" t="s">
        <v>12</v>
      </c>
      <c r="C1122">
        <v>2005</v>
      </c>
      <c r="D1122">
        <v>118</v>
      </c>
      <c r="E1122">
        <v>-3</v>
      </c>
      <c r="F1122">
        <v>5</v>
      </c>
      <c r="G1122">
        <v>563.01025549999997</v>
      </c>
      <c r="H1122">
        <v>0.65100968834920681</v>
      </c>
      <c r="I1122">
        <f>(G1122-AVERAGE(G$1122:G$1131))/_xlfn.STDEV.S(G$1122:G$1131)</f>
        <v>-1.5378623943779488</v>
      </c>
      <c r="J1122" s="2">
        <f>MAX(I1122:I1131)/(1-MAX(H1122:H1131))</f>
        <v>5.314580428752917</v>
      </c>
      <c r="K1122">
        <f>MAX(G1125:G1131)-AVERAGE(G1122:G1124)</f>
        <v>54.42385703333332</v>
      </c>
    </row>
    <row r="1123" spans="1:11" x14ac:dyDescent="0.3">
      <c r="A1123">
        <v>2001</v>
      </c>
      <c r="B1123" t="s">
        <v>12</v>
      </c>
      <c r="C1123">
        <v>2005</v>
      </c>
      <c r="D1123">
        <v>119</v>
      </c>
      <c r="E1123">
        <v>-2</v>
      </c>
      <c r="F1123">
        <v>5</v>
      </c>
      <c r="G1123">
        <v>566.91268700000001</v>
      </c>
      <c r="H1123">
        <v>0.64464124685024049</v>
      </c>
      <c r="I1123">
        <f t="shared" ref="I1123:I1131" si="151">(G1123-AVERAGE(G$1122:G$1131))/_xlfn.STDEV.S(G$1122:G$1131)</f>
        <v>-1.3549984704088172</v>
      </c>
      <c r="J1123" s="2"/>
    </row>
    <row r="1124" spans="1:11" x14ac:dyDescent="0.3">
      <c r="A1124">
        <v>2001</v>
      </c>
      <c r="B1124" t="s">
        <v>12</v>
      </c>
      <c r="C1124">
        <v>2005</v>
      </c>
      <c r="D1124">
        <v>120</v>
      </c>
      <c r="E1124">
        <v>-1</v>
      </c>
      <c r="F1124">
        <v>5</v>
      </c>
      <c r="G1124">
        <v>570.63203710000005</v>
      </c>
      <c r="H1124">
        <v>0.63860871899251215</v>
      </c>
      <c r="I1124">
        <f t="shared" si="151"/>
        <v>-1.1807135524285826</v>
      </c>
      <c r="J1124" s="2"/>
    </row>
    <row r="1125" spans="1:11" x14ac:dyDescent="0.3">
      <c r="A1125">
        <v>2001</v>
      </c>
      <c r="B1125" t="s">
        <v>12</v>
      </c>
      <c r="C1125">
        <v>2005</v>
      </c>
      <c r="D1125">
        <v>121</v>
      </c>
      <c r="E1125">
        <v>0</v>
      </c>
      <c r="F1125">
        <v>5</v>
      </c>
      <c r="G1125">
        <v>601.65731730000005</v>
      </c>
      <c r="H1125">
        <v>0.77563839552145408</v>
      </c>
      <c r="I1125">
        <f t="shared" si="151"/>
        <v>0.27309914860505663</v>
      </c>
      <c r="J1125" s="2"/>
    </row>
    <row r="1126" spans="1:11" x14ac:dyDescent="0.3">
      <c r="A1126">
        <v>2001</v>
      </c>
      <c r="B1126" t="s">
        <v>12</v>
      </c>
      <c r="C1126">
        <v>2005</v>
      </c>
      <c r="D1126">
        <v>122</v>
      </c>
      <c r="E1126">
        <v>1</v>
      </c>
      <c r="F1126">
        <v>5</v>
      </c>
      <c r="G1126">
        <v>596.93884660000003</v>
      </c>
      <c r="H1126">
        <v>0.74632411851840674</v>
      </c>
      <c r="I1126">
        <f t="shared" si="151"/>
        <v>5.1996467536761112E-2</v>
      </c>
      <c r="J1126" s="2"/>
    </row>
    <row r="1127" spans="1:11" x14ac:dyDescent="0.3">
      <c r="A1127">
        <v>2001</v>
      </c>
      <c r="B1127" t="s">
        <v>12</v>
      </c>
      <c r="C1127">
        <v>2005</v>
      </c>
      <c r="D1127">
        <v>123</v>
      </c>
      <c r="E1127">
        <v>2</v>
      </c>
      <c r="F1127">
        <v>5</v>
      </c>
      <c r="G1127">
        <v>602.03242420000004</v>
      </c>
      <c r="H1127">
        <v>0.7282319923799534</v>
      </c>
      <c r="I1127">
        <f t="shared" si="151"/>
        <v>0.29067627190418299</v>
      </c>
      <c r="J1127" s="2"/>
    </row>
    <row r="1128" spans="1:11" x14ac:dyDescent="0.3">
      <c r="A1128">
        <v>2001</v>
      </c>
      <c r="B1128" t="s">
        <v>12</v>
      </c>
      <c r="C1128">
        <v>2005</v>
      </c>
      <c r="D1128">
        <v>124</v>
      </c>
      <c r="E1128">
        <v>3</v>
      </c>
      <c r="F1128">
        <v>5</v>
      </c>
      <c r="G1128">
        <v>606.90904990000001</v>
      </c>
      <c r="H1128">
        <v>0.714410652746302</v>
      </c>
      <c r="I1128">
        <f t="shared" si="151"/>
        <v>0.51918993350995402</v>
      </c>
      <c r="J1128" s="2"/>
    </row>
    <row r="1129" spans="1:11" x14ac:dyDescent="0.3">
      <c r="A1129">
        <v>2001</v>
      </c>
      <c r="B1129" t="s">
        <v>12</v>
      </c>
      <c r="C1129">
        <v>2005</v>
      </c>
      <c r="D1129">
        <v>125</v>
      </c>
      <c r="E1129">
        <v>4</v>
      </c>
      <c r="F1129">
        <v>5</v>
      </c>
      <c r="G1129">
        <v>611.97796819999996</v>
      </c>
      <c r="H1129">
        <v>0.70293595999523317</v>
      </c>
      <c r="I1129">
        <f t="shared" si="151"/>
        <v>0.7567142284570717</v>
      </c>
      <c r="J1129" s="2"/>
    </row>
    <row r="1130" spans="1:11" x14ac:dyDescent="0.3">
      <c r="A1130">
        <v>2001</v>
      </c>
      <c r="B1130" t="s">
        <v>12</v>
      </c>
      <c r="C1130">
        <v>2005</v>
      </c>
      <c r="D1130">
        <v>126</v>
      </c>
      <c r="E1130">
        <v>5</v>
      </c>
      <c r="F1130">
        <v>5</v>
      </c>
      <c r="G1130">
        <v>616.94598910000002</v>
      </c>
      <c r="H1130">
        <v>0.69295765818309929</v>
      </c>
      <c r="I1130">
        <f t="shared" si="151"/>
        <v>0.98951057507703399</v>
      </c>
      <c r="J1130" s="2"/>
    </row>
    <row r="1131" spans="1:11" x14ac:dyDescent="0.3">
      <c r="A1131">
        <v>2001</v>
      </c>
      <c r="B1131" t="s">
        <v>12</v>
      </c>
      <c r="C1131">
        <v>2005</v>
      </c>
      <c r="D1131">
        <v>127</v>
      </c>
      <c r="E1131">
        <v>6</v>
      </c>
      <c r="F1131">
        <v>5</v>
      </c>
      <c r="G1131">
        <v>621.27551689999996</v>
      </c>
      <c r="H1131">
        <v>0.6843141841659518</v>
      </c>
      <c r="I1131">
        <f t="shared" si="151"/>
        <v>1.192387792125283</v>
      </c>
      <c r="J1131" s="2"/>
    </row>
    <row r="1132" spans="1:11" x14ac:dyDescent="0.3">
      <c r="A1132">
        <v>2006</v>
      </c>
      <c r="B1132" t="s">
        <v>12</v>
      </c>
      <c r="C1132">
        <v>2005</v>
      </c>
      <c r="D1132">
        <v>118</v>
      </c>
      <c r="E1132">
        <v>-3</v>
      </c>
      <c r="F1132">
        <v>5</v>
      </c>
      <c r="G1132">
        <v>746.7415019</v>
      </c>
      <c r="H1132">
        <v>0.65104090885714549</v>
      </c>
      <c r="I1132">
        <f>(G1132-AVERAGE(G$1132:G$1141))/_xlfn.STDEV.S(G$1132:G$1141)</f>
        <v>-1.424044568083856</v>
      </c>
      <c r="J1132" s="2">
        <f>MAX(I1132:I1141)/(1-MAX(H1132:H1141))</f>
        <v>5.1828245926774041</v>
      </c>
      <c r="K1132">
        <f>MAX(G1135:G1141)-AVERAGE(G1132:G1134)</f>
        <v>39.811399633333281</v>
      </c>
    </row>
    <row r="1133" spans="1:11" x14ac:dyDescent="0.3">
      <c r="A1133">
        <v>2006</v>
      </c>
      <c r="B1133" t="s">
        <v>12</v>
      </c>
      <c r="C1133">
        <v>2005</v>
      </c>
      <c r="D1133">
        <v>119</v>
      </c>
      <c r="E1133">
        <v>-2</v>
      </c>
      <c r="F1133">
        <v>5</v>
      </c>
      <c r="G1133">
        <v>747.55021469999997</v>
      </c>
      <c r="H1133">
        <v>0.6446702569679108</v>
      </c>
      <c r="I1133">
        <f t="shared" ref="I1133:I1141" si="152">(G1133-AVERAGE(G$1132:G$1141))/_xlfn.STDEV.S(G$1132:G$1141)</f>
        <v>-1.3725261696009174</v>
      </c>
      <c r="J1133" s="2"/>
    </row>
    <row r="1134" spans="1:11" x14ac:dyDescent="0.3">
      <c r="A1134">
        <v>2006</v>
      </c>
      <c r="B1134" t="s">
        <v>12</v>
      </c>
      <c r="C1134">
        <v>2005</v>
      </c>
      <c r="D1134">
        <v>120</v>
      </c>
      <c r="E1134">
        <v>-1</v>
      </c>
      <c r="F1134">
        <v>5</v>
      </c>
      <c r="G1134">
        <v>748.31118149999998</v>
      </c>
      <c r="H1134">
        <v>0.6386444392989622</v>
      </c>
      <c r="I1134">
        <f t="shared" si="152"/>
        <v>-1.324049391646261</v>
      </c>
      <c r="J1134" s="2"/>
    </row>
    <row r="1135" spans="1:11" x14ac:dyDescent="0.3">
      <c r="A1135">
        <v>2006</v>
      </c>
      <c r="B1135" t="s">
        <v>12</v>
      </c>
      <c r="C1135">
        <v>2005</v>
      </c>
      <c r="D1135">
        <v>121</v>
      </c>
      <c r="E1135">
        <v>0</v>
      </c>
      <c r="F1135">
        <v>5</v>
      </c>
      <c r="G1135">
        <v>776.8536871</v>
      </c>
      <c r="H1135">
        <v>0.77567962608802266</v>
      </c>
      <c r="I1135">
        <f t="shared" si="152"/>
        <v>0.49422797109904004</v>
      </c>
      <c r="J1135" s="2"/>
    </row>
    <row r="1136" spans="1:11" x14ac:dyDescent="0.3">
      <c r="A1136">
        <v>2006</v>
      </c>
      <c r="B1136" t="s">
        <v>12</v>
      </c>
      <c r="C1136">
        <v>2005</v>
      </c>
      <c r="D1136">
        <v>122</v>
      </c>
      <c r="E1136">
        <v>1</v>
      </c>
      <c r="F1136">
        <v>5</v>
      </c>
      <c r="G1136">
        <v>769.78091819999997</v>
      </c>
      <c r="H1136">
        <v>0.74634598056886181</v>
      </c>
      <c r="I1136">
        <f t="shared" si="152"/>
        <v>4.3662916894442717E-2</v>
      </c>
      <c r="J1136" s="2"/>
    </row>
    <row r="1137" spans="1:11" x14ac:dyDescent="0.3">
      <c r="A1137">
        <v>2006</v>
      </c>
      <c r="B1137" t="s">
        <v>12</v>
      </c>
      <c r="C1137">
        <v>2005</v>
      </c>
      <c r="D1137">
        <v>123</v>
      </c>
      <c r="E1137">
        <v>2</v>
      </c>
      <c r="F1137">
        <v>5</v>
      </c>
      <c r="G1137">
        <v>773.17581159999997</v>
      </c>
      <c r="H1137">
        <v>0.72827526130211406</v>
      </c>
      <c r="I1137">
        <f t="shared" si="152"/>
        <v>0.25993187045657934</v>
      </c>
      <c r="J1137" s="2"/>
    </row>
    <row r="1138" spans="1:11" x14ac:dyDescent="0.3">
      <c r="A1138">
        <v>2006</v>
      </c>
      <c r="B1138" t="s">
        <v>12</v>
      </c>
      <c r="C1138">
        <v>2005</v>
      </c>
      <c r="D1138">
        <v>124</v>
      </c>
      <c r="E1138">
        <v>3</v>
      </c>
      <c r="F1138">
        <v>5</v>
      </c>
      <c r="G1138">
        <v>776.64389089999997</v>
      </c>
      <c r="H1138">
        <v>0.7144559578670181</v>
      </c>
      <c r="I1138">
        <f t="shared" si="152"/>
        <v>0.48086307291539793</v>
      </c>
      <c r="J1138" s="2"/>
    </row>
    <row r="1139" spans="1:11" x14ac:dyDescent="0.3">
      <c r="A1139">
        <v>2006</v>
      </c>
      <c r="B1139" t="s">
        <v>12</v>
      </c>
      <c r="C1139">
        <v>2005</v>
      </c>
      <c r="D1139">
        <v>125</v>
      </c>
      <c r="E1139">
        <v>4</v>
      </c>
      <c r="F1139">
        <v>5</v>
      </c>
      <c r="G1139">
        <v>780.40320169999995</v>
      </c>
      <c r="H1139">
        <v>0.70298781933777443</v>
      </c>
      <c r="I1139">
        <f t="shared" si="152"/>
        <v>0.72034694384661302</v>
      </c>
      <c r="J1139" s="2"/>
    </row>
    <row r="1140" spans="1:11" x14ac:dyDescent="0.3">
      <c r="A1140">
        <v>2006</v>
      </c>
      <c r="B1140" t="s">
        <v>12</v>
      </c>
      <c r="C1140">
        <v>2005</v>
      </c>
      <c r="D1140">
        <v>126</v>
      </c>
      <c r="E1140">
        <v>5</v>
      </c>
      <c r="F1140">
        <v>5</v>
      </c>
      <c r="G1140">
        <v>784.14906580000002</v>
      </c>
      <c r="H1140">
        <v>0.69301280150385336</v>
      </c>
      <c r="I1140">
        <f t="shared" si="152"/>
        <v>0.95897420356940377</v>
      </c>
      <c r="J1140" s="2"/>
    </row>
    <row r="1141" spans="1:11" x14ac:dyDescent="0.3">
      <c r="A1141">
        <v>2006</v>
      </c>
      <c r="B1141" t="s">
        <v>12</v>
      </c>
      <c r="C1141">
        <v>2005</v>
      </c>
      <c r="D1141">
        <v>127</v>
      </c>
      <c r="E1141">
        <v>6</v>
      </c>
      <c r="F1141">
        <v>5</v>
      </c>
      <c r="G1141">
        <v>787.34569899999997</v>
      </c>
      <c r="H1141">
        <v>0.68437235530581397</v>
      </c>
      <c r="I1141">
        <f t="shared" si="152"/>
        <v>1.1626131505495869</v>
      </c>
      <c r="J1141" s="2"/>
    </row>
    <row r="1142" spans="1:11" x14ac:dyDescent="0.3">
      <c r="A1142">
        <v>2011</v>
      </c>
      <c r="B1142" t="s">
        <v>12</v>
      </c>
      <c r="C1142">
        <v>2005</v>
      </c>
      <c r="D1142">
        <v>118</v>
      </c>
      <c r="E1142">
        <v>-3</v>
      </c>
      <c r="F1142">
        <v>5</v>
      </c>
      <c r="G1142">
        <v>919.40731740000001</v>
      </c>
      <c r="H1142">
        <v>0.65158349570530727</v>
      </c>
      <c r="I1142">
        <f>(G1142-AVERAGE(G$1142:G$1151))/_xlfn.STDEV.S(G$1142:G$1151)</f>
        <v>-1.3316594353713764</v>
      </c>
      <c r="J1142" s="2">
        <f>MAX(I1142:I1151)/(1-MAX(H1142:H1151))</f>
        <v>4.2806745100515924</v>
      </c>
      <c r="K1142">
        <f>MAX(G1145:G1151)-AVERAGE(G1142:G1144)</f>
        <v>27.134965833333467</v>
      </c>
    </row>
    <row r="1143" spans="1:11" x14ac:dyDescent="0.3">
      <c r="A1143">
        <v>2011</v>
      </c>
      <c r="B1143" t="s">
        <v>12</v>
      </c>
      <c r="C1143">
        <v>2005</v>
      </c>
      <c r="D1143">
        <v>119</v>
      </c>
      <c r="E1143">
        <v>-2</v>
      </c>
      <c r="F1143">
        <v>5</v>
      </c>
      <c r="G1143">
        <v>918.60402639999995</v>
      </c>
      <c r="H1143">
        <v>0.64516806884213429</v>
      </c>
      <c r="I1143">
        <f t="shared" ref="I1143:I1151" si="153">(G1143-AVERAGE(G$1142:G$1151))/_xlfn.STDEV.S(G$1142:G$1151)</f>
        <v>-1.4015036651352546</v>
      </c>
      <c r="J1143" s="2"/>
    </row>
    <row r="1144" spans="1:11" x14ac:dyDescent="0.3">
      <c r="A1144">
        <v>2011</v>
      </c>
      <c r="B1144" t="s">
        <v>12</v>
      </c>
      <c r="C1144">
        <v>2005</v>
      </c>
      <c r="D1144">
        <v>120</v>
      </c>
      <c r="E1144">
        <v>-1</v>
      </c>
      <c r="F1144">
        <v>5</v>
      </c>
      <c r="G1144">
        <v>917.82976480000002</v>
      </c>
      <c r="H1144">
        <v>0.63909106077612587</v>
      </c>
      <c r="I1144">
        <f t="shared" si="153"/>
        <v>-1.46882385805132</v>
      </c>
      <c r="J1144" s="2"/>
    </row>
    <row r="1145" spans="1:11" x14ac:dyDescent="0.3">
      <c r="A1145">
        <v>2011</v>
      </c>
      <c r="B1145" t="s">
        <v>12</v>
      </c>
      <c r="C1145">
        <v>2005</v>
      </c>
      <c r="D1145">
        <v>121</v>
      </c>
      <c r="E1145">
        <v>0</v>
      </c>
      <c r="F1145">
        <v>5</v>
      </c>
      <c r="G1145">
        <v>944.90081280000004</v>
      </c>
      <c r="H1145">
        <v>0.7760497768309127</v>
      </c>
      <c r="I1145">
        <f t="shared" si="153"/>
        <v>0.88493897068799743</v>
      </c>
      <c r="J1145" s="2"/>
    </row>
    <row r="1146" spans="1:11" x14ac:dyDescent="0.3">
      <c r="A1146">
        <v>2011</v>
      </c>
      <c r="B1146" t="s">
        <v>12</v>
      </c>
      <c r="C1146">
        <v>2005</v>
      </c>
      <c r="D1146">
        <v>122</v>
      </c>
      <c r="E1146">
        <v>1</v>
      </c>
      <c r="F1146">
        <v>5</v>
      </c>
      <c r="G1146">
        <v>936.33569720000003</v>
      </c>
      <c r="H1146">
        <v>0.74686512293808571</v>
      </c>
      <c r="I1146">
        <f t="shared" si="153"/>
        <v>0.1402226699694116</v>
      </c>
      <c r="J1146" s="2"/>
    </row>
    <row r="1147" spans="1:11" x14ac:dyDescent="0.3">
      <c r="A1147">
        <v>2011</v>
      </c>
      <c r="B1147" t="s">
        <v>12</v>
      </c>
      <c r="C1147">
        <v>2005</v>
      </c>
      <c r="D1147">
        <v>123</v>
      </c>
      <c r="E1147">
        <v>2</v>
      </c>
      <c r="F1147">
        <v>5</v>
      </c>
      <c r="G1147">
        <v>938.16791920000003</v>
      </c>
      <c r="H1147">
        <v>0.72880672545693648</v>
      </c>
      <c r="I1147">
        <f t="shared" si="153"/>
        <v>0.29952998742525633</v>
      </c>
      <c r="J1147" s="2"/>
    </row>
    <row r="1148" spans="1:11" x14ac:dyDescent="0.3">
      <c r="A1148">
        <v>2011</v>
      </c>
      <c r="B1148" t="s">
        <v>12</v>
      </c>
      <c r="C1148">
        <v>2005</v>
      </c>
      <c r="D1148">
        <v>124</v>
      </c>
      <c r="E1148">
        <v>3</v>
      </c>
      <c r="F1148">
        <v>5</v>
      </c>
      <c r="G1148">
        <v>939.9878023</v>
      </c>
      <c r="H1148">
        <v>0.71500128155444886</v>
      </c>
      <c r="I1148">
        <f t="shared" si="153"/>
        <v>0.4577644670593955</v>
      </c>
      <c r="J1148" s="2"/>
    </row>
    <row r="1149" spans="1:11" x14ac:dyDescent="0.3">
      <c r="A1149">
        <v>2011</v>
      </c>
      <c r="B1149" t="s">
        <v>12</v>
      </c>
      <c r="C1149">
        <v>2005</v>
      </c>
      <c r="D1149">
        <v>125</v>
      </c>
      <c r="E1149">
        <v>4</v>
      </c>
      <c r="F1149">
        <v>5</v>
      </c>
      <c r="G1149">
        <v>942.06720429999996</v>
      </c>
      <c r="H1149">
        <v>0.7035380923237371</v>
      </c>
      <c r="I1149">
        <f t="shared" si="153"/>
        <v>0.63856349388710065</v>
      </c>
      <c r="J1149" s="2"/>
    </row>
    <row r="1150" spans="1:11" x14ac:dyDescent="0.3">
      <c r="A1150">
        <v>2011</v>
      </c>
      <c r="B1150" t="s">
        <v>12</v>
      </c>
      <c r="C1150">
        <v>2005</v>
      </c>
      <c r="D1150">
        <v>126</v>
      </c>
      <c r="E1150">
        <v>5</v>
      </c>
      <c r="F1150">
        <v>5</v>
      </c>
      <c r="G1150">
        <v>944.18049840000003</v>
      </c>
      <c r="H1150">
        <v>0.69356909050899207</v>
      </c>
      <c r="I1150">
        <f t="shared" si="153"/>
        <v>0.82230935768868996</v>
      </c>
      <c r="J1150" s="2"/>
    </row>
    <row r="1151" spans="1:11" x14ac:dyDescent="0.3">
      <c r="A1151">
        <v>2011</v>
      </c>
      <c r="B1151" t="s">
        <v>12</v>
      </c>
      <c r="C1151">
        <v>2005</v>
      </c>
      <c r="D1151">
        <v>127</v>
      </c>
      <c r="E1151">
        <v>6</v>
      </c>
      <c r="F1151">
        <v>5</v>
      </c>
      <c r="G1151">
        <v>945.74866870000005</v>
      </c>
      <c r="H1151">
        <v>0.68493550091409616</v>
      </c>
      <c r="I1151">
        <f t="shared" si="153"/>
        <v>0.95865801184027755</v>
      </c>
      <c r="J1151" s="2"/>
    </row>
    <row r="1152" spans="1:11" x14ac:dyDescent="0.3">
      <c r="A1152">
        <v>2016</v>
      </c>
      <c r="B1152" t="s">
        <v>12</v>
      </c>
      <c r="C1152">
        <v>2005</v>
      </c>
      <c r="D1152">
        <v>118</v>
      </c>
      <c r="E1152">
        <v>-3</v>
      </c>
      <c r="F1152">
        <v>5</v>
      </c>
      <c r="G1152">
        <v>960.71068939999998</v>
      </c>
      <c r="H1152">
        <v>0.65156694427902972</v>
      </c>
      <c r="I1152">
        <f>(G1152-AVERAGE(G$1152:G$1161))/_xlfn.STDEV.S(G$1152:G$1161)</f>
        <v>-1.2473329981165799</v>
      </c>
      <c r="J1152" s="2">
        <f>MAX(I1152:I1161)/(1-MAX(H1152:H1161))</f>
        <v>4.6963825939120216</v>
      </c>
      <c r="K1152">
        <f>MAX(G1155:G1161)-AVERAGE(G1152:G1154)</f>
        <v>25.099133899999856</v>
      </c>
    </row>
    <row r="1153" spans="1:11" x14ac:dyDescent="0.3">
      <c r="A1153">
        <v>2016</v>
      </c>
      <c r="B1153" t="s">
        <v>12</v>
      </c>
      <c r="C1153">
        <v>2005</v>
      </c>
      <c r="D1153">
        <v>119</v>
      </c>
      <c r="E1153">
        <v>-2</v>
      </c>
      <c r="F1153">
        <v>5</v>
      </c>
      <c r="G1153">
        <v>959.18876660000001</v>
      </c>
      <c r="H1153">
        <v>0.64515112857698864</v>
      </c>
      <c r="I1153">
        <f t="shared" ref="I1153:I1161" si="154">(G1153-AVERAGE(G$1152:G$1161))/_xlfn.STDEV.S(G$1152:G$1161)</f>
        <v>-1.3955853056411638</v>
      </c>
      <c r="J1153" s="2"/>
    </row>
    <row r="1154" spans="1:11" x14ac:dyDescent="0.3">
      <c r="A1154">
        <v>2016</v>
      </c>
      <c r="B1154" t="s">
        <v>12</v>
      </c>
      <c r="C1154">
        <v>2005</v>
      </c>
      <c r="D1154">
        <v>120</v>
      </c>
      <c r="E1154">
        <v>-1</v>
      </c>
      <c r="F1154">
        <v>5</v>
      </c>
      <c r="G1154">
        <v>957.74447510000005</v>
      </c>
      <c r="H1154">
        <v>0.639075252118808</v>
      </c>
      <c r="I1154">
        <f t="shared" si="154"/>
        <v>-1.5362754560306191</v>
      </c>
      <c r="J1154" s="2"/>
    </row>
    <row r="1155" spans="1:11" x14ac:dyDescent="0.3">
      <c r="A1155">
        <v>2016</v>
      </c>
      <c r="B1155" t="s">
        <v>12</v>
      </c>
      <c r="C1155">
        <v>2005</v>
      </c>
      <c r="D1155">
        <v>121</v>
      </c>
      <c r="E1155">
        <v>0</v>
      </c>
      <c r="F1155">
        <v>5</v>
      </c>
      <c r="G1155">
        <v>984.31377759999998</v>
      </c>
      <c r="H1155">
        <v>0.77602509258416763</v>
      </c>
      <c r="I1155">
        <f t="shared" si="154"/>
        <v>1.0518718566607717</v>
      </c>
      <c r="J1155" s="2"/>
    </row>
    <row r="1156" spans="1:11" x14ac:dyDescent="0.3">
      <c r="A1156">
        <v>2016</v>
      </c>
      <c r="B1156" t="s">
        <v>12</v>
      </c>
      <c r="C1156">
        <v>2005</v>
      </c>
      <c r="D1156">
        <v>122</v>
      </c>
      <c r="E1156">
        <v>1</v>
      </c>
      <c r="F1156">
        <v>5</v>
      </c>
      <c r="G1156">
        <v>975.11969580000004</v>
      </c>
      <c r="H1156">
        <v>0.74681272534887411</v>
      </c>
      <c r="I1156">
        <f t="shared" si="154"/>
        <v>0.15626542877901922</v>
      </c>
      <c r="J1156" s="2"/>
    </row>
    <row r="1157" spans="1:11" x14ac:dyDescent="0.3">
      <c r="A1157">
        <v>2016</v>
      </c>
      <c r="B1157" t="s">
        <v>12</v>
      </c>
      <c r="C1157">
        <v>2005</v>
      </c>
      <c r="D1157">
        <v>123</v>
      </c>
      <c r="E1157">
        <v>2</v>
      </c>
      <c r="F1157">
        <v>5</v>
      </c>
      <c r="G1157">
        <v>976.48666860000003</v>
      </c>
      <c r="H1157">
        <v>0.72875269565131495</v>
      </c>
      <c r="I1157">
        <f t="shared" si="154"/>
        <v>0.28942387277062176</v>
      </c>
      <c r="J1157" s="2"/>
    </row>
    <row r="1158" spans="1:11" x14ac:dyDescent="0.3">
      <c r="A1158">
        <v>2016</v>
      </c>
      <c r="B1158" t="s">
        <v>12</v>
      </c>
      <c r="C1158">
        <v>2005</v>
      </c>
      <c r="D1158">
        <v>124</v>
      </c>
      <c r="E1158">
        <v>3</v>
      </c>
      <c r="F1158">
        <v>5</v>
      </c>
      <c r="G1158">
        <v>977.8971871</v>
      </c>
      <c r="H1158">
        <v>0.71494976623723916</v>
      </c>
      <c r="I1158">
        <f t="shared" si="154"/>
        <v>0.42682415511813215</v>
      </c>
      <c r="J1158" s="2"/>
    </row>
    <row r="1159" spans="1:11" x14ac:dyDescent="0.3">
      <c r="A1159">
        <v>2016</v>
      </c>
      <c r="B1159" t="s">
        <v>12</v>
      </c>
      <c r="C1159">
        <v>2005</v>
      </c>
      <c r="D1159">
        <v>125</v>
      </c>
      <c r="E1159">
        <v>4</v>
      </c>
      <c r="F1159">
        <v>5</v>
      </c>
      <c r="G1159">
        <v>979.61489219999999</v>
      </c>
      <c r="H1159">
        <v>0.70349026113704527</v>
      </c>
      <c r="I1159">
        <f t="shared" si="154"/>
        <v>0.59414784901492446</v>
      </c>
      <c r="J1159" s="2"/>
    </row>
    <row r="1160" spans="1:11" x14ac:dyDescent="0.3">
      <c r="A1160">
        <v>2016</v>
      </c>
      <c r="B1160" t="s">
        <v>12</v>
      </c>
      <c r="C1160">
        <v>2005</v>
      </c>
      <c r="D1160">
        <v>126</v>
      </c>
      <c r="E1160">
        <v>5</v>
      </c>
      <c r="F1160">
        <v>5</v>
      </c>
      <c r="G1160">
        <v>981.40445939999995</v>
      </c>
      <c r="H1160">
        <v>0.69352544890372758</v>
      </c>
      <c r="I1160">
        <f t="shared" si="154"/>
        <v>0.76847171542280546</v>
      </c>
      <c r="J1160" s="2"/>
    </row>
    <row r="1161" spans="1:11" x14ac:dyDescent="0.3">
      <c r="A1161">
        <v>2016</v>
      </c>
      <c r="B1161" t="s">
        <v>12</v>
      </c>
      <c r="C1161">
        <v>2005</v>
      </c>
      <c r="D1161">
        <v>127</v>
      </c>
      <c r="E1161">
        <v>6</v>
      </c>
      <c r="F1161">
        <v>5</v>
      </c>
      <c r="G1161">
        <v>982.67451029999995</v>
      </c>
      <c r="H1161">
        <v>0.6848957405660846</v>
      </c>
      <c r="I1161">
        <f t="shared" si="154"/>
        <v>0.89218888202197721</v>
      </c>
      <c r="J1161" s="2"/>
    </row>
    <row r="1162" spans="1:11" x14ac:dyDescent="0.3">
      <c r="A1162">
        <v>2001</v>
      </c>
      <c r="B1162" t="s">
        <v>12</v>
      </c>
      <c r="C1162">
        <v>2005</v>
      </c>
      <c r="D1162">
        <v>118</v>
      </c>
      <c r="E1162">
        <v>-3</v>
      </c>
      <c r="F1162">
        <v>6</v>
      </c>
      <c r="G1162">
        <v>268.10620669999997</v>
      </c>
      <c r="H1162">
        <v>0.54295957026566521</v>
      </c>
      <c r="I1162">
        <f>(G1162-AVERAGE(G$1162:G$1171))/_xlfn.STDEV.S(G$1162:G$1171)</f>
        <v>-1.4781281695680415</v>
      </c>
      <c r="J1162" s="2">
        <f>MAX(I1162:I1171)/(1-MAX(H1162:H1171))</f>
        <v>4.2139412004865671</v>
      </c>
      <c r="K1162">
        <f>MAX(G1165:G1171)-AVERAGE(G1162:G1164)</f>
        <v>56.558040866666659</v>
      </c>
    </row>
    <row r="1163" spans="1:11" x14ac:dyDescent="0.3">
      <c r="A1163">
        <v>2001</v>
      </c>
      <c r="B1163" t="s">
        <v>12</v>
      </c>
      <c r="C1163">
        <v>2005</v>
      </c>
      <c r="D1163">
        <v>119</v>
      </c>
      <c r="E1163">
        <v>-2</v>
      </c>
      <c r="F1163">
        <v>6</v>
      </c>
      <c r="G1163">
        <v>272.60932630000002</v>
      </c>
      <c r="H1163">
        <v>0.53361573267053775</v>
      </c>
      <c r="I1163">
        <f t="shared" ref="I1163:I1171" si="155">(G1163-AVERAGE(G$1162:G$1171))/_xlfn.STDEV.S(G$1162:G$1171)</f>
        <v>-1.2675967032043687</v>
      </c>
      <c r="J1163" s="2"/>
    </row>
    <row r="1164" spans="1:11" x14ac:dyDescent="0.3">
      <c r="A1164">
        <v>2001</v>
      </c>
      <c r="B1164" t="s">
        <v>12</v>
      </c>
      <c r="C1164">
        <v>2005</v>
      </c>
      <c r="D1164">
        <v>120</v>
      </c>
      <c r="E1164">
        <v>-1</v>
      </c>
      <c r="F1164">
        <v>6</v>
      </c>
      <c r="G1164">
        <v>277.139386</v>
      </c>
      <c r="H1164">
        <v>0.5245316704674361</v>
      </c>
      <c r="I1164">
        <f t="shared" si="155"/>
        <v>-1.0558057236008143</v>
      </c>
      <c r="J1164" s="2"/>
    </row>
    <row r="1165" spans="1:11" x14ac:dyDescent="0.3">
      <c r="A1165">
        <v>2001</v>
      </c>
      <c r="B1165" t="s">
        <v>12</v>
      </c>
      <c r="C1165">
        <v>2005</v>
      </c>
      <c r="D1165">
        <v>121</v>
      </c>
      <c r="E1165">
        <v>0</v>
      </c>
      <c r="F1165">
        <v>6</v>
      </c>
      <c r="G1165">
        <v>296.60003010000003</v>
      </c>
      <c r="H1165">
        <v>0.67321684673561188</v>
      </c>
      <c r="I1165">
        <f t="shared" si="155"/>
        <v>-0.14597469473928457</v>
      </c>
      <c r="J1165" s="2"/>
    </row>
    <row r="1166" spans="1:11" x14ac:dyDescent="0.3">
      <c r="A1166">
        <v>2001</v>
      </c>
      <c r="B1166" t="s">
        <v>12</v>
      </c>
      <c r="C1166">
        <v>2005</v>
      </c>
      <c r="D1166">
        <v>122</v>
      </c>
      <c r="E1166">
        <v>1</v>
      </c>
      <c r="F1166">
        <v>6</v>
      </c>
      <c r="G1166">
        <v>298.22797989999998</v>
      </c>
      <c r="H1166">
        <v>0.65252257596137619</v>
      </c>
      <c r="I1166">
        <f t="shared" si="155"/>
        <v>-6.9864200458734121E-2</v>
      </c>
      <c r="J1166" s="2"/>
    </row>
    <row r="1167" spans="1:11" x14ac:dyDescent="0.3">
      <c r="A1167">
        <v>2001</v>
      </c>
      <c r="B1167" t="s">
        <v>12</v>
      </c>
      <c r="C1167">
        <v>2005</v>
      </c>
      <c r="D1167">
        <v>123</v>
      </c>
      <c r="E1167">
        <v>2</v>
      </c>
      <c r="F1167">
        <v>6</v>
      </c>
      <c r="G1167">
        <v>304.41402149999999</v>
      </c>
      <c r="H1167">
        <v>0.63694806463286857</v>
      </c>
      <c r="I1167">
        <f t="shared" si="155"/>
        <v>0.21934784024182141</v>
      </c>
      <c r="J1167" s="2"/>
    </row>
    <row r="1168" spans="1:11" x14ac:dyDescent="0.3">
      <c r="A1168">
        <v>2001</v>
      </c>
      <c r="B1168" t="s">
        <v>12</v>
      </c>
      <c r="C1168">
        <v>2005</v>
      </c>
      <c r="D1168">
        <v>124</v>
      </c>
      <c r="E1168">
        <v>3</v>
      </c>
      <c r="F1168">
        <v>6</v>
      </c>
      <c r="G1168">
        <v>310.73358359999997</v>
      </c>
      <c r="H1168">
        <v>0.62371460111806232</v>
      </c>
      <c r="I1168">
        <f t="shared" si="155"/>
        <v>0.51480227935760114</v>
      </c>
      <c r="J1168" s="2"/>
    </row>
    <row r="1169" spans="1:11" x14ac:dyDescent="0.3">
      <c r="A1169">
        <v>2001</v>
      </c>
      <c r="B1169" t="s">
        <v>12</v>
      </c>
      <c r="C1169">
        <v>2005</v>
      </c>
      <c r="D1169">
        <v>125</v>
      </c>
      <c r="E1169">
        <v>4</v>
      </c>
      <c r="F1169">
        <v>6</v>
      </c>
      <c r="G1169">
        <v>317.03518600000001</v>
      </c>
      <c r="H1169">
        <v>0.61150650609317803</v>
      </c>
      <c r="I1169">
        <f t="shared" si="155"/>
        <v>0.80941706012265868</v>
      </c>
      <c r="J1169" s="2"/>
    </row>
    <row r="1170" spans="1:11" x14ac:dyDescent="0.3">
      <c r="A1170">
        <v>2001</v>
      </c>
      <c r="B1170" t="s">
        <v>12</v>
      </c>
      <c r="C1170">
        <v>2005</v>
      </c>
      <c r="D1170">
        <v>126</v>
      </c>
      <c r="E1170">
        <v>5</v>
      </c>
      <c r="F1170">
        <v>6</v>
      </c>
      <c r="G1170">
        <v>323.18119150000001</v>
      </c>
      <c r="H1170">
        <v>0.59982847203486755</v>
      </c>
      <c r="I1170">
        <f t="shared" si="155"/>
        <v>1.0967573186834541</v>
      </c>
      <c r="J1170" s="2"/>
    </row>
    <row r="1171" spans="1:11" x14ac:dyDescent="0.3">
      <c r="A1171">
        <v>2001</v>
      </c>
      <c r="B1171" t="s">
        <v>12</v>
      </c>
      <c r="C1171">
        <v>2005</v>
      </c>
      <c r="D1171">
        <v>127</v>
      </c>
      <c r="E1171">
        <v>6</v>
      </c>
      <c r="F1171">
        <v>6</v>
      </c>
      <c r="G1171">
        <v>329.17634720000001</v>
      </c>
      <c r="H1171">
        <v>0.58953755634121086</v>
      </c>
      <c r="I1171">
        <f t="shared" si="155"/>
        <v>1.3770449931657214</v>
      </c>
      <c r="J1171" s="2"/>
    </row>
    <row r="1172" spans="1:11" x14ac:dyDescent="0.3">
      <c r="A1172">
        <v>2006</v>
      </c>
      <c r="B1172" t="s">
        <v>12</v>
      </c>
      <c r="C1172">
        <v>2005</v>
      </c>
      <c r="D1172">
        <v>118</v>
      </c>
      <c r="E1172">
        <v>-3</v>
      </c>
      <c r="F1172">
        <v>6</v>
      </c>
      <c r="G1172">
        <v>455.46792349999998</v>
      </c>
      <c r="H1172">
        <v>0.55530941318333682</v>
      </c>
      <c r="I1172">
        <f>(G1172-AVERAGE(G$1172:G$1181))/_xlfn.STDEV.S(G$1172:G$1181)</f>
        <v>-1.4327436463115075</v>
      </c>
      <c r="J1172" s="2">
        <f>MAX(I1172:I1181)/(1-MAX(H1172:H1181))</f>
        <v>4.5177851184981961</v>
      </c>
      <c r="K1172">
        <f>MAX(G1175:G1181)-AVERAGE(G1172:G1174)</f>
        <v>89.6002163666667</v>
      </c>
    </row>
    <row r="1173" spans="1:11" x14ac:dyDescent="0.3">
      <c r="A1173">
        <v>2006</v>
      </c>
      <c r="B1173" t="s">
        <v>12</v>
      </c>
      <c r="C1173">
        <v>2005</v>
      </c>
      <c r="D1173">
        <v>119</v>
      </c>
      <c r="E1173">
        <v>-2</v>
      </c>
      <c r="F1173">
        <v>6</v>
      </c>
      <c r="G1173">
        <v>462.1570959</v>
      </c>
      <c r="H1173">
        <v>0.5462238938058519</v>
      </c>
      <c r="I1173">
        <f t="shared" ref="I1173:I1181" si="156">(G1173-AVERAGE(G$1172:G$1181))/_xlfn.STDEV.S(G$1172:G$1181)</f>
        <v>-1.2336142793486857</v>
      </c>
      <c r="J1173" s="2"/>
    </row>
    <row r="1174" spans="1:11" x14ac:dyDescent="0.3">
      <c r="A1174">
        <v>2006</v>
      </c>
      <c r="B1174" t="s">
        <v>12</v>
      </c>
      <c r="C1174">
        <v>2005</v>
      </c>
      <c r="D1174">
        <v>120</v>
      </c>
      <c r="E1174">
        <v>-1</v>
      </c>
      <c r="F1174">
        <v>6</v>
      </c>
      <c r="G1174">
        <v>469.15776110000002</v>
      </c>
      <c r="H1174">
        <v>0.5374089956548872</v>
      </c>
      <c r="I1174">
        <f t="shared" si="156"/>
        <v>-1.025212111452003</v>
      </c>
      <c r="J1174" s="2"/>
    </row>
    <row r="1175" spans="1:11" x14ac:dyDescent="0.3">
      <c r="A1175">
        <v>2006</v>
      </c>
      <c r="B1175" t="s">
        <v>12</v>
      </c>
      <c r="C1175">
        <v>2005</v>
      </c>
      <c r="D1175">
        <v>121</v>
      </c>
      <c r="E1175">
        <v>0</v>
      </c>
      <c r="F1175">
        <v>6</v>
      </c>
      <c r="G1175">
        <v>494.46413849999999</v>
      </c>
      <c r="H1175">
        <v>0.68197306035534211</v>
      </c>
      <c r="I1175">
        <f t="shared" si="156"/>
        <v>-0.27186885604655964</v>
      </c>
      <c r="J1175" s="2"/>
    </row>
    <row r="1176" spans="1:11" x14ac:dyDescent="0.3">
      <c r="A1176">
        <v>2006</v>
      </c>
      <c r="B1176" t="s">
        <v>12</v>
      </c>
      <c r="C1176">
        <v>2005</v>
      </c>
      <c r="D1176">
        <v>122</v>
      </c>
      <c r="E1176">
        <v>1</v>
      </c>
      <c r="F1176">
        <v>6</v>
      </c>
      <c r="G1176">
        <v>499.92723180000002</v>
      </c>
      <c r="H1176">
        <v>0.66176036261132631</v>
      </c>
      <c r="I1176">
        <f t="shared" si="156"/>
        <v>-0.10923852669702223</v>
      </c>
      <c r="J1176" s="2"/>
    </row>
    <row r="1177" spans="1:11" x14ac:dyDescent="0.3">
      <c r="A1177">
        <v>2006</v>
      </c>
      <c r="B1177" t="s">
        <v>12</v>
      </c>
      <c r="C1177">
        <v>2005</v>
      </c>
      <c r="D1177">
        <v>123</v>
      </c>
      <c r="E1177">
        <v>2</v>
      </c>
      <c r="F1177">
        <v>6</v>
      </c>
      <c r="G1177">
        <v>510.03592129999998</v>
      </c>
      <c r="H1177">
        <v>0.64645397216523792</v>
      </c>
      <c r="I1177">
        <f t="shared" si="156"/>
        <v>0.19168613491862282</v>
      </c>
      <c r="J1177" s="2"/>
    </row>
    <row r="1178" spans="1:11" x14ac:dyDescent="0.3">
      <c r="A1178">
        <v>2006</v>
      </c>
      <c r="B1178" t="s">
        <v>12</v>
      </c>
      <c r="C1178">
        <v>2005</v>
      </c>
      <c r="D1178">
        <v>124</v>
      </c>
      <c r="E1178">
        <v>3</v>
      </c>
      <c r="F1178">
        <v>6</v>
      </c>
      <c r="G1178">
        <v>520.4624834</v>
      </c>
      <c r="H1178">
        <v>0.63340623946501173</v>
      </c>
      <c r="I1178">
        <f t="shared" si="156"/>
        <v>0.50207351715615456</v>
      </c>
      <c r="J1178" s="2"/>
    </row>
    <row r="1179" spans="1:11" x14ac:dyDescent="0.3">
      <c r="A1179">
        <v>2006</v>
      </c>
      <c r="B1179" t="s">
        <v>12</v>
      </c>
      <c r="C1179">
        <v>2005</v>
      </c>
      <c r="D1179">
        <v>125</v>
      </c>
      <c r="E1179">
        <v>4</v>
      </c>
      <c r="F1179">
        <v>6</v>
      </c>
      <c r="G1179">
        <v>530.93601809999996</v>
      </c>
      <c r="H1179">
        <v>0.62134264329951316</v>
      </c>
      <c r="I1179">
        <f t="shared" si="156"/>
        <v>0.81385922246614695</v>
      </c>
      <c r="J1179" s="2"/>
    </row>
    <row r="1180" spans="1:11" x14ac:dyDescent="0.3">
      <c r="A1180">
        <v>2006</v>
      </c>
      <c r="B1180" t="s">
        <v>12</v>
      </c>
      <c r="C1180">
        <v>2005</v>
      </c>
      <c r="D1180">
        <v>126</v>
      </c>
      <c r="E1180">
        <v>5</v>
      </c>
      <c r="F1180">
        <v>6</v>
      </c>
      <c r="G1180">
        <v>541.49810969999999</v>
      </c>
      <c r="H1180">
        <v>0.60983328477034582</v>
      </c>
      <c r="I1180">
        <f t="shared" si="156"/>
        <v>1.1282811701066859</v>
      </c>
      <c r="J1180" s="2"/>
    </row>
    <row r="1181" spans="1:11" x14ac:dyDescent="0.3">
      <c r="A1181">
        <v>2006</v>
      </c>
      <c r="B1181" t="s">
        <v>12</v>
      </c>
      <c r="C1181">
        <v>2005</v>
      </c>
      <c r="D1181">
        <v>127</v>
      </c>
      <c r="E1181">
        <v>6</v>
      </c>
      <c r="F1181">
        <v>6</v>
      </c>
      <c r="G1181">
        <v>551.86114320000001</v>
      </c>
      <c r="H1181">
        <v>0.59950344604978933</v>
      </c>
      <c r="I1181">
        <f t="shared" si="156"/>
        <v>1.4367773752081594</v>
      </c>
      <c r="J1181" s="2"/>
    </row>
    <row r="1182" spans="1:11" x14ac:dyDescent="0.3">
      <c r="A1182">
        <v>2011</v>
      </c>
      <c r="B1182" t="s">
        <v>12</v>
      </c>
      <c r="C1182">
        <v>2005</v>
      </c>
      <c r="D1182">
        <v>118</v>
      </c>
      <c r="E1182">
        <v>-3</v>
      </c>
      <c r="F1182">
        <v>6</v>
      </c>
      <c r="G1182">
        <v>606.96441700000003</v>
      </c>
      <c r="H1182">
        <v>0.56140657688991258</v>
      </c>
      <c r="I1182">
        <f>(G1182-AVERAGE(G$1182:G$1191))/_xlfn.STDEV.S(G$1182:G$1191)</f>
        <v>-1.4576704776193705</v>
      </c>
      <c r="J1182" s="2">
        <f>MAX(I1182:I1191)/(1-MAX(H1182:H1191))</f>
        <v>4.5684205561317475</v>
      </c>
      <c r="K1182">
        <f>MAX(G1185:G1191)-AVERAGE(G1182:G1184)</f>
        <v>102.81690856666671</v>
      </c>
    </row>
    <row r="1183" spans="1:11" x14ac:dyDescent="0.3">
      <c r="A1183">
        <v>2011</v>
      </c>
      <c r="B1183" t="s">
        <v>12</v>
      </c>
      <c r="C1183">
        <v>2005</v>
      </c>
      <c r="D1183">
        <v>119</v>
      </c>
      <c r="E1183">
        <v>-2</v>
      </c>
      <c r="F1183">
        <v>6</v>
      </c>
      <c r="G1183">
        <v>615.66025709999997</v>
      </c>
      <c r="H1183">
        <v>0.55254833015560745</v>
      </c>
      <c r="I1183">
        <f t="shared" ref="I1183:I1191" si="157">(G1183-AVERAGE(G$1182:G$1191))/_xlfn.STDEV.S(G$1182:G$1191)</f>
        <v>-1.2330939740291316</v>
      </c>
      <c r="J1183" s="2"/>
    </row>
    <row r="1184" spans="1:11" x14ac:dyDescent="0.3">
      <c r="A1184">
        <v>2011</v>
      </c>
      <c r="B1184" t="s">
        <v>12</v>
      </c>
      <c r="C1184">
        <v>2005</v>
      </c>
      <c r="D1184">
        <v>120</v>
      </c>
      <c r="E1184">
        <v>-1</v>
      </c>
      <c r="F1184">
        <v>6</v>
      </c>
      <c r="G1184">
        <v>624.67101479999997</v>
      </c>
      <c r="H1184">
        <v>0.54396509562649431</v>
      </c>
      <c r="I1184">
        <f t="shared" si="157"/>
        <v>-1.0003844904491797</v>
      </c>
      <c r="J1184" s="2"/>
    </row>
    <row r="1185" spans="1:11" x14ac:dyDescent="0.3">
      <c r="A1185">
        <v>2011</v>
      </c>
      <c r="B1185" t="s">
        <v>12</v>
      </c>
      <c r="C1185">
        <v>2005</v>
      </c>
      <c r="D1185">
        <v>121</v>
      </c>
      <c r="E1185">
        <v>0</v>
      </c>
      <c r="F1185">
        <v>6</v>
      </c>
      <c r="G1185">
        <v>652.60049379999998</v>
      </c>
      <c r="H1185">
        <v>0.68808919244420985</v>
      </c>
      <c r="I1185">
        <f t="shared" si="157"/>
        <v>-0.27908503360693054</v>
      </c>
      <c r="J1185" s="2"/>
    </row>
    <row r="1186" spans="1:11" x14ac:dyDescent="0.3">
      <c r="A1186">
        <v>2011</v>
      </c>
      <c r="B1186" t="s">
        <v>12</v>
      </c>
      <c r="C1186">
        <v>2005</v>
      </c>
      <c r="D1186">
        <v>122</v>
      </c>
      <c r="E1186">
        <v>1</v>
      </c>
      <c r="F1186">
        <v>6</v>
      </c>
      <c r="G1186">
        <v>659.33716349999997</v>
      </c>
      <c r="H1186">
        <v>0.66703707656273148</v>
      </c>
      <c r="I1186">
        <f t="shared" si="157"/>
        <v>-0.10510555495157753</v>
      </c>
      <c r="J1186" s="2"/>
    </row>
    <row r="1187" spans="1:11" x14ac:dyDescent="0.3">
      <c r="A1187">
        <v>2011</v>
      </c>
      <c r="B1187" t="s">
        <v>12</v>
      </c>
      <c r="C1187">
        <v>2005</v>
      </c>
      <c r="D1187">
        <v>123</v>
      </c>
      <c r="E1187">
        <v>2</v>
      </c>
      <c r="F1187">
        <v>6</v>
      </c>
      <c r="G1187">
        <v>671.10009930000001</v>
      </c>
      <c r="H1187">
        <v>0.65144655683274089</v>
      </c>
      <c r="I1187">
        <f t="shared" si="157"/>
        <v>0.19868096406692151</v>
      </c>
      <c r="J1187" s="2"/>
    </row>
    <row r="1188" spans="1:11" x14ac:dyDescent="0.3">
      <c r="A1188">
        <v>2011</v>
      </c>
      <c r="B1188" t="s">
        <v>12</v>
      </c>
      <c r="C1188">
        <v>2005</v>
      </c>
      <c r="D1188">
        <v>124</v>
      </c>
      <c r="E1188">
        <v>3</v>
      </c>
      <c r="F1188">
        <v>6</v>
      </c>
      <c r="G1188">
        <v>683.07164379999995</v>
      </c>
      <c r="H1188">
        <v>0.63830103046462516</v>
      </c>
      <c r="I1188">
        <f t="shared" si="157"/>
        <v>0.50785495708744166</v>
      </c>
      <c r="J1188" s="2"/>
    </row>
    <row r="1189" spans="1:11" x14ac:dyDescent="0.3">
      <c r="A1189">
        <v>2011</v>
      </c>
      <c r="B1189" t="s">
        <v>12</v>
      </c>
      <c r="C1189">
        <v>2005</v>
      </c>
      <c r="D1189">
        <v>125</v>
      </c>
      <c r="E1189">
        <v>4</v>
      </c>
      <c r="F1189">
        <v>6</v>
      </c>
      <c r="G1189">
        <v>695.05357240000001</v>
      </c>
      <c r="H1189">
        <v>0.6262767276442015</v>
      </c>
      <c r="I1189">
        <f t="shared" si="157"/>
        <v>0.81729712717241354</v>
      </c>
      <c r="J1189" s="2"/>
    </row>
    <row r="1190" spans="1:11" x14ac:dyDescent="0.3">
      <c r="A1190">
        <v>2011</v>
      </c>
      <c r="B1190" t="s">
        <v>12</v>
      </c>
      <c r="C1190">
        <v>2005</v>
      </c>
      <c r="D1190">
        <v>126</v>
      </c>
      <c r="E1190">
        <v>5</v>
      </c>
      <c r="F1190">
        <v>6</v>
      </c>
      <c r="G1190">
        <v>707.02881930000001</v>
      </c>
      <c r="H1190">
        <v>0.6149399411872869</v>
      </c>
      <c r="I1190">
        <f t="shared" si="157"/>
        <v>1.1265667374118966</v>
      </c>
      <c r="J1190" s="2"/>
    </row>
    <row r="1191" spans="1:11" x14ac:dyDescent="0.3">
      <c r="A1191">
        <v>2011</v>
      </c>
      <c r="B1191" t="s">
        <v>12</v>
      </c>
      <c r="C1191">
        <v>2005</v>
      </c>
      <c r="D1191">
        <v>127</v>
      </c>
      <c r="E1191">
        <v>6</v>
      </c>
      <c r="F1191">
        <v>6</v>
      </c>
      <c r="G1191">
        <v>718.58213820000003</v>
      </c>
      <c r="H1191">
        <v>0.60479677722786584</v>
      </c>
      <c r="I1191">
        <f t="shared" si="157"/>
        <v>1.4249397449175254</v>
      </c>
      <c r="J1191" s="2"/>
    </row>
    <row r="1192" spans="1:11" x14ac:dyDescent="0.3">
      <c r="A1192">
        <v>2016</v>
      </c>
      <c r="B1192" t="s">
        <v>12</v>
      </c>
      <c r="C1192">
        <v>2005</v>
      </c>
      <c r="D1192">
        <v>118</v>
      </c>
      <c r="E1192">
        <v>-3</v>
      </c>
      <c r="F1192">
        <v>6</v>
      </c>
      <c r="G1192">
        <v>645.63101010000003</v>
      </c>
      <c r="H1192">
        <v>0.56141937031059663</v>
      </c>
      <c r="I1192">
        <f>(G1192-AVERAGE(G$1192:G$1201))/_xlfn.STDEV.S(G$1192:G$1201)</f>
        <v>-1.4535332464758561</v>
      </c>
      <c r="J1192" s="2">
        <f>MAX(I1192:I1201)/(1-MAX(H1192:H1201))</f>
        <v>4.588607874792948</v>
      </c>
      <c r="K1192">
        <f>MAX(G1195:G1201)-AVERAGE(G1192:G1194)</f>
        <v>107.38824136666665</v>
      </c>
    </row>
    <row r="1193" spans="1:11" x14ac:dyDescent="0.3">
      <c r="A1193">
        <v>2016</v>
      </c>
      <c r="B1193" t="s">
        <v>12</v>
      </c>
      <c r="C1193">
        <v>2005</v>
      </c>
      <c r="D1193">
        <v>119</v>
      </c>
      <c r="E1193">
        <v>-2</v>
      </c>
      <c r="F1193">
        <v>6</v>
      </c>
      <c r="G1193">
        <v>654.72106169999995</v>
      </c>
      <c r="H1193">
        <v>0.5525644533888876</v>
      </c>
      <c r="I1193">
        <f t="shared" ref="I1193:I1201" si="158">(G1193-AVERAGE(G$1192:G$1201))/_xlfn.STDEV.S(G$1192:G$1201)</f>
        <v>-1.2285971262082052</v>
      </c>
      <c r="J1193" s="2"/>
    </row>
    <row r="1194" spans="1:11" x14ac:dyDescent="0.3">
      <c r="A1194">
        <v>2016</v>
      </c>
      <c r="B1194" t="s">
        <v>12</v>
      </c>
      <c r="C1194">
        <v>2005</v>
      </c>
      <c r="D1194">
        <v>120</v>
      </c>
      <c r="E1194">
        <v>-1</v>
      </c>
      <c r="F1194">
        <v>6</v>
      </c>
      <c r="G1194">
        <v>664.12321959999997</v>
      </c>
      <c r="H1194">
        <v>0.54398310096044566</v>
      </c>
      <c r="I1194">
        <f t="shared" si="158"/>
        <v>-0.99593783963497307</v>
      </c>
      <c r="J1194" s="2"/>
    </row>
    <row r="1195" spans="1:11" x14ac:dyDescent="0.3">
      <c r="A1195">
        <v>2016</v>
      </c>
      <c r="B1195" t="s">
        <v>12</v>
      </c>
      <c r="C1195">
        <v>2005</v>
      </c>
      <c r="D1195">
        <v>121</v>
      </c>
      <c r="E1195">
        <v>0</v>
      </c>
      <c r="F1195">
        <v>6</v>
      </c>
      <c r="G1195">
        <v>692.63758440000004</v>
      </c>
      <c r="H1195">
        <v>0.68806829102315248</v>
      </c>
      <c r="I1195">
        <f t="shared" si="158"/>
        <v>-0.29034112002905327</v>
      </c>
      <c r="J1195" s="2"/>
    </row>
    <row r="1196" spans="1:11" x14ac:dyDescent="0.3">
      <c r="A1196">
        <v>2016</v>
      </c>
      <c r="B1196" t="s">
        <v>12</v>
      </c>
      <c r="C1196">
        <v>2005</v>
      </c>
      <c r="D1196">
        <v>122</v>
      </c>
      <c r="E1196">
        <v>1</v>
      </c>
      <c r="F1196">
        <v>6</v>
      </c>
      <c r="G1196">
        <v>699.8478212</v>
      </c>
      <c r="H1196">
        <v>0.66703644142837126</v>
      </c>
      <c r="I1196">
        <f t="shared" si="158"/>
        <v>-0.1119215946654076</v>
      </c>
      <c r="J1196" s="2"/>
    </row>
    <row r="1197" spans="1:11" x14ac:dyDescent="0.3">
      <c r="A1197">
        <v>2016</v>
      </c>
      <c r="B1197" t="s">
        <v>12</v>
      </c>
      <c r="C1197">
        <v>2005</v>
      </c>
      <c r="D1197">
        <v>123</v>
      </c>
      <c r="E1197">
        <v>2</v>
      </c>
      <c r="F1197">
        <v>6</v>
      </c>
      <c r="G1197">
        <v>712.23551129999998</v>
      </c>
      <c r="H1197">
        <v>0.65149762974471648</v>
      </c>
      <c r="I1197">
        <f t="shared" si="158"/>
        <v>0.19461560366820907</v>
      </c>
      <c r="J1197" s="2"/>
    </row>
    <row r="1198" spans="1:11" x14ac:dyDescent="0.3">
      <c r="A1198">
        <v>2016</v>
      </c>
      <c r="B1198" t="s">
        <v>12</v>
      </c>
      <c r="C1198">
        <v>2005</v>
      </c>
      <c r="D1198">
        <v>124</v>
      </c>
      <c r="E1198">
        <v>3</v>
      </c>
      <c r="F1198">
        <v>6</v>
      </c>
      <c r="G1198">
        <v>724.83137160000001</v>
      </c>
      <c r="H1198">
        <v>0.63840779861109198</v>
      </c>
      <c r="I1198">
        <f t="shared" si="158"/>
        <v>0.50630403757273823</v>
      </c>
      <c r="J1198" s="2"/>
    </row>
    <row r="1199" spans="1:11" x14ac:dyDescent="0.3">
      <c r="A1199">
        <v>2016</v>
      </c>
      <c r="B1199" t="s">
        <v>12</v>
      </c>
      <c r="C1199">
        <v>2005</v>
      </c>
      <c r="D1199">
        <v>125</v>
      </c>
      <c r="E1199">
        <v>4</v>
      </c>
      <c r="F1199">
        <v>6</v>
      </c>
      <c r="G1199">
        <v>737.43142620000003</v>
      </c>
      <c r="H1199">
        <v>0.62641942085427416</v>
      </c>
      <c r="I1199">
        <f t="shared" si="158"/>
        <v>0.8180962607197001</v>
      </c>
      <c r="J1199" s="2"/>
    </row>
    <row r="1200" spans="1:11" x14ac:dyDescent="0.3">
      <c r="A1200">
        <v>2016</v>
      </c>
      <c r="B1200" t="s">
        <v>12</v>
      </c>
      <c r="C1200">
        <v>2005</v>
      </c>
      <c r="D1200">
        <v>126</v>
      </c>
      <c r="E1200">
        <v>5</v>
      </c>
      <c r="F1200">
        <v>6</v>
      </c>
      <c r="G1200">
        <v>750.03528940000001</v>
      </c>
      <c r="H1200">
        <v>0.61507656829824076</v>
      </c>
      <c r="I1200">
        <f t="shared" si="158"/>
        <v>1.1299827288440658</v>
      </c>
      <c r="J1200" s="2"/>
    </row>
    <row r="1201" spans="1:10" x14ac:dyDescent="0.3">
      <c r="A1201">
        <v>2016</v>
      </c>
      <c r="B1201" t="s">
        <v>12</v>
      </c>
      <c r="C1201">
        <v>2005</v>
      </c>
      <c r="D1201">
        <v>127</v>
      </c>
      <c r="E1201">
        <v>6</v>
      </c>
      <c r="F1201">
        <v>6</v>
      </c>
      <c r="G1201">
        <v>762.21333849999996</v>
      </c>
      <c r="H1201">
        <v>0.60488567945688343</v>
      </c>
      <c r="I1201">
        <f t="shared" si="158"/>
        <v>1.4313322962087847</v>
      </c>
      <c r="J1201" s="2"/>
    </row>
  </sheetData>
  <sortState xmlns:xlrd2="http://schemas.microsoft.com/office/spreadsheetml/2017/richdata2" ref="CJ2:CO31">
    <sortCondition ref="CJ2:CJ31"/>
    <sortCondition ref="CK2:CK31"/>
  </sortState>
  <phoneticPr fontId="18" type="noConversion"/>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16A92-A7E9-4FF8-A4A4-AC19F6DF827A}">
  <dimension ref="A1:AA51"/>
  <sheetViews>
    <sheetView tabSelected="1" workbookViewId="0">
      <selection activeCell="AC17" sqref="AC17"/>
    </sheetView>
  </sheetViews>
  <sheetFormatPr defaultRowHeight="14.4" x14ac:dyDescent="0.3"/>
  <cols>
    <col min="1" max="2" width="19.109375" customWidth="1"/>
    <col min="7" max="7" width="13.77734375" customWidth="1"/>
    <col min="14" max="14" width="10.44140625" customWidth="1"/>
  </cols>
  <sheetData>
    <row r="1" spans="1:27" x14ac:dyDescent="0.3">
      <c r="A1" t="s">
        <v>24</v>
      </c>
      <c r="B1" t="s">
        <v>23</v>
      </c>
      <c r="C1" t="s">
        <v>22</v>
      </c>
      <c r="D1" t="s">
        <v>21</v>
      </c>
      <c r="E1" t="s">
        <v>20</v>
      </c>
      <c r="F1" t="s">
        <v>19</v>
      </c>
      <c r="G1" t="s">
        <v>25</v>
      </c>
      <c r="O1" t="s">
        <v>63</v>
      </c>
      <c r="Q1" t="s">
        <v>66</v>
      </c>
      <c r="S1" t="s">
        <v>67</v>
      </c>
      <c r="U1" t="s">
        <v>68</v>
      </c>
      <c r="X1" t="s">
        <v>69</v>
      </c>
    </row>
    <row r="2" spans="1:27" x14ac:dyDescent="0.3">
      <c r="A2" s="1" t="s">
        <v>18</v>
      </c>
      <c r="B2" t="s">
        <v>8</v>
      </c>
      <c r="C2">
        <v>2001</v>
      </c>
      <c r="D2">
        <v>159</v>
      </c>
      <c r="E2">
        <v>-3</v>
      </c>
      <c r="F2">
        <v>12</v>
      </c>
      <c r="G2">
        <f>SUM(F2:F11)</f>
        <v>220</v>
      </c>
      <c r="K2" t="s">
        <v>1</v>
      </c>
      <c r="L2" t="s">
        <v>61</v>
      </c>
      <c r="M2" t="s">
        <v>2</v>
      </c>
      <c r="N2" t="s">
        <v>62</v>
      </c>
      <c r="O2">
        <v>2001</v>
      </c>
      <c r="P2">
        <v>2016</v>
      </c>
      <c r="Q2">
        <v>2001</v>
      </c>
      <c r="R2">
        <v>2016</v>
      </c>
      <c r="S2">
        <v>2001</v>
      </c>
      <c r="T2">
        <v>2016</v>
      </c>
      <c r="U2">
        <v>2001</v>
      </c>
      <c r="V2">
        <v>2016</v>
      </c>
      <c r="X2" t="s">
        <v>70</v>
      </c>
      <c r="Y2" t="s">
        <v>71</v>
      </c>
      <c r="Z2" t="s">
        <v>72</v>
      </c>
      <c r="AA2" t="s">
        <v>73</v>
      </c>
    </row>
    <row r="3" spans="1:27" x14ac:dyDescent="0.3">
      <c r="A3" s="1" t="s">
        <v>18</v>
      </c>
      <c r="B3" t="s">
        <v>8</v>
      </c>
      <c r="C3">
        <v>2001</v>
      </c>
      <c r="D3">
        <v>160</v>
      </c>
      <c r="E3">
        <v>-2</v>
      </c>
      <c r="F3">
        <v>8</v>
      </c>
      <c r="K3" t="s">
        <v>8</v>
      </c>
      <c r="L3">
        <v>159</v>
      </c>
      <c r="M3">
        <v>2001</v>
      </c>
      <c r="N3">
        <f>SUM(F2:F11)</f>
        <v>220</v>
      </c>
      <c r="O3">
        <v>21.167370466666739</v>
      </c>
      <c r="P3">
        <v>30.419627333333437</v>
      </c>
      <c r="Q3">
        <v>20.497422733333281</v>
      </c>
      <c r="R3">
        <v>22.617464966666716</v>
      </c>
      <c r="S3">
        <v>9.6377651666666679</v>
      </c>
      <c r="T3">
        <v>21.862411966666741</v>
      </c>
      <c r="U3">
        <v>8.3146718966666668</v>
      </c>
      <c r="V3" s="3">
        <v>1.4921004333333485</v>
      </c>
      <c r="X3">
        <f>P3-O3</f>
        <v>9.2522568666666984</v>
      </c>
      <c r="Y3">
        <f>R3-Q3</f>
        <v>2.1200422333334359</v>
      </c>
      <c r="Z3">
        <f>T3-S3</f>
        <v>12.224646800000073</v>
      </c>
      <c r="AA3">
        <f>V3-U3</f>
        <v>-6.8225714633333183</v>
      </c>
    </row>
    <row r="4" spans="1:27" x14ac:dyDescent="0.3">
      <c r="A4" s="1" t="s">
        <v>18</v>
      </c>
      <c r="B4" t="s">
        <v>8</v>
      </c>
      <c r="C4">
        <v>2001</v>
      </c>
      <c r="D4">
        <v>161</v>
      </c>
      <c r="E4">
        <v>-1</v>
      </c>
      <c r="F4">
        <v>22</v>
      </c>
      <c r="K4" t="s">
        <v>9</v>
      </c>
      <c r="L4">
        <v>266</v>
      </c>
      <c r="M4">
        <v>2002</v>
      </c>
      <c r="N4">
        <f>SUM(F12:F21)</f>
        <v>275</v>
      </c>
      <c r="O4">
        <v>69.586152600000105</v>
      </c>
      <c r="P4">
        <v>69.605085766666662</v>
      </c>
      <c r="Q4">
        <v>79.117262466666688</v>
      </c>
      <c r="R4">
        <v>84.064584299999979</v>
      </c>
      <c r="S4">
        <v>76.686347100000035</v>
      </c>
      <c r="T4">
        <v>104.29052866666666</v>
      </c>
      <c r="U4">
        <v>25.94486988666668</v>
      </c>
      <c r="V4">
        <v>43.245053133333329</v>
      </c>
      <c r="X4">
        <f t="shared" ref="X4:X7" si="0">P4-O4</f>
        <v>1.8933166666556644E-2</v>
      </c>
      <c r="Y4">
        <f t="shared" ref="Y4:Y7" si="1">R4-Q4</f>
        <v>4.9473218333332909</v>
      </c>
      <c r="Z4">
        <f t="shared" ref="Z4:Z7" si="2">T4-S4</f>
        <v>27.604181566666625</v>
      </c>
      <c r="AA4">
        <f t="shared" ref="AA4:AA7" si="3">V4-U4</f>
        <v>17.300183246666649</v>
      </c>
    </row>
    <row r="5" spans="1:27" x14ac:dyDescent="0.3">
      <c r="A5" s="1" t="s">
        <v>18</v>
      </c>
      <c r="B5" t="s">
        <v>8</v>
      </c>
      <c r="C5">
        <v>2001</v>
      </c>
      <c r="D5">
        <v>162</v>
      </c>
      <c r="E5">
        <v>0</v>
      </c>
      <c r="F5">
        <v>103</v>
      </c>
      <c r="K5" t="s">
        <v>10</v>
      </c>
      <c r="L5">
        <v>257</v>
      </c>
      <c r="M5">
        <v>2004</v>
      </c>
      <c r="N5">
        <f>SUM(F22:F31)</f>
        <v>177</v>
      </c>
      <c r="O5">
        <v>42.060971366666763</v>
      </c>
      <c r="P5">
        <v>45.374809666666806</v>
      </c>
      <c r="Q5">
        <v>73.203328800000008</v>
      </c>
      <c r="R5">
        <v>83.773310200000083</v>
      </c>
      <c r="S5">
        <v>36.987582133333376</v>
      </c>
      <c r="T5">
        <v>65.367662999999993</v>
      </c>
      <c r="U5">
        <v>19.602029886666656</v>
      </c>
      <c r="V5">
        <v>23.707091433333346</v>
      </c>
      <c r="X5">
        <f t="shared" si="0"/>
        <v>3.3138383000000431</v>
      </c>
      <c r="Y5">
        <f t="shared" si="1"/>
        <v>10.569981400000074</v>
      </c>
      <c r="Z5">
        <f t="shared" si="2"/>
        <v>28.380080866666617</v>
      </c>
      <c r="AA5">
        <f t="shared" si="3"/>
        <v>4.1050615466666898</v>
      </c>
    </row>
    <row r="6" spans="1:27" x14ac:dyDescent="0.3">
      <c r="A6" s="1" t="s">
        <v>18</v>
      </c>
      <c r="B6" t="s">
        <v>8</v>
      </c>
      <c r="C6">
        <v>2001</v>
      </c>
      <c r="D6">
        <v>163</v>
      </c>
      <c r="E6">
        <v>1</v>
      </c>
      <c r="F6">
        <v>51</v>
      </c>
      <c r="K6" t="s">
        <v>11</v>
      </c>
      <c r="L6">
        <v>88</v>
      </c>
      <c r="M6">
        <v>2005</v>
      </c>
      <c r="N6">
        <f>SUM(F32:F41)</f>
        <v>393</v>
      </c>
      <c r="O6">
        <v>144.01865900000007</v>
      </c>
      <c r="P6">
        <v>198.54314033333367</v>
      </c>
      <c r="Q6">
        <v>88.661324666666587</v>
      </c>
      <c r="R6">
        <v>112.91610366666669</v>
      </c>
      <c r="S6">
        <v>42.033936233333293</v>
      </c>
      <c r="T6">
        <v>48.561488533333204</v>
      </c>
      <c r="U6">
        <v>55.115100033333306</v>
      </c>
      <c r="V6" s="3">
        <v>39.458350400000029</v>
      </c>
      <c r="X6">
        <f t="shared" si="0"/>
        <v>54.524481333333597</v>
      </c>
      <c r="Y6">
        <f t="shared" si="1"/>
        <v>24.254779000000099</v>
      </c>
      <c r="Z6">
        <f t="shared" si="2"/>
        <v>6.5275522999999112</v>
      </c>
      <c r="AA6">
        <f t="shared" si="3"/>
        <v>-15.656749633333277</v>
      </c>
    </row>
    <row r="7" spans="1:27" x14ac:dyDescent="0.3">
      <c r="A7" s="1" t="s">
        <v>18</v>
      </c>
      <c r="B7" t="s">
        <v>8</v>
      </c>
      <c r="C7">
        <v>2001</v>
      </c>
      <c r="D7">
        <v>164</v>
      </c>
      <c r="E7">
        <v>2</v>
      </c>
      <c r="F7">
        <v>13</v>
      </c>
      <c r="K7" t="s">
        <v>64</v>
      </c>
      <c r="L7">
        <v>118</v>
      </c>
      <c r="M7">
        <v>2005</v>
      </c>
      <c r="N7">
        <f>SUM(F42:F51)</f>
        <v>123</v>
      </c>
      <c r="O7">
        <v>87.306661666666969</v>
      </c>
      <c r="P7">
        <v>110.38827233333359</v>
      </c>
      <c r="Q7">
        <v>17.576218333333372</v>
      </c>
      <c r="R7">
        <v>24.015219666666326</v>
      </c>
      <c r="S7">
        <v>81.524783366666611</v>
      </c>
      <c r="T7">
        <v>85.193613133333315</v>
      </c>
      <c r="U7">
        <v>56.558040866666659</v>
      </c>
      <c r="V7">
        <v>107.38824136666665</v>
      </c>
      <c r="X7">
        <f t="shared" si="0"/>
        <v>23.08161066666662</v>
      </c>
      <c r="Y7">
        <f t="shared" si="1"/>
        <v>6.4390013333329534</v>
      </c>
      <c r="Z7">
        <f t="shared" si="2"/>
        <v>3.668829766666704</v>
      </c>
      <c r="AA7">
        <f t="shared" si="3"/>
        <v>50.830200499999989</v>
      </c>
    </row>
    <row r="8" spans="1:27" x14ac:dyDescent="0.3">
      <c r="A8" s="1" t="s">
        <v>18</v>
      </c>
      <c r="B8" t="s">
        <v>8</v>
      </c>
      <c r="C8">
        <v>2001</v>
      </c>
      <c r="D8">
        <v>165</v>
      </c>
      <c r="E8">
        <v>3</v>
      </c>
      <c r="F8">
        <v>11</v>
      </c>
      <c r="N8">
        <f>AVERAGE(N4:N7)</f>
        <v>242</v>
      </c>
      <c r="W8" s="5" t="s">
        <v>74</v>
      </c>
      <c r="X8" s="5">
        <f>AVERAGE(X3:X7)</f>
        <v>18.038224066666704</v>
      </c>
      <c r="Y8" s="5">
        <f t="shared" ref="Y8:AA8" si="4">AVERAGE(Y3:Y7)</f>
        <v>9.6662251599999713</v>
      </c>
      <c r="Z8" s="5">
        <f t="shared" si="4"/>
        <v>15.681058259999986</v>
      </c>
      <c r="AA8" s="5">
        <f t="shared" si="4"/>
        <v>9.9512248393333458</v>
      </c>
    </row>
    <row r="9" spans="1:27" x14ac:dyDescent="0.3">
      <c r="A9" s="1" t="s">
        <v>18</v>
      </c>
      <c r="B9" t="s">
        <v>8</v>
      </c>
      <c r="C9">
        <v>2001</v>
      </c>
      <c r="D9">
        <v>166</v>
      </c>
      <c r="E9">
        <v>4</v>
      </c>
      <c r="F9">
        <v>0</v>
      </c>
      <c r="W9" s="5" t="s">
        <v>75</v>
      </c>
      <c r="X9" s="5">
        <f>X8/10</f>
        <v>1.8038224066666704</v>
      </c>
      <c r="Y9" s="5">
        <f t="shared" ref="Y9:AA9" si="5">Y8/10</f>
        <v>0.96662251599999716</v>
      </c>
      <c r="Z9" s="5">
        <f t="shared" si="5"/>
        <v>1.5681058259999987</v>
      </c>
      <c r="AA9" s="5">
        <f t="shared" si="5"/>
        <v>0.99512248393333458</v>
      </c>
    </row>
    <row r="10" spans="1:27" ht="28.8" x14ac:dyDescent="0.3">
      <c r="A10" s="1" t="s">
        <v>18</v>
      </c>
      <c r="B10" t="s">
        <v>8</v>
      </c>
      <c r="C10">
        <v>2001</v>
      </c>
      <c r="D10">
        <v>167</v>
      </c>
      <c r="E10">
        <v>5</v>
      </c>
      <c r="F10">
        <v>0</v>
      </c>
      <c r="W10" s="6" t="s">
        <v>76</v>
      </c>
      <c r="X10">
        <f>X9*-1</f>
        <v>-1.8038224066666704</v>
      </c>
      <c r="Y10">
        <f t="shared" ref="Y10:AA10" si="6">Y9*-1</f>
        <v>-0.96662251599999716</v>
      </c>
      <c r="Z10">
        <f t="shared" si="6"/>
        <v>-1.5681058259999987</v>
      </c>
      <c r="AA10">
        <f t="shared" si="6"/>
        <v>-0.99512248393333458</v>
      </c>
    </row>
    <row r="11" spans="1:27" x14ac:dyDescent="0.3">
      <c r="A11" s="1" t="s">
        <v>18</v>
      </c>
      <c r="B11" t="s">
        <v>8</v>
      </c>
      <c r="C11">
        <v>2001</v>
      </c>
      <c r="D11">
        <v>168</v>
      </c>
      <c r="E11">
        <v>6</v>
      </c>
      <c r="F11">
        <v>0</v>
      </c>
    </row>
    <row r="12" spans="1:27" x14ac:dyDescent="0.3">
      <c r="A12" t="s">
        <v>17</v>
      </c>
      <c r="B12" t="s">
        <v>9</v>
      </c>
      <c r="C12">
        <v>2002</v>
      </c>
      <c r="D12">
        <v>266</v>
      </c>
      <c r="E12">
        <v>-3</v>
      </c>
      <c r="F12">
        <v>32</v>
      </c>
      <c r="G12">
        <f>SUM(F12:F21)</f>
        <v>275</v>
      </c>
    </row>
    <row r="13" spans="1:27" x14ac:dyDescent="0.3">
      <c r="A13" t="s">
        <v>17</v>
      </c>
      <c r="B13" t="s">
        <v>9</v>
      </c>
      <c r="C13">
        <v>2002</v>
      </c>
      <c r="D13">
        <v>267</v>
      </c>
      <c r="E13">
        <v>-2</v>
      </c>
      <c r="F13">
        <v>0</v>
      </c>
    </row>
    <row r="14" spans="1:27" x14ac:dyDescent="0.3">
      <c r="A14" t="s">
        <v>17</v>
      </c>
      <c r="B14" t="s">
        <v>9</v>
      </c>
      <c r="C14">
        <v>2002</v>
      </c>
      <c r="D14">
        <v>268</v>
      </c>
      <c r="E14">
        <v>-1</v>
      </c>
      <c r="F14">
        <v>102</v>
      </c>
    </row>
    <row r="15" spans="1:27" x14ac:dyDescent="0.3">
      <c r="A15" t="s">
        <v>17</v>
      </c>
      <c r="B15" t="s">
        <v>9</v>
      </c>
      <c r="C15">
        <v>2002</v>
      </c>
      <c r="D15">
        <v>269</v>
      </c>
      <c r="E15">
        <v>0</v>
      </c>
      <c r="F15">
        <v>116</v>
      </c>
    </row>
    <row r="16" spans="1:27" x14ac:dyDescent="0.3">
      <c r="A16" t="s">
        <v>17</v>
      </c>
      <c r="B16" t="s">
        <v>9</v>
      </c>
      <c r="C16">
        <v>2002</v>
      </c>
      <c r="D16">
        <v>270</v>
      </c>
      <c r="E16">
        <v>1</v>
      </c>
      <c r="F16">
        <v>13</v>
      </c>
    </row>
    <row r="17" spans="1:7" x14ac:dyDescent="0.3">
      <c r="A17" t="s">
        <v>17</v>
      </c>
      <c r="B17" t="s">
        <v>9</v>
      </c>
      <c r="C17">
        <v>2002</v>
      </c>
      <c r="D17">
        <v>271</v>
      </c>
      <c r="E17">
        <v>2</v>
      </c>
      <c r="F17">
        <v>0</v>
      </c>
    </row>
    <row r="18" spans="1:7" x14ac:dyDescent="0.3">
      <c r="A18" t="s">
        <v>17</v>
      </c>
      <c r="B18" t="s">
        <v>9</v>
      </c>
      <c r="C18">
        <v>2002</v>
      </c>
      <c r="D18">
        <v>272</v>
      </c>
      <c r="E18">
        <v>3</v>
      </c>
      <c r="F18">
        <v>0</v>
      </c>
    </row>
    <row r="19" spans="1:7" x14ac:dyDescent="0.3">
      <c r="A19" t="s">
        <v>17</v>
      </c>
      <c r="B19" t="s">
        <v>9</v>
      </c>
      <c r="C19">
        <v>2002</v>
      </c>
      <c r="D19">
        <v>273</v>
      </c>
      <c r="E19">
        <v>4</v>
      </c>
      <c r="F19">
        <v>0</v>
      </c>
    </row>
    <row r="20" spans="1:7" x14ac:dyDescent="0.3">
      <c r="A20" t="s">
        <v>17</v>
      </c>
      <c r="B20" t="s">
        <v>9</v>
      </c>
      <c r="C20">
        <v>2002</v>
      </c>
      <c r="D20">
        <v>274</v>
      </c>
      <c r="E20">
        <v>5</v>
      </c>
      <c r="F20">
        <v>12</v>
      </c>
    </row>
    <row r="21" spans="1:7" x14ac:dyDescent="0.3">
      <c r="A21" t="s">
        <v>17</v>
      </c>
      <c r="B21" t="s">
        <v>9</v>
      </c>
      <c r="C21">
        <v>2002</v>
      </c>
      <c r="D21">
        <v>275</v>
      </c>
      <c r="E21">
        <v>6</v>
      </c>
      <c r="F21">
        <v>0</v>
      </c>
    </row>
    <row r="22" spans="1:7" x14ac:dyDescent="0.3">
      <c r="A22" s="1" t="s">
        <v>16</v>
      </c>
      <c r="B22" t="s">
        <v>10</v>
      </c>
      <c r="C22">
        <v>2004</v>
      </c>
      <c r="D22">
        <v>257</v>
      </c>
      <c r="E22">
        <v>-3</v>
      </c>
      <c r="F22">
        <v>11</v>
      </c>
      <c r="G22">
        <f>SUM(F22:F31)</f>
        <v>177</v>
      </c>
    </row>
    <row r="23" spans="1:7" x14ac:dyDescent="0.3">
      <c r="A23" s="1" t="s">
        <v>16</v>
      </c>
      <c r="B23" t="s">
        <v>10</v>
      </c>
      <c r="C23">
        <v>2004</v>
      </c>
      <c r="D23">
        <v>258</v>
      </c>
      <c r="E23">
        <v>-2</v>
      </c>
      <c r="F23">
        <v>0</v>
      </c>
    </row>
    <row r="24" spans="1:7" x14ac:dyDescent="0.3">
      <c r="A24" s="1" t="s">
        <v>16</v>
      </c>
      <c r="B24" t="s">
        <v>10</v>
      </c>
      <c r="C24">
        <v>2004</v>
      </c>
      <c r="D24">
        <v>259</v>
      </c>
      <c r="E24">
        <v>-1</v>
      </c>
      <c r="F24">
        <v>0</v>
      </c>
    </row>
    <row r="25" spans="1:7" x14ac:dyDescent="0.3">
      <c r="A25" s="1" t="s">
        <v>16</v>
      </c>
      <c r="B25" t="s">
        <v>10</v>
      </c>
      <c r="C25">
        <v>2004</v>
      </c>
      <c r="D25">
        <v>260</v>
      </c>
      <c r="E25">
        <v>0</v>
      </c>
      <c r="F25">
        <v>166</v>
      </c>
    </row>
    <row r="26" spans="1:7" x14ac:dyDescent="0.3">
      <c r="A26" s="1" t="s">
        <v>16</v>
      </c>
      <c r="B26" t="s">
        <v>10</v>
      </c>
      <c r="C26">
        <v>2004</v>
      </c>
      <c r="D26">
        <v>261</v>
      </c>
      <c r="E26">
        <v>1</v>
      </c>
      <c r="F26">
        <v>0</v>
      </c>
    </row>
    <row r="27" spans="1:7" x14ac:dyDescent="0.3">
      <c r="A27" s="1" t="s">
        <v>16</v>
      </c>
      <c r="B27" t="s">
        <v>10</v>
      </c>
      <c r="C27">
        <v>2004</v>
      </c>
      <c r="D27">
        <v>262</v>
      </c>
      <c r="E27">
        <v>2</v>
      </c>
      <c r="F27">
        <v>0</v>
      </c>
    </row>
    <row r="28" spans="1:7" x14ac:dyDescent="0.3">
      <c r="A28" s="1" t="s">
        <v>16</v>
      </c>
      <c r="B28" t="s">
        <v>10</v>
      </c>
      <c r="C28">
        <v>2004</v>
      </c>
      <c r="D28">
        <v>263</v>
      </c>
      <c r="E28">
        <v>3</v>
      </c>
      <c r="F28">
        <v>0</v>
      </c>
    </row>
    <row r="29" spans="1:7" x14ac:dyDescent="0.3">
      <c r="A29" s="1" t="s">
        <v>16</v>
      </c>
      <c r="B29" t="s">
        <v>10</v>
      </c>
      <c r="C29">
        <v>2004</v>
      </c>
      <c r="D29">
        <v>264</v>
      </c>
      <c r="E29">
        <v>4</v>
      </c>
      <c r="F29">
        <v>0</v>
      </c>
    </row>
    <row r="30" spans="1:7" x14ac:dyDescent="0.3">
      <c r="A30" s="1" t="s">
        <v>16</v>
      </c>
      <c r="B30" t="s">
        <v>10</v>
      </c>
      <c r="C30">
        <v>2004</v>
      </c>
      <c r="D30">
        <v>265</v>
      </c>
      <c r="E30">
        <v>5</v>
      </c>
      <c r="F30">
        <v>0</v>
      </c>
    </row>
    <row r="31" spans="1:7" x14ac:dyDescent="0.3">
      <c r="A31" s="1" t="s">
        <v>16</v>
      </c>
      <c r="B31" t="s">
        <v>10</v>
      </c>
      <c r="C31">
        <v>2004</v>
      </c>
      <c r="D31">
        <v>266</v>
      </c>
      <c r="E31">
        <v>6</v>
      </c>
      <c r="F31">
        <v>0</v>
      </c>
    </row>
    <row r="32" spans="1:7" x14ac:dyDescent="0.3">
      <c r="A32" s="4" t="s">
        <v>15</v>
      </c>
      <c r="B32" t="s">
        <v>11</v>
      </c>
      <c r="C32">
        <v>2005</v>
      </c>
      <c r="D32">
        <v>88</v>
      </c>
      <c r="E32">
        <v>-3</v>
      </c>
      <c r="F32">
        <v>0</v>
      </c>
      <c r="G32">
        <f>SUM(F32:F41)</f>
        <v>393</v>
      </c>
    </row>
    <row r="33" spans="1:7" x14ac:dyDescent="0.3">
      <c r="A33" s="4" t="s">
        <v>15</v>
      </c>
      <c r="B33" t="s">
        <v>11</v>
      </c>
      <c r="C33">
        <v>2005</v>
      </c>
      <c r="D33">
        <v>89</v>
      </c>
      <c r="E33">
        <v>-2</v>
      </c>
      <c r="F33">
        <v>0</v>
      </c>
    </row>
    <row r="34" spans="1:7" x14ac:dyDescent="0.3">
      <c r="A34" s="4" t="s">
        <v>15</v>
      </c>
      <c r="B34" t="s">
        <v>11</v>
      </c>
      <c r="C34">
        <v>2005</v>
      </c>
      <c r="D34">
        <v>90</v>
      </c>
      <c r="E34">
        <v>-1</v>
      </c>
      <c r="F34">
        <v>75</v>
      </c>
    </row>
    <row r="35" spans="1:7" x14ac:dyDescent="0.3">
      <c r="A35" s="4" t="s">
        <v>15</v>
      </c>
      <c r="B35" t="s">
        <v>11</v>
      </c>
      <c r="C35">
        <v>2005</v>
      </c>
      <c r="D35">
        <v>91</v>
      </c>
      <c r="E35">
        <v>0</v>
      </c>
      <c r="F35">
        <v>200</v>
      </c>
    </row>
    <row r="36" spans="1:7" x14ac:dyDescent="0.3">
      <c r="A36" s="4" t="s">
        <v>15</v>
      </c>
      <c r="B36" t="s">
        <v>11</v>
      </c>
      <c r="C36">
        <v>2005</v>
      </c>
      <c r="D36">
        <v>92</v>
      </c>
      <c r="E36">
        <v>1</v>
      </c>
      <c r="F36">
        <v>28</v>
      </c>
    </row>
    <row r="37" spans="1:7" x14ac:dyDescent="0.3">
      <c r="A37" s="4" t="s">
        <v>15</v>
      </c>
      <c r="B37" t="s">
        <v>11</v>
      </c>
      <c r="C37">
        <v>2005</v>
      </c>
      <c r="D37">
        <v>93</v>
      </c>
      <c r="E37">
        <v>2</v>
      </c>
      <c r="F37">
        <v>0</v>
      </c>
    </row>
    <row r="38" spans="1:7" x14ac:dyDescent="0.3">
      <c r="A38" s="4" t="s">
        <v>15</v>
      </c>
      <c r="B38" t="s">
        <v>11</v>
      </c>
      <c r="C38">
        <v>2005</v>
      </c>
      <c r="D38">
        <v>94</v>
      </c>
      <c r="E38">
        <v>3</v>
      </c>
      <c r="F38">
        <v>0</v>
      </c>
    </row>
    <row r="39" spans="1:7" x14ac:dyDescent="0.3">
      <c r="A39" s="4" t="s">
        <v>15</v>
      </c>
      <c r="B39" t="s">
        <v>11</v>
      </c>
      <c r="C39">
        <v>2005</v>
      </c>
      <c r="D39">
        <v>95</v>
      </c>
      <c r="E39">
        <v>4</v>
      </c>
      <c r="F39">
        <v>0</v>
      </c>
    </row>
    <row r="40" spans="1:7" x14ac:dyDescent="0.3">
      <c r="A40" s="4" t="s">
        <v>15</v>
      </c>
      <c r="B40" t="s">
        <v>11</v>
      </c>
      <c r="C40">
        <v>2005</v>
      </c>
      <c r="D40">
        <v>96</v>
      </c>
      <c r="E40">
        <v>5</v>
      </c>
      <c r="F40">
        <v>0</v>
      </c>
    </row>
    <row r="41" spans="1:7" x14ac:dyDescent="0.3">
      <c r="A41" s="4" t="s">
        <v>15</v>
      </c>
      <c r="B41" t="s">
        <v>11</v>
      </c>
      <c r="C41">
        <v>2005</v>
      </c>
      <c r="D41">
        <v>97</v>
      </c>
      <c r="E41">
        <v>6</v>
      </c>
      <c r="F41">
        <v>90</v>
      </c>
    </row>
    <row r="42" spans="1:7" x14ac:dyDescent="0.3">
      <c r="A42" s="1" t="s">
        <v>14</v>
      </c>
      <c r="B42" t="s">
        <v>12</v>
      </c>
      <c r="C42">
        <v>2005</v>
      </c>
      <c r="D42">
        <v>118</v>
      </c>
      <c r="E42">
        <v>-3</v>
      </c>
      <c r="F42">
        <v>0</v>
      </c>
      <c r="G42">
        <f>SUM(F42:F51)</f>
        <v>123</v>
      </c>
    </row>
    <row r="43" spans="1:7" x14ac:dyDescent="0.3">
      <c r="A43" s="1" t="s">
        <v>14</v>
      </c>
      <c r="B43" t="s">
        <v>12</v>
      </c>
      <c r="C43">
        <v>2005</v>
      </c>
      <c r="D43">
        <v>119</v>
      </c>
      <c r="E43">
        <v>-2</v>
      </c>
      <c r="F43">
        <v>0</v>
      </c>
    </row>
    <row r="44" spans="1:7" x14ac:dyDescent="0.3">
      <c r="A44" s="1" t="s">
        <v>14</v>
      </c>
      <c r="B44" t="s">
        <v>12</v>
      </c>
      <c r="C44">
        <v>2005</v>
      </c>
      <c r="D44">
        <v>120</v>
      </c>
      <c r="E44">
        <v>-1</v>
      </c>
      <c r="F44">
        <v>0</v>
      </c>
    </row>
    <row r="45" spans="1:7" x14ac:dyDescent="0.3">
      <c r="A45" s="1" t="s">
        <v>14</v>
      </c>
      <c r="B45" t="s">
        <v>12</v>
      </c>
      <c r="C45">
        <v>2005</v>
      </c>
      <c r="D45">
        <v>121</v>
      </c>
      <c r="E45">
        <v>0</v>
      </c>
      <c r="F45">
        <v>123</v>
      </c>
    </row>
    <row r="46" spans="1:7" x14ac:dyDescent="0.3">
      <c r="A46" s="1" t="s">
        <v>14</v>
      </c>
      <c r="B46" t="s">
        <v>12</v>
      </c>
      <c r="C46">
        <v>2005</v>
      </c>
      <c r="D46">
        <v>122</v>
      </c>
      <c r="E46">
        <v>1</v>
      </c>
      <c r="F46">
        <v>0</v>
      </c>
    </row>
    <row r="47" spans="1:7" x14ac:dyDescent="0.3">
      <c r="A47" s="1" t="s">
        <v>14</v>
      </c>
      <c r="B47" t="s">
        <v>12</v>
      </c>
      <c r="C47">
        <v>2005</v>
      </c>
      <c r="D47">
        <v>123</v>
      </c>
      <c r="E47">
        <v>2</v>
      </c>
      <c r="F47">
        <v>0</v>
      </c>
    </row>
    <row r="48" spans="1:7" x14ac:dyDescent="0.3">
      <c r="A48" s="1" t="s">
        <v>14</v>
      </c>
      <c r="B48" t="s">
        <v>12</v>
      </c>
      <c r="C48">
        <v>2005</v>
      </c>
      <c r="D48">
        <v>124</v>
      </c>
      <c r="E48">
        <v>3</v>
      </c>
      <c r="F48">
        <v>0</v>
      </c>
    </row>
    <row r="49" spans="1:6" x14ac:dyDescent="0.3">
      <c r="A49" s="1" t="s">
        <v>14</v>
      </c>
      <c r="B49" t="s">
        <v>12</v>
      </c>
      <c r="C49">
        <v>2005</v>
      </c>
      <c r="D49">
        <v>125</v>
      </c>
      <c r="E49">
        <v>4</v>
      </c>
      <c r="F49">
        <v>0</v>
      </c>
    </row>
    <row r="50" spans="1:6" x14ac:dyDescent="0.3">
      <c r="A50" s="1" t="s">
        <v>14</v>
      </c>
      <c r="B50" t="s">
        <v>12</v>
      </c>
      <c r="C50">
        <v>2005</v>
      </c>
      <c r="D50">
        <v>126</v>
      </c>
      <c r="E50">
        <v>5</v>
      </c>
      <c r="F50">
        <v>0</v>
      </c>
    </row>
    <row r="51" spans="1:6" x14ac:dyDescent="0.3">
      <c r="A51" s="1" t="s">
        <v>14</v>
      </c>
      <c r="B51" t="s">
        <v>12</v>
      </c>
      <c r="C51">
        <v>2005</v>
      </c>
      <c r="D51">
        <v>127</v>
      </c>
      <c r="E51">
        <v>6</v>
      </c>
      <c r="F51">
        <v>0</v>
      </c>
    </row>
  </sheetData>
  <pageMargins left="0.7" right="0.7" top="0.75" bottom="0.75" header="0.3" footer="0.3"/>
  <pageSetup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Records_x0020_Status xmlns="002c0a2a-5124-4b2a-a522-7b44858bf7b2">Pending</Records_x0020_Status>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2020-07-07T17:50:52+00:00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Records_x0020_Date xmlns="002c0a2a-5124-4b2a-a522-7b44858bf7b2" xsi:nil="true"/>
    <EPA_x0020_Contributor xmlns="4ffa91fb-a0ff-4ac5-b2db-65c790d184a4">
      <UserInfo>
        <DisplayName/>
        <AccountId xsi:nil="true"/>
        <AccountType/>
      </UserInfo>
    </EPA_x0020_Contributor>
    <TaxCatchAll xmlns="4ffa91fb-a0ff-4ac5-b2db-65c790d184a4"/>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C504762F0B20F45843F8448313752DD" ma:contentTypeVersion="34" ma:contentTypeDescription="Create a new document." ma:contentTypeScope="" ma:versionID="67d367f288b1ce07a0e499b53b4c1702">
  <xsd:schema xmlns:xsd="http://www.w3.org/2001/XMLSchema" xmlns:xs="http://www.w3.org/2001/XMLSchema" xmlns:p="http://schemas.microsoft.com/office/2006/metadata/properties" xmlns:ns1="http://schemas.microsoft.com/sharepoint/v3" xmlns:ns3="4ffa91fb-a0ff-4ac5-b2db-65c790d184a4" xmlns:ns4="http://schemas.microsoft.com/sharepoint.v3" xmlns:ns5="http://schemas.microsoft.com/sharepoint/v3/fields" xmlns:ns6="002c0a2a-5124-4b2a-a522-7b44858bf7b2" xmlns:ns7="bfc5e345-7c5b-456b-b3d9-60896e50c485" targetNamespace="http://schemas.microsoft.com/office/2006/metadata/properties" ma:root="true" ma:fieldsID="ad46f9f04e3d497f7663d3320fb39091" ns1:_="" ns3:_="" ns4:_="" ns5:_="" ns6:_="" ns7:_="">
    <xsd:import namespace="http://schemas.microsoft.com/sharepoint/v3"/>
    <xsd:import namespace="4ffa91fb-a0ff-4ac5-b2db-65c790d184a4"/>
    <xsd:import namespace="http://schemas.microsoft.com/sharepoint.v3"/>
    <xsd:import namespace="http://schemas.microsoft.com/sharepoint/v3/fields"/>
    <xsd:import namespace="002c0a2a-5124-4b2a-a522-7b44858bf7b2"/>
    <xsd:import namespace="bfc5e345-7c5b-456b-b3d9-60896e50c485"/>
    <xsd:element name="properties">
      <xsd:complexType>
        <xsd:sequence>
          <xsd:element name="documentManagement">
            <xsd:complexType>
              <xsd:all>
                <xsd:element ref="ns3:Document_x0020_Creation_x0020_Date" minOccurs="0"/>
                <xsd:element ref="ns3:Creator" minOccurs="0"/>
                <xsd:element ref="ns3:EPA_x0020_Office" minOccurs="0"/>
                <xsd:element ref="ns3:Record" minOccurs="0"/>
                <xsd:element ref="ns4:CategoryDescription" minOccurs="0"/>
                <xsd:element ref="ns3:Identifier" minOccurs="0"/>
                <xsd:element ref="ns3:EPA_x0020_Contributor" minOccurs="0"/>
                <xsd:element ref="ns3:External_x0020_Contributor" minOccurs="0"/>
                <xsd:element ref="ns5:_Coverage" minOccurs="0"/>
                <xsd:element ref="ns3:EPA_x0020_Related_x0020_Documents" minOccurs="0"/>
                <xsd:element ref="ns5:_Source" minOccurs="0"/>
                <xsd:element ref="ns3:Rights" minOccurs="0"/>
                <xsd:element ref="ns1:Language" minOccurs="0"/>
                <xsd:element ref="ns3:j747ac98061d40f0aa7bd47e1db5675d" minOccurs="0"/>
                <xsd:element ref="ns3:TaxKeywordTaxHTField" minOccurs="0"/>
                <xsd:element ref="ns3:TaxCatchAllLabel" minOccurs="0"/>
                <xsd:element ref="ns3:TaxCatchAll" minOccurs="0"/>
                <xsd:element ref="ns6:SharedWithUsers" minOccurs="0"/>
                <xsd:element ref="ns6:SharedWithDetails" minOccurs="0"/>
                <xsd:element ref="ns6:SharingHintHash" minOccurs="0"/>
                <xsd:element ref="ns7:MediaServiceMetadata" minOccurs="0"/>
                <xsd:element ref="ns7:MediaServiceFastMetadata" minOccurs="0"/>
                <xsd:element ref="ns6:Records_x0020_Status" minOccurs="0"/>
                <xsd:element ref="ns6:Records_x0020_Date" minOccurs="0"/>
                <xsd:element ref="ns7:MediaServiceAutoTags" minOccurs="0"/>
                <xsd:element ref="ns7:MediaServiceOCR" minOccurs="0"/>
                <xsd:element ref="ns7:MediaServiceDateTaken" minOccurs="0"/>
                <xsd:element ref="ns7:MediaServiceLocation" minOccurs="0"/>
                <xsd:element ref="ns7:MediaServiceGenerationTime" minOccurs="0"/>
                <xsd:element ref="ns7:MediaServiceEventHashCode" minOccurs="0"/>
                <xsd:element ref="ns7:MediaServiceAutoKeyPoints" minOccurs="0"/>
                <xsd:element ref="ns7: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dab3f838-088b-4d36-a668-bdc5e8b33d0d}" ma:internalName="TaxCatchAllLabel" ma:readOnly="true" ma:showField="CatchAllDataLabel" ma:web="002c0a2a-5124-4b2a-a522-7b44858bf7b2">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dab3f838-088b-4d36-a668-bdc5e8b33d0d}" ma:internalName="TaxCatchAll" ma:showField="CatchAllData" ma:web="002c0a2a-5124-4b2a-a522-7b44858bf7b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2c0a2a-5124-4b2a-a522-7b44858bf7b2" elementFormDefault="qualified">
    <xsd:import namespace="http://schemas.microsoft.com/office/2006/documentManagement/types"/>
    <xsd:import namespace="http://schemas.microsoft.com/office/infopath/2007/PartnerControls"/>
    <xsd:element name="SharedWithUsers" ma:index="2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9" nillable="true" ma:displayName="Shared With Details" ma:description="" ma:internalName="SharedWithDetails" ma:readOnly="true">
      <xsd:simpleType>
        <xsd:restriction base="dms:Note">
          <xsd:maxLength value="255"/>
        </xsd:restriction>
      </xsd:simpleType>
    </xsd:element>
    <xsd:element name="SharingHintHash" ma:index="30" nillable="true" ma:displayName="Sharing Hint Hash" ma:description="" ma:hidden="true" ma:internalName="SharingHintHash" ma:readOnly="true">
      <xsd:simpleType>
        <xsd:restriction base="dms:Text"/>
      </xsd:simpleType>
    </xsd:element>
    <xsd:element name="Records_x0020_Status" ma:index="33" nillable="true" ma:displayName="Records Status" ma:default="Pending" ma:internalName="Records_x0020_Status">
      <xsd:simpleType>
        <xsd:restriction base="dms:Text"/>
      </xsd:simpleType>
    </xsd:element>
    <xsd:element name="Records_x0020_Date" ma:index="34" nillable="true" ma:displayName="Records Date" ma:hidden="true" ma:internalName="Records_x0020_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fc5e345-7c5b-456b-b3d9-60896e50c485" elementFormDefault="qualified">
    <xsd:import namespace="http://schemas.microsoft.com/office/2006/documentManagement/types"/>
    <xsd:import namespace="http://schemas.microsoft.com/office/infopath/2007/PartnerControls"/>
    <xsd:element name="MediaServiceMetadata" ma:index="31" nillable="true" ma:displayName="MediaServiceMetadata" ma:hidden="true" ma:internalName="MediaServiceMetadata" ma:readOnly="true">
      <xsd:simpleType>
        <xsd:restriction base="dms:Note"/>
      </xsd:simpleType>
    </xsd:element>
    <xsd:element name="MediaServiceFastMetadata" ma:index="32" nillable="true" ma:displayName="MediaServiceFastMetadata" ma:hidden="true" ma:internalName="MediaServiceFastMetadata" ma:readOnly="true">
      <xsd:simpleType>
        <xsd:restriction base="dms:Note"/>
      </xsd:simpleType>
    </xsd:element>
    <xsd:element name="MediaServiceAutoTags" ma:index="35" nillable="true" ma:displayName="Tags" ma:internalName="MediaServiceAutoTags" ma:readOnly="true">
      <xsd:simpleType>
        <xsd:restriction base="dms:Text"/>
      </xsd:simpleType>
    </xsd:element>
    <xsd:element name="MediaServiceOCR" ma:index="36" nillable="true" ma:displayName="Extracted Text" ma:internalName="MediaServiceOCR" ma:readOnly="true">
      <xsd:simpleType>
        <xsd:restriction base="dms:Note">
          <xsd:maxLength value="255"/>
        </xsd:restriction>
      </xsd:simpleType>
    </xsd:element>
    <xsd:element name="MediaServiceDateTaken" ma:index="37" nillable="true" ma:displayName="MediaServiceDateTaken" ma:hidden="true" ma:internalName="MediaServiceDateTaken" ma:readOnly="true">
      <xsd:simpleType>
        <xsd:restriction base="dms:Text"/>
      </xsd:simpleType>
    </xsd:element>
    <xsd:element name="MediaServiceLocation" ma:index="38" nillable="true" ma:displayName="Location" ma:internalName="MediaServiceLocation" ma:readOnly="true">
      <xsd:simpleType>
        <xsd:restriction base="dms:Text"/>
      </xsd:simpleType>
    </xsd:element>
    <xsd:element name="MediaServiceGenerationTime" ma:index="39" nillable="true" ma:displayName="MediaServiceGenerationTime" ma:hidden="true" ma:internalName="MediaServiceGenerationTime" ma:readOnly="true">
      <xsd:simpleType>
        <xsd:restriction base="dms:Text"/>
      </xsd:simpleType>
    </xsd:element>
    <xsd:element name="MediaServiceEventHashCode" ma:index="40" nillable="true" ma:displayName="MediaServiceEventHashCode" ma:hidden="true" ma:internalName="MediaServiceEventHashCode" ma:readOnly="true">
      <xsd:simpleType>
        <xsd:restriction base="dms:Text"/>
      </xsd:simpleType>
    </xsd:element>
    <xsd:element name="MediaServiceAutoKeyPoints" ma:index="41" nillable="true" ma:displayName="MediaServiceAutoKeyPoints" ma:hidden="true" ma:internalName="MediaServiceAutoKeyPoints" ma:readOnly="true">
      <xsd:simpleType>
        <xsd:restriction base="dms:Note"/>
      </xsd:simpleType>
    </xsd:element>
    <xsd:element name="MediaServiceKeyPoints" ma:index="4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29f62856-1543-49d4-a736-4569d363f533" ContentTypeId="0x0101"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1FFECA5-C76C-47C4-86B1-CB0670D66C5C}">
  <ds:schemaRefs>
    <ds:schemaRef ds:uri="http://purl.org/dc/terms/"/>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bfc5e345-7c5b-456b-b3d9-60896e50c485"/>
    <ds:schemaRef ds:uri="http://purl.org/dc/elements/1.1/"/>
    <ds:schemaRef ds:uri="002c0a2a-5124-4b2a-a522-7b44858bf7b2"/>
    <ds:schemaRef ds:uri="4ffa91fb-a0ff-4ac5-b2db-65c790d184a4"/>
    <ds:schemaRef ds:uri="http://schemas.microsoft.com/sharepoint.v3"/>
    <ds:schemaRef ds:uri="http://schemas.microsoft.com/sharepoint/v3"/>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408C0637-40BF-4803-AE98-4B275C332C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002c0a2a-5124-4b2a-a522-7b44858bf7b2"/>
    <ds:schemaRef ds:uri="bfc5e345-7c5b-456b-b3d9-60896e50c48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6A7A409-A8AC-45FC-94FD-BFCECC4E37A3}">
  <ds:schemaRefs>
    <ds:schemaRef ds:uri="Microsoft.SharePoint.Taxonomy.ContentTypeSync"/>
  </ds:schemaRefs>
</ds:datastoreItem>
</file>

<file path=customXml/itemProps4.xml><?xml version="1.0" encoding="utf-8"?>
<ds:datastoreItem xmlns:ds="http://schemas.openxmlformats.org/officeDocument/2006/customXml" ds:itemID="{46DA21FB-3B4F-4406-9E3A-2EAA065478D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READ ME</vt:lpstr>
      <vt:lpstr>ByEvent</vt:lpstr>
      <vt:lpstr>ByZone</vt:lpstr>
      <vt:lpstr>ByLUyear</vt:lpstr>
      <vt:lpstr>prcp_events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Fulford, Richard</dc:creator>
  <cp:lastModifiedBy>Fulford, Richard</cp:lastModifiedBy>
  <dcterms:created xsi:type="dcterms:W3CDTF">2020-07-07T15:52:30Z</dcterms:created>
  <dcterms:modified xsi:type="dcterms:W3CDTF">2021-05-26T19:38:18Z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0x010100FC504762F0B20F45843F8448313752DD</vt:lpwstr>
  </property>
</Properties>
</file>