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ee\OneDrive - Environmental Protection Agency (EPA)\JulyEE2\"/>
    </mc:Choice>
  </mc:AlternateContent>
  <xr:revisionPtr revIDLastSave="110" documentId="8_{934EA209-823C-43AD-B016-4AE85D1F53CA}" xr6:coauthVersionLast="45" xr6:coauthVersionMax="45" xr10:uidLastSave="{7BF00968-59A7-4882-AD04-7BD0FA680225}"/>
  <bookViews>
    <workbookView xWindow="-110" yWindow="-110" windowWidth="19420" windowHeight="10420" activeTab="1" xr2:uid="{00000000-000D-0000-FFFF-FFFF00000000}"/>
  </bookViews>
  <sheets>
    <sheet name="Read Me" sheetId="10" r:id="rId1"/>
    <sheet name="mRNA" sheetId="15" r:id="rId2"/>
    <sheet name="Mucus" sheetId="14" r:id="rId3"/>
    <sheet name="Plasma" sheetId="13" r:id="rId4"/>
  </sheets>
  <definedNames>
    <definedName name="MethodPointer">12395216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5" i="15" l="1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  <c r="H54" i="13" l="1"/>
  <c r="I54" i="13"/>
  <c r="J54" i="13"/>
  <c r="G54" i="13"/>
  <c r="I168" i="14" l="1"/>
  <c r="H168" i="14"/>
  <c r="G168" i="14"/>
  <c r="F168" i="14"/>
  <c r="I158" i="14"/>
  <c r="H158" i="14"/>
  <c r="G158" i="14"/>
  <c r="F158" i="14"/>
  <c r="I150" i="14"/>
  <c r="H150" i="14"/>
  <c r="G150" i="14"/>
  <c r="F150" i="14"/>
  <c r="I140" i="14"/>
  <c r="H140" i="14"/>
  <c r="G140" i="14"/>
  <c r="F140" i="14"/>
  <c r="I131" i="14"/>
  <c r="H131" i="14"/>
  <c r="G131" i="14"/>
  <c r="F131" i="14"/>
  <c r="I123" i="14"/>
  <c r="H123" i="14"/>
  <c r="G123" i="14"/>
  <c r="F123" i="14"/>
  <c r="I113" i="14"/>
  <c r="H113" i="14"/>
  <c r="G113" i="14"/>
  <c r="F113" i="14"/>
  <c r="I104" i="14"/>
  <c r="H104" i="14"/>
  <c r="G104" i="14"/>
  <c r="F104" i="14"/>
  <c r="I95" i="14"/>
  <c r="H95" i="14"/>
  <c r="G95" i="14"/>
  <c r="F95" i="14"/>
  <c r="I85" i="14"/>
  <c r="H85" i="14"/>
  <c r="G85" i="14"/>
  <c r="F85" i="14"/>
  <c r="I77" i="14"/>
  <c r="H77" i="14"/>
  <c r="G77" i="14"/>
  <c r="F77" i="14"/>
  <c r="I68" i="14"/>
  <c r="H68" i="14"/>
  <c r="G68" i="14"/>
  <c r="F68" i="14"/>
  <c r="I59" i="14"/>
  <c r="H59" i="14"/>
  <c r="G59" i="14"/>
  <c r="F59" i="14"/>
  <c r="I49" i="14"/>
  <c r="H49" i="14"/>
  <c r="G49" i="14"/>
  <c r="F49" i="14"/>
  <c r="I41" i="14"/>
  <c r="H41" i="14"/>
  <c r="G41" i="14"/>
  <c r="F41" i="14"/>
  <c r="I31" i="14"/>
  <c r="H31" i="14"/>
  <c r="G31" i="14"/>
  <c r="F31" i="14"/>
  <c r="I22" i="14"/>
  <c r="H22" i="14"/>
  <c r="G22" i="14"/>
  <c r="F22" i="14"/>
  <c r="I12" i="14"/>
  <c r="H12" i="14"/>
  <c r="G12" i="14"/>
  <c r="F12" i="14"/>
  <c r="I2" i="14"/>
  <c r="H2" i="14"/>
  <c r="G2" i="14"/>
  <c r="F2" i="14"/>
  <c r="J83" i="13"/>
  <c r="I83" i="13"/>
  <c r="H83" i="13"/>
  <c r="G83" i="13"/>
  <c r="J78" i="13"/>
  <c r="I78" i="13"/>
  <c r="H78" i="13"/>
  <c r="G78" i="13"/>
  <c r="J73" i="13"/>
  <c r="I73" i="13"/>
  <c r="H73" i="13"/>
  <c r="G73" i="13"/>
  <c r="J68" i="13"/>
  <c r="I68" i="13"/>
  <c r="H68" i="13"/>
  <c r="G68" i="13"/>
  <c r="J64" i="13"/>
  <c r="I64" i="13"/>
  <c r="H64" i="13"/>
  <c r="G64" i="13"/>
  <c r="J59" i="13"/>
  <c r="I59" i="13"/>
  <c r="H59" i="13"/>
  <c r="G59" i="13"/>
  <c r="J50" i="13"/>
  <c r="I50" i="13"/>
  <c r="H50" i="13"/>
  <c r="G50" i="13"/>
  <c r="J46" i="13"/>
  <c r="I46" i="13"/>
  <c r="H46" i="13"/>
  <c r="G46" i="13"/>
  <c r="J41" i="13"/>
  <c r="I41" i="13"/>
  <c r="H41" i="13"/>
  <c r="G41" i="13"/>
  <c r="J38" i="13"/>
  <c r="I38" i="13"/>
  <c r="H38" i="13"/>
  <c r="G38" i="13"/>
  <c r="J33" i="13"/>
  <c r="I33" i="13"/>
  <c r="H33" i="13"/>
  <c r="G33" i="13"/>
  <c r="J29" i="13"/>
  <c r="I29" i="13"/>
  <c r="H29" i="13"/>
  <c r="G29" i="13"/>
  <c r="J24" i="13"/>
  <c r="I24" i="13"/>
  <c r="H24" i="13"/>
  <c r="G24" i="13"/>
  <c r="J20" i="13"/>
  <c r="I20" i="13"/>
  <c r="H20" i="13"/>
  <c r="G20" i="13"/>
  <c r="J16" i="13"/>
  <c r="I16" i="13"/>
  <c r="H16" i="13"/>
  <c r="G16" i="13"/>
  <c r="J11" i="13"/>
  <c r="I11" i="13"/>
  <c r="H11" i="13"/>
  <c r="G11" i="13"/>
  <c r="J6" i="13"/>
  <c r="I6" i="13"/>
  <c r="H6" i="13"/>
  <c r="G6" i="13"/>
  <c r="J2" i="13"/>
  <c r="I2" i="13"/>
  <c r="H2" i="13"/>
  <c r="G2" i="13"/>
</calcChain>
</file>

<file path=xl/sharedStrings.xml><?xml version="1.0" encoding="utf-8"?>
<sst xmlns="http://schemas.openxmlformats.org/spreadsheetml/2006/main" count="1060" uniqueCount="535">
  <si>
    <t>Replicate</t>
  </si>
  <si>
    <t>Day</t>
  </si>
  <si>
    <t>1_L.1 0_2</t>
  </si>
  <si>
    <t>2_L.1 0_2</t>
  </si>
  <si>
    <t>3_L.1 0_2</t>
  </si>
  <si>
    <t>4_L.1 0_2</t>
  </si>
  <si>
    <t>5_L.1 0_2</t>
  </si>
  <si>
    <t>6_L.1 0_2</t>
  </si>
  <si>
    <t>7_L.1 0_2</t>
  </si>
  <si>
    <t>8_L.1 0_2</t>
  </si>
  <si>
    <t>9_L.1 0_2</t>
  </si>
  <si>
    <t>10_L.1 0_2</t>
  </si>
  <si>
    <t>2_L.1 0_4</t>
  </si>
  <si>
    <t>3_L.1 0_4</t>
  </si>
  <si>
    <t>4_L.1 0_4</t>
  </si>
  <si>
    <t>6_L.1 0_4</t>
  </si>
  <si>
    <t>7_L.1 0_4</t>
  </si>
  <si>
    <t>8_L.1 0_4</t>
  </si>
  <si>
    <t>9_L.1 0_4</t>
  </si>
  <si>
    <t>10_L.1 0_4</t>
  </si>
  <si>
    <t>1_L.1 0_7</t>
  </si>
  <si>
    <t>2_L.1 0_7</t>
  </si>
  <si>
    <t>3_L.1 0_7</t>
  </si>
  <si>
    <t>4_L.1 0_7</t>
  </si>
  <si>
    <t>5_L.1 0_7</t>
  </si>
  <si>
    <t>6_L.1 0_7</t>
  </si>
  <si>
    <t>7_L.1 0_7</t>
  </si>
  <si>
    <t>8_L.1 0_7</t>
  </si>
  <si>
    <t>9_L.1 0_7</t>
  </si>
  <si>
    <t>1_L.1 0_11</t>
  </si>
  <si>
    <t>2_L.1 0_11</t>
  </si>
  <si>
    <t>3_L.1 0_11</t>
  </si>
  <si>
    <t>4_L.1 0_11</t>
  </si>
  <si>
    <t>5_L.1 0_11</t>
  </si>
  <si>
    <t>6_L.1 0_11</t>
  </si>
  <si>
    <t>7_L.1 0_11</t>
  </si>
  <si>
    <t>8_L.1 0_11</t>
  </si>
  <si>
    <t>9_L.1 0_11</t>
  </si>
  <si>
    <t>10_L.1 0_11</t>
  </si>
  <si>
    <t>1_L.1 0_14</t>
  </si>
  <si>
    <t>2_L.1 0_14</t>
  </si>
  <si>
    <t>3_L.1 0_14</t>
  </si>
  <si>
    <t>4_L.1 0_14</t>
  </si>
  <si>
    <t>5_L.1 0_14</t>
  </si>
  <si>
    <t>6_L.1 0_14</t>
  </si>
  <si>
    <t>7_L.1 0_14</t>
  </si>
  <si>
    <t>9_L.1 0_14</t>
  </si>
  <si>
    <t>2_L.1 0_21</t>
  </si>
  <si>
    <t>4_L.1 0_21</t>
  </si>
  <si>
    <t>6_L.1 0_21</t>
  </si>
  <si>
    <t>8_L.1 0_21</t>
  </si>
  <si>
    <t>1_L.1 2.5_2</t>
  </si>
  <si>
    <t>2_L.1 2.5_2</t>
  </si>
  <si>
    <t>4_L.1 2.5_2</t>
  </si>
  <si>
    <t>5_L.1 2.5_2</t>
  </si>
  <si>
    <t>6_L.1 2.5_2</t>
  </si>
  <si>
    <t>7_L.1 2.5_2</t>
  </si>
  <si>
    <t>8_L.1 2.5_2</t>
  </si>
  <si>
    <t>9_L.1 2.5_2</t>
  </si>
  <si>
    <t>10_L.1 2.5_2</t>
  </si>
  <si>
    <t>1_L.1 2.5_4</t>
  </si>
  <si>
    <t>2_L.1 2.5_4</t>
  </si>
  <si>
    <t>3_L.1 2.5_4</t>
  </si>
  <si>
    <t>4_L.1 2.5_4</t>
  </si>
  <si>
    <t>5_L.1 2.5_4</t>
  </si>
  <si>
    <t>6_L.1 2.5_4</t>
  </si>
  <si>
    <t>7_L.1 2.5_4</t>
  </si>
  <si>
    <t>8_L.1 2.5_4</t>
  </si>
  <si>
    <t>9_L.1 2.5_4</t>
  </si>
  <si>
    <t>1_L.1 2.5_7</t>
  </si>
  <si>
    <t>2_L.1 2.5_7</t>
  </si>
  <si>
    <t>3_L.1 2.5_7</t>
  </si>
  <si>
    <t>4_L.1 2.5_7</t>
  </si>
  <si>
    <t>5_L.1 2.5_7</t>
  </si>
  <si>
    <t>6_L.1 2.5_7</t>
  </si>
  <si>
    <t>7_L.1 2.5_7</t>
  </si>
  <si>
    <t>8_L.1 2.5_7</t>
  </si>
  <si>
    <t>9_L.1 2.5_7</t>
  </si>
  <si>
    <t>10_L.1 2.5_7</t>
  </si>
  <si>
    <t>1_L.1 2.5_11</t>
  </si>
  <si>
    <t>2_L.1 2.5_11</t>
  </si>
  <si>
    <t>3_L.1 2.5_11</t>
  </si>
  <si>
    <t>4_L.1 2.5_11</t>
  </si>
  <si>
    <t>5_L.1 2.5_11</t>
  </si>
  <si>
    <t>6_L.1 2.5_11</t>
  </si>
  <si>
    <t>7_L.1 2.5_11</t>
  </si>
  <si>
    <t>8_L.1 2.5_11</t>
  </si>
  <si>
    <t>9_L.1 2.5_11</t>
  </si>
  <si>
    <t>10_L.1 2.5_11</t>
  </si>
  <si>
    <t>1_L.1 2.5_14</t>
  </si>
  <si>
    <t>2_L.1 2.5_14</t>
  </si>
  <si>
    <t>3_L.1 2.5_14</t>
  </si>
  <si>
    <t>4_L.1 2.5_14</t>
  </si>
  <si>
    <t>5_L.1 2.5_14</t>
  </si>
  <si>
    <t>6_L.1 2.5_14</t>
  </si>
  <si>
    <t>8_L.1 2.5_14</t>
  </si>
  <si>
    <t>9_L.1 2.5_14</t>
  </si>
  <si>
    <t>2_L.1 2.5_21</t>
  </si>
  <si>
    <t>4_L.1 2.5_21</t>
  </si>
  <si>
    <t>6_L.1 2.5_21</t>
  </si>
  <si>
    <t>8_L.1 2.5_21</t>
  </si>
  <si>
    <t>1_L.1 10_2</t>
  </si>
  <si>
    <t>3_L.1 10_2</t>
  </si>
  <si>
    <t>4_L.1 10_2</t>
  </si>
  <si>
    <t>5_L.1 10_2</t>
  </si>
  <si>
    <t>6_L.1 10_2</t>
  </si>
  <si>
    <t>7_L.1 10_2</t>
  </si>
  <si>
    <t>8_L.1 10_2</t>
  </si>
  <si>
    <t>9_L.1 10_2</t>
  </si>
  <si>
    <t>10_L.1 10_2</t>
  </si>
  <si>
    <t>1_L.1 10_4</t>
  </si>
  <si>
    <t>2_L.1 10_4</t>
  </si>
  <si>
    <t>3_L.1 10_4</t>
  </si>
  <si>
    <t>4_L.1 10_4</t>
  </si>
  <si>
    <t>5_L.1 10_4</t>
  </si>
  <si>
    <t>6_L.1 10_4</t>
  </si>
  <si>
    <t>7_L.1 10_4</t>
  </si>
  <si>
    <t>8_L.1 10_4</t>
  </si>
  <si>
    <t>9_L.1 10_4</t>
  </si>
  <si>
    <t>10_L.1 10_4</t>
  </si>
  <si>
    <t>1_L.1 10_7</t>
  </si>
  <si>
    <t>2_L.1 10_7</t>
  </si>
  <si>
    <t>3_L.1 10_7</t>
  </si>
  <si>
    <t>4_L.1 10_7</t>
  </si>
  <si>
    <t>5_L.1 10_7</t>
  </si>
  <si>
    <t>6_L.1 10_7</t>
  </si>
  <si>
    <t>7_L.1 10_7</t>
  </si>
  <si>
    <t>8_L.1 10_7</t>
  </si>
  <si>
    <t>9_L.1 10_7</t>
  </si>
  <si>
    <t>10_L.1 10_7</t>
  </si>
  <si>
    <t>1_L.1 10_11</t>
  </si>
  <si>
    <t>2_L.1 10_11</t>
  </si>
  <si>
    <t>3_L.1 10_11</t>
  </si>
  <si>
    <t>4_L.1 10_11</t>
  </si>
  <si>
    <t>5_L.1 10_11</t>
  </si>
  <si>
    <t>6_L.1 10_11</t>
  </si>
  <si>
    <t>7_L.1 10_11</t>
  </si>
  <si>
    <t>8_L.1 10_11</t>
  </si>
  <si>
    <t>9_L.1 10_11</t>
  </si>
  <si>
    <t>1_L.1 10_14</t>
  </si>
  <si>
    <t>2_L.1 10_14</t>
  </si>
  <si>
    <t>3_L.1 10_14</t>
  </si>
  <si>
    <t>4_L.1 10_14</t>
  </si>
  <si>
    <t>5_L.1 10_14</t>
  </si>
  <si>
    <t>6_L.1 10_14</t>
  </si>
  <si>
    <t>7_L.1 10_14</t>
  </si>
  <si>
    <t>8_L.1 10_14</t>
  </si>
  <si>
    <t>9_L.1 10_14</t>
  </si>
  <si>
    <t>2_L.1 10_21</t>
  </si>
  <si>
    <t>4_L.1 10_21</t>
  </si>
  <si>
    <t>6_L.1 10_21</t>
  </si>
  <si>
    <t>8_L.1 10_21</t>
  </si>
  <si>
    <t>EE2</t>
  </si>
  <si>
    <t>1_7/11/16 M 0</t>
  </si>
  <si>
    <t>Control 0</t>
  </si>
  <si>
    <t>2_7/11/16 M 0</t>
  </si>
  <si>
    <t>3_7/11/16 M 0</t>
  </si>
  <si>
    <t>4_7/11/16 M 0</t>
  </si>
  <si>
    <t>5_7/11/16 M 0</t>
  </si>
  <si>
    <t>6_7/11/16 M 0</t>
  </si>
  <si>
    <t>7_7/11/16 M 0</t>
  </si>
  <si>
    <t>8_7/11/16 M 0</t>
  </si>
  <si>
    <t>9_7/11/16 M 0</t>
  </si>
  <si>
    <t>1_7/13/16 M 0</t>
  </si>
  <si>
    <t>Control 2</t>
  </si>
  <si>
    <t>2_7/13/16 M 0</t>
  </si>
  <si>
    <t>3_7/13/16 M 0</t>
  </si>
  <si>
    <t>4_7/13/16 M 0</t>
  </si>
  <si>
    <t>5_7/13/16 M 0</t>
  </si>
  <si>
    <t>6_7/13/16 M 0</t>
  </si>
  <si>
    <t>7_7/13/16 M 0</t>
  </si>
  <si>
    <t>8_7/13/16 M 0</t>
  </si>
  <si>
    <t>9_7/13/16 M 0</t>
  </si>
  <si>
    <t>10_7/13/16 M 0</t>
  </si>
  <si>
    <t>1_7/15/16 M 0</t>
  </si>
  <si>
    <t>Control 4</t>
  </si>
  <si>
    <t>2_7/15/16 M 0</t>
  </si>
  <si>
    <t>3_7/15/16 M 0</t>
  </si>
  <si>
    <t>4_7/15/16 M 0</t>
  </si>
  <si>
    <t>6_7/15/16 M 0</t>
  </si>
  <si>
    <t>7_7/15/16 M 0</t>
  </si>
  <si>
    <t>8_7/15/16 M 0</t>
  </si>
  <si>
    <t>9_7/15/16 M 0</t>
  </si>
  <si>
    <t>10_7/15/16 M 0</t>
  </si>
  <si>
    <t>1_7/18/16 M 0</t>
  </si>
  <si>
    <t>Control 7</t>
  </si>
  <si>
    <t>2_7/18/16 M 0</t>
  </si>
  <si>
    <t>3_7/18/16 M 0</t>
  </si>
  <si>
    <t>4_7/18/16 M 0</t>
  </si>
  <si>
    <t>5_7/18/16 M 0</t>
  </si>
  <si>
    <t>6_7/18/16 M 0</t>
  </si>
  <si>
    <t>7_7/18/16 M 0</t>
  </si>
  <si>
    <t>8_7/18/16 M 0</t>
  </si>
  <si>
    <t>9_7/18/16 M 0</t>
  </si>
  <si>
    <t>1_7/22/16 M 0</t>
  </si>
  <si>
    <t>Control 11</t>
  </si>
  <si>
    <t>2_7/22/16 M 0</t>
  </si>
  <si>
    <t>3_7/22/16 M 0</t>
  </si>
  <si>
    <t>4_7/22/16 M 0</t>
  </si>
  <si>
    <t>5_7/22/16 M 0</t>
  </si>
  <si>
    <t>6_7/22/16 M 0</t>
  </si>
  <si>
    <t>7_7/22/16 M 0</t>
  </si>
  <si>
    <t>8_7/22/16 M 0</t>
  </si>
  <si>
    <t>9_7/22/16 M 0</t>
  </si>
  <si>
    <t>10_7/22/16 M 0</t>
  </si>
  <si>
    <t>1_7/25/16 M 0</t>
  </si>
  <si>
    <t>Control 14</t>
  </si>
  <si>
    <t>2_7/25/16 M 0</t>
  </si>
  <si>
    <t>3_7/25/16 M 0</t>
  </si>
  <si>
    <t>4_7/25/16 M 0</t>
  </si>
  <si>
    <t>5_7/25/16 M 0</t>
  </si>
  <si>
    <t>6_7/25/16 M 0</t>
  </si>
  <si>
    <t>7_7/25/16 M 0</t>
  </si>
  <si>
    <t>9_7/25/16 M 0</t>
  </si>
  <si>
    <t>2_8/1/16 M 0</t>
  </si>
  <si>
    <t>Control 21</t>
  </si>
  <si>
    <t>4_8/1/16 M 0</t>
  </si>
  <si>
    <t>6_8/1/16 M 0</t>
  </si>
  <si>
    <t>8_8/1/16 M 0</t>
  </si>
  <si>
    <t>1_7/13/16 M 2.5</t>
  </si>
  <si>
    <t>Low 2</t>
  </si>
  <si>
    <t>2_7/13/16 M 2.5</t>
  </si>
  <si>
    <t>4_7/13/16 M 2.5</t>
  </si>
  <si>
    <t>5_7/13/16 M 2.5</t>
  </si>
  <si>
    <t>6_7/13/16 M 2.5</t>
  </si>
  <si>
    <t>7_7/13/16 M 2.5</t>
  </si>
  <si>
    <t>8_7/13/16 M 2.5</t>
  </si>
  <si>
    <t>9_7/13/16 M 2.5</t>
  </si>
  <si>
    <t>10_7/13/16 M 2.5</t>
  </si>
  <si>
    <t>1_7/15/16 M 2.5</t>
  </si>
  <si>
    <t>Low 4</t>
  </si>
  <si>
    <t>2_7/15/16 M 2.5</t>
  </si>
  <si>
    <t>3_7/15/16 M 2.5</t>
  </si>
  <si>
    <t>4_7/15/16 M 2.5</t>
  </si>
  <si>
    <t>5_7/15/16 M 2.5</t>
  </si>
  <si>
    <t>6_7/15/16 M 2.5</t>
  </si>
  <si>
    <t>7_7/15/16 M 2.5</t>
  </si>
  <si>
    <t>8_7/15/16 M 2.5</t>
  </si>
  <si>
    <t>9_7/15/16 M 2.5</t>
  </si>
  <si>
    <t>1_7/18/16 M 2.5</t>
  </si>
  <si>
    <t>Low 7</t>
  </si>
  <si>
    <t>2_7/18/16 M 2.5</t>
  </si>
  <si>
    <t>4_7/18/16 M 2.5</t>
  </si>
  <si>
    <t>5_7/18/16 M 2.5</t>
  </si>
  <si>
    <t>6_7/18/16 M 2.5</t>
  </si>
  <si>
    <t>8_7/18/16 M 2.5</t>
  </si>
  <si>
    <t>9_7/18/16 M 2.5</t>
  </si>
  <si>
    <t>10_7/18/16 M 2.5</t>
  </si>
  <si>
    <t>1_7/22/16 M 2.5</t>
  </si>
  <si>
    <t>Low 11</t>
  </si>
  <si>
    <t>2_7/22/16 M 2.5</t>
  </si>
  <si>
    <t>3_7/22/16 M 2.5</t>
  </si>
  <si>
    <t>6_7/22/16 M 2.5</t>
  </si>
  <si>
    <t>7_7/22/16 M 2.5</t>
  </si>
  <si>
    <t>8_7/22/16 M 2.5</t>
  </si>
  <si>
    <t>9_7/22/16 M 2.5</t>
  </si>
  <si>
    <t>10_7/22/16 M 2.5</t>
  </si>
  <si>
    <t>1_7/25/16 M 2.5</t>
  </si>
  <si>
    <t>Low 14</t>
  </si>
  <si>
    <t>2_7/25/16 M 2.5</t>
  </si>
  <si>
    <t>3_7/25/16 M 2.5</t>
  </si>
  <si>
    <t>4_7/25/16 M 2.5</t>
  </si>
  <si>
    <t>5_7/25/16 M 2.5</t>
  </si>
  <si>
    <t>6_7/25/16 M 2.5</t>
  </si>
  <si>
    <t>8_7/25/16 M 2.5</t>
  </si>
  <si>
    <t>9_7/25/16 M 2.5</t>
  </si>
  <si>
    <t>2_8/1/16 M 2.5</t>
  </si>
  <si>
    <t>Low 21</t>
  </si>
  <si>
    <t>4_8/1/16 M 2.5</t>
  </si>
  <si>
    <t>6_8/1/16 M 2.5</t>
  </si>
  <si>
    <t>8_8/1/16 M 2.5</t>
  </si>
  <si>
    <t>1_7/13/16 M 10</t>
  </si>
  <si>
    <t>High 2</t>
  </si>
  <si>
    <t>3_7/13/16 M 10</t>
  </si>
  <si>
    <t>4_7/13/16 M 10</t>
  </si>
  <si>
    <t>5_7/13/16 M 10</t>
  </si>
  <si>
    <t>6_7/13/16 M 10</t>
  </si>
  <si>
    <t>7_7/13/16 M 10</t>
  </si>
  <si>
    <t>8_7/13/16 M 10</t>
  </si>
  <si>
    <t>9_7/13/16 M 10</t>
  </si>
  <si>
    <t>1_7/15/16 M 10</t>
  </si>
  <si>
    <t>High 4</t>
  </si>
  <si>
    <t>2_7/15/16 M 10</t>
  </si>
  <si>
    <t>3_7/15/16 M 10</t>
  </si>
  <si>
    <t>4_7/15/16 M 10</t>
  </si>
  <si>
    <t>5_7/15/16 M 10</t>
  </si>
  <si>
    <t>6_7/15/16 M 10</t>
  </si>
  <si>
    <t>7_7/15/16 M 10</t>
  </si>
  <si>
    <t>8_7/15/16 M 10</t>
  </si>
  <si>
    <t>9_7/15/16 M 10</t>
  </si>
  <si>
    <t>1_7/18/16 M 10</t>
  </si>
  <si>
    <t>High 7</t>
  </si>
  <si>
    <t>2_7/18/16 M 10</t>
  </si>
  <si>
    <t>3_7/18/16 M 10</t>
  </si>
  <si>
    <t>4_7/18/16 M 10</t>
  </si>
  <si>
    <t>5_7/18/16 M 10</t>
  </si>
  <si>
    <t>6_7/18/16 M 10</t>
  </si>
  <si>
    <t>7_7/18/16 M 10</t>
  </si>
  <si>
    <t>9_7/18/16 M 10</t>
  </si>
  <si>
    <t>10_7/18/16 M 10</t>
  </si>
  <si>
    <t>1_7/22/16 M 10</t>
  </si>
  <si>
    <t>High 11</t>
  </si>
  <si>
    <t>2_7/22/16 M 10</t>
  </si>
  <si>
    <t>3_7/22/16 M 10</t>
  </si>
  <si>
    <t>4_7/22/16 M 10</t>
  </si>
  <si>
    <t>5_7/22/16 M 10</t>
  </si>
  <si>
    <t>6_7/22/16 M 10</t>
  </si>
  <si>
    <t>7_7/22/16 M 10</t>
  </si>
  <si>
    <t>8_7/22/16 M 10</t>
  </si>
  <si>
    <t>9_7/22/16 M 10</t>
  </si>
  <si>
    <t>1_7/25/16 M 10</t>
  </si>
  <si>
    <t>High 14</t>
  </si>
  <si>
    <t>2_7/25/16 M 10</t>
  </si>
  <si>
    <t>4_7/25/16 M 10</t>
  </si>
  <si>
    <t>5_7/25/16 M 10</t>
  </si>
  <si>
    <t>6_7/25/16 M 10</t>
  </si>
  <si>
    <t>7_7/25/16 M 10</t>
  </si>
  <si>
    <t>9_7/25/16 M 10</t>
  </si>
  <si>
    <t>2_8/1/16 M 10</t>
  </si>
  <si>
    <t>High 21</t>
  </si>
  <si>
    <t>4_8/1/16 M 10</t>
  </si>
  <si>
    <t>5_8/1/16 M 10</t>
  </si>
  <si>
    <t>6_8/1/16 M 10</t>
  </si>
  <si>
    <t>8_8/1/16 M 10</t>
  </si>
  <si>
    <t>Conc</t>
  </si>
  <si>
    <t>Control</t>
  </si>
  <si>
    <t>Low</t>
  </si>
  <si>
    <t>High</t>
  </si>
  <si>
    <t>10_7/11/16 M 0</t>
  </si>
  <si>
    <t>5_7/15/16 M 0</t>
  </si>
  <si>
    <t>8_7/25/16 M 0</t>
  </si>
  <si>
    <t>1_8/1/16 M 0</t>
  </si>
  <si>
    <t>3_8/1/16 M 0</t>
  </si>
  <si>
    <t>5_8/1/16 M 0</t>
  </si>
  <si>
    <t>9_8/1/16 M 0</t>
  </si>
  <si>
    <t>3_7/13/16 M 2.5</t>
  </si>
  <si>
    <t>10_7/15/16 M 2.5</t>
  </si>
  <si>
    <t>7_7/25/16 M 2.5</t>
  </si>
  <si>
    <t>1_8/1/16 M 2.5</t>
  </si>
  <si>
    <t>5_8/1/16 M 2.5</t>
  </si>
  <si>
    <t>7_8/1/16 M 2.5</t>
  </si>
  <si>
    <t>9_8/1/16 M 2.5</t>
  </si>
  <si>
    <t>2_7/13/16 M 10</t>
  </si>
  <si>
    <t>3_8/1/16 M 10</t>
  </si>
  <si>
    <t>7_8/1/16 M 10</t>
  </si>
  <si>
    <t>9_8/1/16 M 10</t>
  </si>
  <si>
    <t>1_8/1/16 M 10</t>
  </si>
  <si>
    <t>6_7/11/16 P 0</t>
  </si>
  <si>
    <t>7_7/11/16 P 0</t>
  </si>
  <si>
    <t>8_7/11/16 P 0</t>
  </si>
  <si>
    <t>10_7/11/16 P 0</t>
  </si>
  <si>
    <t>1_7/13/16 P 0</t>
  </si>
  <si>
    <t>2_7/13/16 P 0</t>
  </si>
  <si>
    <t>4_7/13/16 P 0</t>
  </si>
  <si>
    <t>9_7/13/16 P 0</t>
  </si>
  <si>
    <t>1_7/15/16 P 0</t>
  </si>
  <si>
    <t>2_7/15/16 P 0</t>
  </si>
  <si>
    <t>3_7/15/16 P 0</t>
  </si>
  <si>
    <t>4_7/15/16 P 0</t>
  </si>
  <si>
    <t>5_7/15/16 P 0</t>
  </si>
  <si>
    <t>1_7/18/16 P 0</t>
  </si>
  <si>
    <t>3_7/18/16 P 0</t>
  </si>
  <si>
    <t>4_7/18/16 P 0</t>
  </si>
  <si>
    <t>5_7/18/16 P 0</t>
  </si>
  <si>
    <t>1_7/22/16 P 0</t>
  </si>
  <si>
    <t>2_7/22/16 P 0</t>
  </si>
  <si>
    <t>3_7/22/16 P 0</t>
  </si>
  <si>
    <t>4_7/22/16 P 0</t>
  </si>
  <si>
    <t>5_7/22/16 P 0</t>
  </si>
  <si>
    <t>1_7/25/16 P 0</t>
  </si>
  <si>
    <t>2_7/25/16 P 0</t>
  </si>
  <si>
    <t>3_7/25/16 P 0</t>
  </si>
  <si>
    <t>4_7/25/16 P 0</t>
  </si>
  <si>
    <t>5_7/25/16 P 0</t>
  </si>
  <si>
    <t>1_8/1/16 P 0</t>
  </si>
  <si>
    <t>2_8/1/16 P 0</t>
  </si>
  <si>
    <t>3_8/1/16 P 0</t>
  </si>
  <si>
    <t>5_8/1/16 P 0</t>
  </si>
  <si>
    <t>1_7/13/16 P 2.5</t>
  </si>
  <si>
    <t>5_7/13/16 P 2.5</t>
  </si>
  <si>
    <t>7_7/13/16 P 2.5</t>
  </si>
  <si>
    <t>8_7/13/16 P 2.5</t>
  </si>
  <si>
    <t>9_7/13/16 P 2.5</t>
  </si>
  <si>
    <t>1_7/15/16 P 2.5</t>
  </si>
  <si>
    <t>2_7/15/16 P 2.5</t>
  </si>
  <si>
    <t>3_7/15/16 P 2.5</t>
  </si>
  <si>
    <t>4_7/15/16 P 2.5</t>
  </si>
  <si>
    <t>5_7/15/16 P 2.5</t>
  </si>
  <si>
    <t>1_7/18/16 P 2.5</t>
  </si>
  <si>
    <t>2_7/18/16 P 2.5</t>
  </si>
  <si>
    <t>3_7/18/16 P 2.5</t>
  </si>
  <si>
    <t>4_7/18/16 P 2.5</t>
  </si>
  <si>
    <t>5_7/18/16 P 2.5</t>
  </si>
  <si>
    <t>1_7/22/16 P 2.5</t>
  </si>
  <si>
    <t>2_7/22/16 P 2.5</t>
  </si>
  <si>
    <t>3_7/22/16 P 2.5</t>
  </si>
  <si>
    <t>4_7/22/16 P 2.5</t>
  </si>
  <si>
    <t>5_7/22/16 P 2.5</t>
  </si>
  <si>
    <t>1_7/25/16 P 2.5</t>
  </si>
  <si>
    <t>2_7/25/16 P 2.5</t>
  </si>
  <si>
    <t>3_7/25/16 P 2.5</t>
  </si>
  <si>
    <t>4_7/25/16 P 2.5</t>
  </si>
  <si>
    <t>1_8/1/16 P 2.5</t>
  </si>
  <si>
    <t>2_8/1/16 P 2.5</t>
  </si>
  <si>
    <t>4_8/1/16 P 2.5</t>
  </si>
  <si>
    <t>5_8/1/16 P 2.5</t>
  </si>
  <si>
    <t>6_8/1/16 P 2.5</t>
  </si>
  <si>
    <t>1_7/13/16 P 10</t>
  </si>
  <si>
    <t>2_7/13/16 P 10</t>
  </si>
  <si>
    <t>3_7/13/16 P 10</t>
  </si>
  <si>
    <t>4_7/13/16 P 10</t>
  </si>
  <si>
    <t>5_7/13/16 P 10</t>
  </si>
  <si>
    <t>1_7/15/16 P 10</t>
  </si>
  <si>
    <t>3_7/15/16 P 10</t>
  </si>
  <si>
    <t>4_7/15/16 P 10</t>
  </si>
  <si>
    <t>5_7/15/16 P 10</t>
  </si>
  <si>
    <t>2_7/18/16 P 10</t>
  </si>
  <si>
    <t>3_7/18/16 P 10</t>
  </si>
  <si>
    <t>4_7/18/16 P 10</t>
  </si>
  <si>
    <t>5_7/18/16 P 10</t>
  </si>
  <si>
    <t>6_7/18/16 P 10</t>
  </si>
  <si>
    <t>1_7/22/16 P 10</t>
  </si>
  <si>
    <t>2_7/22/16 P 10</t>
  </si>
  <si>
    <t>3_7/22/16 P 10</t>
  </si>
  <si>
    <t>4_7/22/16 P 10</t>
  </si>
  <si>
    <t>5_7/22/16 P 10</t>
  </si>
  <si>
    <t>1_7/25/16 P 10</t>
  </si>
  <si>
    <t>2_7/25/16 P 10</t>
  </si>
  <si>
    <t>5_7/25/16 P 10</t>
  </si>
  <si>
    <t>1_8/1/16 P 10</t>
  </si>
  <si>
    <t>2_8/1/16 P 10</t>
  </si>
  <si>
    <t>3_8/1/16 P 10</t>
  </si>
  <si>
    <t>5_8/1/16 P 10</t>
  </si>
  <si>
    <t>This study was conducted July - August 2016.</t>
  </si>
  <si>
    <r>
      <t>Adult male fathead minnows were exposed to 17</t>
    </r>
    <r>
      <rPr>
        <sz val="11"/>
        <color theme="1"/>
        <rFont val="Calibri"/>
        <family val="2"/>
      </rPr>
      <t>α-ethinylestradiol (EE2) in a flow-through system at the U.S. EPA Cincinnati aquatic facility in AWBERC.</t>
    </r>
  </si>
  <si>
    <t>Nominal EE2 exposure concentraions were 0, 2.5 and 10 ng/L. These solutions were delivered constantly at 40 mL/min to renew test solution throughout the exposure period.</t>
  </si>
  <si>
    <t>After sampling on day 7, all water and test solutions were replaced with control water for a 14 day depuration period (total study = 21 days)</t>
  </si>
  <si>
    <t>Three end points were measured, EE2 in exposure water, vitellogenin (VTG) protein expression by ELISA, VTG gene expression by RT-qPCR.</t>
  </si>
  <si>
    <t>Chemistry samples were coded to blind analysts to nominal concentration. Samples were labeled with "[date] [day number] [concentration code]"</t>
  </si>
  <si>
    <t>Concentration codes are:</t>
  </si>
  <si>
    <t>A</t>
  </si>
  <si>
    <t>0 ng/L</t>
  </si>
  <si>
    <t>0 ng/L actual</t>
  </si>
  <si>
    <t>B</t>
  </si>
  <si>
    <t>2.5 ng/L</t>
  </si>
  <si>
    <r>
      <t>1.33 (</t>
    </r>
    <r>
      <rPr>
        <sz val="11"/>
        <color theme="1"/>
        <rFont val="Calibri"/>
        <family val="2"/>
      </rPr>
      <t>±0.2) ng/L actual</t>
    </r>
  </si>
  <si>
    <t>C</t>
  </si>
  <si>
    <t>10 ng/L</t>
  </si>
  <si>
    <r>
      <t>5.48 (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>1.13) ng/L actual</t>
    </r>
  </si>
  <si>
    <t>Biological samples were labeled with "[replicate number]_[date] [tissue code] [nominal EE2 concentration]"</t>
  </si>
  <si>
    <t>Replicate numbers are 1 - 10. These are for individual fish. All tissues collected from the same fish have the same replicate number within a date and concentration.</t>
  </si>
  <si>
    <t>Date is the date of sample collection</t>
  </si>
  <si>
    <t>Tissue codes are:</t>
  </si>
  <si>
    <t>L</t>
  </si>
  <si>
    <t>liver</t>
  </si>
  <si>
    <t>brain</t>
  </si>
  <si>
    <t>M</t>
  </si>
  <si>
    <t>mucus</t>
  </si>
  <si>
    <t>P</t>
  </si>
  <si>
    <t>plasma</t>
  </si>
  <si>
    <t>The nominal EE2 concentrations are 0, 2.5 and 10 (ng/L).</t>
  </si>
  <si>
    <t xml:space="preserve">RT-qPCR assays using RNA-to-Ct 1-step kit were performed on a QuantStudio 6 real-time thermal cycler. </t>
  </si>
  <si>
    <t>vtg Q F3738</t>
  </si>
  <si>
    <t>CACCACATACGCCAAAAAGCT</t>
  </si>
  <si>
    <t>vtg Q R3805</t>
  </si>
  <si>
    <t>CAAGTCTAAAGCCCGTCTGGTT</t>
  </si>
  <si>
    <t>vtg Q  PB3766</t>
  </si>
  <si>
    <t>CACATTCCTATGGCGGC</t>
  </si>
  <si>
    <t>rpl8 Q F84</t>
  </si>
  <si>
    <t>TCAAGGGGATTGTGAAGGAC</t>
  </si>
  <si>
    <t>rpl8 Q R156</t>
  </si>
  <si>
    <t>TCACGGAAAACCACCTTAGC</t>
  </si>
  <si>
    <t>SYBR green</t>
  </si>
  <si>
    <t>hprt1 Q F422</t>
  </si>
  <si>
    <t>ATTCCGATGACAGTGGACTTCA</t>
  </si>
  <si>
    <t>hprt1 Q R487</t>
  </si>
  <si>
    <t>GATGTCACCTGTAGATTGGTCATTTT</t>
  </si>
  <si>
    <t>hprt1 Q  PB445</t>
  </si>
  <si>
    <t>CCGACTCAAGAGTTAC</t>
  </si>
  <si>
    <t>tbp Q F657</t>
  </si>
  <si>
    <t>AGGAGCCAAAAGTGAGGAACAG</t>
  </si>
  <si>
    <t>tbp Q R717</t>
  </si>
  <si>
    <t>CTGCACCACTCTGGCATATTTC</t>
  </si>
  <si>
    <t>tbp Q  PB680</t>
  </si>
  <si>
    <t>CCCGATTGGCAGCCA</t>
  </si>
  <si>
    <t xml:space="preserve">3 technical replicates were performed for each sample. </t>
  </si>
  <si>
    <t xml:space="preserve">15 samples were assayed on 2 plates. </t>
  </si>
  <si>
    <t>Quality Control:</t>
  </si>
  <si>
    <t>Technical replicates &gt; 0.6 Ct (0.3 standard deviation) from the sample were dropped.</t>
  </si>
  <si>
    <t>Normalization:</t>
  </si>
  <si>
    <t>Reference genes were evaluated for consistency of expression using genorm in R</t>
  </si>
  <si>
    <t>Normalization factor (NF) was generated by calculating the geometric mean of all reference genes within a treatment group.</t>
  </si>
  <si>
    <t>Outliers:</t>
  </si>
  <si>
    <t>vtg mRNA</t>
  </si>
  <si>
    <t>VTG ELISA</t>
  </si>
  <si>
    <t>Mucus proteins were extracted from swabs by adding 0.5 mL Extraction Buffer (TECO® Mucus Collection Set, Diapharma, USA) vortexing and incubating 30 min per the manufacturer’s instructions.</t>
  </si>
  <si>
    <t>Absorbance was measured  at 405 and 450 nm on a Syngery HTX multimode plate reader (Biotek, USA).</t>
  </si>
  <si>
    <t>Raw data from all plates was combined by sample type (mucus or plasma).</t>
  </si>
  <si>
    <t>Replaced "&gt;73.500" with 73.500</t>
  </si>
  <si>
    <t>Calculated Average VTG (ng/mL)  and CV (coefficient of variation) for each sample.</t>
  </si>
  <si>
    <t>Name</t>
  </si>
  <si>
    <t>ug.mL</t>
  </si>
  <si>
    <t>Mean</t>
  </si>
  <si>
    <t>Median</t>
  </si>
  <si>
    <t>Stdv</t>
  </si>
  <si>
    <t>Sample Count</t>
  </si>
  <si>
    <t>ng.mL</t>
  </si>
  <si>
    <t>3_7/25/16 M 10</t>
  </si>
  <si>
    <t>10_7/13/16 M 10</t>
  </si>
  <si>
    <t>8_7/18/16 M 10</t>
  </si>
  <si>
    <t xml:space="preserve">Experimental control and low dose mucus samples were analyzed neat (undiluted). High dose mucus samples were analyzed neat on day 2, 1:10 or 1:20 for days 4 and 7, 1:50 or 1:100 for days 11, 14 and 21. Analyses were repeated for samples that were above the standard curve at the stated higher dilution. Plasma experimental control and day 2 low dose samples were assayed at 1:100. Low dose plasma samples from the remaining days were assayed at 1:5,000 or 1:10,000. High dose plasma samples were analyzed at 1:1,000,000. </t>
  </si>
  <si>
    <t>2 replicates of each sample were assayed using the TECO® Cyprinid Vitellogenin ELISA (Diapharma) according to the manufacturer’s instructions.</t>
  </si>
  <si>
    <t>Kept concentration from 405 nm greater than 35 ng/mL.</t>
  </si>
  <si>
    <t>Kept concentration from 450 nm less than 35 ng/mL.</t>
  </si>
  <si>
    <t>Minimum Detection Limit (MDL) = 0.544 ng/mL; calculated by taking the standard deviation of CTL 1 from every plate and multiplying it by 3</t>
  </si>
  <si>
    <t>Replaced concentration from 450 nm less than 0.544 ng/mL (below MDL) with 0.272 ng/mL (half the MDL).</t>
  </si>
  <si>
    <t>Mucus VTG ng/mL and plasma VTG ug/mL were checked for outliers using Cook's distance in R (stats package v3.4.3).</t>
  </si>
  <si>
    <t>Removed 3 mucus outliers greater than 8 standard deviations. Final sample size is n = 8 - 10.</t>
  </si>
  <si>
    <t>Removed 6 plasma samples &gt;1.3 ng/mL with CV &gt;14.1%</t>
  </si>
  <si>
    <t>Removed 5 mucus samples &gt;1.3 ng/mL with CV &gt;14.1% which is the interplate variability calculated from CTL2 (CV of CTL2 across all plates)</t>
  </si>
  <si>
    <t>Calculated plasma VTG (ug/mL)  = (VTG (ng/mL)/Dilution)/1000</t>
  </si>
  <si>
    <t>Calculated mucus VTG (ng/mL) = Avg. VTG (ng/mL) / Dilution</t>
  </si>
  <si>
    <t>Removed 2 plasma outliers greater than 8 standard deviations. Final sample size n = 3 - 5.</t>
  </si>
  <si>
    <r>
      <t xml:space="preserve">Ct Mean and standard deviation were calculated for each sample. All samples had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0.3 standard deviation.</t>
    </r>
  </si>
  <si>
    <r>
      <t xml:space="preserve">vtg </t>
    </r>
    <r>
      <rPr>
        <sz val="11"/>
        <color theme="1"/>
        <rFont val="Calibri"/>
        <family val="2"/>
        <scheme val="minor"/>
      </rPr>
      <t>Ct was checked for outliers using Cook's distance in R (stats package v3.4.3).</t>
    </r>
  </si>
  <si>
    <t>2 samples with &gt; 8 standard deviations from the mean were removed from further analysis</t>
  </si>
  <si>
    <r>
      <t xml:space="preserve">Normalized </t>
    </r>
    <r>
      <rPr>
        <i/>
        <sz val="11"/>
        <color theme="1"/>
        <rFont val="Calibri"/>
        <family val="2"/>
        <scheme val="minor"/>
      </rPr>
      <t xml:space="preserve">vtg </t>
    </r>
    <r>
      <rPr>
        <sz val="11"/>
        <color theme="1"/>
        <rFont val="Calibri"/>
        <family val="2"/>
        <scheme val="minor"/>
      </rPr>
      <t xml:space="preserve">values were calculated by substracting the NF from </t>
    </r>
    <r>
      <rPr>
        <i/>
        <sz val="11"/>
        <color theme="1"/>
        <rFont val="Calibri"/>
        <family val="2"/>
        <scheme val="minor"/>
      </rPr>
      <t xml:space="preserve">vtg </t>
    </r>
    <r>
      <rPr>
        <sz val="11"/>
        <color theme="1"/>
        <rFont val="Calibri"/>
        <family val="2"/>
        <scheme val="minor"/>
      </rPr>
      <t>Ct.</t>
    </r>
  </si>
  <si>
    <t>ΔΔ Ct:</t>
  </si>
  <si>
    <r>
      <rPr>
        <i/>
        <sz val="11"/>
        <color theme="1"/>
        <rFont val="Calibri"/>
        <family val="2"/>
        <scheme val="minor"/>
      </rPr>
      <t xml:space="preserve">vtg </t>
    </r>
    <r>
      <rPr>
        <sz val="11"/>
        <color theme="1"/>
        <rFont val="Calibri"/>
        <family val="2"/>
        <scheme val="minor"/>
      </rPr>
      <t xml:space="preserve">Ct - NF = </t>
    </r>
    <r>
      <rPr>
        <i/>
        <sz val="11"/>
        <color theme="1"/>
        <rFont val="Calibri"/>
        <family val="2"/>
        <scheme val="minor"/>
      </rPr>
      <t>vtg</t>
    </r>
    <r>
      <rPr>
        <sz val="11"/>
        <color theme="1"/>
        <rFont val="Calibri"/>
        <family val="2"/>
        <scheme val="minor"/>
      </rPr>
      <t xml:space="preserve"> norm (</t>
    </r>
    <r>
      <rPr>
        <sz val="11"/>
        <color theme="1"/>
        <rFont val="Calibri"/>
        <family val="2"/>
      </rPr>
      <t>ΔCt)</t>
    </r>
  </si>
  <si>
    <r>
      <t xml:space="preserve">The average </t>
    </r>
    <r>
      <rPr>
        <sz val="11"/>
        <color theme="1"/>
        <rFont val="Calibri"/>
        <family val="2"/>
      </rPr>
      <t>ΔCt</t>
    </r>
    <r>
      <rPr>
        <sz val="11"/>
        <color theme="1"/>
        <rFont val="Calibri"/>
        <family val="2"/>
        <scheme val="minor"/>
      </rPr>
      <t xml:space="preserve"> was calculated for the Day 0 control. </t>
    </r>
  </si>
  <si>
    <r>
      <t xml:space="preserve">Then the qPCR efficiency corrected difference between sample </t>
    </r>
    <r>
      <rPr>
        <sz val="11"/>
        <color theme="1"/>
        <rFont val="Calibri"/>
        <family val="2"/>
      </rPr>
      <t>ΔCt and control ΔCt was calculated.</t>
    </r>
  </si>
  <si>
    <r>
      <t>(1+0.948715)^(ΔCt</t>
    </r>
    <r>
      <rPr>
        <vertAlign val="subscript"/>
        <sz val="11"/>
        <color theme="1"/>
        <rFont val="Calibri"/>
        <family val="2"/>
        <scheme val="minor"/>
      </rPr>
      <t>sample</t>
    </r>
    <r>
      <rPr>
        <sz val="11"/>
        <color theme="1"/>
        <rFont val="Calibri"/>
        <family val="2"/>
        <scheme val="minor"/>
      </rPr>
      <t xml:space="preserve"> - ΔCt</t>
    </r>
    <r>
      <rPr>
        <vertAlign val="subscript"/>
        <sz val="11"/>
        <color theme="1"/>
        <rFont val="Calibri"/>
        <family val="2"/>
        <scheme val="minor"/>
      </rPr>
      <t>control</t>
    </r>
    <r>
      <rPr>
        <sz val="11"/>
        <color theme="1"/>
        <rFont val="Calibri"/>
        <family val="2"/>
        <scheme val="minor"/>
      </rPr>
      <t xml:space="preserve">) = </t>
    </r>
    <r>
      <rPr>
        <sz val="11"/>
        <color theme="1"/>
        <rFont val="Calibri"/>
        <family val="2"/>
      </rPr>
      <t>ΔΔCt</t>
    </r>
  </si>
  <si>
    <t>EE2Conc</t>
  </si>
  <si>
    <t>SampleName</t>
  </si>
  <si>
    <t>ddCt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</si>
</sst>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2" fillId="0" borderId="0" xfId="3" applyAlignment="1">
      <alignment horizontal="right"/>
    </xf>
    <xf numFmtId="0" fontId="0" fillId="0" borderId="0" xfId="0" applyBorder="1" applyAlignment="1">
      <alignment horizontal="right" vertical="center"/>
    </xf>
    <xf numFmtId="0" fontId="5" fillId="0" borderId="0" xfId="0" applyFont="1"/>
    <xf numFmtId="0" fontId="0" fillId="0" borderId="1" xfId="0" applyBorder="1"/>
    <xf numFmtId="0" fontId="6" fillId="0" borderId="0" xfId="0" applyFont="1"/>
    <xf numFmtId="165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1" xfId="0" applyFont="1" applyBorder="1"/>
  </cellXfs>
  <cellStyles count="5">
    <cellStyle name="Normal" xfId="0" builtinId="0"/>
    <cellStyle name="Normal 2" xfId="1" xr:uid="{00000000-0005-0000-0000-000001000000}"/>
    <cellStyle name="Normal 2 2" xfId="4" xr:uid="{1010E23B-43B0-4F45-B720-F47C450797B1}"/>
    <cellStyle name="Normal 3" xfId="3" xr:uid="{00000000-0005-0000-0000-000002000000}"/>
    <cellStyle name="Normal 5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441EB-CCA5-41DF-BAC5-13A5A24842B3}">
  <dimension ref="A1:D77"/>
  <sheetViews>
    <sheetView topLeftCell="A38" workbookViewId="0">
      <selection activeCell="C56" sqref="C56"/>
    </sheetView>
  </sheetViews>
  <sheetFormatPr defaultRowHeight="14.5" x14ac:dyDescent="0.35"/>
  <sheetData>
    <row r="1" spans="1:4" x14ac:dyDescent="0.35">
      <c r="A1" t="s">
        <v>433</v>
      </c>
    </row>
    <row r="2" spans="1:4" x14ac:dyDescent="0.35">
      <c r="A2" t="s">
        <v>434</v>
      </c>
    </row>
    <row r="3" spans="1:4" x14ac:dyDescent="0.35">
      <c r="A3" t="s">
        <v>435</v>
      </c>
    </row>
    <row r="4" spans="1:4" x14ac:dyDescent="0.35">
      <c r="A4" t="s">
        <v>436</v>
      </c>
    </row>
    <row r="5" spans="1:4" x14ac:dyDescent="0.35">
      <c r="A5" t="s">
        <v>437</v>
      </c>
    </row>
    <row r="6" spans="1:4" x14ac:dyDescent="0.35">
      <c r="A6" t="s">
        <v>438</v>
      </c>
    </row>
    <row r="7" spans="1:4" x14ac:dyDescent="0.35">
      <c r="B7" t="s">
        <v>439</v>
      </c>
    </row>
    <row r="8" spans="1:4" x14ac:dyDescent="0.35">
      <c r="B8" t="s">
        <v>440</v>
      </c>
      <c r="C8" t="s">
        <v>441</v>
      </c>
      <c r="D8" t="s">
        <v>442</v>
      </c>
    </row>
    <row r="9" spans="1:4" x14ac:dyDescent="0.35">
      <c r="B9" t="s">
        <v>443</v>
      </c>
      <c r="C9" t="s">
        <v>444</v>
      </c>
      <c r="D9" t="s">
        <v>445</v>
      </c>
    </row>
    <row r="10" spans="1:4" x14ac:dyDescent="0.35">
      <c r="B10" t="s">
        <v>446</v>
      </c>
      <c r="C10" t="s">
        <v>447</v>
      </c>
      <c r="D10" t="s">
        <v>448</v>
      </c>
    </row>
    <row r="11" spans="1:4" x14ac:dyDescent="0.35">
      <c r="A11" t="s">
        <v>449</v>
      </c>
    </row>
    <row r="12" spans="1:4" x14ac:dyDescent="0.35">
      <c r="B12" t="s">
        <v>450</v>
      </c>
    </row>
    <row r="13" spans="1:4" x14ac:dyDescent="0.35">
      <c r="B13" t="s">
        <v>451</v>
      </c>
    </row>
    <row r="14" spans="1:4" x14ac:dyDescent="0.35">
      <c r="B14" t="s">
        <v>452</v>
      </c>
    </row>
    <row r="15" spans="1:4" x14ac:dyDescent="0.35">
      <c r="B15" t="s">
        <v>453</v>
      </c>
      <c r="C15" t="s">
        <v>454</v>
      </c>
    </row>
    <row r="16" spans="1:4" x14ac:dyDescent="0.35">
      <c r="B16" t="s">
        <v>443</v>
      </c>
      <c r="C16" t="s">
        <v>455</v>
      </c>
    </row>
    <row r="17" spans="1:3" x14ac:dyDescent="0.35">
      <c r="B17" t="s">
        <v>456</v>
      </c>
      <c r="C17" t="s">
        <v>457</v>
      </c>
    </row>
    <row r="18" spans="1:3" x14ac:dyDescent="0.35">
      <c r="B18" t="s">
        <v>458</v>
      </c>
      <c r="C18" t="s">
        <v>459</v>
      </c>
    </row>
    <row r="19" spans="1:3" x14ac:dyDescent="0.35">
      <c r="B19" t="s">
        <v>460</v>
      </c>
    </row>
    <row r="21" spans="1:3" x14ac:dyDescent="0.35">
      <c r="A21" s="2" t="s">
        <v>493</v>
      </c>
    </row>
    <row r="22" spans="1:3" x14ac:dyDescent="0.35">
      <c r="A22" s="1" t="s">
        <v>461</v>
      </c>
    </row>
    <row r="23" spans="1:3" x14ac:dyDescent="0.35">
      <c r="B23" s="3" t="s">
        <v>462</v>
      </c>
      <c r="C23" t="s">
        <v>463</v>
      </c>
    </row>
    <row r="24" spans="1:3" x14ac:dyDescent="0.35">
      <c r="B24" s="3" t="s">
        <v>464</v>
      </c>
      <c r="C24" t="s">
        <v>465</v>
      </c>
    </row>
    <row r="25" spans="1:3" x14ac:dyDescent="0.35">
      <c r="B25" s="4" t="s">
        <v>466</v>
      </c>
      <c r="C25" t="s">
        <v>467</v>
      </c>
    </row>
    <row r="27" spans="1:3" x14ac:dyDescent="0.35">
      <c r="B27" s="3" t="s">
        <v>468</v>
      </c>
      <c r="C27" t="s">
        <v>469</v>
      </c>
    </row>
    <row r="28" spans="1:3" x14ac:dyDescent="0.35">
      <c r="B28" s="3" t="s">
        <v>470</v>
      </c>
      <c r="C28" t="s">
        <v>471</v>
      </c>
    </row>
    <row r="29" spans="1:3" x14ac:dyDescent="0.35">
      <c r="C29" s="3" t="s">
        <v>472</v>
      </c>
    </row>
    <row r="31" spans="1:3" x14ac:dyDescent="0.35">
      <c r="B31" s="3" t="s">
        <v>473</v>
      </c>
      <c r="C31" t="s">
        <v>474</v>
      </c>
    </row>
    <row r="32" spans="1:3" x14ac:dyDescent="0.35">
      <c r="B32" s="3" t="s">
        <v>475</v>
      </c>
      <c r="C32" t="s">
        <v>476</v>
      </c>
    </row>
    <row r="33" spans="1:3" x14ac:dyDescent="0.35">
      <c r="B33" s="5" t="s">
        <v>477</v>
      </c>
      <c r="C33" t="s">
        <v>478</v>
      </c>
    </row>
    <row r="35" spans="1:3" x14ac:dyDescent="0.35">
      <c r="B35" s="3" t="s">
        <v>479</v>
      </c>
      <c r="C35" t="s">
        <v>480</v>
      </c>
    </row>
    <row r="36" spans="1:3" x14ac:dyDescent="0.35">
      <c r="B36" s="3" t="s">
        <v>481</v>
      </c>
      <c r="C36" t="s">
        <v>482</v>
      </c>
    </row>
    <row r="37" spans="1:3" x14ac:dyDescent="0.35">
      <c r="B37" s="4" t="s">
        <v>483</v>
      </c>
      <c r="C37" t="s">
        <v>484</v>
      </c>
    </row>
    <row r="39" spans="1:3" x14ac:dyDescent="0.35">
      <c r="A39" t="s">
        <v>485</v>
      </c>
    </row>
    <row r="40" spans="1:3" x14ac:dyDescent="0.35">
      <c r="A40" t="s">
        <v>486</v>
      </c>
    </row>
    <row r="41" spans="1:3" x14ac:dyDescent="0.35">
      <c r="A41" s="6" t="s">
        <v>487</v>
      </c>
    </row>
    <row r="42" spans="1:3" x14ac:dyDescent="0.35">
      <c r="B42" t="s">
        <v>488</v>
      </c>
    </row>
    <row r="43" spans="1:3" x14ac:dyDescent="0.35">
      <c r="B43" t="s">
        <v>523</v>
      </c>
    </row>
    <row r="44" spans="1:3" x14ac:dyDescent="0.35">
      <c r="A44" s="7" t="s">
        <v>492</v>
      </c>
    </row>
    <row r="45" spans="1:3" x14ac:dyDescent="0.35">
      <c r="B45" s="8" t="s">
        <v>524</v>
      </c>
    </row>
    <row r="46" spans="1:3" x14ac:dyDescent="0.35">
      <c r="B46" t="s">
        <v>525</v>
      </c>
    </row>
    <row r="47" spans="1:3" x14ac:dyDescent="0.35">
      <c r="A47" s="6" t="s">
        <v>489</v>
      </c>
    </row>
    <row r="48" spans="1:3" x14ac:dyDescent="0.35">
      <c r="B48" t="s">
        <v>490</v>
      </c>
    </row>
    <row r="49" spans="1:3" x14ac:dyDescent="0.35">
      <c r="B49" t="s">
        <v>491</v>
      </c>
    </row>
    <row r="50" spans="1:3" x14ac:dyDescent="0.35">
      <c r="B50" t="s">
        <v>526</v>
      </c>
    </row>
    <row r="51" spans="1:3" x14ac:dyDescent="0.35">
      <c r="C51" t="s">
        <v>528</v>
      </c>
    </row>
    <row r="52" spans="1:3" x14ac:dyDescent="0.35">
      <c r="A52" s="11" t="s">
        <v>527</v>
      </c>
    </row>
    <row r="53" spans="1:3" x14ac:dyDescent="0.35">
      <c r="B53" t="s">
        <v>529</v>
      </c>
    </row>
    <row r="54" spans="1:3" x14ac:dyDescent="0.35">
      <c r="B54" t="s">
        <v>530</v>
      </c>
      <c r="C54" s="8"/>
    </row>
    <row r="55" spans="1:3" ht="16.5" x14ac:dyDescent="0.45">
      <c r="C55" t="s">
        <v>531</v>
      </c>
    </row>
    <row r="57" spans="1:3" x14ac:dyDescent="0.35">
      <c r="A57" s="2" t="s">
        <v>494</v>
      </c>
    </row>
    <row r="58" spans="1:3" x14ac:dyDescent="0.35">
      <c r="A58" t="s">
        <v>495</v>
      </c>
    </row>
    <row r="59" spans="1:3" x14ac:dyDescent="0.35">
      <c r="A59" t="s">
        <v>511</v>
      </c>
    </row>
    <row r="60" spans="1:3" x14ac:dyDescent="0.35">
      <c r="A60" t="s">
        <v>510</v>
      </c>
    </row>
    <row r="61" spans="1:3" x14ac:dyDescent="0.35">
      <c r="A61" t="s">
        <v>496</v>
      </c>
    </row>
    <row r="62" spans="1:3" x14ac:dyDescent="0.35">
      <c r="A62" s="6" t="s">
        <v>487</v>
      </c>
    </row>
    <row r="63" spans="1:3" x14ac:dyDescent="0.35">
      <c r="B63" t="s">
        <v>497</v>
      </c>
    </row>
    <row r="64" spans="1:3" x14ac:dyDescent="0.35">
      <c r="B64" t="s">
        <v>512</v>
      </c>
    </row>
    <row r="65" spans="1:2" x14ac:dyDescent="0.35">
      <c r="B65" t="s">
        <v>513</v>
      </c>
    </row>
    <row r="66" spans="1:2" x14ac:dyDescent="0.35">
      <c r="B66" t="s">
        <v>514</v>
      </c>
    </row>
    <row r="67" spans="1:2" x14ac:dyDescent="0.35">
      <c r="B67" t="s">
        <v>515</v>
      </c>
    </row>
    <row r="68" spans="1:2" x14ac:dyDescent="0.35">
      <c r="B68" t="s">
        <v>498</v>
      </c>
    </row>
    <row r="69" spans="1:2" x14ac:dyDescent="0.35">
      <c r="B69" t="s">
        <v>499</v>
      </c>
    </row>
    <row r="70" spans="1:2" x14ac:dyDescent="0.35">
      <c r="B70" t="s">
        <v>519</v>
      </c>
    </row>
    <row r="71" spans="1:2" x14ac:dyDescent="0.35">
      <c r="B71" t="s">
        <v>518</v>
      </c>
    </row>
    <row r="72" spans="1:2" x14ac:dyDescent="0.35">
      <c r="B72" t="s">
        <v>521</v>
      </c>
    </row>
    <row r="73" spans="1:2" x14ac:dyDescent="0.35">
      <c r="B73" t="s">
        <v>520</v>
      </c>
    </row>
    <row r="74" spans="1:2" x14ac:dyDescent="0.35">
      <c r="A74" s="7" t="s">
        <v>492</v>
      </c>
    </row>
    <row r="75" spans="1:2" x14ac:dyDescent="0.35">
      <c r="B75" s="1" t="s">
        <v>516</v>
      </c>
    </row>
    <row r="76" spans="1:2" x14ac:dyDescent="0.35">
      <c r="B76" t="s">
        <v>517</v>
      </c>
    </row>
    <row r="77" spans="1:2" x14ac:dyDescent="0.35">
      <c r="B77" t="s">
        <v>522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EF44-46BD-457E-82DA-1F5DF4B91391}">
  <dimension ref="A1:E165"/>
  <sheetViews>
    <sheetView tabSelected="1" workbookViewId="0">
      <selection activeCell="F9" sqref="F9"/>
    </sheetView>
  </sheetViews>
  <sheetFormatPr defaultRowHeight="14.5" x14ac:dyDescent="0.35"/>
  <cols>
    <col min="3" max="3" width="12.26953125" bestFit="1" customWidth="1"/>
    <col min="4" max="4" width="11.36328125" style="10" bestFit="1" customWidth="1"/>
    <col min="5" max="5" width="9.453125" bestFit="1" customWidth="1"/>
  </cols>
  <sheetData>
    <row r="1" spans="1:5" x14ac:dyDescent="0.35">
      <c r="A1" t="s">
        <v>532</v>
      </c>
      <c r="B1" t="s">
        <v>1</v>
      </c>
      <c r="C1" t="s">
        <v>533</v>
      </c>
      <c r="D1" s="10" t="s">
        <v>534</v>
      </c>
      <c r="E1" t="s">
        <v>152</v>
      </c>
    </row>
    <row r="2" spans="1:5" x14ac:dyDescent="0.35">
      <c r="A2">
        <v>0</v>
      </c>
      <c r="B2">
        <v>2</v>
      </c>
      <c r="C2" t="s">
        <v>2</v>
      </c>
      <c r="D2" s="10">
        <v>0.67932759908246698</v>
      </c>
      <c r="E2" t="str">
        <f>_xlfn.CONCAT("Control ",B2)</f>
        <v>Control 2</v>
      </c>
    </row>
    <row r="3" spans="1:5" x14ac:dyDescent="0.35">
      <c r="A3">
        <v>0</v>
      </c>
      <c r="B3">
        <v>2</v>
      </c>
      <c r="C3" t="s">
        <v>11</v>
      </c>
      <c r="D3" s="10">
        <v>0.47653421615215824</v>
      </c>
      <c r="E3" t="str">
        <f t="shared" ref="E3:E55" si="0">_xlfn.CONCAT("Control ",B3)</f>
        <v>Control 2</v>
      </c>
    </row>
    <row r="4" spans="1:5" x14ac:dyDescent="0.35">
      <c r="A4">
        <v>0</v>
      </c>
      <c r="B4">
        <v>2</v>
      </c>
      <c r="C4" t="s">
        <v>3</v>
      </c>
      <c r="D4" s="10">
        <v>77.32527819279828</v>
      </c>
      <c r="E4" t="str">
        <f t="shared" si="0"/>
        <v>Control 2</v>
      </c>
    </row>
    <row r="5" spans="1:5" x14ac:dyDescent="0.35">
      <c r="A5">
        <v>0</v>
      </c>
      <c r="B5">
        <v>2</v>
      </c>
      <c r="C5" t="s">
        <v>4</v>
      </c>
      <c r="D5" s="10">
        <v>0.1338697980571911</v>
      </c>
      <c r="E5" t="str">
        <f t="shared" si="0"/>
        <v>Control 2</v>
      </c>
    </row>
    <row r="6" spans="1:5" x14ac:dyDescent="0.35">
      <c r="A6">
        <v>0</v>
      </c>
      <c r="B6">
        <v>2</v>
      </c>
      <c r="C6" t="s">
        <v>5</v>
      </c>
      <c r="D6" s="10">
        <v>0.10730138402484776</v>
      </c>
      <c r="E6" t="str">
        <f t="shared" si="0"/>
        <v>Control 2</v>
      </c>
    </row>
    <row r="7" spans="1:5" x14ac:dyDescent="0.35">
      <c r="A7">
        <v>0</v>
      </c>
      <c r="B7">
        <v>2</v>
      </c>
      <c r="C7" t="s">
        <v>6</v>
      </c>
      <c r="D7" s="10">
        <v>2.6218264578080051E-2</v>
      </c>
      <c r="E7" t="str">
        <f t="shared" si="0"/>
        <v>Control 2</v>
      </c>
    </row>
    <row r="8" spans="1:5" x14ac:dyDescent="0.35">
      <c r="A8">
        <v>0</v>
      </c>
      <c r="B8">
        <v>2</v>
      </c>
      <c r="C8" t="s">
        <v>5</v>
      </c>
      <c r="D8" s="10">
        <v>9.0775055700691221E-2</v>
      </c>
      <c r="E8" t="str">
        <f t="shared" si="0"/>
        <v>Control 2</v>
      </c>
    </row>
    <row r="9" spans="1:5" x14ac:dyDescent="0.35">
      <c r="A9">
        <v>0</v>
      </c>
      <c r="B9">
        <v>2</v>
      </c>
      <c r="C9" t="s">
        <v>7</v>
      </c>
      <c r="D9" s="10">
        <v>200.39040555560621</v>
      </c>
      <c r="E9" t="str">
        <f t="shared" si="0"/>
        <v>Control 2</v>
      </c>
    </row>
    <row r="10" spans="1:5" x14ac:dyDescent="0.35">
      <c r="A10">
        <v>0</v>
      </c>
      <c r="B10">
        <v>2</v>
      </c>
      <c r="C10" t="s">
        <v>8</v>
      </c>
      <c r="D10" s="10">
        <v>0.17271936744340732</v>
      </c>
      <c r="E10" t="str">
        <f t="shared" si="0"/>
        <v>Control 2</v>
      </c>
    </row>
    <row r="11" spans="1:5" x14ac:dyDescent="0.35">
      <c r="A11">
        <v>0</v>
      </c>
      <c r="B11">
        <v>2</v>
      </c>
      <c r="C11" t="s">
        <v>9</v>
      </c>
      <c r="D11" s="10">
        <v>2.6218264578080051E-2</v>
      </c>
      <c r="E11" t="str">
        <f t="shared" si="0"/>
        <v>Control 2</v>
      </c>
    </row>
    <row r="12" spans="1:5" x14ac:dyDescent="0.35">
      <c r="A12">
        <v>0</v>
      </c>
      <c r="B12">
        <v>2</v>
      </c>
      <c r="C12" t="s">
        <v>10</v>
      </c>
      <c r="D12" s="10">
        <v>0.43642996175788562</v>
      </c>
      <c r="E12" t="str">
        <f t="shared" si="0"/>
        <v>Control 2</v>
      </c>
    </row>
    <row r="13" spans="1:5" x14ac:dyDescent="0.35">
      <c r="A13">
        <v>0</v>
      </c>
      <c r="B13">
        <v>4</v>
      </c>
      <c r="C13" t="s">
        <v>19</v>
      </c>
      <c r="D13" s="10">
        <v>0.10082211515900139</v>
      </c>
      <c r="E13" t="str">
        <f t="shared" si="0"/>
        <v>Control 4</v>
      </c>
    </row>
    <row r="14" spans="1:5" x14ac:dyDescent="0.35">
      <c r="A14">
        <v>0</v>
      </c>
      <c r="B14">
        <v>4</v>
      </c>
      <c r="C14" t="s">
        <v>12</v>
      </c>
      <c r="D14" s="10">
        <v>1552.6597123758525</v>
      </c>
      <c r="E14" t="str">
        <f t="shared" si="0"/>
        <v>Control 4</v>
      </c>
    </row>
    <row r="15" spans="1:5" x14ac:dyDescent="0.35">
      <c r="A15">
        <v>0</v>
      </c>
      <c r="B15">
        <v>4</v>
      </c>
      <c r="C15" t="s">
        <v>13</v>
      </c>
      <c r="D15" s="10">
        <v>12.932195499747344</v>
      </c>
      <c r="E15" t="str">
        <f t="shared" si="0"/>
        <v>Control 4</v>
      </c>
    </row>
    <row r="16" spans="1:5" x14ac:dyDescent="0.35">
      <c r="A16">
        <v>0</v>
      </c>
      <c r="B16">
        <v>4</v>
      </c>
      <c r="C16" t="s">
        <v>14</v>
      </c>
      <c r="D16" s="10">
        <v>19.941162658982545</v>
      </c>
      <c r="E16" t="str">
        <f t="shared" si="0"/>
        <v>Control 4</v>
      </c>
    </row>
    <row r="17" spans="1:5" x14ac:dyDescent="0.35">
      <c r="A17">
        <v>0</v>
      </c>
      <c r="B17">
        <v>4</v>
      </c>
      <c r="C17" t="s">
        <v>12</v>
      </c>
      <c r="D17" s="10">
        <v>839.43934604629339</v>
      </c>
      <c r="E17" t="str">
        <f t="shared" si="0"/>
        <v>Control 4</v>
      </c>
    </row>
    <row r="18" spans="1:5" x14ac:dyDescent="0.35">
      <c r="A18">
        <v>0</v>
      </c>
      <c r="B18">
        <v>4</v>
      </c>
      <c r="C18" t="s">
        <v>15</v>
      </c>
      <c r="D18" s="10">
        <v>0.17777999510492823</v>
      </c>
      <c r="E18" t="str">
        <f t="shared" si="0"/>
        <v>Control 4</v>
      </c>
    </row>
    <row r="19" spans="1:5" x14ac:dyDescent="0.35">
      <c r="A19">
        <v>0</v>
      </c>
      <c r="B19">
        <v>4</v>
      </c>
      <c r="C19" t="s">
        <v>16</v>
      </c>
      <c r="D19" s="10">
        <v>3.9752912203352015</v>
      </c>
      <c r="E19" t="str">
        <f t="shared" si="0"/>
        <v>Control 4</v>
      </c>
    </row>
    <row r="20" spans="1:5" x14ac:dyDescent="0.35">
      <c r="A20">
        <v>0</v>
      </c>
      <c r="B20">
        <v>4</v>
      </c>
      <c r="C20" t="s">
        <v>17</v>
      </c>
      <c r="D20" s="10">
        <v>2.7789642748465604</v>
      </c>
      <c r="E20" t="str">
        <f t="shared" si="0"/>
        <v>Control 4</v>
      </c>
    </row>
    <row r="21" spans="1:5" x14ac:dyDescent="0.35">
      <c r="A21">
        <v>0</v>
      </c>
      <c r="B21">
        <v>4</v>
      </c>
      <c r="C21" t="s">
        <v>18</v>
      </c>
      <c r="D21" s="10">
        <v>7.3460200369329733</v>
      </c>
      <c r="E21" t="str">
        <f t="shared" si="0"/>
        <v>Control 4</v>
      </c>
    </row>
    <row r="22" spans="1:5" x14ac:dyDescent="0.35">
      <c r="A22">
        <v>0</v>
      </c>
      <c r="B22">
        <v>7</v>
      </c>
      <c r="C22" t="s">
        <v>20</v>
      </c>
      <c r="D22" s="10">
        <v>13.480955434108964</v>
      </c>
      <c r="E22" t="str">
        <f t="shared" si="0"/>
        <v>Control 7</v>
      </c>
    </row>
    <row r="23" spans="1:5" x14ac:dyDescent="0.35">
      <c r="A23">
        <v>0</v>
      </c>
      <c r="B23">
        <v>7</v>
      </c>
      <c r="C23" t="s">
        <v>21</v>
      </c>
      <c r="D23" s="10">
        <v>329.06983708661335</v>
      </c>
      <c r="E23" t="str">
        <f t="shared" si="0"/>
        <v>Control 7</v>
      </c>
    </row>
    <row r="24" spans="1:5" x14ac:dyDescent="0.35">
      <c r="A24">
        <v>0</v>
      </c>
      <c r="B24">
        <v>7</v>
      </c>
      <c r="C24" t="s">
        <v>22</v>
      </c>
      <c r="D24" s="10">
        <v>1.7977740931859489</v>
      </c>
      <c r="E24" t="str">
        <f t="shared" si="0"/>
        <v>Control 7</v>
      </c>
    </row>
    <row r="25" spans="1:5" x14ac:dyDescent="0.35">
      <c r="A25">
        <v>0</v>
      </c>
      <c r="B25">
        <v>7</v>
      </c>
      <c r="C25" t="s">
        <v>23</v>
      </c>
      <c r="D25" s="10">
        <v>1.982229957725004</v>
      </c>
      <c r="E25" t="str">
        <f t="shared" si="0"/>
        <v>Control 7</v>
      </c>
    </row>
    <row r="26" spans="1:5" x14ac:dyDescent="0.35">
      <c r="A26">
        <v>0</v>
      </c>
      <c r="B26">
        <v>7</v>
      </c>
      <c r="C26" t="s">
        <v>24</v>
      </c>
      <c r="D26" s="10">
        <v>6.4362537851447801</v>
      </c>
      <c r="E26" t="str">
        <f t="shared" si="0"/>
        <v>Control 7</v>
      </c>
    </row>
    <row r="27" spans="1:5" x14ac:dyDescent="0.35">
      <c r="A27">
        <v>0</v>
      </c>
      <c r="B27">
        <v>7</v>
      </c>
      <c r="C27" t="s">
        <v>25</v>
      </c>
      <c r="D27" s="10">
        <v>1.0913230080289391</v>
      </c>
      <c r="E27" t="str">
        <f t="shared" si="0"/>
        <v>Control 7</v>
      </c>
    </row>
    <row r="28" spans="1:5" x14ac:dyDescent="0.35">
      <c r="A28">
        <v>0</v>
      </c>
      <c r="B28">
        <v>7</v>
      </c>
      <c r="C28" t="s">
        <v>26</v>
      </c>
      <c r="D28" s="10">
        <v>29.759780781983988</v>
      </c>
      <c r="E28" t="str">
        <f t="shared" si="0"/>
        <v>Control 7</v>
      </c>
    </row>
    <row r="29" spans="1:5" x14ac:dyDescent="0.35">
      <c r="A29">
        <v>0</v>
      </c>
      <c r="B29">
        <v>7</v>
      </c>
      <c r="C29" t="s">
        <v>27</v>
      </c>
      <c r="D29" s="10">
        <v>5.8276640340013754</v>
      </c>
      <c r="E29" t="str">
        <f t="shared" si="0"/>
        <v>Control 7</v>
      </c>
    </row>
    <row r="30" spans="1:5" x14ac:dyDescent="0.35">
      <c r="A30">
        <v>0</v>
      </c>
      <c r="B30">
        <v>7</v>
      </c>
      <c r="C30" t="s">
        <v>28</v>
      </c>
      <c r="D30" s="10">
        <v>6.5454537747733577</v>
      </c>
      <c r="E30" t="str">
        <f t="shared" si="0"/>
        <v>Control 7</v>
      </c>
    </row>
    <row r="31" spans="1:5" x14ac:dyDescent="0.35">
      <c r="A31">
        <v>0</v>
      </c>
      <c r="B31">
        <v>11</v>
      </c>
      <c r="C31" t="s">
        <v>29</v>
      </c>
      <c r="D31" s="10">
        <v>68.404109620167645</v>
      </c>
      <c r="E31" t="str">
        <f t="shared" si="0"/>
        <v>Control 11</v>
      </c>
    </row>
    <row r="32" spans="1:5" x14ac:dyDescent="0.35">
      <c r="A32">
        <v>0</v>
      </c>
      <c r="B32">
        <v>11</v>
      </c>
      <c r="C32" t="s">
        <v>38</v>
      </c>
      <c r="D32" s="10">
        <v>10.49924212743348</v>
      </c>
      <c r="E32" t="str">
        <f t="shared" si="0"/>
        <v>Control 11</v>
      </c>
    </row>
    <row r="33" spans="1:5" x14ac:dyDescent="0.35">
      <c r="A33">
        <v>0</v>
      </c>
      <c r="B33">
        <v>11</v>
      </c>
      <c r="C33" t="s">
        <v>30</v>
      </c>
      <c r="D33" s="10">
        <v>206.06536970127686</v>
      </c>
      <c r="E33" t="str">
        <f t="shared" si="0"/>
        <v>Control 11</v>
      </c>
    </row>
    <row r="34" spans="1:5" x14ac:dyDescent="0.35">
      <c r="A34">
        <v>0</v>
      </c>
      <c r="B34">
        <v>11</v>
      </c>
      <c r="C34" t="s">
        <v>31</v>
      </c>
      <c r="D34" s="10">
        <v>567.59613894252459</v>
      </c>
      <c r="E34" t="str">
        <f t="shared" si="0"/>
        <v>Control 11</v>
      </c>
    </row>
    <row r="35" spans="1:5" x14ac:dyDescent="0.35">
      <c r="A35">
        <v>0</v>
      </c>
      <c r="B35">
        <v>11</v>
      </c>
      <c r="C35" t="s">
        <v>32</v>
      </c>
      <c r="D35" s="10">
        <v>26.438439179494054</v>
      </c>
      <c r="E35" t="str">
        <f t="shared" si="0"/>
        <v>Control 11</v>
      </c>
    </row>
    <row r="36" spans="1:5" x14ac:dyDescent="0.35">
      <c r="A36">
        <v>0</v>
      </c>
      <c r="B36">
        <v>11</v>
      </c>
      <c r="C36" t="s">
        <v>33</v>
      </c>
      <c r="D36" s="10">
        <v>16.50525649075146</v>
      </c>
      <c r="E36" t="str">
        <f t="shared" si="0"/>
        <v>Control 11</v>
      </c>
    </row>
    <row r="37" spans="1:5" x14ac:dyDescent="0.35">
      <c r="A37">
        <v>0</v>
      </c>
      <c r="B37">
        <v>11</v>
      </c>
      <c r="C37" t="s">
        <v>30</v>
      </c>
      <c r="D37" s="10">
        <v>126.80204468925581</v>
      </c>
      <c r="E37" t="str">
        <f t="shared" si="0"/>
        <v>Control 11</v>
      </c>
    </row>
    <row r="38" spans="1:5" x14ac:dyDescent="0.35">
      <c r="A38">
        <v>0</v>
      </c>
      <c r="B38">
        <v>11</v>
      </c>
      <c r="C38" t="s">
        <v>33</v>
      </c>
      <c r="D38" s="10">
        <v>10.316979114692964</v>
      </c>
      <c r="E38" t="str">
        <f t="shared" si="0"/>
        <v>Control 11</v>
      </c>
    </row>
    <row r="39" spans="1:5" x14ac:dyDescent="0.35">
      <c r="A39">
        <v>0</v>
      </c>
      <c r="B39">
        <v>11</v>
      </c>
      <c r="C39" t="s">
        <v>34</v>
      </c>
      <c r="D39" s="10">
        <v>0.53682064149777953</v>
      </c>
      <c r="E39" t="str">
        <f t="shared" si="0"/>
        <v>Control 11</v>
      </c>
    </row>
    <row r="40" spans="1:5" x14ac:dyDescent="0.35">
      <c r="A40">
        <v>0</v>
      </c>
      <c r="B40">
        <v>11</v>
      </c>
      <c r="C40" t="s">
        <v>35</v>
      </c>
      <c r="D40" s="10">
        <v>9.429206487607324</v>
      </c>
      <c r="E40" t="str">
        <f t="shared" si="0"/>
        <v>Control 11</v>
      </c>
    </row>
    <row r="41" spans="1:5" x14ac:dyDescent="0.35">
      <c r="A41">
        <v>0</v>
      </c>
      <c r="B41">
        <v>11</v>
      </c>
      <c r="C41" t="s">
        <v>36</v>
      </c>
      <c r="D41" s="10">
        <v>1.4891397123612133</v>
      </c>
      <c r="E41" t="str">
        <f t="shared" si="0"/>
        <v>Control 11</v>
      </c>
    </row>
    <row r="42" spans="1:5" x14ac:dyDescent="0.35">
      <c r="A42">
        <v>0</v>
      </c>
      <c r="B42">
        <v>11</v>
      </c>
      <c r="C42" t="s">
        <v>37</v>
      </c>
      <c r="D42" s="10">
        <v>7.5500599253394505</v>
      </c>
      <c r="E42" t="str">
        <f t="shared" si="0"/>
        <v>Control 11</v>
      </c>
    </row>
    <row r="43" spans="1:5" x14ac:dyDescent="0.35">
      <c r="A43">
        <v>0</v>
      </c>
      <c r="B43">
        <v>14</v>
      </c>
      <c r="C43" t="s">
        <v>39</v>
      </c>
      <c r="D43" s="10">
        <v>2.3916978870314722E-2</v>
      </c>
      <c r="E43" t="str">
        <f t="shared" si="0"/>
        <v>Control 14</v>
      </c>
    </row>
    <row r="44" spans="1:5" x14ac:dyDescent="0.35">
      <c r="A44">
        <v>0</v>
      </c>
      <c r="B44">
        <v>14</v>
      </c>
      <c r="C44" t="s">
        <v>40</v>
      </c>
      <c r="D44" s="10">
        <v>4.1404613968928334</v>
      </c>
      <c r="E44" t="str">
        <f t="shared" si="0"/>
        <v>Control 14</v>
      </c>
    </row>
    <row r="45" spans="1:5" x14ac:dyDescent="0.35">
      <c r="A45">
        <v>0</v>
      </c>
      <c r="B45">
        <v>14</v>
      </c>
      <c r="C45" t="s">
        <v>41</v>
      </c>
      <c r="D45" s="10">
        <v>0.44503613436635941</v>
      </c>
      <c r="E45" t="str">
        <f t="shared" si="0"/>
        <v>Control 14</v>
      </c>
    </row>
    <row r="46" spans="1:5" x14ac:dyDescent="0.35">
      <c r="A46">
        <v>0</v>
      </c>
      <c r="B46">
        <v>14</v>
      </c>
      <c r="C46" t="s">
        <v>42</v>
      </c>
      <c r="D46" s="10">
        <v>1.2878606449122114</v>
      </c>
      <c r="E46" t="str">
        <f t="shared" si="0"/>
        <v>Control 14</v>
      </c>
    </row>
    <row r="47" spans="1:5" x14ac:dyDescent="0.35">
      <c r="A47">
        <v>0</v>
      </c>
      <c r="B47">
        <v>14</v>
      </c>
      <c r="C47" t="s">
        <v>43</v>
      </c>
      <c r="D47" s="10">
        <v>0.4612427571511899</v>
      </c>
      <c r="E47" t="str">
        <f t="shared" si="0"/>
        <v>Control 14</v>
      </c>
    </row>
    <row r="48" spans="1:5" x14ac:dyDescent="0.35">
      <c r="A48">
        <v>0</v>
      </c>
      <c r="B48">
        <v>14</v>
      </c>
      <c r="C48" t="s">
        <v>41</v>
      </c>
      <c r="D48" s="10">
        <v>0.26064839255186123</v>
      </c>
      <c r="E48" t="str">
        <f t="shared" si="0"/>
        <v>Control 14</v>
      </c>
    </row>
    <row r="49" spans="1:5" x14ac:dyDescent="0.35">
      <c r="A49">
        <v>0</v>
      </c>
      <c r="B49">
        <v>14</v>
      </c>
      <c r="C49" t="s">
        <v>44</v>
      </c>
      <c r="D49" s="10">
        <v>211.47106015488444</v>
      </c>
      <c r="E49" t="str">
        <f t="shared" si="0"/>
        <v>Control 14</v>
      </c>
    </row>
    <row r="50" spans="1:5" x14ac:dyDescent="0.35">
      <c r="A50">
        <v>0</v>
      </c>
      <c r="B50">
        <v>14</v>
      </c>
      <c r="C50" t="s">
        <v>45</v>
      </c>
      <c r="D50" s="10">
        <v>2.3916978870314722E-2</v>
      </c>
      <c r="E50" t="str">
        <f t="shared" si="0"/>
        <v>Control 14</v>
      </c>
    </row>
    <row r="51" spans="1:5" x14ac:dyDescent="0.35">
      <c r="A51">
        <v>0</v>
      </c>
      <c r="B51">
        <v>14</v>
      </c>
      <c r="C51" t="s">
        <v>46</v>
      </c>
      <c r="D51" s="10">
        <v>0.46868413421999955</v>
      </c>
      <c r="E51" t="str">
        <f t="shared" si="0"/>
        <v>Control 14</v>
      </c>
    </row>
    <row r="52" spans="1:5" x14ac:dyDescent="0.35">
      <c r="A52">
        <v>0</v>
      </c>
      <c r="B52">
        <v>21</v>
      </c>
      <c r="C52" t="s">
        <v>47</v>
      </c>
      <c r="D52" s="10">
        <v>1.7970475838441176</v>
      </c>
      <c r="E52" t="str">
        <f t="shared" si="0"/>
        <v>Control 21</v>
      </c>
    </row>
    <row r="53" spans="1:5" x14ac:dyDescent="0.35">
      <c r="A53">
        <v>0</v>
      </c>
      <c r="B53">
        <v>21</v>
      </c>
      <c r="C53" t="s">
        <v>48</v>
      </c>
      <c r="D53" s="10">
        <v>3.8233799746083279</v>
      </c>
      <c r="E53" t="str">
        <f t="shared" si="0"/>
        <v>Control 21</v>
      </c>
    </row>
    <row r="54" spans="1:5" x14ac:dyDescent="0.35">
      <c r="A54">
        <v>0</v>
      </c>
      <c r="B54">
        <v>21</v>
      </c>
      <c r="C54" t="s">
        <v>49</v>
      </c>
      <c r="D54" s="10">
        <v>3.1034025053868115</v>
      </c>
      <c r="E54" t="str">
        <f t="shared" si="0"/>
        <v>Control 21</v>
      </c>
    </row>
    <row r="55" spans="1:5" x14ac:dyDescent="0.35">
      <c r="A55">
        <v>0</v>
      </c>
      <c r="B55">
        <v>21</v>
      </c>
      <c r="C55" t="s">
        <v>50</v>
      </c>
      <c r="D55" s="10">
        <v>1.739028524565942</v>
      </c>
      <c r="E55" t="str">
        <f t="shared" si="0"/>
        <v>Control 21</v>
      </c>
    </row>
    <row r="56" spans="1:5" x14ac:dyDescent="0.35">
      <c r="A56">
        <v>1.33</v>
      </c>
      <c r="B56">
        <v>2</v>
      </c>
      <c r="C56" t="s">
        <v>51</v>
      </c>
      <c r="D56" s="10">
        <v>83.678518146346832</v>
      </c>
      <c r="E56" t="str">
        <f>_xlfn.CONCAT("Low ",B56)</f>
        <v>Low 2</v>
      </c>
    </row>
    <row r="57" spans="1:5" x14ac:dyDescent="0.35">
      <c r="A57">
        <v>1.33</v>
      </c>
      <c r="B57">
        <v>2</v>
      </c>
      <c r="C57" t="s">
        <v>59</v>
      </c>
      <c r="D57" s="10">
        <v>8492.3503412310893</v>
      </c>
      <c r="E57" t="str">
        <f t="shared" ref="E57:E108" si="1">_xlfn.CONCAT("Low ",B57)</f>
        <v>Low 2</v>
      </c>
    </row>
    <row r="58" spans="1:5" x14ac:dyDescent="0.35">
      <c r="A58">
        <v>1.33</v>
      </c>
      <c r="B58">
        <v>2</v>
      </c>
      <c r="C58" t="s">
        <v>52</v>
      </c>
      <c r="D58" s="10">
        <v>887009.43171737192</v>
      </c>
      <c r="E58" t="str">
        <f t="shared" si="1"/>
        <v>Low 2</v>
      </c>
    </row>
    <row r="59" spans="1:5" x14ac:dyDescent="0.35">
      <c r="A59">
        <v>1.33</v>
      </c>
      <c r="B59">
        <v>2</v>
      </c>
      <c r="C59" t="s">
        <v>53</v>
      </c>
      <c r="D59" s="10">
        <v>346.71981094957442</v>
      </c>
      <c r="E59" t="str">
        <f t="shared" si="1"/>
        <v>Low 2</v>
      </c>
    </row>
    <row r="60" spans="1:5" x14ac:dyDescent="0.35">
      <c r="A60">
        <v>1.33</v>
      </c>
      <c r="B60">
        <v>2</v>
      </c>
      <c r="C60" t="s">
        <v>54</v>
      </c>
      <c r="D60" s="10">
        <v>1521.4125296860643</v>
      </c>
      <c r="E60" t="str">
        <f t="shared" si="1"/>
        <v>Low 2</v>
      </c>
    </row>
    <row r="61" spans="1:5" x14ac:dyDescent="0.35">
      <c r="A61">
        <v>1.33</v>
      </c>
      <c r="B61">
        <v>2</v>
      </c>
      <c r="C61" t="s">
        <v>55</v>
      </c>
      <c r="D61" s="10">
        <v>12.843619622778286</v>
      </c>
      <c r="E61" t="str">
        <f t="shared" si="1"/>
        <v>Low 2</v>
      </c>
    </row>
    <row r="62" spans="1:5" x14ac:dyDescent="0.35">
      <c r="A62">
        <v>1.33</v>
      </c>
      <c r="B62">
        <v>2</v>
      </c>
      <c r="C62" t="s">
        <v>56</v>
      </c>
      <c r="D62" s="10">
        <v>115466.48467542755</v>
      </c>
      <c r="E62" t="str">
        <f t="shared" si="1"/>
        <v>Low 2</v>
      </c>
    </row>
    <row r="63" spans="1:5" x14ac:dyDescent="0.35">
      <c r="A63">
        <v>1.33</v>
      </c>
      <c r="B63">
        <v>2</v>
      </c>
      <c r="C63" t="s">
        <v>57</v>
      </c>
      <c r="D63" s="10">
        <v>1009.2078808711722</v>
      </c>
      <c r="E63" t="str">
        <f t="shared" si="1"/>
        <v>Low 2</v>
      </c>
    </row>
    <row r="64" spans="1:5" x14ac:dyDescent="0.35">
      <c r="A64">
        <v>1.33</v>
      </c>
      <c r="B64">
        <v>2</v>
      </c>
      <c r="C64" t="s">
        <v>58</v>
      </c>
      <c r="D64" s="10">
        <v>3552.8047351604182</v>
      </c>
      <c r="E64" t="str">
        <f t="shared" si="1"/>
        <v>Low 2</v>
      </c>
    </row>
    <row r="65" spans="1:5" x14ac:dyDescent="0.35">
      <c r="A65">
        <v>1.33</v>
      </c>
      <c r="B65">
        <v>4</v>
      </c>
      <c r="C65" t="s">
        <v>60</v>
      </c>
      <c r="D65" s="10">
        <v>85029.053014171965</v>
      </c>
      <c r="E65" t="str">
        <f t="shared" si="1"/>
        <v>Low 4</v>
      </c>
    </row>
    <row r="66" spans="1:5" x14ac:dyDescent="0.35">
      <c r="A66">
        <v>1.33</v>
      </c>
      <c r="B66">
        <v>4</v>
      </c>
      <c r="C66" t="s">
        <v>61</v>
      </c>
      <c r="D66" s="10">
        <v>52703.094808461981</v>
      </c>
      <c r="E66" t="str">
        <f t="shared" si="1"/>
        <v>Low 4</v>
      </c>
    </row>
    <row r="67" spans="1:5" x14ac:dyDescent="0.35">
      <c r="A67">
        <v>1.33</v>
      </c>
      <c r="B67">
        <v>4</v>
      </c>
      <c r="C67" t="s">
        <v>62</v>
      </c>
      <c r="D67" s="10">
        <v>27395.843208429262</v>
      </c>
      <c r="E67" t="str">
        <f t="shared" si="1"/>
        <v>Low 4</v>
      </c>
    </row>
    <row r="68" spans="1:5" x14ac:dyDescent="0.35">
      <c r="A68">
        <v>1.33</v>
      </c>
      <c r="B68">
        <v>4</v>
      </c>
      <c r="C68" t="s">
        <v>63</v>
      </c>
      <c r="D68" s="10">
        <v>417.17194232163365</v>
      </c>
      <c r="E68" t="str">
        <f t="shared" si="1"/>
        <v>Low 4</v>
      </c>
    </row>
    <row r="69" spans="1:5" x14ac:dyDescent="0.35">
      <c r="A69">
        <v>1.33</v>
      </c>
      <c r="B69">
        <v>4</v>
      </c>
      <c r="C69" t="s">
        <v>64</v>
      </c>
      <c r="D69" s="10">
        <v>180.53780822436443</v>
      </c>
      <c r="E69" t="str">
        <f t="shared" si="1"/>
        <v>Low 4</v>
      </c>
    </row>
    <row r="70" spans="1:5" x14ac:dyDescent="0.35">
      <c r="A70">
        <v>1.33</v>
      </c>
      <c r="B70">
        <v>4</v>
      </c>
      <c r="C70" t="s">
        <v>65</v>
      </c>
      <c r="D70" s="10">
        <v>33428.196393732112</v>
      </c>
      <c r="E70" t="str">
        <f t="shared" si="1"/>
        <v>Low 4</v>
      </c>
    </row>
    <row r="71" spans="1:5" x14ac:dyDescent="0.35">
      <c r="A71">
        <v>1.33</v>
      </c>
      <c r="B71">
        <v>4</v>
      </c>
      <c r="C71" t="s">
        <v>66</v>
      </c>
      <c r="D71" s="10">
        <v>11276.50776113386</v>
      </c>
      <c r="E71" t="str">
        <f t="shared" si="1"/>
        <v>Low 4</v>
      </c>
    </row>
    <row r="72" spans="1:5" x14ac:dyDescent="0.35">
      <c r="A72">
        <v>1.33</v>
      </c>
      <c r="B72">
        <v>4</v>
      </c>
      <c r="C72" t="s">
        <v>67</v>
      </c>
      <c r="D72" s="10">
        <v>3831.2870110653121</v>
      </c>
      <c r="E72" t="str">
        <f t="shared" si="1"/>
        <v>Low 4</v>
      </c>
    </row>
    <row r="73" spans="1:5" x14ac:dyDescent="0.35">
      <c r="A73">
        <v>1.33</v>
      </c>
      <c r="B73">
        <v>4</v>
      </c>
      <c r="C73" t="s">
        <v>68</v>
      </c>
      <c r="D73" s="10">
        <v>165213.66085001515</v>
      </c>
      <c r="E73" t="str">
        <f t="shared" si="1"/>
        <v>Low 4</v>
      </c>
    </row>
    <row r="74" spans="1:5" x14ac:dyDescent="0.35">
      <c r="A74">
        <v>1.33</v>
      </c>
      <c r="B74">
        <v>7</v>
      </c>
      <c r="C74" t="s">
        <v>69</v>
      </c>
      <c r="D74" s="10">
        <v>179186.54825898787</v>
      </c>
      <c r="E74" t="str">
        <f t="shared" si="1"/>
        <v>Low 7</v>
      </c>
    </row>
    <row r="75" spans="1:5" x14ac:dyDescent="0.35">
      <c r="A75">
        <v>1.33</v>
      </c>
      <c r="B75">
        <v>7</v>
      </c>
      <c r="C75" t="s">
        <v>78</v>
      </c>
      <c r="D75" s="10">
        <v>85397.66999356306</v>
      </c>
      <c r="E75" t="str">
        <f t="shared" si="1"/>
        <v>Low 7</v>
      </c>
    </row>
    <row r="76" spans="1:5" x14ac:dyDescent="0.35">
      <c r="A76">
        <v>1.33</v>
      </c>
      <c r="B76">
        <v>7</v>
      </c>
      <c r="C76" t="s">
        <v>70</v>
      </c>
      <c r="D76" s="10">
        <v>75657.769643331994</v>
      </c>
      <c r="E76" t="str">
        <f t="shared" si="1"/>
        <v>Low 7</v>
      </c>
    </row>
    <row r="77" spans="1:5" x14ac:dyDescent="0.35">
      <c r="A77">
        <v>1.33</v>
      </c>
      <c r="B77">
        <v>7</v>
      </c>
      <c r="C77" t="s">
        <v>71</v>
      </c>
      <c r="D77" s="10">
        <v>511392.18981125631</v>
      </c>
      <c r="E77" t="str">
        <f t="shared" si="1"/>
        <v>Low 7</v>
      </c>
    </row>
    <row r="78" spans="1:5" x14ac:dyDescent="0.35">
      <c r="A78">
        <v>1.33</v>
      </c>
      <c r="B78">
        <v>7</v>
      </c>
      <c r="C78" t="s">
        <v>72</v>
      </c>
      <c r="D78" s="10">
        <v>95032.996373995236</v>
      </c>
      <c r="E78" t="str">
        <f t="shared" si="1"/>
        <v>Low 7</v>
      </c>
    </row>
    <row r="79" spans="1:5" x14ac:dyDescent="0.35">
      <c r="A79">
        <v>1.33</v>
      </c>
      <c r="B79">
        <v>7</v>
      </c>
      <c r="C79" t="s">
        <v>78</v>
      </c>
      <c r="D79" s="10">
        <v>78945.448072675252</v>
      </c>
      <c r="E79" t="str">
        <f t="shared" si="1"/>
        <v>Low 7</v>
      </c>
    </row>
    <row r="80" spans="1:5" x14ac:dyDescent="0.35">
      <c r="A80">
        <v>1.33</v>
      </c>
      <c r="B80">
        <v>7</v>
      </c>
      <c r="C80" t="s">
        <v>71</v>
      </c>
      <c r="D80" s="10">
        <v>405099.62071754102</v>
      </c>
      <c r="E80" t="str">
        <f t="shared" si="1"/>
        <v>Low 7</v>
      </c>
    </row>
    <row r="81" spans="1:5" x14ac:dyDescent="0.35">
      <c r="A81">
        <v>1.33</v>
      </c>
      <c r="B81">
        <v>7</v>
      </c>
      <c r="C81" t="s">
        <v>73</v>
      </c>
      <c r="D81" s="10">
        <v>3389.4095909616262</v>
      </c>
      <c r="E81" t="str">
        <f t="shared" si="1"/>
        <v>Low 7</v>
      </c>
    </row>
    <row r="82" spans="1:5" x14ac:dyDescent="0.35">
      <c r="A82">
        <v>1.33</v>
      </c>
      <c r="B82">
        <v>7</v>
      </c>
      <c r="C82" t="s">
        <v>74</v>
      </c>
      <c r="D82" s="10">
        <v>6352.1215100791069</v>
      </c>
      <c r="E82" t="str">
        <f t="shared" si="1"/>
        <v>Low 7</v>
      </c>
    </row>
    <row r="83" spans="1:5" x14ac:dyDescent="0.35">
      <c r="A83">
        <v>1.33</v>
      </c>
      <c r="B83">
        <v>7</v>
      </c>
      <c r="C83" t="s">
        <v>75</v>
      </c>
      <c r="D83" s="10">
        <v>161504.03507265786</v>
      </c>
      <c r="E83" t="str">
        <f t="shared" si="1"/>
        <v>Low 7</v>
      </c>
    </row>
    <row r="84" spans="1:5" x14ac:dyDescent="0.35">
      <c r="A84">
        <v>1.33</v>
      </c>
      <c r="B84">
        <v>7</v>
      </c>
      <c r="C84" t="s">
        <v>76</v>
      </c>
      <c r="D84" s="10">
        <v>144.56941606658918</v>
      </c>
      <c r="E84" t="str">
        <f t="shared" si="1"/>
        <v>Low 7</v>
      </c>
    </row>
    <row r="85" spans="1:5" x14ac:dyDescent="0.35">
      <c r="A85">
        <v>1.33</v>
      </c>
      <c r="B85">
        <v>7</v>
      </c>
      <c r="C85" t="s">
        <v>77</v>
      </c>
      <c r="D85" s="10">
        <v>4.6230714938686255</v>
      </c>
      <c r="E85" t="str">
        <f t="shared" si="1"/>
        <v>Low 7</v>
      </c>
    </row>
    <row r="86" spans="1:5" x14ac:dyDescent="0.35">
      <c r="A86">
        <v>1.33</v>
      </c>
      <c r="B86">
        <v>11</v>
      </c>
      <c r="C86" t="s">
        <v>79</v>
      </c>
      <c r="D86" s="10">
        <v>7775.2922417067612</v>
      </c>
      <c r="E86" t="str">
        <f t="shared" si="1"/>
        <v>Low 11</v>
      </c>
    </row>
    <row r="87" spans="1:5" x14ac:dyDescent="0.35">
      <c r="A87">
        <v>1.33</v>
      </c>
      <c r="B87">
        <v>11</v>
      </c>
      <c r="C87" t="s">
        <v>88</v>
      </c>
      <c r="D87" s="10">
        <v>1.2197663603489821</v>
      </c>
      <c r="E87" t="str">
        <f t="shared" si="1"/>
        <v>Low 11</v>
      </c>
    </row>
    <row r="88" spans="1:5" x14ac:dyDescent="0.35">
      <c r="A88">
        <v>1.33</v>
      </c>
      <c r="B88">
        <v>11</v>
      </c>
      <c r="C88" t="s">
        <v>80</v>
      </c>
      <c r="D88" s="10">
        <v>26.89710085813666</v>
      </c>
      <c r="E88" t="str">
        <f t="shared" si="1"/>
        <v>Low 11</v>
      </c>
    </row>
    <row r="89" spans="1:5" x14ac:dyDescent="0.35">
      <c r="A89">
        <v>1.33</v>
      </c>
      <c r="B89">
        <v>11</v>
      </c>
      <c r="C89" t="s">
        <v>81</v>
      </c>
      <c r="D89" s="10">
        <v>410.31856938856237</v>
      </c>
      <c r="E89" t="str">
        <f t="shared" si="1"/>
        <v>Low 11</v>
      </c>
    </row>
    <row r="90" spans="1:5" x14ac:dyDescent="0.35">
      <c r="A90">
        <v>1.33</v>
      </c>
      <c r="B90">
        <v>11</v>
      </c>
      <c r="C90" t="s">
        <v>82</v>
      </c>
      <c r="D90" s="10">
        <v>19723.505985428292</v>
      </c>
      <c r="E90" t="str">
        <f t="shared" si="1"/>
        <v>Low 11</v>
      </c>
    </row>
    <row r="91" spans="1:5" x14ac:dyDescent="0.35">
      <c r="A91">
        <v>1.33</v>
      </c>
      <c r="B91">
        <v>11</v>
      </c>
      <c r="C91" t="s">
        <v>83</v>
      </c>
      <c r="D91" s="10">
        <v>2173811.097655376</v>
      </c>
      <c r="E91" t="str">
        <f t="shared" si="1"/>
        <v>Low 11</v>
      </c>
    </row>
    <row r="92" spans="1:5" x14ac:dyDescent="0.35">
      <c r="A92">
        <v>1.33</v>
      </c>
      <c r="B92">
        <v>11</v>
      </c>
      <c r="C92" t="s">
        <v>84</v>
      </c>
      <c r="D92" s="10">
        <v>21078.664670912261</v>
      </c>
      <c r="E92" t="str">
        <f t="shared" si="1"/>
        <v>Low 11</v>
      </c>
    </row>
    <row r="93" spans="1:5" x14ac:dyDescent="0.35">
      <c r="A93">
        <v>1.33</v>
      </c>
      <c r="B93">
        <v>11</v>
      </c>
      <c r="C93" t="s">
        <v>85</v>
      </c>
      <c r="D93" s="10">
        <v>29.007314493069313</v>
      </c>
      <c r="E93" t="str">
        <f t="shared" si="1"/>
        <v>Low 11</v>
      </c>
    </row>
    <row r="94" spans="1:5" x14ac:dyDescent="0.35">
      <c r="A94">
        <v>1.33</v>
      </c>
      <c r="B94">
        <v>11</v>
      </c>
      <c r="C94" t="s">
        <v>86</v>
      </c>
      <c r="D94" s="10">
        <v>1856.692124815482</v>
      </c>
      <c r="E94" t="str">
        <f t="shared" si="1"/>
        <v>Low 11</v>
      </c>
    </row>
    <row r="95" spans="1:5" x14ac:dyDescent="0.35">
      <c r="A95">
        <v>1.33</v>
      </c>
      <c r="B95">
        <v>11</v>
      </c>
      <c r="C95" t="s">
        <v>87</v>
      </c>
      <c r="D95" s="10">
        <v>21.339372695676843</v>
      </c>
      <c r="E95" t="str">
        <f t="shared" si="1"/>
        <v>Low 11</v>
      </c>
    </row>
    <row r="96" spans="1:5" x14ac:dyDescent="0.35">
      <c r="A96">
        <v>1.33</v>
      </c>
      <c r="B96">
        <v>14</v>
      </c>
      <c r="C96" t="s">
        <v>89</v>
      </c>
      <c r="D96" s="10">
        <v>29.684755610495092</v>
      </c>
      <c r="E96" t="str">
        <f t="shared" si="1"/>
        <v>Low 14</v>
      </c>
    </row>
    <row r="97" spans="1:5" x14ac:dyDescent="0.35">
      <c r="A97">
        <v>1.33</v>
      </c>
      <c r="B97">
        <v>14</v>
      </c>
      <c r="C97" t="s">
        <v>90</v>
      </c>
      <c r="D97" s="10">
        <v>4.655610838335333</v>
      </c>
      <c r="E97" t="str">
        <f t="shared" si="1"/>
        <v>Low 14</v>
      </c>
    </row>
    <row r="98" spans="1:5" x14ac:dyDescent="0.35">
      <c r="A98">
        <v>1.33</v>
      </c>
      <c r="B98">
        <v>14</v>
      </c>
      <c r="C98" t="s">
        <v>91</v>
      </c>
      <c r="D98" s="10">
        <v>4.8099888002671953</v>
      </c>
      <c r="E98" t="str">
        <f t="shared" si="1"/>
        <v>Low 14</v>
      </c>
    </row>
    <row r="99" spans="1:5" x14ac:dyDescent="0.35">
      <c r="A99">
        <v>1.33</v>
      </c>
      <c r="B99">
        <v>14</v>
      </c>
      <c r="C99" t="s">
        <v>92</v>
      </c>
      <c r="D99" s="10">
        <v>0.69119912695534225</v>
      </c>
      <c r="E99" t="str">
        <f t="shared" si="1"/>
        <v>Low 14</v>
      </c>
    </row>
    <row r="100" spans="1:5" x14ac:dyDescent="0.35">
      <c r="A100">
        <v>1.33</v>
      </c>
      <c r="B100">
        <v>14</v>
      </c>
      <c r="C100" t="s">
        <v>93</v>
      </c>
      <c r="D100" s="10">
        <v>40.157625847759995</v>
      </c>
      <c r="E100" t="str">
        <f t="shared" si="1"/>
        <v>Low 14</v>
      </c>
    </row>
    <row r="101" spans="1:5" x14ac:dyDescent="0.35">
      <c r="A101">
        <v>1.33</v>
      </c>
      <c r="B101">
        <v>14</v>
      </c>
      <c r="C101" t="s">
        <v>94</v>
      </c>
      <c r="D101" s="10">
        <v>1.6193823833208818</v>
      </c>
      <c r="E101" t="str">
        <f t="shared" si="1"/>
        <v>Low 14</v>
      </c>
    </row>
    <row r="102" spans="1:5" x14ac:dyDescent="0.35">
      <c r="A102">
        <v>1.33</v>
      </c>
      <c r="B102">
        <v>14</v>
      </c>
      <c r="C102" t="s">
        <v>95</v>
      </c>
      <c r="D102" s="10">
        <v>15.590484449733275</v>
      </c>
      <c r="E102" t="str">
        <f t="shared" si="1"/>
        <v>Low 14</v>
      </c>
    </row>
    <row r="103" spans="1:5" x14ac:dyDescent="0.35">
      <c r="A103">
        <v>1.33</v>
      </c>
      <c r="B103">
        <v>14</v>
      </c>
      <c r="C103" t="s">
        <v>96</v>
      </c>
      <c r="D103" s="10">
        <v>29.944833382001807</v>
      </c>
      <c r="E103" t="str">
        <f t="shared" si="1"/>
        <v>Low 14</v>
      </c>
    </row>
    <row r="104" spans="1:5" x14ac:dyDescent="0.35">
      <c r="A104">
        <v>1.33</v>
      </c>
      <c r="B104">
        <v>21</v>
      </c>
      <c r="C104" t="s">
        <v>97</v>
      </c>
      <c r="D104" s="10">
        <v>12.136268713416969</v>
      </c>
      <c r="E104" t="str">
        <f t="shared" si="1"/>
        <v>Low 21</v>
      </c>
    </row>
    <row r="105" spans="1:5" x14ac:dyDescent="0.35">
      <c r="A105">
        <v>1.33</v>
      </c>
      <c r="B105">
        <v>21</v>
      </c>
      <c r="C105" t="s">
        <v>98</v>
      </c>
      <c r="D105" s="10">
        <v>1.4880327821937438</v>
      </c>
      <c r="E105" t="str">
        <f t="shared" si="1"/>
        <v>Low 21</v>
      </c>
    </row>
    <row r="106" spans="1:5" x14ac:dyDescent="0.35">
      <c r="A106">
        <v>1.33</v>
      </c>
      <c r="B106">
        <v>21</v>
      </c>
      <c r="C106" t="s">
        <v>97</v>
      </c>
      <c r="D106" s="10">
        <v>7.6098627031378117</v>
      </c>
      <c r="E106" t="str">
        <f t="shared" si="1"/>
        <v>Low 21</v>
      </c>
    </row>
    <row r="107" spans="1:5" x14ac:dyDescent="0.35">
      <c r="A107">
        <v>1.33</v>
      </c>
      <c r="B107">
        <v>21</v>
      </c>
      <c r="C107" t="s">
        <v>99</v>
      </c>
      <c r="D107" s="10">
        <v>3.0610746436506364</v>
      </c>
      <c r="E107" t="str">
        <f t="shared" si="1"/>
        <v>Low 21</v>
      </c>
    </row>
    <row r="108" spans="1:5" x14ac:dyDescent="0.35">
      <c r="A108">
        <v>1.33</v>
      </c>
      <c r="B108">
        <v>21</v>
      </c>
      <c r="C108" t="s">
        <v>100</v>
      </c>
      <c r="D108" s="10">
        <v>3.2677170728613105</v>
      </c>
      <c r="E108" t="str">
        <f t="shared" si="1"/>
        <v>Low 21</v>
      </c>
    </row>
    <row r="109" spans="1:5" x14ac:dyDescent="0.35">
      <c r="A109">
        <v>5.48</v>
      </c>
      <c r="B109">
        <v>2</v>
      </c>
      <c r="C109" t="s">
        <v>101</v>
      </c>
      <c r="D109" s="10">
        <v>357174.14617058268</v>
      </c>
      <c r="E109" t="str">
        <f>_xlfn.CONCAT("High ",B109)</f>
        <v>High 2</v>
      </c>
    </row>
    <row r="110" spans="1:5" x14ac:dyDescent="0.35">
      <c r="A110">
        <v>5.48</v>
      </c>
      <c r="B110">
        <v>2</v>
      </c>
      <c r="C110" t="s">
        <v>109</v>
      </c>
      <c r="D110" s="10">
        <v>648960.76577834378</v>
      </c>
      <c r="E110" t="str">
        <f t="shared" ref="E110:E165" si="2">_xlfn.CONCAT("High ",B110)</f>
        <v>High 2</v>
      </c>
    </row>
    <row r="111" spans="1:5" x14ac:dyDescent="0.35">
      <c r="A111">
        <v>5.48</v>
      </c>
      <c r="B111">
        <v>2</v>
      </c>
      <c r="C111" t="s">
        <v>102</v>
      </c>
      <c r="D111" s="10">
        <v>835921.1886687089</v>
      </c>
      <c r="E111" t="str">
        <f t="shared" si="2"/>
        <v>High 2</v>
      </c>
    </row>
    <row r="112" spans="1:5" x14ac:dyDescent="0.35">
      <c r="A112">
        <v>5.48</v>
      </c>
      <c r="B112">
        <v>2</v>
      </c>
      <c r="C112" t="s">
        <v>103</v>
      </c>
      <c r="D112" s="10">
        <v>472400.1030641066</v>
      </c>
      <c r="E112" t="str">
        <f t="shared" si="2"/>
        <v>High 2</v>
      </c>
    </row>
    <row r="113" spans="1:5" x14ac:dyDescent="0.35">
      <c r="A113">
        <v>5.48</v>
      </c>
      <c r="B113">
        <v>2</v>
      </c>
      <c r="C113" t="s">
        <v>104</v>
      </c>
      <c r="D113" s="10">
        <v>446438.16557531699</v>
      </c>
      <c r="E113" t="str">
        <f t="shared" si="2"/>
        <v>High 2</v>
      </c>
    </row>
    <row r="114" spans="1:5" x14ac:dyDescent="0.35">
      <c r="A114">
        <v>5.48</v>
      </c>
      <c r="B114">
        <v>2</v>
      </c>
      <c r="C114" t="s">
        <v>105</v>
      </c>
      <c r="D114" s="10">
        <v>618028.13424409879</v>
      </c>
      <c r="E114" t="str">
        <f t="shared" si="2"/>
        <v>High 2</v>
      </c>
    </row>
    <row r="115" spans="1:5" x14ac:dyDescent="0.35">
      <c r="A115">
        <v>5.48</v>
      </c>
      <c r="B115">
        <v>2</v>
      </c>
      <c r="C115" t="s">
        <v>106</v>
      </c>
      <c r="D115" s="10">
        <v>230249.66032562521</v>
      </c>
      <c r="E115" t="str">
        <f t="shared" si="2"/>
        <v>High 2</v>
      </c>
    </row>
    <row r="116" spans="1:5" x14ac:dyDescent="0.35">
      <c r="A116">
        <v>5.48</v>
      </c>
      <c r="B116">
        <v>2</v>
      </c>
      <c r="C116" t="s">
        <v>107</v>
      </c>
      <c r="D116" s="10">
        <v>558013.17993556673</v>
      </c>
      <c r="E116" t="str">
        <f t="shared" si="2"/>
        <v>High 2</v>
      </c>
    </row>
    <row r="117" spans="1:5" x14ac:dyDescent="0.35">
      <c r="A117">
        <v>5.48</v>
      </c>
      <c r="B117">
        <v>2</v>
      </c>
      <c r="C117" t="s">
        <v>108</v>
      </c>
      <c r="D117" s="10">
        <v>266240.16407136765</v>
      </c>
      <c r="E117" t="str">
        <f t="shared" si="2"/>
        <v>High 2</v>
      </c>
    </row>
    <row r="118" spans="1:5" x14ac:dyDescent="0.35">
      <c r="A118">
        <v>5.48</v>
      </c>
      <c r="B118">
        <v>4</v>
      </c>
      <c r="C118" t="s">
        <v>110</v>
      </c>
      <c r="D118" s="10">
        <v>2885671.51637547</v>
      </c>
      <c r="E118" t="str">
        <f t="shared" si="2"/>
        <v>High 4</v>
      </c>
    </row>
    <row r="119" spans="1:5" x14ac:dyDescent="0.35">
      <c r="A119">
        <v>5.48</v>
      </c>
      <c r="B119">
        <v>4</v>
      </c>
      <c r="C119" t="s">
        <v>119</v>
      </c>
      <c r="D119" s="10">
        <v>1397794.1125180905</v>
      </c>
      <c r="E119" t="str">
        <f t="shared" si="2"/>
        <v>High 4</v>
      </c>
    </row>
    <row r="120" spans="1:5" x14ac:dyDescent="0.35">
      <c r="A120">
        <v>5.48</v>
      </c>
      <c r="B120">
        <v>4</v>
      </c>
      <c r="C120" t="s">
        <v>111</v>
      </c>
      <c r="D120" s="10">
        <v>78442.326882022768</v>
      </c>
      <c r="E120" t="str">
        <f t="shared" si="2"/>
        <v>High 4</v>
      </c>
    </row>
    <row r="121" spans="1:5" x14ac:dyDescent="0.35">
      <c r="A121">
        <v>5.48</v>
      </c>
      <c r="B121">
        <v>4</v>
      </c>
      <c r="C121" t="s">
        <v>112</v>
      </c>
      <c r="D121" s="10">
        <v>1239948.2359155538</v>
      </c>
      <c r="E121" t="str">
        <f t="shared" si="2"/>
        <v>High 4</v>
      </c>
    </row>
    <row r="122" spans="1:5" x14ac:dyDescent="0.35">
      <c r="A122">
        <v>5.48</v>
      </c>
      <c r="B122">
        <v>4</v>
      </c>
      <c r="C122" t="s">
        <v>113</v>
      </c>
      <c r="D122" s="10">
        <v>2432124.9214722873</v>
      </c>
      <c r="E122" t="str">
        <f t="shared" si="2"/>
        <v>High 4</v>
      </c>
    </row>
    <row r="123" spans="1:5" x14ac:dyDescent="0.35">
      <c r="A123">
        <v>5.48</v>
      </c>
      <c r="B123">
        <v>4</v>
      </c>
      <c r="C123" t="s">
        <v>119</v>
      </c>
      <c r="D123" s="10">
        <v>911577.92908682663</v>
      </c>
      <c r="E123" t="str">
        <f t="shared" si="2"/>
        <v>High 4</v>
      </c>
    </row>
    <row r="124" spans="1:5" x14ac:dyDescent="0.35">
      <c r="A124">
        <v>5.48</v>
      </c>
      <c r="B124">
        <v>4</v>
      </c>
      <c r="C124" t="s">
        <v>114</v>
      </c>
      <c r="D124" s="10">
        <v>1248710.7025377338</v>
      </c>
      <c r="E124" t="str">
        <f t="shared" si="2"/>
        <v>High 4</v>
      </c>
    </row>
    <row r="125" spans="1:5" x14ac:dyDescent="0.35">
      <c r="A125">
        <v>5.48</v>
      </c>
      <c r="B125">
        <v>4</v>
      </c>
      <c r="C125" t="s">
        <v>115</v>
      </c>
      <c r="D125" s="10">
        <v>1637137.4448672426</v>
      </c>
      <c r="E125" t="str">
        <f t="shared" si="2"/>
        <v>High 4</v>
      </c>
    </row>
    <row r="126" spans="1:5" x14ac:dyDescent="0.35">
      <c r="A126">
        <v>5.48</v>
      </c>
      <c r="B126">
        <v>4</v>
      </c>
      <c r="C126" t="s">
        <v>116</v>
      </c>
      <c r="D126" s="10">
        <v>4739204.2037920337</v>
      </c>
      <c r="E126" t="str">
        <f t="shared" si="2"/>
        <v>High 4</v>
      </c>
    </row>
    <row r="127" spans="1:5" x14ac:dyDescent="0.35">
      <c r="A127">
        <v>5.48</v>
      </c>
      <c r="B127">
        <v>4</v>
      </c>
      <c r="C127" t="s">
        <v>117</v>
      </c>
      <c r="D127" s="10">
        <v>668357.86938375165</v>
      </c>
      <c r="E127" t="str">
        <f t="shared" si="2"/>
        <v>High 4</v>
      </c>
    </row>
    <row r="128" spans="1:5" x14ac:dyDescent="0.35">
      <c r="A128">
        <v>5.48</v>
      </c>
      <c r="B128">
        <v>4</v>
      </c>
      <c r="C128" t="s">
        <v>118</v>
      </c>
      <c r="D128" s="10">
        <v>598069.00755000592</v>
      </c>
      <c r="E128" t="str">
        <f t="shared" si="2"/>
        <v>High 4</v>
      </c>
    </row>
    <row r="129" spans="1:5" x14ac:dyDescent="0.35">
      <c r="A129">
        <v>5.48</v>
      </c>
      <c r="B129">
        <v>7</v>
      </c>
      <c r="C129" t="s">
        <v>120</v>
      </c>
      <c r="D129" s="10">
        <v>2348971.0154881151</v>
      </c>
      <c r="E129" t="str">
        <f t="shared" si="2"/>
        <v>High 7</v>
      </c>
    </row>
    <row r="130" spans="1:5" x14ac:dyDescent="0.35">
      <c r="A130">
        <v>5.48</v>
      </c>
      <c r="B130">
        <v>7</v>
      </c>
      <c r="C130" t="s">
        <v>129</v>
      </c>
      <c r="D130" s="10">
        <v>1350721.2077208639</v>
      </c>
      <c r="E130" t="str">
        <f t="shared" si="2"/>
        <v>High 7</v>
      </c>
    </row>
    <row r="131" spans="1:5" x14ac:dyDescent="0.35">
      <c r="A131">
        <v>5.48</v>
      </c>
      <c r="B131">
        <v>7</v>
      </c>
      <c r="C131" t="s">
        <v>121</v>
      </c>
      <c r="D131" s="10">
        <v>2717098.9493303946</v>
      </c>
      <c r="E131" t="str">
        <f t="shared" si="2"/>
        <v>High 7</v>
      </c>
    </row>
    <row r="132" spans="1:5" x14ac:dyDescent="0.35">
      <c r="A132">
        <v>5.48</v>
      </c>
      <c r="B132">
        <v>7</v>
      </c>
      <c r="C132" t="s">
        <v>122</v>
      </c>
      <c r="D132" s="10">
        <v>2380606.3440874922</v>
      </c>
      <c r="E132" t="str">
        <f t="shared" si="2"/>
        <v>High 7</v>
      </c>
    </row>
    <row r="133" spans="1:5" x14ac:dyDescent="0.35">
      <c r="A133">
        <v>5.48</v>
      </c>
      <c r="B133">
        <v>7</v>
      </c>
      <c r="C133" t="s">
        <v>123</v>
      </c>
      <c r="D133" s="10">
        <v>2276472.7386944657</v>
      </c>
      <c r="E133" t="str">
        <f t="shared" si="2"/>
        <v>High 7</v>
      </c>
    </row>
    <row r="134" spans="1:5" x14ac:dyDescent="0.35">
      <c r="A134">
        <v>5.48</v>
      </c>
      <c r="B134">
        <v>7</v>
      </c>
      <c r="C134" t="s">
        <v>120</v>
      </c>
      <c r="D134" s="10">
        <v>1722132.3824323593</v>
      </c>
      <c r="E134" t="str">
        <f t="shared" si="2"/>
        <v>High 7</v>
      </c>
    </row>
    <row r="135" spans="1:5" x14ac:dyDescent="0.35">
      <c r="A135">
        <v>5.48</v>
      </c>
      <c r="B135">
        <v>7</v>
      </c>
      <c r="C135" t="s">
        <v>121</v>
      </c>
      <c r="D135" s="10">
        <v>1952510.9730369484</v>
      </c>
      <c r="E135" t="str">
        <f t="shared" si="2"/>
        <v>High 7</v>
      </c>
    </row>
    <row r="136" spans="1:5" x14ac:dyDescent="0.35">
      <c r="A136">
        <v>5.48</v>
      </c>
      <c r="B136">
        <v>7</v>
      </c>
      <c r="C136" t="s">
        <v>124</v>
      </c>
      <c r="D136" s="10">
        <v>565105.59051311063</v>
      </c>
      <c r="E136" t="str">
        <f t="shared" si="2"/>
        <v>High 7</v>
      </c>
    </row>
    <row r="137" spans="1:5" x14ac:dyDescent="0.35">
      <c r="A137">
        <v>5.48</v>
      </c>
      <c r="B137">
        <v>7</v>
      </c>
      <c r="C137" t="s">
        <v>125</v>
      </c>
      <c r="D137" s="10">
        <v>757997.93862460589</v>
      </c>
      <c r="E137" t="str">
        <f t="shared" si="2"/>
        <v>High 7</v>
      </c>
    </row>
    <row r="138" spans="1:5" x14ac:dyDescent="0.35">
      <c r="A138">
        <v>5.48</v>
      </c>
      <c r="B138">
        <v>7</v>
      </c>
      <c r="C138" t="s">
        <v>126</v>
      </c>
      <c r="D138" s="10">
        <v>3918949.5424777023</v>
      </c>
      <c r="E138" t="str">
        <f t="shared" si="2"/>
        <v>High 7</v>
      </c>
    </row>
    <row r="139" spans="1:5" x14ac:dyDescent="0.35">
      <c r="A139">
        <v>5.48</v>
      </c>
      <c r="B139">
        <v>7</v>
      </c>
      <c r="C139" t="s">
        <v>127</v>
      </c>
      <c r="D139" s="10">
        <v>1024334.3979728975</v>
      </c>
      <c r="E139" t="str">
        <f t="shared" si="2"/>
        <v>High 7</v>
      </c>
    </row>
    <row r="140" spans="1:5" x14ac:dyDescent="0.35">
      <c r="A140">
        <v>5.48</v>
      </c>
      <c r="B140">
        <v>7</v>
      </c>
      <c r="C140" t="s">
        <v>128</v>
      </c>
      <c r="D140" s="10">
        <v>1748522.6650400707</v>
      </c>
      <c r="E140" t="str">
        <f t="shared" si="2"/>
        <v>High 7</v>
      </c>
    </row>
    <row r="141" spans="1:5" x14ac:dyDescent="0.35">
      <c r="A141">
        <v>5.48</v>
      </c>
      <c r="B141">
        <v>11</v>
      </c>
      <c r="C141" t="s">
        <v>130</v>
      </c>
      <c r="D141" s="10">
        <v>83016.132373816727</v>
      </c>
      <c r="E141" t="str">
        <f t="shared" si="2"/>
        <v>High 11</v>
      </c>
    </row>
    <row r="142" spans="1:5" x14ac:dyDescent="0.35">
      <c r="A142">
        <v>5.48</v>
      </c>
      <c r="B142">
        <v>11</v>
      </c>
      <c r="C142" t="s">
        <v>131</v>
      </c>
      <c r="D142" s="10">
        <v>94921.053491098093</v>
      </c>
      <c r="E142" t="str">
        <f t="shared" si="2"/>
        <v>High 11</v>
      </c>
    </row>
    <row r="143" spans="1:5" x14ac:dyDescent="0.35">
      <c r="A143">
        <v>5.48</v>
      </c>
      <c r="B143">
        <v>11</v>
      </c>
      <c r="C143" t="s">
        <v>132</v>
      </c>
      <c r="D143" s="10">
        <v>8176.4735154941891</v>
      </c>
      <c r="E143" t="str">
        <f t="shared" si="2"/>
        <v>High 11</v>
      </c>
    </row>
    <row r="144" spans="1:5" x14ac:dyDescent="0.35">
      <c r="A144">
        <v>5.48</v>
      </c>
      <c r="B144">
        <v>11</v>
      </c>
      <c r="C144" t="s">
        <v>133</v>
      </c>
      <c r="D144" s="10">
        <v>1271.7811675327532</v>
      </c>
      <c r="E144" t="str">
        <f t="shared" si="2"/>
        <v>High 11</v>
      </c>
    </row>
    <row r="145" spans="1:5" x14ac:dyDescent="0.35">
      <c r="A145">
        <v>5.48</v>
      </c>
      <c r="B145">
        <v>11</v>
      </c>
      <c r="C145" t="s">
        <v>130</v>
      </c>
      <c r="D145" s="10">
        <v>62789.934976470497</v>
      </c>
      <c r="E145" t="str">
        <f t="shared" si="2"/>
        <v>High 11</v>
      </c>
    </row>
    <row r="146" spans="1:5" x14ac:dyDescent="0.35">
      <c r="A146">
        <v>5.48</v>
      </c>
      <c r="B146">
        <v>11</v>
      </c>
      <c r="C146" t="s">
        <v>132</v>
      </c>
      <c r="D146" s="10">
        <v>5990.2654743604453</v>
      </c>
      <c r="E146" t="str">
        <f t="shared" si="2"/>
        <v>High 11</v>
      </c>
    </row>
    <row r="147" spans="1:5" x14ac:dyDescent="0.35">
      <c r="A147">
        <v>5.48</v>
      </c>
      <c r="B147">
        <v>11</v>
      </c>
      <c r="C147" t="s">
        <v>134</v>
      </c>
      <c r="D147" s="10">
        <v>42359.10401592993</v>
      </c>
      <c r="E147" t="str">
        <f t="shared" si="2"/>
        <v>High 11</v>
      </c>
    </row>
    <row r="148" spans="1:5" x14ac:dyDescent="0.35">
      <c r="A148">
        <v>5.48</v>
      </c>
      <c r="B148">
        <v>11</v>
      </c>
      <c r="C148" t="s">
        <v>135</v>
      </c>
      <c r="D148" s="10">
        <v>92934.927069425219</v>
      </c>
      <c r="E148" t="str">
        <f t="shared" si="2"/>
        <v>High 11</v>
      </c>
    </row>
    <row r="149" spans="1:5" x14ac:dyDescent="0.35">
      <c r="A149">
        <v>5.48</v>
      </c>
      <c r="B149">
        <v>11</v>
      </c>
      <c r="C149" t="s">
        <v>136</v>
      </c>
      <c r="D149" s="10">
        <v>5215.1365388532731</v>
      </c>
      <c r="E149" t="str">
        <f t="shared" si="2"/>
        <v>High 11</v>
      </c>
    </row>
    <row r="150" spans="1:5" x14ac:dyDescent="0.35">
      <c r="A150">
        <v>5.48</v>
      </c>
      <c r="B150">
        <v>11</v>
      </c>
      <c r="C150" t="s">
        <v>137</v>
      </c>
      <c r="D150" s="10">
        <v>12743.375833288957</v>
      </c>
      <c r="E150" t="str">
        <f t="shared" si="2"/>
        <v>High 11</v>
      </c>
    </row>
    <row r="151" spans="1:5" x14ac:dyDescent="0.35">
      <c r="A151">
        <v>5.48</v>
      </c>
      <c r="B151">
        <v>11</v>
      </c>
      <c r="C151" t="s">
        <v>138</v>
      </c>
      <c r="D151" s="10">
        <v>15202.347967103406</v>
      </c>
      <c r="E151" t="str">
        <f t="shared" si="2"/>
        <v>High 11</v>
      </c>
    </row>
    <row r="152" spans="1:5" x14ac:dyDescent="0.35">
      <c r="A152">
        <v>5.48</v>
      </c>
      <c r="B152">
        <v>14</v>
      </c>
      <c r="C152" t="s">
        <v>139</v>
      </c>
      <c r="D152" s="10">
        <v>592394.08076985332</v>
      </c>
      <c r="E152" t="str">
        <f t="shared" si="2"/>
        <v>High 14</v>
      </c>
    </row>
    <row r="153" spans="1:5" x14ac:dyDescent="0.35">
      <c r="A153">
        <v>5.48</v>
      </c>
      <c r="B153">
        <v>14</v>
      </c>
      <c r="C153" t="s">
        <v>140</v>
      </c>
      <c r="D153" s="10">
        <v>7970.6407190605205</v>
      </c>
      <c r="E153" t="str">
        <f t="shared" si="2"/>
        <v>High 14</v>
      </c>
    </row>
    <row r="154" spans="1:5" x14ac:dyDescent="0.35">
      <c r="A154">
        <v>5.48</v>
      </c>
      <c r="B154">
        <v>14</v>
      </c>
      <c r="C154" t="s">
        <v>141</v>
      </c>
      <c r="D154" s="10">
        <v>263.95357228549557</v>
      </c>
      <c r="E154" t="str">
        <f t="shared" si="2"/>
        <v>High 14</v>
      </c>
    </row>
    <row r="155" spans="1:5" x14ac:dyDescent="0.35">
      <c r="A155">
        <v>5.48</v>
      </c>
      <c r="B155">
        <v>14</v>
      </c>
      <c r="C155" t="s">
        <v>142</v>
      </c>
      <c r="D155" s="10">
        <v>6420.4434452071428</v>
      </c>
      <c r="E155" t="str">
        <f t="shared" si="2"/>
        <v>High 14</v>
      </c>
    </row>
    <row r="156" spans="1:5" x14ac:dyDescent="0.35">
      <c r="A156">
        <v>5.48</v>
      </c>
      <c r="B156">
        <v>14</v>
      </c>
      <c r="C156" t="s">
        <v>143</v>
      </c>
      <c r="D156" s="10">
        <v>278.39434729098411</v>
      </c>
      <c r="E156" t="str">
        <f t="shared" si="2"/>
        <v>High 14</v>
      </c>
    </row>
    <row r="157" spans="1:5" x14ac:dyDescent="0.35">
      <c r="A157">
        <v>5.48</v>
      </c>
      <c r="B157">
        <v>14</v>
      </c>
      <c r="C157" t="s">
        <v>144</v>
      </c>
      <c r="D157" s="10">
        <v>1937.6270743559496</v>
      </c>
      <c r="E157" t="str">
        <f t="shared" si="2"/>
        <v>High 14</v>
      </c>
    </row>
    <row r="158" spans="1:5" x14ac:dyDescent="0.35">
      <c r="A158">
        <v>5.48</v>
      </c>
      <c r="B158">
        <v>14</v>
      </c>
      <c r="C158" t="s">
        <v>145</v>
      </c>
      <c r="D158" s="10">
        <v>220.43396218436183</v>
      </c>
      <c r="E158" t="str">
        <f t="shared" si="2"/>
        <v>High 14</v>
      </c>
    </row>
    <row r="159" spans="1:5" x14ac:dyDescent="0.35">
      <c r="A159">
        <v>5.48</v>
      </c>
      <c r="B159">
        <v>14</v>
      </c>
      <c r="C159" t="s">
        <v>146</v>
      </c>
      <c r="D159" s="10">
        <v>93.173069698636382</v>
      </c>
      <c r="E159" t="str">
        <f t="shared" si="2"/>
        <v>High 14</v>
      </c>
    </row>
    <row r="160" spans="1:5" x14ac:dyDescent="0.35">
      <c r="A160">
        <v>5.48</v>
      </c>
      <c r="B160">
        <v>14</v>
      </c>
      <c r="C160" t="s">
        <v>147</v>
      </c>
      <c r="D160" s="10">
        <v>48.886295298144894</v>
      </c>
      <c r="E160" t="str">
        <f t="shared" si="2"/>
        <v>High 14</v>
      </c>
    </row>
    <row r="161" spans="1:5" x14ac:dyDescent="0.35">
      <c r="A161">
        <v>5.48</v>
      </c>
      <c r="B161">
        <v>21</v>
      </c>
      <c r="C161" t="s">
        <v>148</v>
      </c>
      <c r="D161" s="10">
        <v>33.957335505600327</v>
      </c>
      <c r="E161" t="str">
        <f t="shared" si="2"/>
        <v>High 21</v>
      </c>
    </row>
    <row r="162" spans="1:5" x14ac:dyDescent="0.35">
      <c r="A162">
        <v>5.48</v>
      </c>
      <c r="B162">
        <v>21</v>
      </c>
      <c r="C162" t="s">
        <v>149</v>
      </c>
      <c r="D162" s="10">
        <v>1271.9513224011118</v>
      </c>
      <c r="E162" t="str">
        <f t="shared" si="2"/>
        <v>High 21</v>
      </c>
    </row>
    <row r="163" spans="1:5" x14ac:dyDescent="0.35">
      <c r="A163">
        <v>5.48</v>
      </c>
      <c r="B163">
        <v>21</v>
      </c>
      <c r="C163" t="s">
        <v>149</v>
      </c>
      <c r="D163" s="10">
        <v>712.18807361698271</v>
      </c>
      <c r="E163" t="str">
        <f t="shared" si="2"/>
        <v>High 21</v>
      </c>
    </row>
    <row r="164" spans="1:5" x14ac:dyDescent="0.35">
      <c r="A164">
        <v>5.48</v>
      </c>
      <c r="B164">
        <v>21</v>
      </c>
      <c r="C164" t="s">
        <v>150</v>
      </c>
      <c r="D164" s="10">
        <v>367.66883240384067</v>
      </c>
      <c r="E164" t="str">
        <f t="shared" si="2"/>
        <v>High 21</v>
      </c>
    </row>
    <row r="165" spans="1:5" x14ac:dyDescent="0.35">
      <c r="A165">
        <v>5.48</v>
      </c>
      <c r="B165">
        <v>21</v>
      </c>
      <c r="C165" t="s">
        <v>151</v>
      </c>
      <c r="D165" s="10">
        <v>232.79199198999061</v>
      </c>
      <c r="E165" t="str">
        <f t="shared" si="2"/>
        <v>High 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EB9A-40E5-4E1F-9CDC-D30E2F5EB9F5}">
  <dimension ref="A1:I175"/>
  <sheetViews>
    <sheetView workbookViewId="0">
      <selection activeCell="G6" sqref="G6"/>
    </sheetView>
  </sheetViews>
  <sheetFormatPr defaultRowHeight="14.5" x14ac:dyDescent="0.35"/>
  <cols>
    <col min="4" max="4" width="10" bestFit="1" customWidth="1"/>
  </cols>
  <sheetData>
    <row r="1" spans="1:9" x14ac:dyDescent="0.35">
      <c r="A1" t="s">
        <v>500</v>
      </c>
      <c r="B1" t="s">
        <v>1</v>
      </c>
      <c r="C1" t="s">
        <v>324</v>
      </c>
      <c r="D1" t="s">
        <v>152</v>
      </c>
      <c r="E1" t="s">
        <v>506</v>
      </c>
      <c r="F1" t="s">
        <v>502</v>
      </c>
      <c r="G1" t="s">
        <v>503</v>
      </c>
      <c r="H1" t="s">
        <v>504</v>
      </c>
      <c r="I1" t="s">
        <v>505</v>
      </c>
    </row>
    <row r="2" spans="1:9" x14ac:dyDescent="0.35">
      <c r="A2" t="s">
        <v>153</v>
      </c>
      <c r="B2">
        <v>0</v>
      </c>
      <c r="C2" t="s">
        <v>325</v>
      </c>
      <c r="D2" t="s">
        <v>154</v>
      </c>
      <c r="E2">
        <v>0.27200000000000002</v>
      </c>
      <c r="F2" s="9">
        <f>AVERAGE(E2:E11)</f>
        <v>1.2215000000000003</v>
      </c>
      <c r="G2" s="9">
        <f>MEDIAN(E2:E11)</f>
        <v>0.51400000000000001</v>
      </c>
      <c r="H2" s="9">
        <f>_xlfn.STDEV.S(E2:E11)</f>
        <v>1.7769682983478725</v>
      </c>
      <c r="I2">
        <f>COUNT(E2:E11)</f>
        <v>10</v>
      </c>
    </row>
    <row r="3" spans="1:9" x14ac:dyDescent="0.35">
      <c r="A3" t="s">
        <v>155</v>
      </c>
      <c r="B3">
        <v>0</v>
      </c>
      <c r="C3" t="s">
        <v>325</v>
      </c>
      <c r="D3" t="s">
        <v>154</v>
      </c>
      <c r="E3">
        <v>3.206</v>
      </c>
    </row>
    <row r="4" spans="1:9" x14ac:dyDescent="0.35">
      <c r="A4" t="s">
        <v>156</v>
      </c>
      <c r="B4">
        <v>0</v>
      </c>
      <c r="C4" t="s">
        <v>325</v>
      </c>
      <c r="D4" t="s">
        <v>154</v>
      </c>
      <c r="E4">
        <v>5.6025</v>
      </c>
    </row>
    <row r="5" spans="1:9" x14ac:dyDescent="0.35">
      <c r="A5" t="s">
        <v>157</v>
      </c>
      <c r="B5">
        <v>0</v>
      </c>
      <c r="C5" t="s">
        <v>325</v>
      </c>
      <c r="D5" t="s">
        <v>154</v>
      </c>
      <c r="E5">
        <v>0.27200000000000002</v>
      </c>
    </row>
    <row r="6" spans="1:9" x14ac:dyDescent="0.35">
      <c r="A6" t="s">
        <v>158</v>
      </c>
      <c r="B6">
        <v>0</v>
      </c>
      <c r="C6" t="s">
        <v>325</v>
      </c>
      <c r="D6" t="s">
        <v>154</v>
      </c>
      <c r="E6">
        <v>0.50600000000000001</v>
      </c>
    </row>
    <row r="7" spans="1:9" x14ac:dyDescent="0.35">
      <c r="A7" t="s">
        <v>159</v>
      </c>
      <c r="B7">
        <v>0</v>
      </c>
      <c r="C7" t="s">
        <v>325</v>
      </c>
      <c r="D7" t="s">
        <v>154</v>
      </c>
      <c r="E7">
        <v>0.27200000000000002</v>
      </c>
    </row>
    <row r="8" spans="1:9" x14ac:dyDescent="0.35">
      <c r="A8" t="s">
        <v>160</v>
      </c>
      <c r="B8">
        <v>0</v>
      </c>
      <c r="C8" t="s">
        <v>325</v>
      </c>
      <c r="D8" t="s">
        <v>154</v>
      </c>
      <c r="E8">
        <v>0.52200000000000002</v>
      </c>
    </row>
    <row r="9" spans="1:9" x14ac:dyDescent="0.35">
      <c r="A9" t="s">
        <v>161</v>
      </c>
      <c r="B9">
        <v>0</v>
      </c>
      <c r="C9" t="s">
        <v>325</v>
      </c>
      <c r="D9" t="s">
        <v>154</v>
      </c>
      <c r="E9">
        <v>0.55699999999999994</v>
      </c>
    </row>
    <row r="10" spans="1:9" x14ac:dyDescent="0.35">
      <c r="A10" t="s">
        <v>162</v>
      </c>
      <c r="B10">
        <v>0</v>
      </c>
      <c r="C10" t="s">
        <v>325</v>
      </c>
      <c r="D10" t="s">
        <v>154</v>
      </c>
      <c r="E10">
        <v>0.27200000000000002</v>
      </c>
    </row>
    <row r="11" spans="1:9" x14ac:dyDescent="0.35">
      <c r="A11" t="s">
        <v>328</v>
      </c>
      <c r="B11">
        <v>0</v>
      </c>
      <c r="C11" t="s">
        <v>325</v>
      </c>
      <c r="D11" t="s">
        <v>154</v>
      </c>
      <c r="E11">
        <v>0.73350000000000004</v>
      </c>
    </row>
    <row r="12" spans="1:9" x14ac:dyDescent="0.35">
      <c r="A12" t="s">
        <v>194</v>
      </c>
      <c r="B12">
        <v>11</v>
      </c>
      <c r="C12" t="s">
        <v>325</v>
      </c>
      <c r="D12" t="s">
        <v>195</v>
      </c>
      <c r="E12">
        <v>0.27200000000000002</v>
      </c>
      <c r="F12" s="9">
        <f>AVERAGE(E12:E21)</f>
        <v>0.73544999999999994</v>
      </c>
      <c r="G12" s="9">
        <f>MEDIAN(E12:E21)</f>
        <v>0.27200000000000002</v>
      </c>
      <c r="H12" s="9">
        <f>_xlfn.STDEV.S(E12:E21)</f>
        <v>0.8418362353939286</v>
      </c>
      <c r="I12">
        <f>COUNT(E12:E21)</f>
        <v>10</v>
      </c>
    </row>
    <row r="13" spans="1:9" x14ac:dyDescent="0.35">
      <c r="A13" t="s">
        <v>196</v>
      </c>
      <c r="B13">
        <v>11</v>
      </c>
      <c r="C13" t="s">
        <v>325</v>
      </c>
      <c r="D13" t="s">
        <v>195</v>
      </c>
      <c r="E13">
        <v>1.9755</v>
      </c>
    </row>
    <row r="14" spans="1:9" x14ac:dyDescent="0.35">
      <c r="A14" t="s">
        <v>197</v>
      </c>
      <c r="B14">
        <v>11</v>
      </c>
      <c r="C14" t="s">
        <v>325</v>
      </c>
      <c r="D14" t="s">
        <v>195</v>
      </c>
      <c r="E14">
        <v>0.27200000000000002</v>
      </c>
    </row>
    <row r="15" spans="1:9" x14ac:dyDescent="0.35">
      <c r="A15" t="s">
        <v>198</v>
      </c>
      <c r="B15">
        <v>11</v>
      </c>
      <c r="C15" t="s">
        <v>325</v>
      </c>
      <c r="D15" t="s">
        <v>195</v>
      </c>
      <c r="E15">
        <v>2.605</v>
      </c>
    </row>
    <row r="16" spans="1:9" x14ac:dyDescent="0.35">
      <c r="A16" t="s">
        <v>199</v>
      </c>
      <c r="B16">
        <v>11</v>
      </c>
      <c r="C16" t="s">
        <v>325</v>
      </c>
      <c r="D16" t="s">
        <v>195</v>
      </c>
      <c r="E16">
        <v>0.27200000000000002</v>
      </c>
    </row>
    <row r="17" spans="1:9" x14ac:dyDescent="0.35">
      <c r="A17" t="s">
        <v>200</v>
      </c>
      <c r="B17">
        <v>11</v>
      </c>
      <c r="C17" t="s">
        <v>325</v>
      </c>
      <c r="D17" t="s">
        <v>195</v>
      </c>
      <c r="E17">
        <v>0.53600000000000003</v>
      </c>
    </row>
    <row r="18" spans="1:9" x14ac:dyDescent="0.35">
      <c r="A18" t="s">
        <v>201</v>
      </c>
      <c r="B18">
        <v>11</v>
      </c>
      <c r="C18" t="s">
        <v>325</v>
      </c>
      <c r="D18" t="s">
        <v>195</v>
      </c>
      <c r="E18">
        <v>0.27200000000000002</v>
      </c>
    </row>
    <row r="19" spans="1:9" x14ac:dyDescent="0.35">
      <c r="A19" t="s">
        <v>202</v>
      </c>
      <c r="B19">
        <v>11</v>
      </c>
      <c r="C19" t="s">
        <v>325</v>
      </c>
      <c r="D19" t="s">
        <v>195</v>
      </c>
      <c r="E19">
        <v>0.27200000000000002</v>
      </c>
    </row>
    <row r="20" spans="1:9" x14ac:dyDescent="0.35">
      <c r="A20" t="s">
        <v>203</v>
      </c>
      <c r="B20">
        <v>11</v>
      </c>
      <c r="C20" t="s">
        <v>325</v>
      </c>
      <c r="D20" t="s">
        <v>195</v>
      </c>
      <c r="E20">
        <v>0.60599999999999998</v>
      </c>
    </row>
    <row r="21" spans="1:9" x14ac:dyDescent="0.35">
      <c r="A21" t="s">
        <v>204</v>
      </c>
      <c r="B21">
        <v>11</v>
      </c>
      <c r="C21" t="s">
        <v>325</v>
      </c>
      <c r="D21" t="s">
        <v>195</v>
      </c>
      <c r="E21">
        <v>0.27200000000000002</v>
      </c>
    </row>
    <row r="22" spans="1:9" x14ac:dyDescent="0.35">
      <c r="A22" t="s">
        <v>205</v>
      </c>
      <c r="B22">
        <v>14</v>
      </c>
      <c r="C22" t="s">
        <v>325</v>
      </c>
      <c r="D22" t="s">
        <v>206</v>
      </c>
      <c r="E22">
        <v>0.27200000000000002</v>
      </c>
      <c r="F22" s="9">
        <f>AVERAGE(E22:E31)</f>
        <v>1.8184499999999997</v>
      </c>
      <c r="G22" s="9">
        <f>MEDIAN(E22:E31)</f>
        <v>0.45300000000000001</v>
      </c>
      <c r="H22" s="9">
        <f>_xlfn.STDEV.S(E22:E31)</f>
        <v>3.6713729073740251</v>
      </c>
      <c r="I22">
        <f>COUNT(E22:E30)</f>
        <v>9</v>
      </c>
    </row>
    <row r="23" spans="1:9" x14ac:dyDescent="0.35">
      <c r="A23" t="s">
        <v>207</v>
      </c>
      <c r="B23">
        <v>14</v>
      </c>
      <c r="C23" t="s">
        <v>325</v>
      </c>
      <c r="D23" t="s">
        <v>206</v>
      </c>
      <c r="E23">
        <v>3.0670000000000002</v>
      </c>
    </row>
    <row r="24" spans="1:9" x14ac:dyDescent="0.35">
      <c r="A24" t="s">
        <v>208</v>
      </c>
      <c r="B24">
        <v>14</v>
      </c>
      <c r="C24" t="s">
        <v>325</v>
      </c>
      <c r="D24" t="s">
        <v>206</v>
      </c>
      <c r="E24">
        <v>0.44800000000000001</v>
      </c>
    </row>
    <row r="25" spans="1:9" x14ac:dyDescent="0.35">
      <c r="A25" t="s">
        <v>209</v>
      </c>
      <c r="B25">
        <v>14</v>
      </c>
      <c r="C25" t="s">
        <v>325</v>
      </c>
      <c r="D25" t="s">
        <v>206</v>
      </c>
      <c r="E25">
        <v>0.5655</v>
      </c>
    </row>
    <row r="26" spans="1:9" x14ac:dyDescent="0.35">
      <c r="A26" t="s">
        <v>210</v>
      </c>
      <c r="B26">
        <v>14</v>
      </c>
      <c r="C26" t="s">
        <v>325</v>
      </c>
      <c r="D26" t="s">
        <v>206</v>
      </c>
      <c r="E26">
        <v>0.27200000000000002</v>
      </c>
    </row>
    <row r="27" spans="1:9" x14ac:dyDescent="0.35">
      <c r="A27" t="s">
        <v>211</v>
      </c>
      <c r="B27">
        <v>14</v>
      </c>
      <c r="C27" t="s">
        <v>325</v>
      </c>
      <c r="D27" t="s">
        <v>206</v>
      </c>
      <c r="E27">
        <v>11.984</v>
      </c>
    </row>
    <row r="28" spans="1:9" x14ac:dyDescent="0.35">
      <c r="A28" t="s">
        <v>212</v>
      </c>
      <c r="B28">
        <v>14</v>
      </c>
      <c r="C28" t="s">
        <v>325</v>
      </c>
      <c r="D28" t="s">
        <v>206</v>
      </c>
      <c r="E28">
        <v>0.45800000000000002</v>
      </c>
    </row>
    <row r="29" spans="1:9" x14ac:dyDescent="0.35">
      <c r="A29" t="s">
        <v>330</v>
      </c>
      <c r="B29">
        <v>14</v>
      </c>
      <c r="C29" t="s">
        <v>325</v>
      </c>
      <c r="D29" t="s">
        <v>206</v>
      </c>
      <c r="E29">
        <v>0.57400000000000007</v>
      </c>
    </row>
    <row r="30" spans="1:9" x14ac:dyDescent="0.35">
      <c r="A30" t="s">
        <v>213</v>
      </c>
      <c r="B30">
        <v>14</v>
      </c>
      <c r="C30" t="s">
        <v>325</v>
      </c>
      <c r="D30" t="s">
        <v>206</v>
      </c>
      <c r="E30">
        <v>0.27200000000000002</v>
      </c>
    </row>
    <row r="31" spans="1:9" x14ac:dyDescent="0.35">
      <c r="A31" t="s">
        <v>163</v>
      </c>
      <c r="B31">
        <v>2</v>
      </c>
      <c r="C31" t="s">
        <v>325</v>
      </c>
      <c r="D31" t="s">
        <v>164</v>
      </c>
      <c r="E31">
        <v>0.27200000000000002</v>
      </c>
      <c r="F31" s="9">
        <f>AVERAGE(E31:E40)</f>
        <v>1.3613</v>
      </c>
      <c r="G31" s="9">
        <f>MEDIAN(E31:E40)</f>
        <v>0.27200000000000002</v>
      </c>
      <c r="H31" s="9">
        <f>_xlfn.STDEV.S(E31:E40)</f>
        <v>2.4431690394967664</v>
      </c>
      <c r="I31">
        <f>COUNT(E31:E40)</f>
        <v>10</v>
      </c>
    </row>
    <row r="32" spans="1:9" x14ac:dyDescent="0.35">
      <c r="A32" t="s">
        <v>165</v>
      </c>
      <c r="B32">
        <v>2</v>
      </c>
      <c r="C32" t="s">
        <v>325</v>
      </c>
      <c r="D32" t="s">
        <v>164</v>
      </c>
      <c r="E32">
        <v>3.6349999999999998</v>
      </c>
    </row>
    <row r="33" spans="1:9" x14ac:dyDescent="0.35">
      <c r="A33" t="s">
        <v>166</v>
      </c>
      <c r="B33">
        <v>2</v>
      </c>
      <c r="C33" t="s">
        <v>325</v>
      </c>
      <c r="D33" t="s">
        <v>164</v>
      </c>
      <c r="E33">
        <v>0.27200000000000002</v>
      </c>
    </row>
    <row r="34" spans="1:9" x14ac:dyDescent="0.35">
      <c r="A34" t="s">
        <v>167</v>
      </c>
      <c r="B34">
        <v>2</v>
      </c>
      <c r="C34" t="s">
        <v>325</v>
      </c>
      <c r="D34" t="s">
        <v>164</v>
      </c>
      <c r="E34">
        <v>0.27200000000000002</v>
      </c>
    </row>
    <row r="35" spans="1:9" x14ac:dyDescent="0.35">
      <c r="A35" t="s">
        <v>168</v>
      </c>
      <c r="B35">
        <v>2</v>
      </c>
      <c r="C35" t="s">
        <v>325</v>
      </c>
      <c r="D35" t="s">
        <v>164</v>
      </c>
      <c r="E35">
        <v>0.4365</v>
      </c>
    </row>
    <row r="36" spans="1:9" x14ac:dyDescent="0.35">
      <c r="A36" t="s">
        <v>169</v>
      </c>
      <c r="B36">
        <v>2</v>
      </c>
      <c r="C36" t="s">
        <v>325</v>
      </c>
      <c r="D36" t="s">
        <v>164</v>
      </c>
      <c r="E36">
        <v>7.6374999999999993</v>
      </c>
    </row>
    <row r="37" spans="1:9" x14ac:dyDescent="0.35">
      <c r="A37" t="s">
        <v>170</v>
      </c>
      <c r="B37">
        <v>2</v>
      </c>
      <c r="C37" t="s">
        <v>325</v>
      </c>
      <c r="D37" t="s">
        <v>164</v>
      </c>
      <c r="E37">
        <v>0.27200000000000002</v>
      </c>
    </row>
    <row r="38" spans="1:9" x14ac:dyDescent="0.35">
      <c r="A38" t="s">
        <v>171</v>
      </c>
      <c r="B38">
        <v>2</v>
      </c>
      <c r="C38" t="s">
        <v>325</v>
      </c>
      <c r="D38" t="s">
        <v>164</v>
      </c>
      <c r="E38">
        <v>0.27200000000000002</v>
      </c>
    </row>
    <row r="39" spans="1:9" x14ac:dyDescent="0.35">
      <c r="A39" t="s">
        <v>172</v>
      </c>
      <c r="B39">
        <v>2</v>
      </c>
      <c r="C39" t="s">
        <v>325</v>
      </c>
      <c r="D39" t="s">
        <v>164</v>
      </c>
      <c r="E39">
        <v>0.27200000000000002</v>
      </c>
    </row>
    <row r="40" spans="1:9" x14ac:dyDescent="0.35">
      <c r="A40" t="s">
        <v>173</v>
      </c>
      <c r="B40">
        <v>2</v>
      </c>
      <c r="C40" t="s">
        <v>325</v>
      </c>
      <c r="D40" t="s">
        <v>164</v>
      </c>
      <c r="E40">
        <v>0.27200000000000002</v>
      </c>
    </row>
    <row r="41" spans="1:9" x14ac:dyDescent="0.35">
      <c r="A41" t="s">
        <v>331</v>
      </c>
      <c r="B41">
        <v>21</v>
      </c>
      <c r="C41" t="s">
        <v>325</v>
      </c>
      <c r="D41" t="s">
        <v>215</v>
      </c>
      <c r="E41">
        <v>0.27200000000000002</v>
      </c>
      <c r="F41" s="9">
        <f>AVERAGE(E41:E50)</f>
        <v>0.6473000000000001</v>
      </c>
      <c r="G41" s="9">
        <f>MEDIAN(E41:E50)</f>
        <v>0.27200000000000002</v>
      </c>
      <c r="H41" s="9">
        <f>_xlfn.STDEV.S(E41:E50)</f>
        <v>1.1389708610066467</v>
      </c>
      <c r="I41">
        <f>COUNT(E41:E48)</f>
        <v>8</v>
      </c>
    </row>
    <row r="42" spans="1:9" x14ac:dyDescent="0.35">
      <c r="A42" t="s">
        <v>214</v>
      </c>
      <c r="B42">
        <v>21</v>
      </c>
      <c r="C42" t="s">
        <v>325</v>
      </c>
      <c r="D42" t="s">
        <v>215</v>
      </c>
      <c r="E42">
        <v>0.41050000000000003</v>
      </c>
    </row>
    <row r="43" spans="1:9" x14ac:dyDescent="0.35">
      <c r="A43" t="s">
        <v>332</v>
      </c>
      <c r="B43">
        <v>21</v>
      </c>
      <c r="C43" t="s">
        <v>325</v>
      </c>
      <c r="D43" t="s">
        <v>215</v>
      </c>
      <c r="E43">
        <v>0.27200000000000002</v>
      </c>
    </row>
    <row r="44" spans="1:9" x14ac:dyDescent="0.35">
      <c r="A44" t="s">
        <v>216</v>
      </c>
      <c r="B44">
        <v>21</v>
      </c>
      <c r="C44" t="s">
        <v>325</v>
      </c>
      <c r="D44" t="s">
        <v>215</v>
      </c>
      <c r="E44">
        <v>0.27200000000000002</v>
      </c>
    </row>
    <row r="45" spans="1:9" x14ac:dyDescent="0.35">
      <c r="A45" t="s">
        <v>333</v>
      </c>
      <c r="B45">
        <v>21</v>
      </c>
      <c r="C45" t="s">
        <v>325</v>
      </c>
      <c r="D45" t="s">
        <v>215</v>
      </c>
      <c r="E45">
        <v>0.27200000000000002</v>
      </c>
    </row>
    <row r="46" spans="1:9" x14ac:dyDescent="0.35">
      <c r="A46" t="s">
        <v>217</v>
      </c>
      <c r="B46">
        <v>21</v>
      </c>
      <c r="C46" t="s">
        <v>325</v>
      </c>
      <c r="D46" t="s">
        <v>215</v>
      </c>
      <c r="E46">
        <v>0.27200000000000002</v>
      </c>
    </row>
    <row r="47" spans="1:9" x14ac:dyDescent="0.35">
      <c r="A47" t="s">
        <v>218</v>
      </c>
      <c r="B47">
        <v>21</v>
      </c>
      <c r="C47" t="s">
        <v>325</v>
      </c>
      <c r="D47" t="s">
        <v>215</v>
      </c>
      <c r="E47">
        <v>3.8864999999999998</v>
      </c>
    </row>
    <row r="48" spans="1:9" x14ac:dyDescent="0.35">
      <c r="A48" t="s">
        <v>334</v>
      </c>
      <c r="B48">
        <v>21</v>
      </c>
      <c r="C48" t="s">
        <v>325</v>
      </c>
      <c r="D48" t="s">
        <v>215</v>
      </c>
      <c r="E48">
        <v>0.27200000000000002</v>
      </c>
    </row>
    <row r="49" spans="1:9" x14ac:dyDescent="0.35">
      <c r="A49" t="s">
        <v>174</v>
      </c>
      <c r="B49">
        <v>4</v>
      </c>
      <c r="C49" t="s">
        <v>325</v>
      </c>
      <c r="D49" t="s">
        <v>175</v>
      </c>
      <c r="E49">
        <v>0.27200000000000002</v>
      </c>
      <c r="F49" s="9">
        <f>AVERAGE(E49:E58)</f>
        <v>0.52670000000000017</v>
      </c>
      <c r="G49" s="9">
        <f>MEDIAN(E49:E58)</f>
        <v>0.27200000000000002</v>
      </c>
      <c r="H49" s="9">
        <f>_xlfn.STDEV.S(E49:E58)</f>
        <v>0.80543212004488585</v>
      </c>
      <c r="I49">
        <f>COUNT(E49:E58)</f>
        <v>10</v>
      </c>
    </row>
    <row r="50" spans="1:9" x14ac:dyDescent="0.35">
      <c r="A50" t="s">
        <v>176</v>
      </c>
      <c r="B50">
        <v>4</v>
      </c>
      <c r="C50" t="s">
        <v>325</v>
      </c>
      <c r="D50" t="s">
        <v>175</v>
      </c>
      <c r="E50">
        <v>0.27200000000000002</v>
      </c>
    </row>
    <row r="51" spans="1:9" x14ac:dyDescent="0.35">
      <c r="A51" t="s">
        <v>177</v>
      </c>
      <c r="B51">
        <v>4</v>
      </c>
      <c r="C51" t="s">
        <v>325</v>
      </c>
      <c r="D51" t="s">
        <v>175</v>
      </c>
      <c r="E51">
        <v>0.27200000000000002</v>
      </c>
    </row>
    <row r="52" spans="1:9" x14ac:dyDescent="0.35">
      <c r="A52" t="s">
        <v>178</v>
      </c>
      <c r="B52">
        <v>4</v>
      </c>
      <c r="C52" t="s">
        <v>325</v>
      </c>
      <c r="D52" t="s">
        <v>175</v>
      </c>
      <c r="E52">
        <v>2.819</v>
      </c>
    </row>
    <row r="53" spans="1:9" x14ac:dyDescent="0.35">
      <c r="A53" t="s">
        <v>329</v>
      </c>
      <c r="B53">
        <v>4</v>
      </c>
      <c r="C53" t="s">
        <v>325</v>
      </c>
      <c r="D53" t="s">
        <v>175</v>
      </c>
      <c r="E53">
        <v>0.27200000000000002</v>
      </c>
    </row>
    <row r="54" spans="1:9" x14ac:dyDescent="0.35">
      <c r="A54" t="s">
        <v>179</v>
      </c>
      <c r="B54">
        <v>4</v>
      </c>
      <c r="C54" t="s">
        <v>325</v>
      </c>
      <c r="D54" t="s">
        <v>175</v>
      </c>
      <c r="E54">
        <v>0.27200000000000002</v>
      </c>
    </row>
    <row r="55" spans="1:9" x14ac:dyDescent="0.35">
      <c r="A55" t="s">
        <v>180</v>
      </c>
      <c r="B55">
        <v>4</v>
      </c>
      <c r="C55" t="s">
        <v>325</v>
      </c>
      <c r="D55" t="s">
        <v>175</v>
      </c>
      <c r="E55">
        <v>0.27200000000000002</v>
      </c>
    </row>
    <row r="56" spans="1:9" x14ac:dyDescent="0.35">
      <c r="A56" t="s">
        <v>181</v>
      </c>
      <c r="B56">
        <v>4</v>
      </c>
      <c r="C56" t="s">
        <v>325</v>
      </c>
      <c r="D56" t="s">
        <v>175</v>
      </c>
      <c r="E56">
        <v>0.27200000000000002</v>
      </c>
    </row>
    <row r="57" spans="1:9" x14ac:dyDescent="0.35">
      <c r="A57" t="s">
        <v>182</v>
      </c>
      <c r="B57">
        <v>4</v>
      </c>
      <c r="C57" t="s">
        <v>325</v>
      </c>
      <c r="D57" t="s">
        <v>175</v>
      </c>
      <c r="E57">
        <v>0.27200000000000002</v>
      </c>
    </row>
    <row r="58" spans="1:9" x14ac:dyDescent="0.35">
      <c r="A58" t="s">
        <v>183</v>
      </c>
      <c r="B58">
        <v>4</v>
      </c>
      <c r="C58" t="s">
        <v>325</v>
      </c>
      <c r="D58" t="s">
        <v>175</v>
      </c>
      <c r="E58">
        <v>0.27200000000000002</v>
      </c>
    </row>
    <row r="59" spans="1:9" x14ac:dyDescent="0.35">
      <c r="A59" t="s">
        <v>184</v>
      </c>
      <c r="B59">
        <v>7</v>
      </c>
      <c r="C59" t="s">
        <v>325</v>
      </c>
      <c r="D59" t="s">
        <v>185</v>
      </c>
      <c r="E59">
        <v>0.437</v>
      </c>
      <c r="F59" s="9">
        <f>AVERAGE(E59:E68)</f>
        <v>70.490399999999994</v>
      </c>
      <c r="G59" s="9">
        <f>MEDIAN(E59:E68)</f>
        <v>0.57974999999999999</v>
      </c>
      <c r="H59" s="9">
        <f>_xlfn.STDEV.S(E59:E68)</f>
        <v>216.02318339446296</v>
      </c>
      <c r="I59">
        <f>COUNT(E59:E67)</f>
        <v>9</v>
      </c>
    </row>
    <row r="60" spans="1:9" x14ac:dyDescent="0.35">
      <c r="A60" t="s">
        <v>186</v>
      </c>
      <c r="B60">
        <v>7</v>
      </c>
      <c r="C60" t="s">
        <v>325</v>
      </c>
      <c r="D60" t="s">
        <v>185</v>
      </c>
      <c r="E60">
        <v>13.059000000000001</v>
      </c>
    </row>
    <row r="61" spans="1:9" x14ac:dyDescent="0.35">
      <c r="A61" t="s">
        <v>187</v>
      </c>
      <c r="B61">
        <v>7</v>
      </c>
      <c r="C61" t="s">
        <v>325</v>
      </c>
      <c r="D61" t="s">
        <v>185</v>
      </c>
      <c r="E61">
        <v>0.70750000000000002</v>
      </c>
    </row>
    <row r="62" spans="1:9" x14ac:dyDescent="0.35">
      <c r="A62" t="s">
        <v>188</v>
      </c>
      <c r="B62">
        <v>7</v>
      </c>
      <c r="C62" t="s">
        <v>325</v>
      </c>
      <c r="D62" t="s">
        <v>185</v>
      </c>
      <c r="E62">
        <v>0.27200000000000002</v>
      </c>
    </row>
    <row r="63" spans="1:9" x14ac:dyDescent="0.35">
      <c r="A63" t="s">
        <v>189</v>
      </c>
      <c r="B63">
        <v>7</v>
      </c>
      <c r="C63" t="s">
        <v>325</v>
      </c>
      <c r="D63" t="s">
        <v>185</v>
      </c>
      <c r="E63">
        <v>0.80200000000000005</v>
      </c>
    </row>
    <row r="64" spans="1:9" x14ac:dyDescent="0.35">
      <c r="A64" t="s">
        <v>190</v>
      </c>
      <c r="B64">
        <v>7</v>
      </c>
      <c r="C64" t="s">
        <v>325</v>
      </c>
      <c r="D64" t="s">
        <v>185</v>
      </c>
      <c r="E64">
        <v>3.4305000000000003</v>
      </c>
    </row>
    <row r="65" spans="1:9" x14ac:dyDescent="0.35">
      <c r="A65" t="s">
        <v>191</v>
      </c>
      <c r="B65">
        <v>7</v>
      </c>
      <c r="C65" t="s">
        <v>325</v>
      </c>
      <c r="D65" t="s">
        <v>185</v>
      </c>
      <c r="E65">
        <v>0.27200000000000002</v>
      </c>
    </row>
    <row r="66" spans="1:9" x14ac:dyDescent="0.35">
      <c r="A66" t="s">
        <v>192</v>
      </c>
      <c r="B66">
        <v>7</v>
      </c>
      <c r="C66" t="s">
        <v>325</v>
      </c>
      <c r="D66" t="s">
        <v>185</v>
      </c>
      <c r="E66">
        <v>0.27200000000000002</v>
      </c>
    </row>
    <row r="67" spans="1:9" x14ac:dyDescent="0.35">
      <c r="A67" t="s">
        <v>193</v>
      </c>
      <c r="B67">
        <v>7</v>
      </c>
      <c r="C67" t="s">
        <v>325</v>
      </c>
      <c r="D67" t="s">
        <v>185</v>
      </c>
      <c r="E67">
        <v>0.45200000000000001</v>
      </c>
    </row>
    <row r="68" spans="1:9" x14ac:dyDescent="0.35">
      <c r="A68" t="s">
        <v>300</v>
      </c>
      <c r="B68">
        <v>11</v>
      </c>
      <c r="C68" t="s">
        <v>327</v>
      </c>
      <c r="D68" t="s">
        <v>301</v>
      </c>
      <c r="E68">
        <v>685.2</v>
      </c>
      <c r="F68" s="9">
        <f>AVERAGE(E68:E77)</f>
        <v>1452.4105</v>
      </c>
      <c r="G68" s="9">
        <f>MEDIAN(E68:E77)</f>
        <v>948.13749999999993</v>
      </c>
      <c r="H68" s="9">
        <f>_xlfn.STDEV.S(E68:E77)</f>
        <v>1308.0391428127361</v>
      </c>
      <c r="I68">
        <f>COUNT(E68:E76)</f>
        <v>9</v>
      </c>
    </row>
    <row r="69" spans="1:9" x14ac:dyDescent="0.35">
      <c r="A69" t="s">
        <v>302</v>
      </c>
      <c r="B69">
        <v>11</v>
      </c>
      <c r="C69" t="s">
        <v>327</v>
      </c>
      <c r="D69" t="s">
        <v>301</v>
      </c>
      <c r="E69">
        <v>439.72999999999996</v>
      </c>
    </row>
    <row r="70" spans="1:9" x14ac:dyDescent="0.35">
      <c r="A70" t="s">
        <v>305</v>
      </c>
      <c r="B70">
        <v>11</v>
      </c>
      <c r="C70" t="s">
        <v>327</v>
      </c>
      <c r="D70" t="s">
        <v>301</v>
      </c>
      <c r="E70">
        <v>824.47499999999991</v>
      </c>
    </row>
    <row r="71" spans="1:9" x14ac:dyDescent="0.35">
      <c r="A71" t="s">
        <v>307</v>
      </c>
      <c r="B71">
        <v>11</v>
      </c>
      <c r="C71" t="s">
        <v>327</v>
      </c>
      <c r="D71" t="s">
        <v>301</v>
      </c>
      <c r="E71">
        <v>2636.7750000000001</v>
      </c>
    </row>
    <row r="72" spans="1:9" x14ac:dyDescent="0.35">
      <c r="A72" t="s">
        <v>308</v>
      </c>
      <c r="B72">
        <v>11</v>
      </c>
      <c r="C72" t="s">
        <v>327</v>
      </c>
      <c r="D72" t="s">
        <v>301</v>
      </c>
      <c r="E72">
        <v>1220</v>
      </c>
    </row>
    <row r="73" spans="1:9" x14ac:dyDescent="0.35">
      <c r="A73" t="s">
        <v>309</v>
      </c>
      <c r="B73">
        <v>11</v>
      </c>
      <c r="C73" t="s">
        <v>327</v>
      </c>
      <c r="D73" t="s">
        <v>301</v>
      </c>
      <c r="E73">
        <v>1620.0749999999998</v>
      </c>
    </row>
    <row r="74" spans="1:9" x14ac:dyDescent="0.35">
      <c r="A74" t="s">
        <v>303</v>
      </c>
      <c r="B74">
        <v>11</v>
      </c>
      <c r="C74" t="s">
        <v>327</v>
      </c>
      <c r="D74" t="s">
        <v>301</v>
      </c>
      <c r="E74">
        <v>1071.8</v>
      </c>
    </row>
    <row r="75" spans="1:9" x14ac:dyDescent="0.35">
      <c r="A75" t="s">
        <v>304</v>
      </c>
      <c r="B75">
        <v>11</v>
      </c>
      <c r="C75" t="s">
        <v>327</v>
      </c>
      <c r="D75" t="s">
        <v>301</v>
      </c>
      <c r="E75">
        <v>673.1</v>
      </c>
    </row>
    <row r="76" spans="1:9" x14ac:dyDescent="0.35">
      <c r="A76" t="s">
        <v>306</v>
      </c>
      <c r="B76">
        <v>11</v>
      </c>
      <c r="C76" t="s">
        <v>327</v>
      </c>
      <c r="D76" t="s">
        <v>301</v>
      </c>
      <c r="E76">
        <v>4695.95</v>
      </c>
    </row>
    <row r="77" spans="1:9" x14ac:dyDescent="0.35">
      <c r="A77" t="s">
        <v>314</v>
      </c>
      <c r="B77">
        <v>14</v>
      </c>
      <c r="C77" t="s">
        <v>327</v>
      </c>
      <c r="D77" t="s">
        <v>311</v>
      </c>
      <c r="E77">
        <v>657</v>
      </c>
      <c r="F77" s="9">
        <f>AVERAGE(E77:E86)</f>
        <v>1598.5819999999999</v>
      </c>
      <c r="G77" s="9">
        <f>MEDIAN(E77:E86)</f>
        <v>1350.7249999999999</v>
      </c>
      <c r="H77" s="9">
        <f>_xlfn.STDEV.S(E77:E86)</f>
        <v>1430.5250264131075</v>
      </c>
      <c r="I77">
        <f>COUNT(E77:E84)</f>
        <v>8</v>
      </c>
    </row>
    <row r="78" spans="1:9" x14ac:dyDescent="0.35">
      <c r="A78" t="s">
        <v>315</v>
      </c>
      <c r="B78">
        <v>14</v>
      </c>
      <c r="C78" t="s">
        <v>327</v>
      </c>
      <c r="D78" t="s">
        <v>311</v>
      </c>
      <c r="E78">
        <v>294.8</v>
      </c>
    </row>
    <row r="79" spans="1:9" x14ac:dyDescent="0.35">
      <c r="A79" t="s">
        <v>316</v>
      </c>
      <c r="B79">
        <v>14</v>
      </c>
      <c r="C79" t="s">
        <v>327</v>
      </c>
      <c r="D79" t="s">
        <v>311</v>
      </c>
      <c r="E79">
        <v>2755.0499999999997</v>
      </c>
    </row>
    <row r="80" spans="1:9" x14ac:dyDescent="0.35">
      <c r="A80" t="s">
        <v>317</v>
      </c>
      <c r="B80">
        <v>14</v>
      </c>
      <c r="C80" t="s">
        <v>327</v>
      </c>
      <c r="D80" t="s">
        <v>311</v>
      </c>
      <c r="E80">
        <v>941.02500000000009</v>
      </c>
    </row>
    <row r="81" spans="1:9" x14ac:dyDescent="0.35">
      <c r="A81" t="s">
        <v>310</v>
      </c>
      <c r="B81">
        <v>14</v>
      </c>
      <c r="C81" t="s">
        <v>327</v>
      </c>
      <c r="D81" t="s">
        <v>311</v>
      </c>
      <c r="E81">
        <v>1760.425</v>
      </c>
    </row>
    <row r="82" spans="1:9" x14ac:dyDescent="0.35">
      <c r="A82" t="s">
        <v>312</v>
      </c>
      <c r="B82">
        <v>14</v>
      </c>
      <c r="C82" t="s">
        <v>327</v>
      </c>
      <c r="D82" t="s">
        <v>311</v>
      </c>
      <c r="E82">
        <v>2222.75</v>
      </c>
    </row>
    <row r="83" spans="1:9" x14ac:dyDescent="0.35">
      <c r="A83" t="s">
        <v>507</v>
      </c>
      <c r="B83">
        <v>14</v>
      </c>
      <c r="C83" t="s">
        <v>327</v>
      </c>
      <c r="D83" t="s">
        <v>311</v>
      </c>
      <c r="E83">
        <v>3675</v>
      </c>
    </row>
    <row r="84" spans="1:9" x14ac:dyDescent="0.35">
      <c r="A84" t="s">
        <v>313</v>
      </c>
      <c r="B84">
        <v>14</v>
      </c>
      <c r="C84" t="s">
        <v>327</v>
      </c>
      <c r="D84" t="s">
        <v>311</v>
      </c>
      <c r="E84">
        <v>3665.0250000000001</v>
      </c>
    </row>
    <row r="85" spans="1:9" x14ac:dyDescent="0.35">
      <c r="A85" t="s">
        <v>271</v>
      </c>
      <c r="B85">
        <v>2</v>
      </c>
      <c r="C85" t="s">
        <v>327</v>
      </c>
      <c r="D85" t="s">
        <v>272</v>
      </c>
      <c r="E85">
        <v>4.173</v>
      </c>
      <c r="F85" s="9">
        <f>AVERAGE(E85:E94)</f>
        <v>25.09355</v>
      </c>
      <c r="G85" s="9">
        <f>MEDIAN(E85:E94)</f>
        <v>16.775500000000001</v>
      </c>
      <c r="H85" s="9">
        <f>_xlfn.STDEV.S(E85:E94)</f>
        <v>24.024631553944339</v>
      </c>
      <c r="I85">
        <f>COUNT(E85:E94)</f>
        <v>10</v>
      </c>
    </row>
    <row r="86" spans="1:9" x14ac:dyDescent="0.35">
      <c r="A86" t="s">
        <v>342</v>
      </c>
      <c r="B86">
        <v>2</v>
      </c>
      <c r="C86" t="s">
        <v>327</v>
      </c>
      <c r="D86" t="s">
        <v>272</v>
      </c>
      <c r="E86">
        <v>10.571999999999999</v>
      </c>
    </row>
    <row r="87" spans="1:9" x14ac:dyDescent="0.35">
      <c r="A87" t="s">
        <v>273</v>
      </c>
      <c r="B87">
        <v>2</v>
      </c>
      <c r="C87" t="s">
        <v>327</v>
      </c>
      <c r="D87" t="s">
        <v>272</v>
      </c>
      <c r="E87">
        <v>30.676000000000002</v>
      </c>
    </row>
    <row r="88" spans="1:9" x14ac:dyDescent="0.35">
      <c r="A88" t="s">
        <v>274</v>
      </c>
      <c r="B88">
        <v>2</v>
      </c>
      <c r="C88" t="s">
        <v>327</v>
      </c>
      <c r="D88" t="s">
        <v>272</v>
      </c>
      <c r="E88">
        <v>7.3825000000000003</v>
      </c>
    </row>
    <row r="89" spans="1:9" x14ac:dyDescent="0.35">
      <c r="A89" t="s">
        <v>275</v>
      </c>
      <c r="B89">
        <v>2</v>
      </c>
      <c r="C89" t="s">
        <v>327</v>
      </c>
      <c r="D89" t="s">
        <v>272</v>
      </c>
      <c r="E89">
        <v>5.2445000000000004</v>
      </c>
    </row>
    <row r="90" spans="1:9" x14ac:dyDescent="0.35">
      <c r="A90" t="s">
        <v>276</v>
      </c>
      <c r="B90">
        <v>2</v>
      </c>
      <c r="C90" t="s">
        <v>327</v>
      </c>
      <c r="D90" t="s">
        <v>272</v>
      </c>
      <c r="E90">
        <v>2.6989999999999998</v>
      </c>
    </row>
    <row r="91" spans="1:9" x14ac:dyDescent="0.35">
      <c r="A91" t="s">
        <v>277</v>
      </c>
      <c r="B91">
        <v>2</v>
      </c>
      <c r="C91" t="s">
        <v>327</v>
      </c>
      <c r="D91" t="s">
        <v>272</v>
      </c>
      <c r="E91">
        <v>22.978999999999999</v>
      </c>
    </row>
    <row r="92" spans="1:9" x14ac:dyDescent="0.35">
      <c r="A92" t="s">
        <v>279</v>
      </c>
      <c r="B92">
        <v>2</v>
      </c>
      <c r="C92" t="s">
        <v>327</v>
      </c>
      <c r="D92" t="s">
        <v>272</v>
      </c>
      <c r="E92">
        <v>44.509500000000003</v>
      </c>
    </row>
    <row r="93" spans="1:9" x14ac:dyDescent="0.35">
      <c r="A93" t="s">
        <v>508</v>
      </c>
      <c r="B93">
        <v>2</v>
      </c>
      <c r="C93" t="s">
        <v>327</v>
      </c>
      <c r="D93" t="s">
        <v>272</v>
      </c>
      <c r="E93">
        <v>73.5</v>
      </c>
    </row>
    <row r="94" spans="1:9" x14ac:dyDescent="0.35">
      <c r="A94" t="s">
        <v>278</v>
      </c>
      <c r="B94">
        <v>2</v>
      </c>
      <c r="C94" t="s">
        <v>327</v>
      </c>
      <c r="D94" t="s">
        <v>272</v>
      </c>
      <c r="E94">
        <v>49.199999999999996</v>
      </c>
    </row>
    <row r="95" spans="1:9" x14ac:dyDescent="0.35">
      <c r="A95" t="s">
        <v>321</v>
      </c>
      <c r="B95">
        <v>21</v>
      </c>
      <c r="C95" t="s">
        <v>327</v>
      </c>
      <c r="D95" t="s">
        <v>319</v>
      </c>
      <c r="E95">
        <v>473.77499999999998</v>
      </c>
      <c r="F95" s="9">
        <f>AVERAGE(E95:E104)</f>
        <v>721.36950000000002</v>
      </c>
      <c r="G95" s="9">
        <f>MEDIAN(E95:E104)</f>
        <v>493.78499999999997</v>
      </c>
      <c r="H95" s="9">
        <f>_xlfn.STDEV.S(E95:E104)</f>
        <v>716.70923600102071</v>
      </c>
      <c r="I95">
        <f>COUNT(E95:E103)</f>
        <v>9</v>
      </c>
    </row>
    <row r="96" spans="1:9" x14ac:dyDescent="0.35">
      <c r="A96" t="s">
        <v>322</v>
      </c>
      <c r="B96">
        <v>21</v>
      </c>
      <c r="C96" t="s">
        <v>327</v>
      </c>
      <c r="D96" t="s">
        <v>319</v>
      </c>
      <c r="E96">
        <v>921.39999999999986</v>
      </c>
    </row>
    <row r="97" spans="1:9" x14ac:dyDescent="0.35">
      <c r="A97" t="s">
        <v>344</v>
      </c>
      <c r="B97">
        <v>21</v>
      </c>
      <c r="C97" t="s">
        <v>327</v>
      </c>
      <c r="D97" t="s">
        <v>319</v>
      </c>
      <c r="E97">
        <v>135.35</v>
      </c>
    </row>
    <row r="98" spans="1:9" x14ac:dyDescent="0.35">
      <c r="A98" t="s">
        <v>323</v>
      </c>
      <c r="B98">
        <v>21</v>
      </c>
      <c r="C98" t="s">
        <v>327</v>
      </c>
      <c r="D98" t="s">
        <v>319</v>
      </c>
      <c r="E98">
        <v>843.3</v>
      </c>
    </row>
    <row r="99" spans="1:9" x14ac:dyDescent="0.35">
      <c r="A99" t="s">
        <v>345</v>
      </c>
      <c r="B99">
        <v>21</v>
      </c>
      <c r="C99" t="s">
        <v>327</v>
      </c>
      <c r="D99" t="s">
        <v>319</v>
      </c>
      <c r="E99">
        <v>131.47499999999999</v>
      </c>
    </row>
    <row r="100" spans="1:9" x14ac:dyDescent="0.35">
      <c r="A100" t="s">
        <v>346</v>
      </c>
      <c r="B100">
        <v>21</v>
      </c>
      <c r="C100" t="s">
        <v>327</v>
      </c>
      <c r="D100" t="s">
        <v>319</v>
      </c>
      <c r="E100">
        <v>337.75000000000006</v>
      </c>
    </row>
    <row r="101" spans="1:9" x14ac:dyDescent="0.35">
      <c r="A101" t="s">
        <v>318</v>
      </c>
      <c r="B101">
        <v>21</v>
      </c>
      <c r="C101" t="s">
        <v>327</v>
      </c>
      <c r="D101" t="s">
        <v>319</v>
      </c>
      <c r="E101">
        <v>2608.5499999999997</v>
      </c>
    </row>
    <row r="102" spans="1:9" x14ac:dyDescent="0.35">
      <c r="A102" t="s">
        <v>343</v>
      </c>
      <c r="B102">
        <v>21</v>
      </c>
      <c r="C102" t="s">
        <v>327</v>
      </c>
      <c r="D102" t="s">
        <v>319</v>
      </c>
      <c r="E102">
        <v>774.52499999999998</v>
      </c>
    </row>
    <row r="103" spans="1:9" x14ac:dyDescent="0.35">
      <c r="A103" t="s">
        <v>320</v>
      </c>
      <c r="B103">
        <v>21</v>
      </c>
      <c r="C103" t="s">
        <v>327</v>
      </c>
      <c r="D103" t="s">
        <v>319</v>
      </c>
      <c r="E103">
        <v>508.67500000000001</v>
      </c>
    </row>
    <row r="104" spans="1:9" x14ac:dyDescent="0.35">
      <c r="A104" t="s">
        <v>280</v>
      </c>
      <c r="B104">
        <v>4</v>
      </c>
      <c r="C104" t="s">
        <v>327</v>
      </c>
      <c r="D104" t="s">
        <v>281</v>
      </c>
      <c r="E104">
        <v>478.89499999999998</v>
      </c>
      <c r="F104" s="9">
        <f>AVERAGE(E104:E113)</f>
        <v>558.06999999999994</v>
      </c>
      <c r="G104" s="9">
        <f>MEDIAN(E104:E113)</f>
        <v>577.18999999999994</v>
      </c>
      <c r="H104" s="9">
        <f>_xlfn.STDEV.S(E104:E113)</f>
        <v>352.33877542312399</v>
      </c>
      <c r="I104">
        <f>COUNT(E104:E112)</f>
        <v>9</v>
      </c>
    </row>
    <row r="105" spans="1:9" x14ac:dyDescent="0.35">
      <c r="A105" t="s">
        <v>282</v>
      </c>
      <c r="B105">
        <v>4</v>
      </c>
      <c r="C105" t="s">
        <v>327</v>
      </c>
      <c r="D105" t="s">
        <v>281</v>
      </c>
      <c r="E105">
        <v>72.394999999999996</v>
      </c>
    </row>
    <row r="106" spans="1:9" x14ac:dyDescent="0.35">
      <c r="A106" t="s">
        <v>283</v>
      </c>
      <c r="B106">
        <v>4</v>
      </c>
      <c r="C106" t="s">
        <v>327</v>
      </c>
      <c r="D106" t="s">
        <v>281</v>
      </c>
      <c r="E106">
        <v>293.53499999999997</v>
      </c>
    </row>
    <row r="107" spans="1:9" x14ac:dyDescent="0.35">
      <c r="A107" t="s">
        <v>284</v>
      </c>
      <c r="B107">
        <v>4</v>
      </c>
      <c r="C107" t="s">
        <v>327</v>
      </c>
      <c r="D107" t="s">
        <v>281</v>
      </c>
      <c r="E107">
        <v>577.75999999999988</v>
      </c>
    </row>
    <row r="108" spans="1:9" x14ac:dyDescent="0.35">
      <c r="A108" t="s">
        <v>285</v>
      </c>
      <c r="B108">
        <v>4</v>
      </c>
      <c r="C108" t="s">
        <v>327</v>
      </c>
      <c r="D108" t="s">
        <v>281</v>
      </c>
      <c r="E108">
        <v>1092.1499999999999</v>
      </c>
    </row>
    <row r="109" spans="1:9" x14ac:dyDescent="0.35">
      <c r="A109" t="s">
        <v>286</v>
      </c>
      <c r="B109">
        <v>4</v>
      </c>
      <c r="C109" t="s">
        <v>327</v>
      </c>
      <c r="D109" t="s">
        <v>281</v>
      </c>
      <c r="E109">
        <v>576.62</v>
      </c>
    </row>
    <row r="110" spans="1:9" x14ac:dyDescent="0.35">
      <c r="A110" t="s">
        <v>287</v>
      </c>
      <c r="B110">
        <v>4</v>
      </c>
      <c r="C110" t="s">
        <v>327</v>
      </c>
      <c r="D110" t="s">
        <v>281</v>
      </c>
      <c r="E110">
        <v>628.37</v>
      </c>
    </row>
    <row r="111" spans="1:9" x14ac:dyDescent="0.35">
      <c r="A111" t="s">
        <v>288</v>
      </c>
      <c r="B111">
        <v>4</v>
      </c>
      <c r="C111" t="s">
        <v>327</v>
      </c>
      <c r="D111" t="s">
        <v>281</v>
      </c>
      <c r="E111">
        <v>84.34</v>
      </c>
    </row>
    <row r="112" spans="1:9" x14ac:dyDescent="0.35">
      <c r="A112" t="s">
        <v>289</v>
      </c>
      <c r="B112">
        <v>4</v>
      </c>
      <c r="C112" t="s">
        <v>327</v>
      </c>
      <c r="D112" t="s">
        <v>281</v>
      </c>
      <c r="E112">
        <v>1077.6499999999999</v>
      </c>
    </row>
    <row r="113" spans="1:9" x14ac:dyDescent="0.35">
      <c r="A113" t="s">
        <v>290</v>
      </c>
      <c r="B113">
        <v>7</v>
      </c>
      <c r="C113" t="s">
        <v>327</v>
      </c>
      <c r="D113" t="s">
        <v>291</v>
      </c>
      <c r="E113">
        <v>698.9849999999999</v>
      </c>
      <c r="F113" s="9">
        <f>AVERAGE(E113:E122)</f>
        <v>888.12249999999983</v>
      </c>
      <c r="G113" s="9">
        <f>MEDIAN(E113:E122)</f>
        <v>849.38749999999993</v>
      </c>
      <c r="H113" s="9">
        <f>_xlfn.STDEV.S(E113:E122)</f>
        <v>430.63207935319411</v>
      </c>
      <c r="I113">
        <f>COUNT(E113:E122)</f>
        <v>10</v>
      </c>
    </row>
    <row r="114" spans="1:9" x14ac:dyDescent="0.35">
      <c r="A114" t="s">
        <v>292</v>
      </c>
      <c r="B114">
        <v>7</v>
      </c>
      <c r="C114" t="s">
        <v>327</v>
      </c>
      <c r="D114" t="s">
        <v>291</v>
      </c>
      <c r="E114">
        <v>605.6149999999999</v>
      </c>
    </row>
    <row r="115" spans="1:9" x14ac:dyDescent="0.35">
      <c r="A115" t="s">
        <v>293</v>
      </c>
      <c r="B115">
        <v>7</v>
      </c>
      <c r="C115" t="s">
        <v>327</v>
      </c>
      <c r="D115" t="s">
        <v>291</v>
      </c>
      <c r="E115">
        <v>560.61500000000001</v>
      </c>
    </row>
    <row r="116" spans="1:9" x14ac:dyDescent="0.35">
      <c r="A116" t="s">
        <v>295</v>
      </c>
      <c r="B116">
        <v>7</v>
      </c>
      <c r="C116" t="s">
        <v>327</v>
      </c>
      <c r="D116" t="s">
        <v>291</v>
      </c>
      <c r="E116">
        <v>1389.9299999999998</v>
      </c>
    </row>
    <row r="117" spans="1:9" x14ac:dyDescent="0.35">
      <c r="A117" t="s">
        <v>296</v>
      </c>
      <c r="B117">
        <v>7</v>
      </c>
      <c r="C117" t="s">
        <v>327</v>
      </c>
      <c r="D117" t="s">
        <v>291</v>
      </c>
      <c r="E117">
        <v>1317.8299999999997</v>
      </c>
    </row>
    <row r="118" spans="1:9" x14ac:dyDescent="0.35">
      <c r="A118" t="s">
        <v>297</v>
      </c>
      <c r="B118">
        <v>7</v>
      </c>
      <c r="C118" t="s">
        <v>327</v>
      </c>
      <c r="D118" t="s">
        <v>291</v>
      </c>
      <c r="E118">
        <v>1058.4199999999998</v>
      </c>
    </row>
    <row r="119" spans="1:9" x14ac:dyDescent="0.35">
      <c r="A119" t="s">
        <v>509</v>
      </c>
      <c r="B119">
        <v>7</v>
      </c>
      <c r="C119" t="s">
        <v>327</v>
      </c>
      <c r="D119" t="s">
        <v>291</v>
      </c>
      <c r="E119">
        <v>1470</v>
      </c>
    </row>
    <row r="120" spans="1:9" x14ac:dyDescent="0.35">
      <c r="A120" t="s">
        <v>298</v>
      </c>
      <c r="B120">
        <v>7</v>
      </c>
      <c r="C120" t="s">
        <v>327</v>
      </c>
      <c r="D120" t="s">
        <v>291</v>
      </c>
      <c r="E120">
        <v>648.30999999999983</v>
      </c>
    </row>
    <row r="121" spans="1:9" x14ac:dyDescent="0.35">
      <c r="A121" t="s">
        <v>299</v>
      </c>
      <c r="B121">
        <v>7</v>
      </c>
      <c r="C121" t="s">
        <v>327</v>
      </c>
      <c r="D121" t="s">
        <v>291</v>
      </c>
      <c r="E121">
        <v>999.79</v>
      </c>
    </row>
    <row r="122" spans="1:9" x14ac:dyDescent="0.35">
      <c r="A122" t="s">
        <v>294</v>
      </c>
      <c r="B122">
        <v>7</v>
      </c>
      <c r="C122" t="s">
        <v>327</v>
      </c>
      <c r="D122" t="s">
        <v>291</v>
      </c>
      <c r="E122">
        <v>131.72999999999999</v>
      </c>
    </row>
    <row r="123" spans="1:9" x14ac:dyDescent="0.35">
      <c r="A123" t="s">
        <v>248</v>
      </c>
      <c r="B123">
        <v>11</v>
      </c>
      <c r="C123" t="s">
        <v>326</v>
      </c>
      <c r="D123" t="s">
        <v>249</v>
      </c>
      <c r="E123">
        <v>9.0225000000000009</v>
      </c>
      <c r="F123" s="9">
        <f>AVERAGE(E123:E132)</f>
        <v>36.407849999999996</v>
      </c>
      <c r="G123" s="9">
        <f>MEDIAN(E123:E132)</f>
        <v>23.673999999999999</v>
      </c>
      <c r="H123" s="9">
        <f>_xlfn.STDEV.S(E123:E132)</f>
        <v>40.947051994720361</v>
      </c>
      <c r="I123">
        <f>COUNT(E123:E130)</f>
        <v>8</v>
      </c>
    </row>
    <row r="124" spans="1:9" x14ac:dyDescent="0.35">
      <c r="A124" t="s">
        <v>250</v>
      </c>
      <c r="B124">
        <v>11</v>
      </c>
      <c r="C124" t="s">
        <v>326</v>
      </c>
      <c r="D124" t="s">
        <v>249</v>
      </c>
      <c r="E124">
        <v>1.1455000000000002</v>
      </c>
    </row>
    <row r="125" spans="1:9" x14ac:dyDescent="0.35">
      <c r="A125" t="s">
        <v>251</v>
      </c>
      <c r="B125">
        <v>11</v>
      </c>
      <c r="C125" t="s">
        <v>326</v>
      </c>
      <c r="D125" t="s">
        <v>249</v>
      </c>
      <c r="E125">
        <v>52.127499999999998</v>
      </c>
    </row>
    <row r="126" spans="1:9" x14ac:dyDescent="0.35">
      <c r="A126" t="s">
        <v>253</v>
      </c>
      <c r="B126">
        <v>11</v>
      </c>
      <c r="C126" t="s">
        <v>326</v>
      </c>
      <c r="D126" t="s">
        <v>249</v>
      </c>
      <c r="E126">
        <v>18.849</v>
      </c>
    </row>
    <row r="127" spans="1:9" x14ac:dyDescent="0.35">
      <c r="A127" t="s">
        <v>254</v>
      </c>
      <c r="B127">
        <v>11</v>
      </c>
      <c r="C127" t="s">
        <v>326</v>
      </c>
      <c r="D127" t="s">
        <v>249</v>
      </c>
      <c r="E127">
        <v>60.217999999999996</v>
      </c>
    </row>
    <row r="128" spans="1:9" x14ac:dyDescent="0.35">
      <c r="A128" t="s">
        <v>255</v>
      </c>
      <c r="B128">
        <v>11</v>
      </c>
      <c r="C128" t="s">
        <v>326</v>
      </c>
      <c r="D128" t="s">
        <v>249</v>
      </c>
      <c r="E128">
        <v>3.1360000000000001</v>
      </c>
    </row>
    <row r="129" spans="1:9" x14ac:dyDescent="0.35">
      <c r="A129" t="s">
        <v>256</v>
      </c>
      <c r="B129">
        <v>11</v>
      </c>
      <c r="C129" t="s">
        <v>326</v>
      </c>
      <c r="D129" t="s">
        <v>249</v>
      </c>
      <c r="E129">
        <v>0.27200000000000002</v>
      </c>
    </row>
    <row r="130" spans="1:9" x14ac:dyDescent="0.35">
      <c r="A130" t="s">
        <v>252</v>
      </c>
      <c r="B130">
        <v>11</v>
      </c>
      <c r="C130" t="s">
        <v>326</v>
      </c>
      <c r="D130" t="s">
        <v>249</v>
      </c>
      <c r="E130">
        <v>131.02499999999998</v>
      </c>
    </row>
    <row r="131" spans="1:9" x14ac:dyDescent="0.35">
      <c r="A131" t="s">
        <v>257</v>
      </c>
      <c r="B131">
        <v>14</v>
      </c>
      <c r="C131" t="s">
        <v>326</v>
      </c>
      <c r="D131" t="s">
        <v>258</v>
      </c>
      <c r="E131">
        <v>59.783999999999999</v>
      </c>
      <c r="F131" s="9">
        <f>AVERAGE(E131:E140)</f>
        <v>14.976249999999999</v>
      </c>
      <c r="G131" s="9">
        <f>MEDIAN(E131:E140)</f>
        <v>8.6530000000000005</v>
      </c>
      <c r="H131" s="9">
        <f>_xlfn.STDEV.S(E131:E140)</f>
        <v>19.241428032662</v>
      </c>
      <c r="I131">
        <f>COUNT(E131:E139)</f>
        <v>9</v>
      </c>
    </row>
    <row r="132" spans="1:9" x14ac:dyDescent="0.35">
      <c r="A132" t="s">
        <v>259</v>
      </c>
      <c r="B132">
        <v>14</v>
      </c>
      <c r="C132" t="s">
        <v>326</v>
      </c>
      <c r="D132" t="s">
        <v>258</v>
      </c>
      <c r="E132">
        <v>28.499000000000002</v>
      </c>
    </row>
    <row r="133" spans="1:9" x14ac:dyDescent="0.35">
      <c r="A133" t="s">
        <v>260</v>
      </c>
      <c r="B133">
        <v>14</v>
      </c>
      <c r="C133" t="s">
        <v>326</v>
      </c>
      <c r="D133" t="s">
        <v>258</v>
      </c>
      <c r="E133">
        <v>2.282</v>
      </c>
    </row>
    <row r="134" spans="1:9" x14ac:dyDescent="0.35">
      <c r="A134" t="s">
        <v>261</v>
      </c>
      <c r="B134">
        <v>14</v>
      </c>
      <c r="C134" t="s">
        <v>326</v>
      </c>
      <c r="D134" t="s">
        <v>258</v>
      </c>
      <c r="E134">
        <v>1.175</v>
      </c>
    </row>
    <row r="135" spans="1:9" x14ac:dyDescent="0.35">
      <c r="A135" t="s">
        <v>262</v>
      </c>
      <c r="B135">
        <v>14</v>
      </c>
      <c r="C135" t="s">
        <v>326</v>
      </c>
      <c r="D135" t="s">
        <v>258</v>
      </c>
      <c r="E135">
        <v>0.27200000000000002</v>
      </c>
    </row>
    <row r="136" spans="1:9" x14ac:dyDescent="0.35">
      <c r="A136" t="s">
        <v>263</v>
      </c>
      <c r="B136">
        <v>14</v>
      </c>
      <c r="C136" t="s">
        <v>326</v>
      </c>
      <c r="D136" t="s">
        <v>258</v>
      </c>
      <c r="E136">
        <v>15.327500000000001</v>
      </c>
    </row>
    <row r="137" spans="1:9" x14ac:dyDescent="0.35">
      <c r="A137" t="s">
        <v>337</v>
      </c>
      <c r="B137">
        <v>14</v>
      </c>
      <c r="C137" t="s">
        <v>326</v>
      </c>
      <c r="D137" t="s">
        <v>258</v>
      </c>
      <c r="E137">
        <v>0.27200000000000002</v>
      </c>
    </row>
    <row r="138" spans="1:9" x14ac:dyDescent="0.35">
      <c r="A138" t="s">
        <v>264</v>
      </c>
      <c r="B138">
        <v>14</v>
      </c>
      <c r="C138" t="s">
        <v>326</v>
      </c>
      <c r="D138" t="s">
        <v>258</v>
      </c>
      <c r="E138">
        <v>26.855</v>
      </c>
    </row>
    <row r="139" spans="1:9" x14ac:dyDescent="0.35">
      <c r="A139" t="s">
        <v>265</v>
      </c>
      <c r="B139">
        <v>14</v>
      </c>
      <c r="C139" t="s">
        <v>326</v>
      </c>
      <c r="D139" t="s">
        <v>258</v>
      </c>
      <c r="E139">
        <v>15.024000000000001</v>
      </c>
    </row>
    <row r="140" spans="1:9" x14ac:dyDescent="0.35">
      <c r="A140" t="s">
        <v>219</v>
      </c>
      <c r="B140">
        <v>2</v>
      </c>
      <c r="C140" t="s">
        <v>326</v>
      </c>
      <c r="D140" t="s">
        <v>220</v>
      </c>
      <c r="E140">
        <v>0.27200000000000002</v>
      </c>
      <c r="F140" s="9">
        <f>AVERAGE(E140:E149)</f>
        <v>0.99340000000000006</v>
      </c>
      <c r="G140" s="9">
        <f>MEDIAN(E140:E149)</f>
        <v>0.27200000000000002</v>
      </c>
      <c r="H140" s="9">
        <f>_xlfn.STDEV.S(E140:E149)</f>
        <v>1.9576961630106615</v>
      </c>
      <c r="I140">
        <f>COUNT(E140:E149)</f>
        <v>10</v>
      </c>
    </row>
    <row r="141" spans="1:9" x14ac:dyDescent="0.35">
      <c r="A141" t="s">
        <v>221</v>
      </c>
      <c r="B141">
        <v>2</v>
      </c>
      <c r="C141" t="s">
        <v>326</v>
      </c>
      <c r="D141" t="s">
        <v>220</v>
      </c>
      <c r="E141">
        <v>1.264</v>
      </c>
    </row>
    <row r="142" spans="1:9" x14ac:dyDescent="0.35">
      <c r="A142" t="s">
        <v>335</v>
      </c>
      <c r="B142">
        <v>2</v>
      </c>
      <c r="C142" t="s">
        <v>326</v>
      </c>
      <c r="D142" t="s">
        <v>220</v>
      </c>
      <c r="E142">
        <v>0.27200000000000002</v>
      </c>
    </row>
    <row r="143" spans="1:9" x14ac:dyDescent="0.35">
      <c r="A143" t="s">
        <v>222</v>
      </c>
      <c r="B143">
        <v>2</v>
      </c>
      <c r="C143" t="s">
        <v>326</v>
      </c>
      <c r="D143" t="s">
        <v>220</v>
      </c>
      <c r="E143">
        <v>0.27200000000000002</v>
      </c>
    </row>
    <row r="144" spans="1:9" x14ac:dyDescent="0.35">
      <c r="A144" t="s">
        <v>223</v>
      </c>
      <c r="B144">
        <v>2</v>
      </c>
      <c r="C144" t="s">
        <v>326</v>
      </c>
      <c r="D144" t="s">
        <v>220</v>
      </c>
      <c r="E144">
        <v>0.27200000000000002</v>
      </c>
    </row>
    <row r="145" spans="1:9" x14ac:dyDescent="0.35">
      <c r="A145" t="s">
        <v>224</v>
      </c>
      <c r="B145">
        <v>2</v>
      </c>
      <c r="C145" t="s">
        <v>326</v>
      </c>
      <c r="D145" t="s">
        <v>220</v>
      </c>
      <c r="E145">
        <v>0.27200000000000002</v>
      </c>
    </row>
    <row r="146" spans="1:9" x14ac:dyDescent="0.35">
      <c r="A146" t="s">
        <v>225</v>
      </c>
      <c r="B146">
        <v>2</v>
      </c>
      <c r="C146" t="s">
        <v>326</v>
      </c>
      <c r="D146" t="s">
        <v>220</v>
      </c>
      <c r="E146">
        <v>6.4939999999999998</v>
      </c>
    </row>
    <row r="147" spans="1:9" x14ac:dyDescent="0.35">
      <c r="A147" t="s">
        <v>226</v>
      </c>
      <c r="B147">
        <v>2</v>
      </c>
      <c r="C147" t="s">
        <v>326</v>
      </c>
      <c r="D147" t="s">
        <v>220</v>
      </c>
      <c r="E147">
        <v>0.27200000000000002</v>
      </c>
    </row>
    <row r="148" spans="1:9" x14ac:dyDescent="0.35">
      <c r="A148" t="s">
        <v>227</v>
      </c>
      <c r="B148">
        <v>2</v>
      </c>
      <c r="C148" t="s">
        <v>326</v>
      </c>
      <c r="D148" t="s">
        <v>220</v>
      </c>
      <c r="E148">
        <v>0.27200000000000002</v>
      </c>
    </row>
    <row r="149" spans="1:9" x14ac:dyDescent="0.35">
      <c r="A149" t="s">
        <v>228</v>
      </c>
      <c r="B149">
        <v>2</v>
      </c>
      <c r="C149" t="s">
        <v>326</v>
      </c>
      <c r="D149" t="s">
        <v>220</v>
      </c>
      <c r="E149">
        <v>0.27200000000000002</v>
      </c>
    </row>
    <row r="150" spans="1:9" x14ac:dyDescent="0.35">
      <c r="A150" t="s">
        <v>338</v>
      </c>
      <c r="B150">
        <v>21</v>
      </c>
      <c r="C150" t="s">
        <v>326</v>
      </c>
      <c r="D150" t="s">
        <v>267</v>
      </c>
      <c r="E150">
        <v>9.027000000000001</v>
      </c>
      <c r="F150" s="9">
        <f>AVERAGE(E150:E157)</f>
        <v>30.295312499999998</v>
      </c>
      <c r="G150" s="9">
        <f>MEDIAN(E150:E157)</f>
        <v>26.405999999999999</v>
      </c>
      <c r="H150" s="9">
        <f>_xlfn.STDEV.S(E150:E157)</f>
        <v>23.041715455633788</v>
      </c>
      <c r="I150">
        <f>COUNT(E150:E157)</f>
        <v>8</v>
      </c>
    </row>
    <row r="151" spans="1:9" x14ac:dyDescent="0.35">
      <c r="A151" t="s">
        <v>266</v>
      </c>
      <c r="B151">
        <v>21</v>
      </c>
      <c r="C151" t="s">
        <v>326</v>
      </c>
      <c r="D151" t="s">
        <v>267</v>
      </c>
      <c r="E151">
        <v>16.053999999999998</v>
      </c>
    </row>
    <row r="152" spans="1:9" x14ac:dyDescent="0.35">
      <c r="A152" t="s">
        <v>268</v>
      </c>
      <c r="B152">
        <v>21</v>
      </c>
      <c r="C152" t="s">
        <v>326</v>
      </c>
      <c r="D152" t="s">
        <v>267</v>
      </c>
      <c r="E152">
        <v>65.160499999999999</v>
      </c>
    </row>
    <row r="153" spans="1:9" x14ac:dyDescent="0.35">
      <c r="A153" t="s">
        <v>339</v>
      </c>
      <c r="B153">
        <v>21</v>
      </c>
      <c r="C153" t="s">
        <v>326</v>
      </c>
      <c r="D153" t="s">
        <v>267</v>
      </c>
      <c r="E153">
        <v>36.757999999999996</v>
      </c>
    </row>
    <row r="154" spans="1:9" x14ac:dyDescent="0.35">
      <c r="A154" t="s">
        <v>269</v>
      </c>
      <c r="B154">
        <v>21</v>
      </c>
      <c r="C154" t="s">
        <v>326</v>
      </c>
      <c r="D154" t="s">
        <v>267</v>
      </c>
      <c r="E154">
        <v>46.746499999999997</v>
      </c>
    </row>
    <row r="155" spans="1:9" x14ac:dyDescent="0.35">
      <c r="A155" t="s">
        <v>340</v>
      </c>
      <c r="B155">
        <v>21</v>
      </c>
      <c r="C155" t="s">
        <v>326</v>
      </c>
      <c r="D155" t="s">
        <v>267</v>
      </c>
      <c r="E155">
        <v>52.939</v>
      </c>
    </row>
    <row r="156" spans="1:9" x14ac:dyDescent="0.35">
      <c r="A156" t="s">
        <v>270</v>
      </c>
      <c r="B156">
        <v>21</v>
      </c>
      <c r="C156" t="s">
        <v>326</v>
      </c>
      <c r="D156" t="s">
        <v>267</v>
      </c>
      <c r="E156">
        <v>10.285</v>
      </c>
    </row>
    <row r="157" spans="1:9" x14ac:dyDescent="0.35">
      <c r="A157" t="s">
        <v>341</v>
      </c>
      <c r="B157">
        <v>21</v>
      </c>
      <c r="C157" t="s">
        <v>326</v>
      </c>
      <c r="D157" t="s">
        <v>267</v>
      </c>
      <c r="E157">
        <v>5.3925000000000001</v>
      </c>
    </row>
    <row r="158" spans="1:9" x14ac:dyDescent="0.35">
      <c r="A158" t="s">
        <v>229</v>
      </c>
      <c r="B158">
        <v>4</v>
      </c>
      <c r="C158" t="s">
        <v>326</v>
      </c>
      <c r="D158" t="s">
        <v>230</v>
      </c>
      <c r="E158">
        <v>1.016</v>
      </c>
      <c r="F158" s="9">
        <f>AVERAGE(E158:E167)</f>
        <v>11.192550000000001</v>
      </c>
      <c r="G158" s="9">
        <f>MEDIAN(E158:E167)</f>
        <v>1.3280000000000001</v>
      </c>
      <c r="H158" s="9">
        <f>_xlfn.STDEV.S(E158:E167)</f>
        <v>18.894095611313194</v>
      </c>
      <c r="I158">
        <f>COUNT(E158:E167)</f>
        <v>10</v>
      </c>
    </row>
    <row r="159" spans="1:9" x14ac:dyDescent="0.35">
      <c r="A159" t="s">
        <v>231</v>
      </c>
      <c r="B159">
        <v>4</v>
      </c>
      <c r="C159" t="s">
        <v>326</v>
      </c>
      <c r="D159" t="s">
        <v>230</v>
      </c>
      <c r="E159">
        <v>16.207000000000001</v>
      </c>
    </row>
    <row r="160" spans="1:9" x14ac:dyDescent="0.35">
      <c r="A160" t="s">
        <v>232</v>
      </c>
      <c r="B160">
        <v>4</v>
      </c>
      <c r="C160" t="s">
        <v>326</v>
      </c>
      <c r="D160" t="s">
        <v>230</v>
      </c>
      <c r="E160">
        <v>1.6400000000000001</v>
      </c>
    </row>
    <row r="161" spans="1:9" x14ac:dyDescent="0.35">
      <c r="A161" t="s">
        <v>233</v>
      </c>
      <c r="B161">
        <v>4</v>
      </c>
      <c r="C161" t="s">
        <v>326</v>
      </c>
      <c r="D161" t="s">
        <v>230</v>
      </c>
      <c r="E161">
        <v>0.747</v>
      </c>
    </row>
    <row r="162" spans="1:9" x14ac:dyDescent="0.35">
      <c r="A162" t="s">
        <v>234</v>
      </c>
      <c r="B162">
        <v>4</v>
      </c>
      <c r="C162" t="s">
        <v>326</v>
      </c>
      <c r="D162" t="s">
        <v>230</v>
      </c>
      <c r="E162">
        <v>0.27200000000000002</v>
      </c>
    </row>
    <row r="163" spans="1:9" x14ac:dyDescent="0.35">
      <c r="A163" t="s">
        <v>235</v>
      </c>
      <c r="B163">
        <v>4</v>
      </c>
      <c r="C163" t="s">
        <v>326</v>
      </c>
      <c r="D163" t="s">
        <v>230</v>
      </c>
      <c r="E163">
        <v>15.6995</v>
      </c>
    </row>
    <row r="164" spans="1:9" x14ac:dyDescent="0.35">
      <c r="A164" t="s">
        <v>236</v>
      </c>
      <c r="B164">
        <v>4</v>
      </c>
      <c r="C164" t="s">
        <v>326</v>
      </c>
      <c r="D164" t="s">
        <v>230</v>
      </c>
      <c r="E164">
        <v>0.42599999999999999</v>
      </c>
    </row>
    <row r="165" spans="1:9" x14ac:dyDescent="0.35">
      <c r="A165" t="s">
        <v>237</v>
      </c>
      <c r="B165">
        <v>4</v>
      </c>
      <c r="C165" t="s">
        <v>326</v>
      </c>
      <c r="D165" t="s">
        <v>230</v>
      </c>
      <c r="E165">
        <v>0.85299999999999998</v>
      </c>
    </row>
    <row r="166" spans="1:9" x14ac:dyDescent="0.35">
      <c r="A166" t="s">
        <v>238</v>
      </c>
      <c r="B166">
        <v>4</v>
      </c>
      <c r="C166" t="s">
        <v>326</v>
      </c>
      <c r="D166" t="s">
        <v>230</v>
      </c>
      <c r="E166">
        <v>61.342500000000001</v>
      </c>
    </row>
    <row r="167" spans="1:9" x14ac:dyDescent="0.35">
      <c r="A167" t="s">
        <v>336</v>
      </c>
      <c r="B167">
        <v>4</v>
      </c>
      <c r="C167" t="s">
        <v>326</v>
      </c>
      <c r="D167" t="s">
        <v>230</v>
      </c>
      <c r="E167">
        <v>13.7225</v>
      </c>
    </row>
    <row r="168" spans="1:9" x14ac:dyDescent="0.35">
      <c r="A168" t="s">
        <v>239</v>
      </c>
      <c r="B168">
        <v>7</v>
      </c>
      <c r="C168" t="s">
        <v>326</v>
      </c>
      <c r="D168" t="s">
        <v>240</v>
      </c>
      <c r="E168">
        <v>41.466999999999999</v>
      </c>
      <c r="F168" s="9">
        <f>AVERAGE(E168:E177)</f>
        <v>15.091750000000003</v>
      </c>
      <c r="G168" s="9">
        <f>MEDIAN(E168:E177)</f>
        <v>3.1934999999999998</v>
      </c>
      <c r="H168" s="9">
        <f>_xlfn.STDEV.S(E168:E177)</f>
        <v>21.692129420269325</v>
      </c>
      <c r="I168">
        <f>COUNT(E168:E177)</f>
        <v>8</v>
      </c>
    </row>
    <row r="169" spans="1:9" x14ac:dyDescent="0.35">
      <c r="A169" t="s">
        <v>241</v>
      </c>
      <c r="B169">
        <v>7</v>
      </c>
      <c r="C169" t="s">
        <v>326</v>
      </c>
      <c r="D169" t="s">
        <v>240</v>
      </c>
      <c r="E169">
        <v>14.496</v>
      </c>
    </row>
    <row r="170" spans="1:9" x14ac:dyDescent="0.35">
      <c r="A170" t="s">
        <v>242</v>
      </c>
      <c r="B170">
        <v>7</v>
      </c>
      <c r="C170" t="s">
        <v>326</v>
      </c>
      <c r="D170" t="s">
        <v>240</v>
      </c>
      <c r="E170">
        <v>56.219499999999996</v>
      </c>
    </row>
    <row r="171" spans="1:9" x14ac:dyDescent="0.35">
      <c r="A171" t="s">
        <v>243</v>
      </c>
      <c r="B171">
        <v>7</v>
      </c>
      <c r="C171" t="s">
        <v>326</v>
      </c>
      <c r="D171" t="s">
        <v>240</v>
      </c>
      <c r="E171">
        <v>2.0804999999999998</v>
      </c>
    </row>
    <row r="172" spans="1:9" x14ac:dyDescent="0.35">
      <c r="A172" t="s">
        <v>244</v>
      </c>
      <c r="B172">
        <v>7</v>
      </c>
      <c r="C172" t="s">
        <v>326</v>
      </c>
      <c r="D172" t="s">
        <v>240</v>
      </c>
      <c r="E172">
        <v>1.6205000000000001</v>
      </c>
    </row>
    <row r="173" spans="1:9" x14ac:dyDescent="0.35">
      <c r="A173" t="s">
        <v>245</v>
      </c>
      <c r="B173">
        <v>7</v>
      </c>
      <c r="C173" t="s">
        <v>326</v>
      </c>
      <c r="D173" t="s">
        <v>240</v>
      </c>
      <c r="E173">
        <v>0.27200000000000002</v>
      </c>
    </row>
    <row r="174" spans="1:9" x14ac:dyDescent="0.35">
      <c r="A174" t="s">
        <v>246</v>
      </c>
      <c r="B174">
        <v>7</v>
      </c>
      <c r="C174" t="s">
        <v>326</v>
      </c>
      <c r="D174" t="s">
        <v>240</v>
      </c>
      <c r="E174">
        <v>0.27200000000000002</v>
      </c>
    </row>
    <row r="175" spans="1:9" x14ac:dyDescent="0.35">
      <c r="A175" t="s">
        <v>247</v>
      </c>
      <c r="B175">
        <v>7</v>
      </c>
      <c r="C175" t="s">
        <v>326</v>
      </c>
      <c r="D175" t="s">
        <v>240</v>
      </c>
      <c r="E175">
        <v>4.3064999999999998</v>
      </c>
    </row>
  </sheetData>
  <conditionalFormatting sqref="F1:I1">
    <cfRule type="cellIs" dxfId="1" priority="1" operator="equal">
      <formula>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83D08-CC87-436F-8959-BD3C517524F9}">
  <dimension ref="A1:J87"/>
  <sheetViews>
    <sheetView topLeftCell="A51" workbookViewId="0">
      <selection activeCell="H55" sqref="H55"/>
    </sheetView>
  </sheetViews>
  <sheetFormatPr defaultRowHeight="14.5" x14ac:dyDescent="0.35"/>
  <cols>
    <col min="1" max="1" width="14" bestFit="1" customWidth="1"/>
    <col min="5" max="5" width="10" bestFit="1" customWidth="1"/>
    <col min="6" max="6" width="10.36328125" style="10" bestFit="1" customWidth="1"/>
    <col min="7" max="7" width="10.81640625" customWidth="1"/>
    <col min="8" max="9" width="9.453125" bestFit="1" customWidth="1"/>
  </cols>
  <sheetData>
    <row r="1" spans="1:10" x14ac:dyDescent="0.35">
      <c r="A1" t="s">
        <v>500</v>
      </c>
      <c r="B1" t="s">
        <v>0</v>
      </c>
      <c r="C1" t="s">
        <v>1</v>
      </c>
      <c r="D1" t="s">
        <v>324</v>
      </c>
      <c r="E1" t="s">
        <v>152</v>
      </c>
      <c r="F1" s="10" t="s">
        <v>501</v>
      </c>
      <c r="G1" t="s">
        <v>502</v>
      </c>
      <c r="H1" t="s">
        <v>503</v>
      </c>
      <c r="I1" t="s">
        <v>504</v>
      </c>
      <c r="J1" t="s">
        <v>505</v>
      </c>
    </row>
    <row r="2" spans="1:10" x14ac:dyDescent="0.35">
      <c r="A2" t="s">
        <v>347</v>
      </c>
      <c r="B2">
        <v>6</v>
      </c>
      <c r="C2">
        <v>0</v>
      </c>
      <c r="D2" t="s">
        <v>325</v>
      </c>
      <c r="E2" t="s">
        <v>154</v>
      </c>
      <c r="F2" s="10">
        <v>0.18544999999999998</v>
      </c>
      <c r="G2" s="9">
        <f>AVERAGE(F2:F5)</f>
        <v>0.27586250000000001</v>
      </c>
      <c r="H2" s="9">
        <f>MEDIAN(F2:F5)</f>
        <v>0.17477499999999999</v>
      </c>
      <c r="I2" s="9">
        <f>_xlfn.STDEV.S(F2:F5)</f>
        <v>0.30862748142650342</v>
      </c>
      <c r="J2">
        <f>COUNT(F2:F5)</f>
        <v>4</v>
      </c>
    </row>
    <row r="3" spans="1:10" x14ac:dyDescent="0.35">
      <c r="A3" t="s">
        <v>348</v>
      </c>
      <c r="B3">
        <v>7</v>
      </c>
      <c r="C3">
        <v>0</v>
      </c>
      <c r="D3" t="s">
        <v>325</v>
      </c>
      <c r="E3" t="s">
        <v>154</v>
      </c>
      <c r="F3" s="10">
        <v>0.1641</v>
      </c>
    </row>
    <row r="4" spans="1:10" x14ac:dyDescent="0.35">
      <c r="A4" t="s">
        <v>349</v>
      </c>
      <c r="B4">
        <v>8</v>
      </c>
      <c r="C4">
        <v>0</v>
      </c>
      <c r="D4" t="s">
        <v>325</v>
      </c>
      <c r="E4" t="s">
        <v>154</v>
      </c>
      <c r="F4" s="10">
        <v>0.72670000000000001</v>
      </c>
    </row>
    <row r="5" spans="1:10" x14ac:dyDescent="0.35">
      <c r="A5" t="s">
        <v>350</v>
      </c>
      <c r="B5">
        <v>10</v>
      </c>
      <c r="C5">
        <v>0</v>
      </c>
      <c r="D5" t="s">
        <v>325</v>
      </c>
      <c r="E5" t="s">
        <v>154</v>
      </c>
      <c r="F5" s="10">
        <v>2.7200000000000002E-2</v>
      </c>
    </row>
    <row r="6" spans="1:10" x14ac:dyDescent="0.35">
      <c r="A6" t="s">
        <v>364</v>
      </c>
      <c r="B6">
        <v>1</v>
      </c>
      <c r="C6">
        <v>11</v>
      </c>
      <c r="D6" t="s">
        <v>325</v>
      </c>
      <c r="E6" t="s">
        <v>195</v>
      </c>
      <c r="F6" s="10">
        <v>0.91999999999999993</v>
      </c>
      <c r="G6" s="9">
        <f>AVERAGE(F6:F10)</f>
        <v>11.22879</v>
      </c>
      <c r="H6" s="9">
        <f>MEDIAN(F6:F10)</f>
        <v>0.91999999999999993</v>
      </c>
      <c r="I6" s="9">
        <f>_xlfn.STDEV.S(F6:F10)</f>
        <v>15.325334578990438</v>
      </c>
      <c r="J6">
        <f>COUNT(F6:F10)</f>
        <v>5</v>
      </c>
    </row>
    <row r="7" spans="1:10" x14ac:dyDescent="0.35">
      <c r="A7" t="s">
        <v>365</v>
      </c>
      <c r="B7">
        <v>2</v>
      </c>
      <c r="C7">
        <v>11</v>
      </c>
      <c r="D7" t="s">
        <v>325</v>
      </c>
      <c r="E7" t="s">
        <v>195</v>
      </c>
      <c r="F7" s="10">
        <v>21.774999999999999</v>
      </c>
    </row>
    <row r="8" spans="1:10" x14ac:dyDescent="0.35">
      <c r="A8" t="s">
        <v>366</v>
      </c>
      <c r="B8">
        <v>3</v>
      </c>
      <c r="C8">
        <v>11</v>
      </c>
      <c r="D8" t="s">
        <v>325</v>
      </c>
      <c r="E8" t="s">
        <v>195</v>
      </c>
      <c r="F8" s="10">
        <v>0.33424999999999999</v>
      </c>
    </row>
    <row r="9" spans="1:10" x14ac:dyDescent="0.35">
      <c r="A9" t="s">
        <v>367</v>
      </c>
      <c r="B9">
        <v>4</v>
      </c>
      <c r="C9">
        <v>11</v>
      </c>
      <c r="D9" t="s">
        <v>325</v>
      </c>
      <c r="E9" t="s">
        <v>195</v>
      </c>
      <c r="F9" s="10">
        <v>33.087499999999999</v>
      </c>
    </row>
    <row r="10" spans="1:10" x14ac:dyDescent="0.35">
      <c r="A10" t="s">
        <v>368</v>
      </c>
      <c r="B10">
        <v>5</v>
      </c>
      <c r="C10">
        <v>11</v>
      </c>
      <c r="D10" t="s">
        <v>325</v>
      </c>
      <c r="E10" t="s">
        <v>195</v>
      </c>
      <c r="F10" s="10">
        <v>2.7200000000000002E-2</v>
      </c>
    </row>
    <row r="11" spans="1:10" x14ac:dyDescent="0.35">
      <c r="A11" t="s">
        <v>369</v>
      </c>
      <c r="B11">
        <v>1</v>
      </c>
      <c r="C11">
        <v>14</v>
      </c>
      <c r="D11" t="s">
        <v>325</v>
      </c>
      <c r="E11" t="s">
        <v>206</v>
      </c>
      <c r="F11" s="10">
        <v>2.7200000000000002E-2</v>
      </c>
      <c r="G11" s="9">
        <f>AVERAGE(F11:F15)</f>
        <v>3.3380700000000005</v>
      </c>
      <c r="H11" s="9">
        <f>MEDIAN(F11:F15)</f>
        <v>2.7200000000000002E-2</v>
      </c>
      <c r="I11" s="9">
        <f>_xlfn.STDEV.S(F11:F15)</f>
        <v>6.9840540824796031</v>
      </c>
      <c r="J11">
        <f>COUNT(F11:F15)</f>
        <v>5</v>
      </c>
    </row>
    <row r="12" spans="1:10" x14ac:dyDescent="0.35">
      <c r="A12" t="s">
        <v>370</v>
      </c>
      <c r="B12">
        <v>2</v>
      </c>
      <c r="C12">
        <v>14</v>
      </c>
      <c r="D12" t="s">
        <v>325</v>
      </c>
      <c r="E12" t="s">
        <v>206</v>
      </c>
      <c r="F12" s="10">
        <v>15.817500000000001</v>
      </c>
    </row>
    <row r="13" spans="1:10" x14ac:dyDescent="0.35">
      <c r="A13" t="s">
        <v>371</v>
      </c>
      <c r="B13">
        <v>3</v>
      </c>
      <c r="C13">
        <v>14</v>
      </c>
      <c r="D13" t="s">
        <v>325</v>
      </c>
      <c r="E13" t="s">
        <v>206</v>
      </c>
      <c r="F13" s="10">
        <v>2.7200000000000002E-2</v>
      </c>
    </row>
    <row r="14" spans="1:10" x14ac:dyDescent="0.35">
      <c r="A14" t="s">
        <v>372</v>
      </c>
      <c r="B14">
        <v>4</v>
      </c>
      <c r="C14">
        <v>14</v>
      </c>
      <c r="D14" t="s">
        <v>325</v>
      </c>
      <c r="E14" t="s">
        <v>206</v>
      </c>
      <c r="F14" s="10">
        <v>0.79125000000000001</v>
      </c>
    </row>
    <row r="15" spans="1:10" x14ac:dyDescent="0.35">
      <c r="A15" t="s">
        <v>373</v>
      </c>
      <c r="B15">
        <v>5</v>
      </c>
      <c r="C15">
        <v>14</v>
      </c>
      <c r="D15" t="s">
        <v>325</v>
      </c>
      <c r="E15" t="s">
        <v>206</v>
      </c>
      <c r="F15" s="10">
        <v>2.7200000000000002E-2</v>
      </c>
    </row>
    <row r="16" spans="1:10" x14ac:dyDescent="0.35">
      <c r="A16" t="s">
        <v>351</v>
      </c>
      <c r="B16">
        <v>1</v>
      </c>
      <c r="C16">
        <v>2</v>
      </c>
      <c r="D16" t="s">
        <v>325</v>
      </c>
      <c r="E16" t="s">
        <v>164</v>
      </c>
      <c r="F16" s="10">
        <v>2.7200000000000002E-2</v>
      </c>
      <c r="G16" s="9">
        <f>AVERAGE(F16:F19)</f>
        <v>26.189149999999994</v>
      </c>
      <c r="H16" s="9">
        <f>MEDIAN(F16:F19)</f>
        <v>2.7200000000000002E-2</v>
      </c>
      <c r="I16" s="9">
        <f>_xlfn.STDEV.S(F16:F19)</f>
        <v>52.323899999999995</v>
      </c>
      <c r="J16">
        <f>COUNT(F16:F19)</f>
        <v>4</v>
      </c>
    </row>
    <row r="17" spans="1:10" x14ac:dyDescent="0.35">
      <c r="A17" t="s">
        <v>352</v>
      </c>
      <c r="B17">
        <v>2</v>
      </c>
      <c r="C17">
        <v>2</v>
      </c>
      <c r="D17" t="s">
        <v>325</v>
      </c>
      <c r="E17" t="s">
        <v>164</v>
      </c>
      <c r="F17" s="10">
        <v>104.675</v>
      </c>
    </row>
    <row r="18" spans="1:10" x14ac:dyDescent="0.35">
      <c r="A18" t="s">
        <v>353</v>
      </c>
      <c r="B18">
        <v>4</v>
      </c>
      <c r="C18">
        <v>2</v>
      </c>
      <c r="D18" t="s">
        <v>325</v>
      </c>
      <c r="E18" t="s">
        <v>164</v>
      </c>
      <c r="F18" s="10">
        <v>2.7200000000000002E-2</v>
      </c>
    </row>
    <row r="19" spans="1:10" x14ac:dyDescent="0.35">
      <c r="A19" t="s">
        <v>354</v>
      </c>
      <c r="B19">
        <v>9</v>
      </c>
      <c r="C19">
        <v>2</v>
      </c>
      <c r="D19" t="s">
        <v>325</v>
      </c>
      <c r="E19" t="s">
        <v>164</v>
      </c>
      <c r="F19" s="10">
        <v>2.7200000000000002E-2</v>
      </c>
    </row>
    <row r="20" spans="1:10" x14ac:dyDescent="0.35">
      <c r="A20" t="s">
        <v>374</v>
      </c>
      <c r="B20">
        <v>1</v>
      </c>
      <c r="C20">
        <v>21</v>
      </c>
      <c r="D20" t="s">
        <v>325</v>
      </c>
      <c r="E20" t="s">
        <v>215</v>
      </c>
      <c r="F20" s="10">
        <v>2.7200000000000002E-2</v>
      </c>
      <c r="G20" s="9">
        <f>AVERAGE(F20:F23)</f>
        <v>3.2987500000000003E-2</v>
      </c>
      <c r="H20" s="9">
        <f>MEDIAN(F20:F23)</f>
        <v>2.7200000000000002E-2</v>
      </c>
      <c r="I20" s="9">
        <f>_xlfn.STDEV.S(F20:F23)</f>
        <v>1.1574999999999985E-2</v>
      </c>
      <c r="J20">
        <f>COUNT(F20:F23)</f>
        <v>4</v>
      </c>
    </row>
    <row r="21" spans="1:10" x14ac:dyDescent="0.35">
      <c r="A21" t="s">
        <v>375</v>
      </c>
      <c r="B21">
        <v>2</v>
      </c>
      <c r="C21">
        <v>21</v>
      </c>
      <c r="D21" t="s">
        <v>325</v>
      </c>
      <c r="E21" t="s">
        <v>215</v>
      </c>
      <c r="F21" s="10">
        <v>2.7200000000000002E-2</v>
      </c>
    </row>
    <row r="22" spans="1:10" x14ac:dyDescent="0.35">
      <c r="A22" t="s">
        <v>376</v>
      </c>
      <c r="B22">
        <v>3</v>
      </c>
      <c r="C22">
        <v>21</v>
      </c>
      <c r="D22" t="s">
        <v>325</v>
      </c>
      <c r="E22" t="s">
        <v>215</v>
      </c>
      <c r="F22" s="10">
        <v>2.7200000000000002E-2</v>
      </c>
    </row>
    <row r="23" spans="1:10" x14ac:dyDescent="0.35">
      <c r="A23" t="s">
        <v>377</v>
      </c>
      <c r="B23">
        <v>5</v>
      </c>
      <c r="C23">
        <v>21</v>
      </c>
      <c r="D23" t="s">
        <v>325</v>
      </c>
      <c r="E23" t="s">
        <v>215</v>
      </c>
      <c r="F23" s="10">
        <v>5.0349999999999999E-2</v>
      </c>
    </row>
    <row r="24" spans="1:10" x14ac:dyDescent="0.35">
      <c r="A24" t="s">
        <v>355</v>
      </c>
      <c r="B24">
        <v>1</v>
      </c>
      <c r="C24">
        <v>4</v>
      </c>
      <c r="D24" t="s">
        <v>325</v>
      </c>
      <c r="E24" t="s">
        <v>175</v>
      </c>
      <c r="F24" s="10">
        <v>2.7200000000000002E-2</v>
      </c>
      <c r="G24" s="9">
        <f>AVERAGE(F24:F28)</f>
        <v>2.9866099999999998</v>
      </c>
      <c r="H24" s="9">
        <f>MEDIAN(F24:F28)</f>
        <v>2.7200000000000002E-2</v>
      </c>
      <c r="I24" s="9">
        <f>_xlfn.STDEV.S(F24:F28)</f>
        <v>6.5983122683380184</v>
      </c>
      <c r="J24">
        <f>COUNT(F24:F28)</f>
        <v>5</v>
      </c>
    </row>
    <row r="25" spans="1:10" x14ac:dyDescent="0.35">
      <c r="A25" t="s">
        <v>356</v>
      </c>
      <c r="B25">
        <v>2</v>
      </c>
      <c r="C25">
        <v>4</v>
      </c>
      <c r="D25" t="s">
        <v>325</v>
      </c>
      <c r="E25" t="s">
        <v>175</v>
      </c>
      <c r="F25" s="10">
        <v>2.7200000000000002E-2</v>
      </c>
    </row>
    <row r="26" spans="1:10" x14ac:dyDescent="0.35">
      <c r="A26" t="s">
        <v>357</v>
      </c>
      <c r="B26">
        <v>3</v>
      </c>
      <c r="C26">
        <v>4</v>
      </c>
      <c r="D26" t="s">
        <v>325</v>
      </c>
      <c r="E26" t="s">
        <v>175</v>
      </c>
      <c r="F26" s="10">
        <v>2.7200000000000002E-2</v>
      </c>
    </row>
    <row r="27" spans="1:10" x14ac:dyDescent="0.35">
      <c r="A27" t="s">
        <v>358</v>
      </c>
      <c r="B27">
        <v>4</v>
      </c>
      <c r="C27">
        <v>4</v>
      </c>
      <c r="D27" t="s">
        <v>325</v>
      </c>
      <c r="E27" t="s">
        <v>175</v>
      </c>
      <c r="F27" s="10">
        <v>14.79</v>
      </c>
    </row>
    <row r="28" spans="1:10" x14ac:dyDescent="0.35">
      <c r="A28" t="s">
        <v>359</v>
      </c>
      <c r="B28">
        <v>5</v>
      </c>
      <c r="C28">
        <v>4</v>
      </c>
      <c r="D28" t="s">
        <v>325</v>
      </c>
      <c r="E28" t="s">
        <v>175</v>
      </c>
      <c r="F28" s="10">
        <v>6.1450000000000005E-2</v>
      </c>
    </row>
    <row r="29" spans="1:10" x14ac:dyDescent="0.35">
      <c r="A29" t="s">
        <v>360</v>
      </c>
      <c r="B29">
        <v>1</v>
      </c>
      <c r="C29">
        <v>7</v>
      </c>
      <c r="D29" t="s">
        <v>325</v>
      </c>
      <c r="E29" t="s">
        <v>185</v>
      </c>
      <c r="F29" s="10">
        <v>2.7200000000000002E-2</v>
      </c>
      <c r="G29" s="9">
        <f>AVERAGE(F29:F32)</f>
        <v>8.7995624999999986</v>
      </c>
      <c r="H29" s="9">
        <f>MEDIAN(F29:F32)</f>
        <v>1.2742750000000003</v>
      </c>
      <c r="I29" s="9">
        <f>_xlfn.STDEV.S(F29:F32)</f>
        <v>15.925419837342591</v>
      </c>
      <c r="J29">
        <f>COUNT(F29:F32)</f>
        <v>4</v>
      </c>
    </row>
    <row r="30" spans="1:10" x14ac:dyDescent="0.35">
      <c r="A30" t="s">
        <v>361</v>
      </c>
      <c r="B30">
        <v>3</v>
      </c>
      <c r="C30">
        <v>7</v>
      </c>
      <c r="D30" t="s">
        <v>325</v>
      </c>
      <c r="E30" t="s">
        <v>185</v>
      </c>
      <c r="F30" s="10">
        <v>2.7200000000000002E-2</v>
      </c>
    </row>
    <row r="31" spans="1:10" x14ac:dyDescent="0.35">
      <c r="A31" t="s">
        <v>362</v>
      </c>
      <c r="B31">
        <v>4</v>
      </c>
      <c r="C31">
        <v>7</v>
      </c>
      <c r="D31" t="s">
        <v>325</v>
      </c>
      <c r="E31" t="s">
        <v>185</v>
      </c>
      <c r="F31" s="10">
        <v>2.5213500000000004</v>
      </c>
    </row>
    <row r="32" spans="1:10" x14ac:dyDescent="0.35">
      <c r="A32" t="s">
        <v>363</v>
      </c>
      <c r="B32">
        <v>5</v>
      </c>
      <c r="C32">
        <v>7</v>
      </c>
      <c r="D32" t="s">
        <v>325</v>
      </c>
      <c r="E32" t="s">
        <v>185</v>
      </c>
      <c r="F32" s="10">
        <v>32.622499999999995</v>
      </c>
    </row>
    <row r="33" spans="1:10" x14ac:dyDescent="0.35">
      <c r="A33" t="s">
        <v>421</v>
      </c>
      <c r="B33">
        <v>1</v>
      </c>
      <c r="C33">
        <v>11</v>
      </c>
      <c r="D33" t="s">
        <v>327</v>
      </c>
      <c r="E33" t="s">
        <v>301</v>
      </c>
      <c r="F33" s="10">
        <v>48204</v>
      </c>
      <c r="G33" s="9">
        <f>AVERAGE(F33:F37)</f>
        <v>41516.699999999997</v>
      </c>
      <c r="H33" s="9">
        <f>MEDIAN(F33:F37)</f>
        <v>42770.5</v>
      </c>
      <c r="I33" s="9">
        <f>_xlfn.STDEV.S(F33:F37)</f>
        <v>14721.062948204515</v>
      </c>
      <c r="J33">
        <f>COUNT(F33:F37)</f>
        <v>5</v>
      </c>
    </row>
    <row r="34" spans="1:10" x14ac:dyDescent="0.35">
      <c r="A34" t="s">
        <v>422</v>
      </c>
      <c r="B34">
        <v>2</v>
      </c>
      <c r="C34">
        <v>11</v>
      </c>
      <c r="D34" t="s">
        <v>327</v>
      </c>
      <c r="E34" t="s">
        <v>301</v>
      </c>
      <c r="F34" s="10">
        <v>59469</v>
      </c>
    </row>
    <row r="35" spans="1:10" x14ac:dyDescent="0.35">
      <c r="A35" t="s">
        <v>423</v>
      </c>
      <c r="B35">
        <v>3</v>
      </c>
      <c r="C35">
        <v>11</v>
      </c>
      <c r="D35" t="s">
        <v>327</v>
      </c>
      <c r="E35" t="s">
        <v>301</v>
      </c>
      <c r="F35" s="10">
        <v>42770.5</v>
      </c>
    </row>
    <row r="36" spans="1:10" x14ac:dyDescent="0.35">
      <c r="A36" t="s">
        <v>424</v>
      </c>
      <c r="B36">
        <v>4</v>
      </c>
      <c r="C36">
        <v>11</v>
      </c>
      <c r="D36" t="s">
        <v>327</v>
      </c>
      <c r="E36" t="s">
        <v>301</v>
      </c>
      <c r="F36" s="10">
        <v>19541.5</v>
      </c>
    </row>
    <row r="37" spans="1:10" x14ac:dyDescent="0.35">
      <c r="A37" t="s">
        <v>425</v>
      </c>
      <c r="B37">
        <v>5</v>
      </c>
      <c r="C37">
        <v>11</v>
      </c>
      <c r="D37" t="s">
        <v>327</v>
      </c>
      <c r="E37" t="s">
        <v>301</v>
      </c>
      <c r="F37" s="10">
        <v>37598.499999999993</v>
      </c>
    </row>
    <row r="38" spans="1:10" x14ac:dyDescent="0.35">
      <c r="A38" t="s">
        <v>426</v>
      </c>
      <c r="B38">
        <v>1</v>
      </c>
      <c r="C38">
        <v>14</v>
      </c>
      <c r="D38" t="s">
        <v>327</v>
      </c>
      <c r="E38" t="s">
        <v>311</v>
      </c>
      <c r="F38" s="10">
        <v>20556.5</v>
      </c>
      <c r="G38" s="9">
        <f>AVERAGE(F38:F40)</f>
        <v>25544.5</v>
      </c>
      <c r="H38" s="9">
        <f>MEDIAN(F38:F40)</f>
        <v>20556.5</v>
      </c>
      <c r="I38" s="9">
        <f>_xlfn.STDEV.S(F38:F40)</f>
        <v>19405.892636001056</v>
      </c>
      <c r="J38">
        <f>COUNT(F38:F40)</f>
        <v>3</v>
      </c>
    </row>
    <row r="39" spans="1:10" x14ac:dyDescent="0.35">
      <c r="A39" t="s">
        <v>427</v>
      </c>
      <c r="B39">
        <v>2</v>
      </c>
      <c r="C39">
        <v>14</v>
      </c>
      <c r="D39" t="s">
        <v>327</v>
      </c>
      <c r="E39" t="s">
        <v>311</v>
      </c>
      <c r="F39" s="10">
        <v>46957.5</v>
      </c>
    </row>
    <row r="40" spans="1:10" x14ac:dyDescent="0.35">
      <c r="A40" t="s">
        <v>428</v>
      </c>
      <c r="B40">
        <v>5</v>
      </c>
      <c r="C40">
        <v>14</v>
      </c>
      <c r="D40" t="s">
        <v>327</v>
      </c>
      <c r="E40" t="s">
        <v>311</v>
      </c>
      <c r="F40" s="10">
        <v>9119.4999999999982</v>
      </c>
    </row>
    <row r="41" spans="1:10" x14ac:dyDescent="0.35">
      <c r="A41" t="s">
        <v>407</v>
      </c>
      <c r="B41">
        <v>1</v>
      </c>
      <c r="C41">
        <v>2</v>
      </c>
      <c r="D41" t="s">
        <v>327</v>
      </c>
      <c r="E41" t="s">
        <v>272</v>
      </c>
      <c r="F41" s="10">
        <v>677.5</v>
      </c>
      <c r="G41" s="9">
        <f>AVERAGE(F41:F45)</f>
        <v>1943.4</v>
      </c>
      <c r="H41" s="9">
        <f>MEDIAN(F41:F45)</f>
        <v>885.5</v>
      </c>
      <c r="I41" s="9">
        <f>_xlfn.STDEV.S(F41:F45)</f>
        <v>1795.7916917059174</v>
      </c>
      <c r="J41">
        <f>COUNT(F41:F45)</f>
        <v>5</v>
      </c>
    </row>
    <row r="42" spans="1:10" x14ac:dyDescent="0.35">
      <c r="A42" t="s">
        <v>408</v>
      </c>
      <c r="B42">
        <v>2</v>
      </c>
      <c r="C42">
        <v>2</v>
      </c>
      <c r="D42" t="s">
        <v>327</v>
      </c>
      <c r="E42" t="s">
        <v>272</v>
      </c>
      <c r="F42" s="10">
        <v>3680.5000000000005</v>
      </c>
    </row>
    <row r="43" spans="1:10" x14ac:dyDescent="0.35">
      <c r="A43" t="s">
        <v>409</v>
      </c>
      <c r="B43">
        <v>3</v>
      </c>
      <c r="C43">
        <v>2</v>
      </c>
      <c r="D43" t="s">
        <v>327</v>
      </c>
      <c r="E43" t="s">
        <v>272</v>
      </c>
      <c r="F43" s="10">
        <v>4106</v>
      </c>
    </row>
    <row r="44" spans="1:10" x14ac:dyDescent="0.35">
      <c r="A44" t="s">
        <v>410</v>
      </c>
      <c r="B44">
        <v>4</v>
      </c>
      <c r="C44">
        <v>2</v>
      </c>
      <c r="D44" t="s">
        <v>327</v>
      </c>
      <c r="E44" t="s">
        <v>272</v>
      </c>
      <c r="F44" s="10">
        <v>885.5</v>
      </c>
    </row>
    <row r="45" spans="1:10" x14ac:dyDescent="0.35">
      <c r="A45" t="s">
        <v>411</v>
      </c>
      <c r="B45">
        <v>5</v>
      </c>
      <c r="C45">
        <v>2</v>
      </c>
      <c r="D45" t="s">
        <v>327</v>
      </c>
      <c r="E45" t="s">
        <v>272</v>
      </c>
      <c r="F45" s="10">
        <v>367.5</v>
      </c>
    </row>
    <row r="46" spans="1:10" x14ac:dyDescent="0.35">
      <c r="A46" t="s">
        <v>429</v>
      </c>
      <c r="B46">
        <v>1</v>
      </c>
      <c r="C46">
        <v>21</v>
      </c>
      <c r="D46" t="s">
        <v>327</v>
      </c>
      <c r="E46" t="s">
        <v>319</v>
      </c>
      <c r="F46" s="10">
        <v>7447</v>
      </c>
      <c r="G46" s="9">
        <f>AVERAGE(F46:F50)</f>
        <v>19161.900000000001</v>
      </c>
      <c r="H46" s="9">
        <f>MEDIAN(F46:F50)</f>
        <v>18024</v>
      </c>
      <c r="I46" s="9">
        <f>_xlfn.STDEV.S(F46:F50)</f>
        <v>9710.8352395661623</v>
      </c>
      <c r="J46">
        <f>COUNT(F46:F49)</f>
        <v>4</v>
      </c>
    </row>
    <row r="47" spans="1:10" x14ac:dyDescent="0.35">
      <c r="A47" t="s">
        <v>430</v>
      </c>
      <c r="B47">
        <v>2</v>
      </c>
      <c r="C47">
        <v>21</v>
      </c>
      <c r="D47" t="s">
        <v>327</v>
      </c>
      <c r="E47" t="s">
        <v>319</v>
      </c>
      <c r="F47" s="10">
        <v>34363.5</v>
      </c>
    </row>
    <row r="48" spans="1:10" x14ac:dyDescent="0.35">
      <c r="A48" t="s">
        <v>431</v>
      </c>
      <c r="B48">
        <v>3</v>
      </c>
      <c r="C48">
        <v>21</v>
      </c>
      <c r="D48" t="s">
        <v>327</v>
      </c>
      <c r="E48" t="s">
        <v>319</v>
      </c>
      <c r="F48" s="10">
        <v>18024</v>
      </c>
    </row>
    <row r="49" spans="1:10" x14ac:dyDescent="0.35">
      <c r="A49" t="s">
        <v>432</v>
      </c>
      <c r="B49">
        <v>5</v>
      </c>
      <c r="C49">
        <v>21</v>
      </c>
      <c r="D49" t="s">
        <v>327</v>
      </c>
      <c r="E49" t="s">
        <v>319</v>
      </c>
      <c r="F49" s="10">
        <v>16434.999999999996</v>
      </c>
    </row>
    <row r="50" spans="1:10" x14ac:dyDescent="0.35">
      <c r="A50" t="s">
        <v>412</v>
      </c>
      <c r="B50">
        <v>1</v>
      </c>
      <c r="C50">
        <v>4</v>
      </c>
      <c r="D50" t="s">
        <v>327</v>
      </c>
      <c r="E50" t="s">
        <v>281</v>
      </c>
      <c r="F50" s="10">
        <v>19540</v>
      </c>
      <c r="G50" s="9">
        <f>AVERAGE(F50:F54)</f>
        <v>14662.8</v>
      </c>
      <c r="H50" s="9">
        <f>MEDIAN(F50:F54)</f>
        <v>19540</v>
      </c>
      <c r="I50" s="9">
        <f>_xlfn.STDEV.S(F50:F54)</f>
        <v>8213.1077141968617</v>
      </c>
      <c r="J50">
        <f>COUNT(F50:F53)</f>
        <v>4</v>
      </c>
    </row>
    <row r="51" spans="1:10" x14ac:dyDescent="0.35">
      <c r="A51" t="s">
        <v>413</v>
      </c>
      <c r="B51">
        <v>3</v>
      </c>
      <c r="C51">
        <v>4</v>
      </c>
      <c r="D51" t="s">
        <v>327</v>
      </c>
      <c r="E51" t="s">
        <v>281</v>
      </c>
      <c r="F51" s="10">
        <v>8081</v>
      </c>
    </row>
    <row r="52" spans="1:10" x14ac:dyDescent="0.35">
      <c r="A52" t="s">
        <v>414</v>
      </c>
      <c r="B52">
        <v>4</v>
      </c>
      <c r="C52">
        <v>4</v>
      </c>
      <c r="D52" t="s">
        <v>327</v>
      </c>
      <c r="E52" t="s">
        <v>281</v>
      </c>
      <c r="F52" s="10">
        <v>20162.500000000004</v>
      </c>
    </row>
    <row r="53" spans="1:10" x14ac:dyDescent="0.35">
      <c r="A53" t="s">
        <v>415</v>
      </c>
      <c r="B53">
        <v>5</v>
      </c>
      <c r="C53">
        <v>4</v>
      </c>
      <c r="D53" t="s">
        <v>327</v>
      </c>
      <c r="E53" t="s">
        <v>281</v>
      </c>
      <c r="F53" s="10">
        <v>3674.9999999999995</v>
      </c>
    </row>
    <row r="54" spans="1:10" x14ac:dyDescent="0.35">
      <c r="A54" t="s">
        <v>416</v>
      </c>
      <c r="B54">
        <v>2</v>
      </c>
      <c r="C54">
        <v>7</v>
      </c>
      <c r="D54" t="s">
        <v>327</v>
      </c>
      <c r="E54" t="s">
        <v>291</v>
      </c>
      <c r="F54" s="10">
        <v>21855.5</v>
      </c>
      <c r="G54" s="9">
        <f>AVERAGE(F54:F58)</f>
        <v>30982.65</v>
      </c>
      <c r="H54" s="9">
        <f>MEDIAN(F54:F58)</f>
        <v>34571.499999999993</v>
      </c>
      <c r="I54" s="9">
        <f>_xlfn.STDEV.S(F54:F58)</f>
        <v>11949.16504352919</v>
      </c>
      <c r="J54">
        <f>COUNT(F54:F58)</f>
        <v>5</v>
      </c>
    </row>
    <row r="55" spans="1:10" x14ac:dyDescent="0.35">
      <c r="A55" t="s">
        <v>417</v>
      </c>
      <c r="B55">
        <v>3</v>
      </c>
      <c r="C55">
        <v>7</v>
      </c>
      <c r="D55" t="s">
        <v>327</v>
      </c>
      <c r="E55" t="s">
        <v>291</v>
      </c>
      <c r="F55" s="10">
        <v>35194.000000000007</v>
      </c>
    </row>
    <row r="56" spans="1:10" x14ac:dyDescent="0.35">
      <c r="A56" t="s">
        <v>418</v>
      </c>
      <c r="B56">
        <v>4</v>
      </c>
      <c r="C56">
        <v>7</v>
      </c>
      <c r="D56" t="s">
        <v>327</v>
      </c>
      <c r="E56" t="s">
        <v>291</v>
      </c>
      <c r="F56" s="10">
        <v>46751.25</v>
      </c>
    </row>
    <row r="57" spans="1:10" x14ac:dyDescent="0.35">
      <c r="A57" t="s">
        <v>419</v>
      </c>
      <c r="B57">
        <v>5</v>
      </c>
      <c r="C57">
        <v>7</v>
      </c>
      <c r="D57" t="s">
        <v>327</v>
      </c>
      <c r="E57" t="s">
        <v>291</v>
      </c>
      <c r="F57" s="10">
        <v>34571.499999999993</v>
      </c>
    </row>
    <row r="58" spans="1:10" x14ac:dyDescent="0.35">
      <c r="A58" t="s">
        <v>420</v>
      </c>
      <c r="B58">
        <v>6</v>
      </c>
      <c r="C58">
        <v>7</v>
      </c>
      <c r="D58" t="s">
        <v>327</v>
      </c>
      <c r="E58" t="s">
        <v>291</v>
      </c>
      <c r="F58" s="10">
        <v>16541.000000000004</v>
      </c>
    </row>
    <row r="59" spans="1:10" x14ac:dyDescent="0.35">
      <c r="A59" t="s">
        <v>393</v>
      </c>
      <c r="B59">
        <v>1</v>
      </c>
      <c r="C59">
        <v>11</v>
      </c>
      <c r="D59" t="s">
        <v>326</v>
      </c>
      <c r="E59" t="s">
        <v>249</v>
      </c>
      <c r="F59" s="10">
        <v>109.57499999999999</v>
      </c>
      <c r="G59" s="9">
        <f>AVERAGE(F59:F63)</f>
        <v>465.69200000000001</v>
      </c>
      <c r="H59" s="9">
        <f>MEDIAN(F59:F63)</f>
        <v>735</v>
      </c>
      <c r="I59" s="9">
        <f>_xlfn.STDEV.S(F59:F63)</f>
        <v>370.3138127082218</v>
      </c>
      <c r="J59">
        <f>COUNT(F59:F63)</f>
        <v>5</v>
      </c>
    </row>
    <row r="60" spans="1:10" x14ac:dyDescent="0.35">
      <c r="A60" t="s">
        <v>394</v>
      </c>
      <c r="B60">
        <v>2</v>
      </c>
      <c r="C60">
        <v>11</v>
      </c>
      <c r="D60" t="s">
        <v>326</v>
      </c>
      <c r="E60" t="s">
        <v>249</v>
      </c>
      <c r="F60" s="10">
        <v>13.885</v>
      </c>
    </row>
    <row r="61" spans="1:10" x14ac:dyDescent="0.35">
      <c r="A61" t="s">
        <v>395</v>
      </c>
      <c r="B61">
        <v>3</v>
      </c>
      <c r="C61">
        <v>11</v>
      </c>
      <c r="D61" t="s">
        <v>326</v>
      </c>
      <c r="E61" t="s">
        <v>249</v>
      </c>
      <c r="F61" s="10">
        <v>735</v>
      </c>
    </row>
    <row r="62" spans="1:10" x14ac:dyDescent="0.35">
      <c r="A62" t="s">
        <v>396</v>
      </c>
      <c r="B62">
        <v>4</v>
      </c>
      <c r="C62">
        <v>11</v>
      </c>
      <c r="D62" t="s">
        <v>326</v>
      </c>
      <c r="E62" t="s">
        <v>249</v>
      </c>
      <c r="F62" s="10">
        <v>735</v>
      </c>
    </row>
    <row r="63" spans="1:10" x14ac:dyDescent="0.35">
      <c r="A63" t="s">
        <v>397</v>
      </c>
      <c r="B63">
        <v>5</v>
      </c>
      <c r="C63">
        <v>11</v>
      </c>
      <c r="D63" t="s">
        <v>326</v>
      </c>
      <c r="E63" t="s">
        <v>249</v>
      </c>
      <c r="F63" s="10">
        <v>735</v>
      </c>
    </row>
    <row r="64" spans="1:10" x14ac:dyDescent="0.35">
      <c r="A64" t="s">
        <v>398</v>
      </c>
      <c r="B64">
        <v>1</v>
      </c>
      <c r="C64">
        <v>14</v>
      </c>
      <c r="D64" t="s">
        <v>326</v>
      </c>
      <c r="E64" t="s">
        <v>258</v>
      </c>
      <c r="F64" s="10">
        <v>735</v>
      </c>
      <c r="G64" s="9">
        <f>AVERAGE(F64:F67)</f>
        <v>244.23417499999999</v>
      </c>
      <c r="H64" s="9">
        <f>MEDIAN(F64:F67)</f>
        <v>119.96749999999997</v>
      </c>
      <c r="I64" s="9">
        <f>_xlfn.STDEV.S(F64:F67)</f>
        <v>340.56138461671753</v>
      </c>
      <c r="J64">
        <f>COUNT(F64:F67)</f>
        <v>4</v>
      </c>
    </row>
    <row r="65" spans="1:10" x14ac:dyDescent="0.35">
      <c r="A65" t="s">
        <v>399</v>
      </c>
      <c r="B65">
        <v>2</v>
      </c>
      <c r="C65">
        <v>14</v>
      </c>
      <c r="D65" t="s">
        <v>326</v>
      </c>
      <c r="E65" t="s">
        <v>258</v>
      </c>
      <c r="F65" s="10">
        <v>213.59999999999997</v>
      </c>
    </row>
    <row r="66" spans="1:10" x14ac:dyDescent="0.35">
      <c r="A66" t="s">
        <v>400</v>
      </c>
      <c r="B66">
        <v>3</v>
      </c>
      <c r="C66">
        <v>14</v>
      </c>
      <c r="D66" t="s">
        <v>326</v>
      </c>
      <c r="E66" t="s">
        <v>258</v>
      </c>
      <c r="F66" s="10">
        <v>2.0017</v>
      </c>
    </row>
    <row r="67" spans="1:10" x14ac:dyDescent="0.35">
      <c r="A67" t="s">
        <v>401</v>
      </c>
      <c r="B67">
        <v>4</v>
      </c>
      <c r="C67">
        <v>14</v>
      </c>
      <c r="D67" t="s">
        <v>326</v>
      </c>
      <c r="E67" t="s">
        <v>258</v>
      </c>
      <c r="F67" s="10">
        <v>26.334999999999997</v>
      </c>
    </row>
    <row r="68" spans="1:10" x14ac:dyDescent="0.35">
      <c r="A68" t="s">
        <v>378</v>
      </c>
      <c r="B68">
        <v>1</v>
      </c>
      <c r="C68">
        <v>2</v>
      </c>
      <c r="D68" t="s">
        <v>326</v>
      </c>
      <c r="E68" t="s">
        <v>220</v>
      </c>
      <c r="F68" s="10">
        <v>0.12040000000000002</v>
      </c>
      <c r="G68" s="9">
        <f>AVERAGE(F68:F72)</f>
        <v>39.143609999999995</v>
      </c>
      <c r="H68" s="9">
        <f>MEDIAN(F68:F72)</f>
        <v>2.0953499999999998</v>
      </c>
      <c r="I68" s="9">
        <f>_xlfn.STDEV.S(F68:F72)</f>
        <v>84.283711501818374</v>
      </c>
      <c r="J68">
        <f>COUNT(F68:F72)</f>
        <v>5</v>
      </c>
    </row>
    <row r="69" spans="1:10" x14ac:dyDescent="0.35">
      <c r="A69" t="s">
        <v>379</v>
      </c>
      <c r="B69">
        <v>5</v>
      </c>
      <c r="C69">
        <v>2</v>
      </c>
      <c r="D69" t="s">
        <v>326</v>
      </c>
      <c r="E69" t="s">
        <v>220</v>
      </c>
      <c r="F69" s="10">
        <v>2.0953499999999998</v>
      </c>
    </row>
    <row r="70" spans="1:10" x14ac:dyDescent="0.35">
      <c r="A70" t="s">
        <v>380</v>
      </c>
      <c r="B70">
        <v>7</v>
      </c>
      <c r="C70">
        <v>2</v>
      </c>
      <c r="D70" t="s">
        <v>326</v>
      </c>
      <c r="E70" t="s">
        <v>220</v>
      </c>
      <c r="F70" s="10">
        <v>189.905</v>
      </c>
    </row>
    <row r="71" spans="1:10" x14ac:dyDescent="0.35">
      <c r="A71" t="s">
        <v>381</v>
      </c>
      <c r="B71">
        <v>8</v>
      </c>
      <c r="C71">
        <v>2</v>
      </c>
      <c r="D71" t="s">
        <v>326</v>
      </c>
      <c r="E71" t="s">
        <v>220</v>
      </c>
      <c r="F71" s="10">
        <v>0.99154999999999993</v>
      </c>
    </row>
    <row r="72" spans="1:10" x14ac:dyDescent="0.35">
      <c r="A72" t="s">
        <v>382</v>
      </c>
      <c r="B72">
        <v>9</v>
      </c>
      <c r="C72">
        <v>2</v>
      </c>
      <c r="D72" t="s">
        <v>326</v>
      </c>
      <c r="E72" t="s">
        <v>220</v>
      </c>
      <c r="F72" s="10">
        <v>2.6057499999999996</v>
      </c>
    </row>
    <row r="73" spans="1:10" x14ac:dyDescent="0.35">
      <c r="A73" t="s">
        <v>402</v>
      </c>
      <c r="B73">
        <v>1</v>
      </c>
      <c r="C73">
        <v>21</v>
      </c>
      <c r="D73" t="s">
        <v>326</v>
      </c>
      <c r="E73" t="s">
        <v>267</v>
      </c>
      <c r="F73" s="10">
        <v>177.38999999999996</v>
      </c>
      <c r="G73" s="9">
        <f>AVERAGE(F73:F77)</f>
        <v>241.06465999999995</v>
      </c>
      <c r="H73" s="9">
        <f>MEDIAN(F73:F77)</f>
        <v>177.38999999999996</v>
      </c>
      <c r="I73" s="9">
        <f>_xlfn.STDEV.S(F73:F77)</f>
        <v>242.66811251342435</v>
      </c>
      <c r="J73">
        <f>COUNT(F73:F77)</f>
        <v>5</v>
      </c>
    </row>
    <row r="74" spans="1:10" x14ac:dyDescent="0.35">
      <c r="A74" t="s">
        <v>403</v>
      </c>
      <c r="B74">
        <v>2</v>
      </c>
      <c r="C74">
        <v>21</v>
      </c>
      <c r="D74" t="s">
        <v>326</v>
      </c>
      <c r="E74" t="s">
        <v>267</v>
      </c>
      <c r="F74" s="10">
        <v>433.17999999999995</v>
      </c>
    </row>
    <row r="75" spans="1:10" x14ac:dyDescent="0.35">
      <c r="A75" t="s">
        <v>404</v>
      </c>
      <c r="B75">
        <v>4</v>
      </c>
      <c r="C75">
        <v>21</v>
      </c>
      <c r="D75" t="s">
        <v>326</v>
      </c>
      <c r="E75" t="s">
        <v>267</v>
      </c>
      <c r="F75" s="10">
        <v>41.754999999999995</v>
      </c>
    </row>
    <row r="76" spans="1:10" x14ac:dyDescent="0.35">
      <c r="A76" t="s">
        <v>405</v>
      </c>
      <c r="B76">
        <v>5</v>
      </c>
      <c r="C76">
        <v>21</v>
      </c>
      <c r="D76" t="s">
        <v>326</v>
      </c>
      <c r="E76" t="s">
        <v>267</v>
      </c>
      <c r="F76" s="10">
        <v>552.5</v>
      </c>
    </row>
    <row r="77" spans="1:10" x14ac:dyDescent="0.35">
      <c r="A77" t="s">
        <v>406</v>
      </c>
      <c r="B77">
        <v>6</v>
      </c>
      <c r="C77">
        <v>21</v>
      </c>
      <c r="D77" t="s">
        <v>326</v>
      </c>
      <c r="E77" t="s">
        <v>267</v>
      </c>
      <c r="F77" s="10">
        <v>0.49830000000000008</v>
      </c>
    </row>
    <row r="78" spans="1:10" x14ac:dyDescent="0.35">
      <c r="A78" t="s">
        <v>383</v>
      </c>
      <c r="B78">
        <v>1</v>
      </c>
      <c r="C78">
        <v>4</v>
      </c>
      <c r="D78" t="s">
        <v>326</v>
      </c>
      <c r="E78" t="s">
        <v>230</v>
      </c>
      <c r="F78" s="10">
        <v>202.965</v>
      </c>
      <c r="G78" s="9">
        <f>AVERAGE(F78:F82)</f>
        <v>78.316660000000013</v>
      </c>
      <c r="H78" s="9">
        <f>MEDIAN(F78:F82)</f>
        <v>77.41</v>
      </c>
      <c r="I78" s="9">
        <f>_xlfn.STDEV.S(F78:F82)</f>
        <v>84.301235226043673</v>
      </c>
      <c r="J78">
        <f>COUNT(F78:F82)</f>
        <v>5</v>
      </c>
    </row>
    <row r="79" spans="1:10" x14ac:dyDescent="0.35">
      <c r="A79" t="s">
        <v>384</v>
      </c>
      <c r="B79">
        <v>2</v>
      </c>
      <c r="C79">
        <v>4</v>
      </c>
      <c r="D79" t="s">
        <v>326</v>
      </c>
      <c r="E79" t="s">
        <v>230</v>
      </c>
      <c r="F79" s="10">
        <v>109.10499999999999</v>
      </c>
    </row>
    <row r="80" spans="1:10" x14ac:dyDescent="0.35">
      <c r="A80" t="s">
        <v>385</v>
      </c>
      <c r="B80">
        <v>3</v>
      </c>
      <c r="C80">
        <v>4</v>
      </c>
      <c r="D80" t="s">
        <v>326</v>
      </c>
      <c r="E80" t="s">
        <v>230</v>
      </c>
      <c r="F80" s="10">
        <v>77.41</v>
      </c>
    </row>
    <row r="81" spans="1:10" x14ac:dyDescent="0.35">
      <c r="A81" t="s">
        <v>386</v>
      </c>
      <c r="B81">
        <v>4</v>
      </c>
      <c r="C81">
        <v>4</v>
      </c>
      <c r="D81" t="s">
        <v>326</v>
      </c>
      <c r="E81" t="s">
        <v>230</v>
      </c>
      <c r="F81" s="10">
        <v>1.78545</v>
      </c>
    </row>
    <row r="82" spans="1:10" x14ac:dyDescent="0.35">
      <c r="A82" t="s">
        <v>387</v>
      </c>
      <c r="B82">
        <v>5</v>
      </c>
      <c r="C82">
        <v>4</v>
      </c>
      <c r="D82" t="s">
        <v>326</v>
      </c>
      <c r="E82" t="s">
        <v>230</v>
      </c>
      <c r="F82" s="10">
        <v>0.31785000000000002</v>
      </c>
    </row>
    <row r="83" spans="1:10" x14ac:dyDescent="0.35">
      <c r="A83" t="s">
        <v>388</v>
      </c>
      <c r="B83">
        <v>1</v>
      </c>
      <c r="C83">
        <v>7</v>
      </c>
      <c r="D83" t="s">
        <v>326</v>
      </c>
      <c r="E83" t="s">
        <v>240</v>
      </c>
      <c r="F83" s="10">
        <v>735</v>
      </c>
      <c r="G83" s="9">
        <f>AVERAGE(F83:F87)</f>
        <v>404.89600000000002</v>
      </c>
      <c r="H83" s="9">
        <f>MEDIAN(F83:F87)</f>
        <v>306.63499999999999</v>
      </c>
      <c r="I83" s="9">
        <f>_xlfn.STDEV.S(F83:F87)</f>
        <v>316.65624214990606</v>
      </c>
      <c r="J83">
        <f>COUNT(F83:F87)</f>
        <v>5</v>
      </c>
    </row>
    <row r="84" spans="1:10" x14ac:dyDescent="0.35">
      <c r="A84" t="s">
        <v>389</v>
      </c>
      <c r="B84">
        <v>2</v>
      </c>
      <c r="C84">
        <v>7</v>
      </c>
      <c r="D84" t="s">
        <v>326</v>
      </c>
      <c r="E84" t="s">
        <v>240</v>
      </c>
      <c r="F84" s="10">
        <v>212.24</v>
      </c>
    </row>
    <row r="85" spans="1:10" x14ac:dyDescent="0.35">
      <c r="A85" t="s">
        <v>390</v>
      </c>
      <c r="B85">
        <v>3</v>
      </c>
      <c r="C85">
        <v>7</v>
      </c>
      <c r="D85" t="s">
        <v>326</v>
      </c>
      <c r="E85" t="s">
        <v>240</v>
      </c>
      <c r="F85" s="10">
        <v>735</v>
      </c>
    </row>
    <row r="86" spans="1:10" x14ac:dyDescent="0.35">
      <c r="A86" t="s">
        <v>391</v>
      </c>
      <c r="B86">
        <v>4</v>
      </c>
      <c r="C86">
        <v>7</v>
      </c>
      <c r="D86" t="s">
        <v>326</v>
      </c>
      <c r="E86" t="s">
        <v>240</v>
      </c>
      <c r="F86" s="10">
        <v>306.63499999999999</v>
      </c>
    </row>
    <row r="87" spans="1:10" x14ac:dyDescent="0.35">
      <c r="A87" t="s">
        <v>392</v>
      </c>
      <c r="B87">
        <v>5</v>
      </c>
      <c r="C87">
        <v>7</v>
      </c>
      <c r="D87" t="s">
        <v>326</v>
      </c>
      <c r="E87" t="s">
        <v>240</v>
      </c>
      <c r="F87" s="10">
        <v>35.604999999999997</v>
      </c>
    </row>
  </sheetData>
  <conditionalFormatting sqref="G1:J1">
    <cfRule type="cellIs" dxfId="0" priority="1" operator="equal">
      <formula>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mRNA</vt:lpstr>
      <vt:lpstr>Mucus</vt:lpstr>
      <vt:lpstr>Plasma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M.J. See</dc:creator>
  <cp:lastModifiedBy>See, Mary Jean</cp:lastModifiedBy>
  <dcterms:created xsi:type="dcterms:W3CDTF">2018-09-13T13:13:20Z</dcterms:created>
  <dcterms:modified xsi:type="dcterms:W3CDTF">2021-01-08T03:47:11Z</dcterms:modified>
</cp:coreProperties>
</file>