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AA.AD.EPA.GOV\ORD\CIN\USERS\MAIN\L-P\MMAGNUSO\Net MyDocuments\mike kaminski\WM2021\Kat paper\SciHub\"/>
    </mc:Choice>
  </mc:AlternateContent>
  <xr:revisionPtr revIDLastSave="0" documentId="13_ncr:1_{65188792-E98D-4912-B2EF-F7D06A877FE1}" xr6:coauthVersionLast="45" xr6:coauthVersionMax="45" xr10:uidLastSave="{00000000-0000-0000-0000-000000000000}"/>
  <bookViews>
    <workbookView xWindow="1080" yWindow="1080" windowWidth="19365" windowHeight="9540" xr2:uid="{00000000-000D-0000-FFFF-FFFF00000000}"/>
  </bookViews>
  <sheets>
    <sheet name="Tests Without Filter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16" i="6" l="1"/>
  <c r="N215" i="6"/>
  <c r="N214" i="6"/>
  <c r="N213" i="6"/>
  <c r="N212" i="6"/>
  <c r="P212" i="6" s="1"/>
  <c r="N210" i="6"/>
  <c r="N209" i="6"/>
  <c r="N208" i="6"/>
  <c r="N207" i="6"/>
  <c r="N206" i="6"/>
  <c r="P206" i="6" s="1"/>
  <c r="N204" i="6"/>
  <c r="N203" i="6"/>
  <c r="N202" i="6"/>
  <c r="N201" i="6"/>
  <c r="N200" i="6"/>
  <c r="N198" i="6"/>
  <c r="N197" i="6"/>
  <c r="N196" i="6"/>
  <c r="N195" i="6"/>
  <c r="N194" i="6"/>
  <c r="N192" i="6"/>
  <c r="N191" i="6"/>
  <c r="N190" i="6"/>
  <c r="N189" i="6"/>
  <c r="N188" i="6"/>
  <c r="N186" i="6"/>
  <c r="N185" i="6"/>
  <c r="N184" i="6"/>
  <c r="N183" i="6"/>
  <c r="N182" i="6"/>
  <c r="N180" i="6"/>
  <c r="N179" i="6"/>
  <c r="N178" i="6"/>
  <c r="N177" i="6"/>
  <c r="N176" i="6"/>
  <c r="N130" i="6"/>
  <c r="N129" i="6"/>
  <c r="N128" i="6"/>
  <c r="N127" i="6"/>
  <c r="N126" i="6"/>
  <c r="N124" i="6"/>
  <c r="N123" i="6"/>
  <c r="N122" i="6"/>
  <c r="N121" i="6"/>
  <c r="N120" i="6"/>
  <c r="N118" i="6"/>
  <c r="N117" i="6"/>
  <c r="N116" i="6"/>
  <c r="N115" i="6"/>
  <c r="N114" i="6"/>
  <c r="N112" i="6"/>
  <c r="N111" i="6"/>
  <c r="N110" i="6"/>
  <c r="N109" i="6"/>
  <c r="N108" i="6"/>
  <c r="N106" i="6"/>
  <c r="N105" i="6"/>
  <c r="N104" i="6"/>
  <c r="N103" i="6"/>
  <c r="N102" i="6"/>
  <c r="N100" i="6"/>
  <c r="N99" i="6"/>
  <c r="N98" i="6"/>
  <c r="N97" i="6"/>
  <c r="N96" i="6"/>
  <c r="N94" i="6"/>
  <c r="N93" i="6"/>
  <c r="N92" i="6"/>
  <c r="N91" i="6"/>
  <c r="N90" i="6"/>
  <c r="F216" i="6"/>
  <c r="F215" i="6"/>
  <c r="F214" i="6"/>
  <c r="F213" i="6"/>
  <c r="F212" i="6"/>
  <c r="F210" i="6"/>
  <c r="F209" i="6"/>
  <c r="F208" i="6"/>
  <c r="F207" i="6"/>
  <c r="F206" i="6"/>
  <c r="F204" i="6"/>
  <c r="F203" i="6"/>
  <c r="F202" i="6"/>
  <c r="F201" i="6"/>
  <c r="F200" i="6"/>
  <c r="F198" i="6"/>
  <c r="F197" i="6"/>
  <c r="F196" i="6"/>
  <c r="F195" i="6"/>
  <c r="F194" i="6"/>
  <c r="F192" i="6"/>
  <c r="F191" i="6"/>
  <c r="F190" i="6"/>
  <c r="F189" i="6"/>
  <c r="F188" i="6"/>
  <c r="F186" i="6"/>
  <c r="F185" i="6"/>
  <c r="F184" i="6"/>
  <c r="F183" i="6"/>
  <c r="F182" i="6"/>
  <c r="F180" i="6"/>
  <c r="F179" i="6"/>
  <c r="F178" i="6"/>
  <c r="F177" i="6"/>
  <c r="F176" i="6"/>
  <c r="F173" i="6"/>
  <c r="F172" i="6"/>
  <c r="F171" i="6"/>
  <c r="F170" i="6"/>
  <c r="F169" i="6"/>
  <c r="F167" i="6"/>
  <c r="F166" i="6"/>
  <c r="F165" i="6"/>
  <c r="F164" i="6"/>
  <c r="F163" i="6"/>
  <c r="F161" i="6"/>
  <c r="F160" i="6"/>
  <c r="F159" i="6"/>
  <c r="F158" i="6"/>
  <c r="F157" i="6"/>
  <c r="F155" i="6"/>
  <c r="F154" i="6"/>
  <c r="F153" i="6"/>
  <c r="F152" i="6"/>
  <c r="F151" i="6"/>
  <c r="F149" i="6"/>
  <c r="F148" i="6"/>
  <c r="F147" i="6"/>
  <c r="F146" i="6"/>
  <c r="F145" i="6"/>
  <c r="F143" i="6"/>
  <c r="F142" i="6"/>
  <c r="F141" i="6"/>
  <c r="F140" i="6"/>
  <c r="F139" i="6"/>
  <c r="F137" i="6"/>
  <c r="F136" i="6"/>
  <c r="F135" i="6"/>
  <c r="F134" i="6"/>
  <c r="F133" i="6"/>
  <c r="F130" i="6"/>
  <c r="F129" i="6"/>
  <c r="F128" i="6"/>
  <c r="F127" i="6"/>
  <c r="F126" i="6"/>
  <c r="F124" i="6"/>
  <c r="F123" i="6"/>
  <c r="F122" i="6"/>
  <c r="F121" i="6"/>
  <c r="F120" i="6"/>
  <c r="F118" i="6"/>
  <c r="F117" i="6"/>
  <c r="F116" i="6"/>
  <c r="F115" i="6"/>
  <c r="F114" i="6"/>
  <c r="F112" i="6"/>
  <c r="F111" i="6"/>
  <c r="F110" i="6"/>
  <c r="F109" i="6"/>
  <c r="F108" i="6"/>
  <c r="F106" i="6"/>
  <c r="F105" i="6"/>
  <c r="F104" i="6"/>
  <c r="F103" i="6"/>
  <c r="F102" i="6"/>
  <c r="F100" i="6"/>
  <c r="F99" i="6"/>
  <c r="F98" i="6"/>
  <c r="F97" i="6"/>
  <c r="F96" i="6"/>
  <c r="F94" i="6"/>
  <c r="F93" i="6"/>
  <c r="F92" i="6"/>
  <c r="F91" i="6"/>
  <c r="F90" i="6"/>
  <c r="F87" i="6"/>
  <c r="F86" i="6"/>
  <c r="F85" i="6"/>
  <c r="F84" i="6"/>
  <c r="F83" i="6"/>
  <c r="F81" i="6"/>
  <c r="F80" i="6"/>
  <c r="F79" i="6"/>
  <c r="F78" i="6"/>
  <c r="F77" i="6"/>
  <c r="F75" i="6"/>
  <c r="F74" i="6"/>
  <c r="F73" i="6"/>
  <c r="F72" i="6"/>
  <c r="F71" i="6"/>
  <c r="F69" i="6"/>
  <c r="F68" i="6"/>
  <c r="F67" i="6"/>
  <c r="F66" i="6"/>
  <c r="F65" i="6"/>
  <c r="F63" i="6"/>
  <c r="F62" i="6"/>
  <c r="F61" i="6"/>
  <c r="F60" i="6"/>
  <c r="F59" i="6"/>
  <c r="F57" i="6"/>
  <c r="F56" i="6"/>
  <c r="F55" i="6"/>
  <c r="F54" i="6"/>
  <c r="F53" i="6"/>
  <c r="F51" i="6"/>
  <c r="F50" i="6"/>
  <c r="F49" i="6"/>
  <c r="F48" i="6"/>
  <c r="F47" i="6"/>
  <c r="F44" i="6"/>
  <c r="F43" i="6"/>
  <c r="F42" i="6"/>
  <c r="F41" i="6"/>
  <c r="F40" i="6"/>
  <c r="F38" i="6"/>
  <c r="F37" i="6"/>
  <c r="F36" i="6"/>
  <c r="F35" i="6"/>
  <c r="F34" i="6"/>
  <c r="F32" i="6"/>
  <c r="F31" i="6"/>
  <c r="F30" i="6"/>
  <c r="F29" i="6"/>
  <c r="F28" i="6"/>
  <c r="F26" i="6"/>
  <c r="F25" i="6"/>
  <c r="F24" i="6"/>
  <c r="F23" i="6"/>
  <c r="F22" i="6"/>
  <c r="F20" i="6"/>
  <c r="F19" i="6"/>
  <c r="F18" i="6"/>
  <c r="F17" i="6"/>
  <c r="F16" i="6"/>
  <c r="F14" i="6"/>
  <c r="F13" i="6"/>
  <c r="F12" i="6"/>
  <c r="F11" i="6"/>
  <c r="F10" i="6"/>
  <c r="F8" i="6"/>
  <c r="F7" i="6"/>
  <c r="F6" i="6"/>
  <c r="F5" i="6"/>
  <c r="F4" i="6"/>
  <c r="P108" i="6" l="1"/>
  <c r="H102" i="6"/>
  <c r="P200" i="6"/>
  <c r="P194" i="6"/>
  <c r="P188" i="6"/>
  <c r="P182" i="6"/>
  <c r="O182" i="6"/>
  <c r="P176" i="6"/>
  <c r="O176" i="6"/>
  <c r="O212" i="6"/>
  <c r="O206" i="6"/>
  <c r="O200" i="6"/>
  <c r="O194" i="6"/>
  <c r="O188" i="6"/>
  <c r="O126" i="6"/>
  <c r="O120" i="6"/>
  <c r="P114" i="6"/>
  <c r="O108" i="6"/>
  <c r="O102" i="6"/>
  <c r="P102" i="6"/>
  <c r="O96" i="6"/>
  <c r="P90" i="6"/>
  <c r="O90" i="6"/>
  <c r="P96" i="6"/>
  <c r="P126" i="6"/>
  <c r="O114" i="6"/>
  <c r="P120" i="6"/>
  <c r="G212" i="6"/>
  <c r="I212" i="6" s="1"/>
  <c r="Q10" i="6" s="1"/>
  <c r="H212" i="6"/>
  <c r="H206" i="6"/>
  <c r="G206" i="6"/>
  <c r="I206" i="6" s="1"/>
  <c r="Q9" i="6" s="1"/>
  <c r="H200" i="6"/>
  <c r="H194" i="6"/>
  <c r="G194" i="6"/>
  <c r="G188" i="6"/>
  <c r="I188" i="6" s="1"/>
  <c r="Q6" i="6" s="1"/>
  <c r="H188" i="6"/>
  <c r="G182" i="6"/>
  <c r="H176" i="6"/>
  <c r="G169" i="6"/>
  <c r="I169" i="6" s="1"/>
  <c r="P10" i="6" s="1"/>
  <c r="H169" i="6"/>
  <c r="G163" i="6"/>
  <c r="H163" i="6"/>
  <c r="H157" i="6"/>
  <c r="G157" i="6"/>
  <c r="I157" i="6" s="1"/>
  <c r="P8" i="6" s="1"/>
  <c r="H151" i="6"/>
  <c r="H145" i="6"/>
  <c r="G145" i="6"/>
  <c r="I145" i="6" s="1"/>
  <c r="P6" i="6" s="1"/>
  <c r="G139" i="6"/>
  <c r="I139" i="6" s="1"/>
  <c r="P5" i="6" s="1"/>
  <c r="H139" i="6"/>
  <c r="H133" i="6"/>
  <c r="H126" i="6"/>
  <c r="H120" i="6"/>
  <c r="G114" i="6"/>
  <c r="H114" i="6"/>
  <c r="H108" i="6"/>
  <c r="G108" i="6"/>
  <c r="H96" i="6"/>
  <c r="G96" i="6"/>
  <c r="G90" i="6"/>
  <c r="H90" i="6"/>
  <c r="H83" i="6"/>
  <c r="H77" i="6"/>
  <c r="G71" i="6"/>
  <c r="I71" i="6" s="1"/>
  <c r="N8" i="6" s="1"/>
  <c r="H71" i="6"/>
  <c r="G65" i="6"/>
  <c r="H65" i="6"/>
  <c r="G59" i="6"/>
  <c r="I59" i="6" s="1"/>
  <c r="N6" i="6" s="1"/>
  <c r="H59" i="6"/>
  <c r="H53" i="6"/>
  <c r="G47" i="6"/>
  <c r="H47" i="6"/>
  <c r="G40" i="6"/>
  <c r="I40" i="6" s="1"/>
  <c r="M10" i="6" s="1"/>
  <c r="H40" i="6"/>
  <c r="G34" i="6"/>
  <c r="H28" i="6"/>
  <c r="H22" i="6"/>
  <c r="G22" i="6"/>
  <c r="G16" i="6"/>
  <c r="H16" i="6"/>
  <c r="H10" i="6"/>
  <c r="H4" i="6"/>
  <c r="G83" i="6"/>
  <c r="I83" i="6" s="1"/>
  <c r="N10" i="6" s="1"/>
  <c r="G133" i="6"/>
  <c r="I133" i="6" s="1"/>
  <c r="P4" i="6" s="1"/>
  <c r="G28" i="6"/>
  <c r="I28" i="6" s="1"/>
  <c r="M8" i="6" s="1"/>
  <c r="H34" i="6"/>
  <c r="G77" i="6"/>
  <c r="I77" i="6" s="1"/>
  <c r="N9" i="6" s="1"/>
  <c r="G126" i="6"/>
  <c r="I126" i="6" s="1"/>
  <c r="O10" i="6" s="1"/>
  <c r="G176" i="6"/>
  <c r="I176" i="6" s="1"/>
  <c r="Q4" i="6" s="1"/>
  <c r="H182" i="6"/>
  <c r="G120" i="6"/>
  <c r="G10" i="6"/>
  <c r="I10" i="6" s="1"/>
  <c r="M5" i="6" s="1"/>
  <c r="G4" i="6"/>
  <c r="I4" i="6" s="1"/>
  <c r="M4" i="6" s="1"/>
  <c r="G53" i="6"/>
  <c r="I53" i="6" s="1"/>
  <c r="N5" i="6" s="1"/>
  <c r="G102" i="6"/>
  <c r="G151" i="6"/>
  <c r="I151" i="6" s="1"/>
  <c r="P7" i="6" s="1"/>
  <c r="G200" i="6"/>
  <c r="I200" i="6" s="1"/>
  <c r="Q8" i="6" s="1"/>
  <c r="I108" i="6" l="1"/>
  <c r="O7" i="6" s="1"/>
  <c r="I90" i="6"/>
  <c r="O4" i="6" s="1"/>
  <c r="I102" i="6"/>
  <c r="O6" i="6" s="1"/>
  <c r="I120" i="6"/>
  <c r="O9" i="6" s="1"/>
  <c r="I16" i="6"/>
  <c r="M6" i="6" s="1"/>
  <c r="I34" i="6"/>
  <c r="M9" i="6" s="1"/>
  <c r="I47" i="6"/>
  <c r="N4" i="6" s="1"/>
  <c r="I96" i="6"/>
  <c r="O5" i="6" s="1"/>
  <c r="I194" i="6"/>
  <c r="Q7" i="6" s="1"/>
  <c r="I22" i="6"/>
  <c r="M7" i="6" s="1"/>
  <c r="I65" i="6"/>
  <c r="N7" i="6" s="1"/>
  <c r="I114" i="6"/>
  <c r="O8" i="6" s="1"/>
  <c r="I163" i="6"/>
  <c r="P9" i="6" s="1"/>
  <c r="I182" i="6"/>
  <c r="Q5" i="6" s="1"/>
</calcChain>
</file>

<file path=xl/sharedStrings.xml><?xml version="1.0" encoding="utf-8"?>
<sst xmlns="http://schemas.openxmlformats.org/spreadsheetml/2006/main" count="599" uniqueCount="41">
  <si>
    <t>90/10</t>
  </si>
  <si>
    <t>80/20</t>
  </si>
  <si>
    <t>70/30</t>
  </si>
  <si>
    <t>60/40</t>
  </si>
  <si>
    <t>Sample Letter</t>
  </si>
  <si>
    <t>Std Dev</t>
  </si>
  <si>
    <t>A</t>
  </si>
  <si>
    <t>B</t>
  </si>
  <si>
    <t>C</t>
  </si>
  <si>
    <t>D</t>
  </si>
  <si>
    <t>E</t>
  </si>
  <si>
    <t>Volume [mL]</t>
  </si>
  <si>
    <t>Calc. Flowrate [mL/min]</t>
  </si>
  <si>
    <t>Avg Flowrate [mL/min]</t>
  </si>
  <si>
    <t xml:space="preserve">60/40 </t>
  </si>
  <si>
    <t>Time [s] 0 min</t>
  </si>
  <si>
    <t>Time [s] 10 min</t>
  </si>
  <si>
    <t>Time [s] 30 min</t>
  </si>
  <si>
    <t>Time [s] 60 min</t>
  </si>
  <si>
    <t>Time [s] 90 min</t>
  </si>
  <si>
    <t>Time [s] 120 min</t>
  </si>
  <si>
    <t>Time [s] Overnight saturation</t>
  </si>
  <si>
    <t>Sand/Vermiculite</t>
  </si>
  <si>
    <t>100/0</t>
  </si>
  <si>
    <t>Tests Without Filter</t>
  </si>
  <si>
    <t>Re-do</t>
  </si>
  <si>
    <t>HH 10 cm</t>
  </si>
  <si>
    <t>HH 11 cm</t>
  </si>
  <si>
    <t>HH 8 cm</t>
  </si>
  <si>
    <t>HH 9 cm</t>
  </si>
  <si>
    <t>HH 12 cm</t>
  </si>
  <si>
    <t>Taken From Center Tube Only</t>
  </si>
  <si>
    <t>18.5 cm</t>
  </si>
  <si>
    <t>17.5 cm</t>
  </si>
  <si>
    <t>17 cm</t>
  </si>
  <si>
    <t>13 cm</t>
  </si>
  <si>
    <t>Fraction of sat flow</t>
  </si>
  <si>
    <t>Frac of Sat Flow</t>
  </si>
  <si>
    <t>Time</t>
  </si>
  <si>
    <t>Composition</t>
  </si>
  <si>
    <t>Overnight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</si>
</sst>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'Tests Without Filter'!$M$3</c:f>
              <c:strCache>
                <c:ptCount val="1"/>
                <c:pt idx="0">
                  <c:v>60/40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'Tests Without Filter'!$L$4:$L$9</c:f>
              <c:numCache>
                <c:formatCode>General</c:formatCode>
                <c:ptCount val="6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</c:numCache>
            </c:numRef>
          </c:xVal>
          <c:yVal>
            <c:numRef>
              <c:f>'Tests Without Filter'!$M$4:$M$9</c:f>
              <c:numCache>
                <c:formatCode>General</c:formatCode>
                <c:ptCount val="6"/>
                <c:pt idx="0">
                  <c:v>1.0574383696210456</c:v>
                </c:pt>
                <c:pt idx="1">
                  <c:v>1.2210124349594582</c:v>
                </c:pt>
                <c:pt idx="2">
                  <c:v>1.0423866856869282</c:v>
                </c:pt>
                <c:pt idx="3">
                  <c:v>1.1486551665128411</c:v>
                </c:pt>
                <c:pt idx="4">
                  <c:v>1.0121154961583794</c:v>
                </c:pt>
                <c:pt idx="5">
                  <c:v>0.90664995141295668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83B-41B8-AE0F-EC9159E01530}"/>
            </c:ext>
          </c:extLst>
        </c:ser>
        <c:ser>
          <c:idx val="1"/>
          <c:order val="1"/>
          <c:tx>
            <c:strRef>
              <c:f>'Tests Without Filter'!$N$3</c:f>
              <c:strCache>
                <c:ptCount val="1"/>
                <c:pt idx="0">
                  <c:v>70/30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'Tests Without Filter'!$L$4:$L$9</c:f>
              <c:numCache>
                <c:formatCode>General</c:formatCode>
                <c:ptCount val="6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</c:numCache>
            </c:numRef>
          </c:xVal>
          <c:yVal>
            <c:numRef>
              <c:f>'Tests Without Filter'!$N$4:$N$9</c:f>
              <c:numCache>
                <c:formatCode>General</c:formatCode>
                <c:ptCount val="6"/>
                <c:pt idx="0">
                  <c:v>1.6612461206094951</c:v>
                </c:pt>
                <c:pt idx="1">
                  <c:v>1.4541199409252288</c:v>
                </c:pt>
                <c:pt idx="2">
                  <c:v>1.297003148783231</c:v>
                </c:pt>
                <c:pt idx="3">
                  <c:v>1.0963804096556791</c:v>
                </c:pt>
                <c:pt idx="4">
                  <c:v>0.95438588980547323</c:v>
                </c:pt>
                <c:pt idx="5">
                  <c:v>0.95149054075955108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83B-41B8-AE0F-EC9159E01530}"/>
            </c:ext>
          </c:extLst>
        </c:ser>
        <c:ser>
          <c:idx val="2"/>
          <c:order val="2"/>
          <c:tx>
            <c:strRef>
              <c:f>'Tests Without Filter'!$O$3</c:f>
              <c:strCache>
                <c:ptCount val="1"/>
                <c:pt idx="0">
                  <c:v>80/20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'Tests Without Filter'!$L$4:$L$9</c:f>
              <c:numCache>
                <c:formatCode>General</c:formatCode>
                <c:ptCount val="6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</c:numCache>
            </c:numRef>
          </c:xVal>
          <c:yVal>
            <c:numRef>
              <c:f>'Tests Without Filter'!$O$4:$O$9</c:f>
              <c:numCache>
                <c:formatCode>General</c:formatCode>
                <c:ptCount val="6"/>
                <c:pt idx="0">
                  <c:v>1.7789238908492704</c:v>
                </c:pt>
                <c:pt idx="1">
                  <c:v>1.4220757978113501</c:v>
                </c:pt>
                <c:pt idx="2">
                  <c:v>1.0849058634317164</c:v>
                </c:pt>
                <c:pt idx="3">
                  <c:v>1.0207709485134269</c:v>
                </c:pt>
                <c:pt idx="4">
                  <c:v>0.9565737678838222</c:v>
                </c:pt>
                <c:pt idx="5">
                  <c:v>0.89421196386047719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83B-41B8-AE0F-EC9159E01530}"/>
            </c:ext>
          </c:extLst>
        </c:ser>
        <c:ser>
          <c:idx val="3"/>
          <c:order val="3"/>
          <c:tx>
            <c:strRef>
              <c:f>'Tests Without Filter'!$P$3</c:f>
              <c:strCache>
                <c:ptCount val="1"/>
                <c:pt idx="0">
                  <c:v>90/10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'Tests Without Filter'!$L$4:$L$9</c:f>
              <c:numCache>
                <c:formatCode>General</c:formatCode>
                <c:ptCount val="6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</c:numCache>
            </c:numRef>
          </c:xVal>
          <c:yVal>
            <c:numRef>
              <c:f>'Tests Without Filter'!$P$4:$P$9</c:f>
              <c:numCache>
                <c:formatCode>General</c:formatCode>
                <c:ptCount val="6"/>
                <c:pt idx="0">
                  <c:v>1.419071272466319</c:v>
                </c:pt>
                <c:pt idx="1">
                  <c:v>1.3352524985596879</c:v>
                </c:pt>
                <c:pt idx="2">
                  <c:v>1.1434447908477636</c:v>
                </c:pt>
                <c:pt idx="3">
                  <c:v>1.0624990546857194</c:v>
                </c:pt>
                <c:pt idx="4">
                  <c:v>1.0728284318719126</c:v>
                </c:pt>
                <c:pt idx="5">
                  <c:v>1.0124176200289907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83B-41B8-AE0F-EC9159E01530}"/>
            </c:ext>
          </c:extLst>
        </c:ser>
        <c:ser>
          <c:idx val="4"/>
          <c:order val="4"/>
          <c:tx>
            <c:strRef>
              <c:f>'Tests Without Filter'!$Q$3</c:f>
              <c:strCache>
                <c:ptCount val="1"/>
                <c:pt idx="0">
                  <c:v>100/0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'Tests Without Filter'!$L$4:$L$9</c:f>
              <c:numCache>
                <c:formatCode>General</c:formatCode>
                <c:ptCount val="6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  <c:pt idx="5">
                  <c:v>120</c:v>
                </c:pt>
              </c:numCache>
            </c:numRef>
          </c:xVal>
          <c:yVal>
            <c:numRef>
              <c:f>'Tests Without Filter'!$Q$4:$Q$9</c:f>
              <c:numCache>
                <c:formatCode>General</c:formatCode>
                <c:ptCount val="6"/>
                <c:pt idx="0">
                  <c:v>1.0647587822646627</c:v>
                </c:pt>
                <c:pt idx="1">
                  <c:v>0.9251333008428545</c:v>
                </c:pt>
                <c:pt idx="2">
                  <c:v>0.81932970719479814</c:v>
                </c:pt>
                <c:pt idx="3">
                  <c:v>0.76251273922988161</c:v>
                </c:pt>
                <c:pt idx="4">
                  <c:v>0.73315280424400486</c:v>
                </c:pt>
                <c:pt idx="5">
                  <c:v>0.86626337940518516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83B-41B8-AE0F-EC9159E01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4501224"/>
        <c:axId val="564508112"/>
      </c:scatterChart>
      <c:valAx>
        <c:axId val="564501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[min]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508112"/>
        <c:crosses val="autoZero"/>
        <c:crossBetween val="midCat"/>
      </c:valAx>
      <c:valAx>
        <c:axId val="564508112"/>
        <c:scaling>
          <c:orientation val="minMax"/>
          <c:max val="1.8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Fraction of Saturated</a:t>
                </a:r>
                <a:r>
                  <a:rPr lang="en-US" baseline="0"/>
                  <a:t> Flow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501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12</xdr:row>
      <xdr:rowOff>0</xdr:rowOff>
    </xdr:from>
    <xdr:to>
      <xdr:col>14</xdr:col>
      <xdr:colOff>657225</xdr:colOff>
      <xdr:row>26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6"/>
  <sheetViews>
    <sheetView tabSelected="1" topLeftCell="F7" zoomScale="80" zoomScaleNormal="80" workbookViewId="0">
      <selection activeCell="N11" sqref="N11"/>
    </sheetView>
  </sheetViews>
  <sheetFormatPr defaultRowHeight="15" x14ac:dyDescent="0.25"/>
  <cols>
    <col min="2" max="2" width="20.140625" customWidth="1"/>
    <col min="3" max="3" width="16.5703125" customWidth="1"/>
    <col min="4" max="4" width="20.42578125" customWidth="1"/>
    <col min="5" max="6" width="20.85546875" customWidth="1"/>
    <col min="7" max="7" width="18.85546875" customWidth="1"/>
    <col min="8" max="8" width="16.5703125" customWidth="1"/>
    <col min="10" max="10" width="19.5703125" customWidth="1"/>
    <col min="11" max="11" width="13" customWidth="1"/>
    <col min="12" max="12" width="20.140625" customWidth="1"/>
    <col min="13" max="13" width="21.5703125" customWidth="1"/>
    <col min="14" max="14" width="20.85546875" customWidth="1"/>
    <col min="15" max="15" width="21.85546875" customWidth="1"/>
    <col min="16" max="16" width="15" customWidth="1"/>
  </cols>
  <sheetData>
    <row r="1" spans="1:17" x14ac:dyDescent="0.25">
      <c r="B1" t="s">
        <v>24</v>
      </c>
    </row>
    <row r="2" spans="1:17" x14ac:dyDescent="0.25">
      <c r="B2" t="s">
        <v>22</v>
      </c>
      <c r="L2" t="s">
        <v>37</v>
      </c>
      <c r="M2" t="s">
        <v>39</v>
      </c>
    </row>
    <row r="3" spans="1:17" x14ac:dyDescent="0.25">
      <c r="A3" t="s">
        <v>32</v>
      </c>
      <c r="B3" t="s">
        <v>14</v>
      </c>
      <c r="C3" t="s">
        <v>4</v>
      </c>
      <c r="D3" t="s">
        <v>15</v>
      </c>
      <c r="E3" t="s">
        <v>11</v>
      </c>
      <c r="F3" t="s">
        <v>12</v>
      </c>
      <c r="G3" t="s">
        <v>13</v>
      </c>
      <c r="H3" t="s">
        <v>5</v>
      </c>
      <c r="I3" t="s">
        <v>36</v>
      </c>
      <c r="L3" t="s">
        <v>38</v>
      </c>
      <c r="M3" t="s">
        <v>3</v>
      </c>
      <c r="N3" t="s">
        <v>2</v>
      </c>
      <c r="O3" t="s">
        <v>1</v>
      </c>
      <c r="P3" t="s">
        <v>0</v>
      </c>
      <c r="Q3" t="s">
        <v>23</v>
      </c>
    </row>
    <row r="4" spans="1:17" x14ac:dyDescent="0.25">
      <c r="C4" t="s">
        <v>6</v>
      </c>
      <c r="D4">
        <v>81.7</v>
      </c>
      <c r="E4">
        <v>35</v>
      </c>
      <c r="F4" s="1">
        <f>60*E4/D4</f>
        <v>25.703794369645042</v>
      </c>
      <c r="G4" s="1">
        <f>AVERAGE(F4:F8)</f>
        <v>24.701115972546752</v>
      </c>
      <c r="H4" s="1">
        <f>_xlfn.STDEV.S(F4:F8)</f>
        <v>0.58487642289301378</v>
      </c>
      <c r="I4">
        <f>G4/G$40</f>
        <v>1.0574383696210456</v>
      </c>
      <c r="L4">
        <v>0</v>
      </c>
      <c r="M4">
        <f>I4</f>
        <v>1.0574383696210456</v>
      </c>
      <c r="N4">
        <f>I47</f>
        <v>1.6612461206094951</v>
      </c>
      <c r="O4">
        <f>I90</f>
        <v>1.7789238908492704</v>
      </c>
      <c r="P4">
        <f>I133</f>
        <v>1.419071272466319</v>
      </c>
      <c r="Q4">
        <f>I176</f>
        <v>1.0647587822646627</v>
      </c>
    </row>
    <row r="5" spans="1:17" x14ac:dyDescent="0.25">
      <c r="C5" t="s">
        <v>7</v>
      </c>
      <c r="D5">
        <v>82.75</v>
      </c>
      <c r="E5">
        <v>34</v>
      </c>
      <c r="F5" s="1">
        <f t="shared" ref="F5:F8" si="0">60*E5/D5</f>
        <v>24.652567975830816</v>
      </c>
      <c r="G5" s="1"/>
      <c r="H5" s="1"/>
      <c r="L5">
        <v>10</v>
      </c>
      <c r="M5">
        <f>I10</f>
        <v>1.2210124349594582</v>
      </c>
      <c r="N5">
        <f>I53</f>
        <v>1.4541199409252288</v>
      </c>
      <c r="O5">
        <f>I96</f>
        <v>1.4220757978113501</v>
      </c>
      <c r="P5">
        <f>I139</f>
        <v>1.3352524985596879</v>
      </c>
      <c r="Q5">
        <f>I182</f>
        <v>0.9251333008428545</v>
      </c>
    </row>
    <row r="6" spans="1:17" x14ac:dyDescent="0.25">
      <c r="C6" t="s">
        <v>8</v>
      </c>
      <c r="D6">
        <v>81.510000000000005</v>
      </c>
      <c r="E6">
        <v>33</v>
      </c>
      <c r="F6" s="1">
        <f t="shared" si="0"/>
        <v>24.291497975708502</v>
      </c>
      <c r="G6" s="1"/>
      <c r="H6" s="1"/>
      <c r="L6">
        <v>30</v>
      </c>
      <c r="M6">
        <f>I16</f>
        <v>1.0423866856869282</v>
      </c>
      <c r="N6">
        <f>I59</f>
        <v>1.297003148783231</v>
      </c>
      <c r="O6">
        <f>I102</f>
        <v>1.0849058634317164</v>
      </c>
      <c r="P6">
        <f>I145</f>
        <v>1.1434447908477636</v>
      </c>
      <c r="Q6">
        <f>I188</f>
        <v>0.81932970719479814</v>
      </c>
    </row>
    <row r="7" spans="1:17" x14ac:dyDescent="0.25">
      <c r="C7" t="s">
        <v>9</v>
      </c>
      <c r="D7">
        <v>81.78</v>
      </c>
      <c r="E7">
        <v>33.5</v>
      </c>
      <c r="F7" s="1">
        <f t="shared" si="0"/>
        <v>24.578136463683052</v>
      </c>
      <c r="G7" s="1"/>
      <c r="H7" s="1"/>
      <c r="L7">
        <v>60</v>
      </c>
      <c r="M7">
        <f>I22</f>
        <v>1.1486551665128411</v>
      </c>
      <c r="N7">
        <f>I65</f>
        <v>1.0963804096556791</v>
      </c>
      <c r="O7">
        <f>I108</f>
        <v>1.0207709485134269</v>
      </c>
      <c r="P7">
        <f>I151</f>
        <v>1.0624990546857194</v>
      </c>
      <c r="Q7">
        <f>I194</f>
        <v>0.76251273922988161</v>
      </c>
    </row>
    <row r="8" spans="1:17" x14ac:dyDescent="0.25">
      <c r="C8" t="s">
        <v>10</v>
      </c>
      <c r="D8">
        <v>81.55</v>
      </c>
      <c r="E8">
        <v>33</v>
      </c>
      <c r="F8" s="1">
        <f t="shared" si="0"/>
        <v>24.279583077866342</v>
      </c>
      <c r="G8" s="1"/>
      <c r="H8" s="1"/>
      <c r="L8">
        <v>90</v>
      </c>
      <c r="M8">
        <f>I28</f>
        <v>1.0121154961583794</v>
      </c>
      <c r="N8">
        <f>I71</f>
        <v>0.95438588980547323</v>
      </c>
      <c r="O8">
        <f>I114</f>
        <v>0.9565737678838222</v>
      </c>
      <c r="P8">
        <f>I157</f>
        <v>1.0728284318719126</v>
      </c>
      <c r="Q8">
        <f>I200</f>
        <v>0.73315280424400486</v>
      </c>
    </row>
    <row r="9" spans="1:17" x14ac:dyDescent="0.25">
      <c r="C9" t="s">
        <v>4</v>
      </c>
      <c r="D9" t="s">
        <v>16</v>
      </c>
      <c r="E9" t="s">
        <v>11</v>
      </c>
      <c r="F9" t="s">
        <v>12</v>
      </c>
      <c r="G9" t="s">
        <v>13</v>
      </c>
      <c r="H9" t="s">
        <v>5</v>
      </c>
      <c r="L9">
        <v>120</v>
      </c>
      <c r="M9">
        <f>I34</f>
        <v>0.90664995141295668</v>
      </c>
      <c r="N9">
        <f>I77</f>
        <v>0.95149054075955108</v>
      </c>
      <c r="O9">
        <f>I120</f>
        <v>0.89421196386047719</v>
      </c>
      <c r="P9">
        <f>I163</f>
        <v>1.0124176200289907</v>
      </c>
      <c r="Q9">
        <f>I206</f>
        <v>0.86626337940518516</v>
      </c>
    </row>
    <row r="10" spans="1:17" x14ac:dyDescent="0.25">
      <c r="B10" t="s">
        <v>26</v>
      </c>
      <c r="C10" t="s">
        <v>6</v>
      </c>
      <c r="D10">
        <v>63.81</v>
      </c>
      <c r="E10">
        <v>31</v>
      </c>
      <c r="F10" s="1">
        <f>60*E10/D10</f>
        <v>29.149036201222376</v>
      </c>
      <c r="G10" s="1">
        <f>AVERAGE(F10:F14)</f>
        <v>28.522106466274579</v>
      </c>
      <c r="H10" s="1">
        <f>_xlfn.STDEV.S(F10:F14)</f>
        <v>0.45910360361717439</v>
      </c>
      <c r="I10">
        <f>G10/G$40</f>
        <v>1.2210124349594582</v>
      </c>
      <c r="L10" t="s">
        <v>40</v>
      </c>
      <c r="M10">
        <f>I40</f>
        <v>1</v>
      </c>
      <c r="N10">
        <f>I83</f>
        <v>1</v>
      </c>
      <c r="O10">
        <f>I126</f>
        <v>1</v>
      </c>
      <c r="P10">
        <f>I169</f>
        <v>1</v>
      </c>
      <c r="Q10">
        <f>I212</f>
        <v>1</v>
      </c>
    </row>
    <row r="11" spans="1:17" x14ac:dyDescent="0.25">
      <c r="C11" t="s">
        <v>7</v>
      </c>
      <c r="D11">
        <v>70.33</v>
      </c>
      <c r="E11">
        <v>33</v>
      </c>
      <c r="F11" s="1">
        <f t="shared" ref="F11:F14" si="1">60*E11/D11</f>
        <v>28.15299303284516</v>
      </c>
      <c r="G11" s="1"/>
      <c r="H11" s="1"/>
    </row>
    <row r="12" spans="1:17" x14ac:dyDescent="0.25">
      <c r="C12" t="s">
        <v>8</v>
      </c>
      <c r="D12">
        <v>61.88</v>
      </c>
      <c r="E12">
        <v>29</v>
      </c>
      <c r="F12" s="1">
        <f t="shared" si="1"/>
        <v>28.118939883645766</v>
      </c>
      <c r="G12" s="1"/>
      <c r="H12" s="1"/>
    </row>
    <row r="13" spans="1:17" x14ac:dyDescent="0.25">
      <c r="C13" t="s">
        <v>9</v>
      </c>
      <c r="D13">
        <v>62.37</v>
      </c>
      <c r="E13">
        <v>30</v>
      </c>
      <c r="F13" s="1">
        <f t="shared" si="1"/>
        <v>28.860028860028862</v>
      </c>
      <c r="G13" s="1"/>
      <c r="H13" s="1"/>
    </row>
    <row r="14" spans="1:17" x14ac:dyDescent="0.25">
      <c r="C14" t="s">
        <v>10</v>
      </c>
      <c r="D14">
        <v>61.42</v>
      </c>
      <c r="E14">
        <v>29</v>
      </c>
      <c r="F14" s="1">
        <f t="shared" si="1"/>
        <v>28.329534353630738</v>
      </c>
      <c r="G14" s="1"/>
      <c r="H14" s="1"/>
    </row>
    <row r="15" spans="1:17" x14ac:dyDescent="0.25">
      <c r="C15" t="s">
        <v>4</v>
      </c>
      <c r="D15" t="s">
        <v>17</v>
      </c>
      <c r="E15" t="s">
        <v>11</v>
      </c>
      <c r="F15" t="s">
        <v>12</v>
      </c>
      <c r="G15" t="s">
        <v>13</v>
      </c>
      <c r="H15" t="s">
        <v>5</v>
      </c>
    </row>
    <row r="16" spans="1:17" x14ac:dyDescent="0.25">
      <c r="B16" t="s">
        <v>26</v>
      </c>
      <c r="C16" t="s">
        <v>6</v>
      </c>
      <c r="D16">
        <v>70.930000000000007</v>
      </c>
      <c r="E16">
        <v>29</v>
      </c>
      <c r="F16" s="1">
        <f>60*E16/D16</f>
        <v>24.531227971239247</v>
      </c>
      <c r="G16" s="1">
        <f>AVERAGE(F16:F20)</f>
        <v>24.34951780747166</v>
      </c>
      <c r="H16" s="1">
        <f>_xlfn.STDEV.S(F16:F20)</f>
        <v>0.57949673515151678</v>
      </c>
      <c r="I16">
        <f>G16/G$40</f>
        <v>1.0423866856869282</v>
      </c>
    </row>
    <row r="17" spans="2:9" x14ac:dyDescent="0.25">
      <c r="C17" t="s">
        <v>7</v>
      </c>
      <c r="D17">
        <v>71.98</v>
      </c>
      <c r="E17">
        <v>30</v>
      </c>
      <c r="F17" s="1">
        <f t="shared" ref="F17:F20" si="2">60*E17/D17</f>
        <v>25.006946373992776</v>
      </c>
      <c r="G17" s="1"/>
      <c r="H17" s="1"/>
    </row>
    <row r="18" spans="2:9" x14ac:dyDescent="0.25">
      <c r="C18" t="s">
        <v>8</v>
      </c>
      <c r="D18">
        <v>70.95</v>
      </c>
      <c r="E18">
        <v>29</v>
      </c>
      <c r="F18" s="1">
        <f t="shared" si="2"/>
        <v>24.52431289640592</v>
      </c>
      <c r="G18" s="1"/>
      <c r="H18" s="1"/>
    </row>
    <row r="19" spans="2:9" x14ac:dyDescent="0.25">
      <c r="C19" t="s">
        <v>9</v>
      </c>
      <c r="D19">
        <v>71.75</v>
      </c>
      <c r="E19">
        <v>29</v>
      </c>
      <c r="F19" s="1">
        <f t="shared" si="2"/>
        <v>24.250871080139373</v>
      </c>
      <c r="G19" s="1"/>
      <c r="H19" s="1"/>
    </row>
    <row r="20" spans="2:9" x14ac:dyDescent="0.25">
      <c r="C20" t="s">
        <v>10</v>
      </c>
      <c r="D20">
        <v>71.69</v>
      </c>
      <c r="E20">
        <v>28</v>
      </c>
      <c r="F20" s="1">
        <f t="shared" si="2"/>
        <v>23.434230715580973</v>
      </c>
      <c r="G20" s="1"/>
      <c r="H20" s="1"/>
    </row>
    <row r="21" spans="2:9" x14ac:dyDescent="0.25">
      <c r="C21" t="s">
        <v>4</v>
      </c>
      <c r="D21" t="s">
        <v>18</v>
      </c>
      <c r="E21" t="s">
        <v>11</v>
      </c>
      <c r="F21" t="s">
        <v>12</v>
      </c>
      <c r="G21" t="s">
        <v>13</v>
      </c>
      <c r="H21" t="s">
        <v>5</v>
      </c>
    </row>
    <row r="22" spans="2:9" x14ac:dyDescent="0.25">
      <c r="B22" t="s">
        <v>26</v>
      </c>
      <c r="C22" t="s">
        <v>6</v>
      </c>
      <c r="D22">
        <v>70.819999999999993</v>
      </c>
      <c r="E22">
        <v>33</v>
      </c>
      <c r="F22" s="1">
        <f>60*E22/D22</f>
        <v>27.958203897204182</v>
      </c>
      <c r="G22" s="1">
        <f>AVERAGE(F22:F26)</f>
        <v>26.831884765697264</v>
      </c>
      <c r="H22" s="1">
        <f>_xlfn.STDEV.S(F22:F26)</f>
        <v>0.65345294440175783</v>
      </c>
      <c r="I22">
        <f>G22/G$40</f>
        <v>1.1486551665128411</v>
      </c>
    </row>
    <row r="23" spans="2:9" x14ac:dyDescent="0.25">
      <c r="C23" t="s">
        <v>7</v>
      </c>
      <c r="D23">
        <v>70.72</v>
      </c>
      <c r="E23">
        <v>31.5</v>
      </c>
      <c r="F23" s="1">
        <f t="shared" ref="F23:F26" si="3">60*E23/D23</f>
        <v>26.725113122171948</v>
      </c>
      <c r="G23" s="1"/>
      <c r="H23" s="1"/>
    </row>
    <row r="24" spans="2:9" x14ac:dyDescent="0.25">
      <c r="C24" t="s">
        <v>8</v>
      </c>
      <c r="D24">
        <v>70.72</v>
      </c>
      <c r="E24">
        <v>31.5</v>
      </c>
      <c r="F24" s="1">
        <f t="shared" si="3"/>
        <v>26.725113122171948</v>
      </c>
      <c r="G24" s="1"/>
      <c r="H24" s="1"/>
    </row>
    <row r="25" spans="2:9" x14ac:dyDescent="0.25">
      <c r="C25" t="s">
        <v>9</v>
      </c>
      <c r="D25">
        <v>70.510000000000005</v>
      </c>
      <c r="E25">
        <v>31</v>
      </c>
      <c r="F25" s="1">
        <f t="shared" si="3"/>
        <v>26.379236987661322</v>
      </c>
      <c r="G25" s="1"/>
      <c r="H25" s="1"/>
    </row>
    <row r="26" spans="2:9" x14ac:dyDescent="0.25">
      <c r="C26" t="s">
        <v>10</v>
      </c>
      <c r="D26">
        <v>70.53</v>
      </c>
      <c r="E26">
        <v>31</v>
      </c>
      <c r="F26" s="1">
        <f t="shared" si="3"/>
        <v>26.371756699276904</v>
      </c>
      <c r="G26" s="1"/>
      <c r="H26" s="1"/>
    </row>
    <row r="27" spans="2:9" x14ac:dyDescent="0.25">
      <c r="C27" t="s">
        <v>4</v>
      </c>
      <c r="D27" t="s">
        <v>19</v>
      </c>
      <c r="E27" t="s">
        <v>11</v>
      </c>
      <c r="F27" t="s">
        <v>12</v>
      </c>
      <c r="G27" t="s">
        <v>13</v>
      </c>
      <c r="H27" t="s">
        <v>5</v>
      </c>
    </row>
    <row r="28" spans="2:9" x14ac:dyDescent="0.25">
      <c r="B28" t="s">
        <v>26</v>
      </c>
      <c r="C28" t="s">
        <v>6</v>
      </c>
      <c r="D28">
        <v>75.430000000000007</v>
      </c>
      <c r="E28">
        <v>31</v>
      </c>
      <c r="F28" s="1">
        <f>60*E28/D28</f>
        <v>24.658623889699058</v>
      </c>
      <c r="G28" s="1">
        <f>AVERAGE(F28:F32)</f>
        <v>23.642401265597364</v>
      </c>
      <c r="H28" s="1">
        <f>_xlfn.STDEV.S(F28:F32)</f>
        <v>0.70424765533472</v>
      </c>
      <c r="I28">
        <f>G28/G$40</f>
        <v>1.0121154961583794</v>
      </c>
    </row>
    <row r="29" spans="2:9" x14ac:dyDescent="0.25">
      <c r="C29" t="s">
        <v>7</v>
      </c>
      <c r="D29">
        <v>75.42</v>
      </c>
      <c r="E29">
        <v>30</v>
      </c>
      <c r="F29" s="1">
        <f t="shared" ref="F29:F32" si="4">60*E29/D29</f>
        <v>23.866348448687351</v>
      </c>
      <c r="G29" s="1"/>
      <c r="H29" s="1"/>
    </row>
    <row r="30" spans="2:9" x14ac:dyDescent="0.25">
      <c r="C30" t="s">
        <v>8</v>
      </c>
      <c r="D30">
        <v>75.83</v>
      </c>
      <c r="E30">
        <v>30</v>
      </c>
      <c r="F30" s="1">
        <f t="shared" si="4"/>
        <v>23.737307134379535</v>
      </c>
      <c r="G30" s="1"/>
      <c r="H30" s="1"/>
    </row>
    <row r="31" spans="2:9" x14ac:dyDescent="0.25">
      <c r="C31" t="s">
        <v>9</v>
      </c>
      <c r="D31">
        <v>75.67</v>
      </c>
      <c r="E31">
        <v>29</v>
      </c>
      <c r="F31" s="1">
        <f t="shared" si="4"/>
        <v>22.99458173648738</v>
      </c>
      <c r="G31" s="1"/>
      <c r="H31" s="1"/>
    </row>
    <row r="32" spans="2:9" x14ac:dyDescent="0.25">
      <c r="C32" t="s">
        <v>10</v>
      </c>
      <c r="D32">
        <v>75.8</v>
      </c>
      <c r="E32">
        <v>29</v>
      </c>
      <c r="F32" s="1">
        <f t="shared" si="4"/>
        <v>22.955145118733512</v>
      </c>
      <c r="G32" s="1"/>
      <c r="H32" s="1"/>
    </row>
    <row r="33" spans="1:9" x14ac:dyDescent="0.25">
      <c r="C33" t="s">
        <v>4</v>
      </c>
      <c r="D33" t="s">
        <v>20</v>
      </c>
      <c r="E33" t="s">
        <v>11</v>
      </c>
      <c r="F33" t="s">
        <v>12</v>
      </c>
      <c r="G33" t="s">
        <v>13</v>
      </c>
      <c r="H33" t="s">
        <v>5</v>
      </c>
    </row>
    <row r="34" spans="1:9" x14ac:dyDescent="0.25">
      <c r="B34" t="s">
        <v>26</v>
      </c>
      <c r="C34" t="s">
        <v>6</v>
      </c>
      <c r="D34">
        <v>75.64</v>
      </c>
      <c r="E34">
        <v>26.5</v>
      </c>
      <c r="F34" s="1">
        <f>60*E34/D34</f>
        <v>21.02062400846113</v>
      </c>
      <c r="G34" s="1">
        <f>AVERAGE(F34:F38)</f>
        <v>21.178790404949194</v>
      </c>
      <c r="H34" s="1">
        <f>_xlfn.STDEV.S(F34:F38)</f>
        <v>0.35976371449328293</v>
      </c>
      <c r="I34">
        <f>G34/G$40</f>
        <v>0.90664995141295668</v>
      </c>
    </row>
    <row r="35" spans="1:9" x14ac:dyDescent="0.25">
      <c r="C35" t="s">
        <v>7</v>
      </c>
      <c r="D35">
        <v>75.53</v>
      </c>
      <c r="E35">
        <v>27</v>
      </c>
      <c r="F35" s="1">
        <f t="shared" ref="F35:F38" si="5">60*E35/D35</f>
        <v>21.448431086985302</v>
      </c>
      <c r="G35" s="1"/>
      <c r="H35" s="1"/>
    </row>
    <row r="36" spans="1:9" x14ac:dyDescent="0.25">
      <c r="C36" t="s">
        <v>8</v>
      </c>
      <c r="D36">
        <v>75.599999999999994</v>
      </c>
      <c r="E36">
        <v>27</v>
      </c>
      <c r="F36" s="1">
        <f t="shared" si="5"/>
        <v>21.428571428571431</v>
      </c>
      <c r="G36" s="1"/>
      <c r="H36" s="1"/>
    </row>
    <row r="37" spans="1:9" x14ac:dyDescent="0.25">
      <c r="C37" t="s">
        <v>9</v>
      </c>
      <c r="D37">
        <v>75.77</v>
      </c>
      <c r="E37">
        <v>27</v>
      </c>
      <c r="F37" s="1">
        <f t="shared" si="5"/>
        <v>21.380493599049757</v>
      </c>
      <c r="G37" s="1"/>
      <c r="H37" s="1"/>
    </row>
    <row r="38" spans="1:9" x14ac:dyDescent="0.25">
      <c r="C38" t="s">
        <v>10</v>
      </c>
      <c r="D38">
        <v>75.67</v>
      </c>
      <c r="E38">
        <v>26</v>
      </c>
      <c r="F38" s="1">
        <f t="shared" si="5"/>
        <v>20.615831901678341</v>
      </c>
      <c r="G38" s="1"/>
      <c r="H38" s="1"/>
    </row>
    <row r="39" spans="1:9" x14ac:dyDescent="0.25">
      <c r="C39" t="s">
        <v>4</v>
      </c>
      <c r="D39" t="s">
        <v>21</v>
      </c>
      <c r="E39" t="s">
        <v>11</v>
      </c>
      <c r="F39" t="s">
        <v>12</v>
      </c>
      <c r="G39" t="s">
        <v>13</v>
      </c>
      <c r="H39" t="s">
        <v>5</v>
      </c>
    </row>
    <row r="40" spans="1:9" x14ac:dyDescent="0.25">
      <c r="B40" t="s">
        <v>26</v>
      </c>
      <c r="C40" t="s">
        <v>6</v>
      </c>
      <c r="D40">
        <v>70.61</v>
      </c>
      <c r="E40">
        <v>27.5</v>
      </c>
      <c r="F40" s="1">
        <f>60*E40/D40</f>
        <v>23.367794929896615</v>
      </c>
      <c r="G40" s="1">
        <f>AVERAGE(F40:F44)</f>
        <v>23.359390657820459</v>
      </c>
      <c r="H40" s="1">
        <f>_xlfn.STDEV.S(F40:F44)</f>
        <v>0.31733200034230952</v>
      </c>
      <c r="I40">
        <f>G40/G$40</f>
        <v>1</v>
      </c>
    </row>
    <row r="41" spans="1:9" x14ac:dyDescent="0.25">
      <c r="C41" t="s">
        <v>7</v>
      </c>
      <c r="D41">
        <v>70.760000000000005</v>
      </c>
      <c r="E41">
        <v>27</v>
      </c>
      <c r="F41" s="1">
        <f t="shared" ref="F41:F44" si="6">60*E41/D41</f>
        <v>22.894290559638211</v>
      </c>
      <c r="G41" s="1"/>
      <c r="H41" s="1"/>
    </row>
    <row r="42" spans="1:9" x14ac:dyDescent="0.25">
      <c r="C42" t="s">
        <v>8</v>
      </c>
      <c r="D42">
        <v>70.62</v>
      </c>
      <c r="E42">
        <v>28</v>
      </c>
      <c r="F42" s="1">
        <f t="shared" si="6"/>
        <v>23.789294817332198</v>
      </c>
      <c r="G42" s="1"/>
      <c r="H42" s="1"/>
    </row>
    <row r="43" spans="1:9" x14ac:dyDescent="0.25">
      <c r="C43" t="s">
        <v>9</v>
      </c>
      <c r="D43">
        <v>70.67</v>
      </c>
      <c r="E43">
        <v>27.5</v>
      </c>
      <c r="F43" s="1">
        <f t="shared" si="6"/>
        <v>23.347955285128059</v>
      </c>
      <c r="G43" s="1"/>
      <c r="H43" s="1"/>
    </row>
    <row r="44" spans="1:9" x14ac:dyDescent="0.25">
      <c r="C44" t="s">
        <v>10</v>
      </c>
      <c r="D44">
        <v>70.52</v>
      </c>
      <c r="E44">
        <v>27.5</v>
      </c>
      <c r="F44" s="1">
        <f t="shared" si="6"/>
        <v>23.397617697107204</v>
      </c>
      <c r="G44" s="1"/>
      <c r="H44" s="1"/>
    </row>
    <row r="46" spans="1:9" x14ac:dyDescent="0.25">
      <c r="A46" t="s">
        <v>33</v>
      </c>
      <c r="B46" t="s">
        <v>2</v>
      </c>
      <c r="C46" t="s">
        <v>4</v>
      </c>
      <c r="D46" t="s">
        <v>15</v>
      </c>
      <c r="E46" t="s">
        <v>11</v>
      </c>
      <c r="F46" t="s">
        <v>12</v>
      </c>
      <c r="G46" t="s">
        <v>13</v>
      </c>
      <c r="H46" t="s">
        <v>5</v>
      </c>
    </row>
    <row r="47" spans="1:9" x14ac:dyDescent="0.25">
      <c r="C47" t="s">
        <v>6</v>
      </c>
      <c r="D47">
        <v>40.67</v>
      </c>
      <c r="E47">
        <v>38</v>
      </c>
      <c r="F47" s="1">
        <f>60*E47/D47</f>
        <v>56.060978608310791</v>
      </c>
      <c r="G47" s="1">
        <f>AVERAGE(F47:F51)</f>
        <v>55.146166259506572</v>
      </c>
      <c r="H47" s="1">
        <f>_xlfn.STDEV.S(F47:F51)</f>
        <v>2.3484560853574985</v>
      </c>
      <c r="I47">
        <f>G47/G$83</f>
        <v>1.6612461206094951</v>
      </c>
    </row>
    <row r="48" spans="1:9" x14ac:dyDescent="0.25">
      <c r="C48" t="s">
        <v>7</v>
      </c>
      <c r="D48">
        <v>40.520000000000003</v>
      </c>
      <c r="E48">
        <v>38</v>
      </c>
      <c r="F48" s="1">
        <f t="shared" ref="F48:F51" si="7">60*E48/D48</f>
        <v>56.268509378084893</v>
      </c>
      <c r="G48" s="1"/>
      <c r="H48" s="1"/>
    </row>
    <row r="49" spans="2:9" x14ac:dyDescent="0.25">
      <c r="C49" t="s">
        <v>8</v>
      </c>
      <c r="D49">
        <v>40.54</v>
      </c>
      <c r="E49">
        <v>38</v>
      </c>
      <c r="F49" s="1">
        <f t="shared" si="7"/>
        <v>56.240749876665021</v>
      </c>
      <c r="G49" s="1"/>
      <c r="H49" s="1"/>
    </row>
    <row r="50" spans="2:9" x14ac:dyDescent="0.25">
      <c r="C50" t="s">
        <v>9</v>
      </c>
      <c r="D50">
        <v>40.56</v>
      </c>
      <c r="E50">
        <v>38</v>
      </c>
      <c r="F50" s="1">
        <f t="shared" si="7"/>
        <v>56.213017751479285</v>
      </c>
      <c r="G50" s="1"/>
      <c r="H50" s="1"/>
    </row>
    <row r="51" spans="2:9" x14ac:dyDescent="0.25">
      <c r="C51" t="s">
        <v>10</v>
      </c>
      <c r="D51">
        <v>40.630000000000003</v>
      </c>
      <c r="E51">
        <v>34.5</v>
      </c>
      <c r="F51" s="1">
        <f t="shared" si="7"/>
        <v>50.947575682992856</v>
      </c>
      <c r="G51" s="1"/>
      <c r="H51" s="1"/>
    </row>
    <row r="52" spans="2:9" x14ac:dyDescent="0.25">
      <c r="C52" t="s">
        <v>4</v>
      </c>
      <c r="D52" t="s">
        <v>16</v>
      </c>
      <c r="E52" t="s">
        <v>11</v>
      </c>
      <c r="F52" t="s">
        <v>12</v>
      </c>
      <c r="G52" t="s">
        <v>13</v>
      </c>
      <c r="H52" t="s">
        <v>5</v>
      </c>
    </row>
    <row r="53" spans="2:9" x14ac:dyDescent="0.25">
      <c r="B53" t="s">
        <v>27</v>
      </c>
      <c r="C53" t="s">
        <v>6</v>
      </c>
      <c r="D53">
        <v>40.619999999999997</v>
      </c>
      <c r="E53">
        <v>32.5</v>
      </c>
      <c r="F53" s="1">
        <f>60*E53/D53</f>
        <v>48.005908419497786</v>
      </c>
      <c r="G53" s="1">
        <f>AVERAGE(F53:F57)</f>
        <v>48.270475415229818</v>
      </c>
      <c r="H53" s="1">
        <f>_xlfn.STDEV.S(F53:F57)</f>
        <v>0.37496413188469085</v>
      </c>
      <c r="I53">
        <f>G53/G$83</f>
        <v>1.4541199409252288</v>
      </c>
    </row>
    <row r="54" spans="2:9" x14ac:dyDescent="0.25">
      <c r="C54" t="s">
        <v>7</v>
      </c>
      <c r="D54">
        <v>40.89</v>
      </c>
      <c r="E54">
        <v>33</v>
      </c>
      <c r="F54" s="1">
        <f t="shared" ref="F54:F57" si="8">60*E54/D54</f>
        <v>48.422597212032279</v>
      </c>
      <c r="G54" s="1"/>
      <c r="H54" s="1"/>
    </row>
    <row r="55" spans="2:9" x14ac:dyDescent="0.25">
      <c r="C55" t="s">
        <v>8</v>
      </c>
      <c r="D55">
        <v>40.520000000000003</v>
      </c>
      <c r="E55">
        <v>33</v>
      </c>
      <c r="F55" s="1">
        <f t="shared" si="8"/>
        <v>48.864758144126355</v>
      </c>
      <c r="G55" s="1"/>
      <c r="H55" s="1"/>
    </row>
    <row r="56" spans="2:9" x14ac:dyDescent="0.25">
      <c r="C56" t="s">
        <v>9</v>
      </c>
      <c r="D56">
        <v>40.6</v>
      </c>
      <c r="E56">
        <v>32.5</v>
      </c>
      <c r="F56" s="1">
        <f t="shared" si="8"/>
        <v>48.029556650246306</v>
      </c>
      <c r="G56" s="1"/>
      <c r="H56" s="1"/>
    </row>
    <row r="57" spans="2:9" x14ac:dyDescent="0.25">
      <c r="C57" t="s">
        <v>10</v>
      </c>
      <c r="D57">
        <v>40.6</v>
      </c>
      <c r="E57">
        <v>32.5</v>
      </c>
      <c r="F57" s="1">
        <f t="shared" si="8"/>
        <v>48.029556650246306</v>
      </c>
      <c r="G57" s="1"/>
      <c r="H57" s="1"/>
    </row>
    <row r="58" spans="2:9" x14ac:dyDescent="0.25">
      <c r="C58" t="s">
        <v>4</v>
      </c>
      <c r="D58" t="s">
        <v>17</v>
      </c>
      <c r="E58" t="s">
        <v>11</v>
      </c>
      <c r="F58" t="s">
        <v>12</v>
      </c>
      <c r="G58" t="s">
        <v>13</v>
      </c>
      <c r="H58" t="s">
        <v>5</v>
      </c>
    </row>
    <row r="59" spans="2:9" x14ac:dyDescent="0.25">
      <c r="B59" t="s">
        <v>27</v>
      </c>
      <c r="C59" t="s">
        <v>6</v>
      </c>
      <c r="D59">
        <v>40.51</v>
      </c>
      <c r="E59">
        <v>30</v>
      </c>
      <c r="F59" s="1">
        <f>60*E59/D59</f>
        <v>44.433473216489759</v>
      </c>
      <c r="G59" s="1">
        <f>AVERAGE(F59:F63)</f>
        <v>43.054879343021042</v>
      </c>
      <c r="H59" s="1">
        <f>_xlfn.STDEV.S(F59:F63)</f>
        <v>0.78064394709029694</v>
      </c>
      <c r="I59">
        <f>G59/G$83</f>
        <v>1.297003148783231</v>
      </c>
    </row>
    <row r="60" spans="2:9" x14ac:dyDescent="0.25">
      <c r="C60" t="s">
        <v>7</v>
      </c>
      <c r="D60">
        <v>40.93</v>
      </c>
      <c r="E60">
        <v>29</v>
      </c>
      <c r="F60" s="1">
        <f t="shared" ref="F60:F63" si="9">60*E60/D60</f>
        <v>42.511605179574886</v>
      </c>
      <c r="G60" s="1"/>
      <c r="H60" s="1"/>
    </row>
    <row r="61" spans="2:9" x14ac:dyDescent="0.25">
      <c r="C61" t="s">
        <v>8</v>
      </c>
      <c r="D61">
        <v>40.68</v>
      </c>
      <c r="E61">
        <v>29</v>
      </c>
      <c r="F61" s="1">
        <f t="shared" si="9"/>
        <v>42.772861356932154</v>
      </c>
      <c r="G61" s="1"/>
      <c r="H61" s="1"/>
    </row>
    <row r="62" spans="2:9" x14ac:dyDescent="0.25">
      <c r="C62" t="s">
        <v>9</v>
      </c>
      <c r="D62">
        <v>40.61</v>
      </c>
      <c r="E62">
        <v>29</v>
      </c>
      <c r="F62" s="1">
        <f t="shared" si="9"/>
        <v>42.846589509972915</v>
      </c>
      <c r="G62" s="1"/>
      <c r="H62" s="1"/>
    </row>
    <row r="63" spans="2:9" x14ac:dyDescent="0.25">
      <c r="C63" t="s">
        <v>10</v>
      </c>
      <c r="D63">
        <v>40.74</v>
      </c>
      <c r="E63">
        <v>29</v>
      </c>
      <c r="F63" s="1">
        <f t="shared" si="9"/>
        <v>42.709867452135491</v>
      </c>
      <c r="G63" s="1"/>
      <c r="H63" s="1"/>
    </row>
    <row r="64" spans="2:9" x14ac:dyDescent="0.25">
      <c r="C64" t="s">
        <v>4</v>
      </c>
      <c r="D64" t="s">
        <v>18</v>
      </c>
      <c r="E64" t="s">
        <v>11</v>
      </c>
      <c r="F64" t="s">
        <v>12</v>
      </c>
      <c r="G64" t="s">
        <v>13</v>
      </c>
      <c r="H64" t="s">
        <v>5</v>
      </c>
    </row>
    <row r="65" spans="2:9" x14ac:dyDescent="0.25">
      <c r="B65" t="s">
        <v>27</v>
      </c>
      <c r="C65" t="s">
        <v>6</v>
      </c>
      <c r="D65">
        <v>40.64</v>
      </c>
      <c r="E65">
        <v>24.5</v>
      </c>
      <c r="F65" s="1">
        <f>60*E65/D65</f>
        <v>36.171259842519682</v>
      </c>
      <c r="G65" s="1">
        <f>AVERAGE(F65:F69)</f>
        <v>36.39507451933455</v>
      </c>
      <c r="H65" s="1">
        <f>_xlfn.STDEV.S(F65:F69)</f>
        <v>0.41957334512206784</v>
      </c>
      <c r="I65">
        <f>G65/G$83</f>
        <v>1.0963804096556791</v>
      </c>
    </row>
    <row r="66" spans="2:9" x14ac:dyDescent="0.25">
      <c r="C66" t="s">
        <v>7</v>
      </c>
      <c r="D66">
        <v>40.729999999999997</v>
      </c>
      <c r="E66">
        <v>24.5</v>
      </c>
      <c r="F66" s="1">
        <f t="shared" ref="F66:F69" si="10">60*E66/D66</f>
        <v>36.091333169653822</v>
      </c>
      <c r="G66" s="1"/>
      <c r="H66" s="1"/>
    </row>
    <row r="67" spans="2:9" x14ac:dyDescent="0.25">
      <c r="C67" t="s">
        <v>8</v>
      </c>
      <c r="D67">
        <v>40.71</v>
      </c>
      <c r="E67">
        <v>25</v>
      </c>
      <c r="F67" s="1">
        <f t="shared" si="10"/>
        <v>36.845983787767132</v>
      </c>
      <c r="G67" s="1"/>
      <c r="H67" s="1"/>
    </row>
    <row r="68" spans="2:9" x14ac:dyDescent="0.25">
      <c r="C68" t="s">
        <v>9</v>
      </c>
      <c r="D68">
        <v>40.700000000000003</v>
      </c>
      <c r="E68">
        <v>25</v>
      </c>
      <c r="F68" s="1">
        <f t="shared" si="10"/>
        <v>36.85503685503685</v>
      </c>
      <c r="G68" s="1"/>
      <c r="H68" s="1"/>
    </row>
    <row r="69" spans="2:9" x14ac:dyDescent="0.25">
      <c r="C69" t="s">
        <v>10</v>
      </c>
      <c r="D69">
        <v>40.82</v>
      </c>
      <c r="E69">
        <v>24.5</v>
      </c>
      <c r="F69" s="1">
        <f t="shared" si="10"/>
        <v>36.011758941695248</v>
      </c>
      <c r="G69" s="1"/>
      <c r="H69" s="1"/>
    </row>
    <row r="70" spans="2:9" x14ac:dyDescent="0.25">
      <c r="C70" t="s">
        <v>4</v>
      </c>
      <c r="D70" t="s">
        <v>19</v>
      </c>
      <c r="E70" t="s">
        <v>11</v>
      </c>
      <c r="F70" t="s">
        <v>12</v>
      </c>
      <c r="G70" t="s">
        <v>13</v>
      </c>
      <c r="H70" t="s">
        <v>5</v>
      </c>
    </row>
    <row r="71" spans="2:9" x14ac:dyDescent="0.25">
      <c r="B71" t="s">
        <v>27</v>
      </c>
      <c r="C71" t="s">
        <v>6</v>
      </c>
      <c r="D71">
        <v>40.64</v>
      </c>
      <c r="E71">
        <v>21.5</v>
      </c>
      <c r="F71" s="1">
        <f>60*E71/D71</f>
        <v>31.742125984251967</v>
      </c>
      <c r="G71" s="1">
        <f>AVERAGE(F71:F75)</f>
        <v>31.68147230082322</v>
      </c>
      <c r="H71" s="1">
        <f>_xlfn.STDEV.S(F71:F75)</f>
        <v>7.7480690970509636E-2</v>
      </c>
      <c r="I71">
        <f>G71/G$83</f>
        <v>0.95438588980547323</v>
      </c>
    </row>
    <row r="72" spans="2:9" x14ac:dyDescent="0.25">
      <c r="C72" t="s">
        <v>7</v>
      </c>
      <c r="D72">
        <v>40.659999999999997</v>
      </c>
      <c r="E72">
        <v>21.5</v>
      </c>
      <c r="F72" s="1">
        <f t="shared" ref="F72:F75" si="11">60*E72/D72</f>
        <v>31.726512543039846</v>
      </c>
      <c r="G72" s="1"/>
      <c r="H72" s="1"/>
    </row>
    <row r="73" spans="2:9" x14ac:dyDescent="0.25">
      <c r="C73" t="s">
        <v>8</v>
      </c>
      <c r="D73">
        <v>40.89</v>
      </c>
      <c r="E73">
        <v>21.5</v>
      </c>
      <c r="F73" s="1">
        <f t="shared" si="11"/>
        <v>31.548055759354366</v>
      </c>
      <c r="G73" s="1"/>
      <c r="H73" s="1"/>
    </row>
    <row r="74" spans="2:9" x14ac:dyDescent="0.25">
      <c r="C74" t="s">
        <v>9</v>
      </c>
      <c r="D74">
        <v>40.71</v>
      </c>
      <c r="E74">
        <v>21.5</v>
      </c>
      <c r="F74" s="1">
        <f t="shared" si="11"/>
        <v>31.687546057479732</v>
      </c>
      <c r="G74" s="1"/>
      <c r="H74" s="1"/>
    </row>
    <row r="75" spans="2:9" x14ac:dyDescent="0.25">
      <c r="C75" t="s">
        <v>10</v>
      </c>
      <c r="D75">
        <v>40.69</v>
      </c>
      <c r="E75">
        <v>21.5</v>
      </c>
      <c r="F75" s="1">
        <f t="shared" si="11"/>
        <v>31.703121159990172</v>
      </c>
      <c r="G75" s="1"/>
      <c r="H75" s="1"/>
    </row>
    <row r="76" spans="2:9" x14ac:dyDescent="0.25">
      <c r="C76" t="s">
        <v>4</v>
      </c>
      <c r="D76" t="s">
        <v>20</v>
      </c>
      <c r="E76" t="s">
        <v>11</v>
      </c>
      <c r="F76" t="s">
        <v>12</v>
      </c>
      <c r="G76" t="s">
        <v>13</v>
      </c>
      <c r="H76" t="s">
        <v>5</v>
      </c>
    </row>
    <row r="77" spans="2:9" x14ac:dyDescent="0.25">
      <c r="B77" t="s">
        <v>27</v>
      </c>
      <c r="C77" t="s">
        <v>6</v>
      </c>
      <c r="D77">
        <v>40.79</v>
      </c>
      <c r="E77">
        <v>21.5</v>
      </c>
      <c r="F77" s="1">
        <f>60*E77/D77</f>
        <v>31.625398381956362</v>
      </c>
      <c r="G77" s="1">
        <f>AVERAGE(F77:F81)</f>
        <v>31.585359269837092</v>
      </c>
      <c r="H77" s="1">
        <f>_xlfn.STDEV.S(F77:F81)</f>
        <v>9.4591882350399809E-2</v>
      </c>
      <c r="I77">
        <f>G77/G$83</f>
        <v>0.95149054075955108</v>
      </c>
    </row>
    <row r="78" spans="2:9" x14ac:dyDescent="0.25">
      <c r="C78" t="s">
        <v>7</v>
      </c>
      <c r="D78">
        <v>40.659999999999997</v>
      </c>
      <c r="E78">
        <v>21.5</v>
      </c>
      <c r="F78" s="1">
        <f t="shared" ref="F78:F81" si="12">60*E78/D78</f>
        <v>31.726512543039846</v>
      </c>
      <c r="G78" s="1"/>
      <c r="H78" s="1"/>
    </row>
    <row r="79" spans="2:9" x14ac:dyDescent="0.25">
      <c r="C79" t="s">
        <v>8</v>
      </c>
      <c r="D79">
        <v>40.98</v>
      </c>
      <c r="E79">
        <v>21.5</v>
      </c>
      <c r="F79" s="1">
        <f t="shared" si="12"/>
        <v>31.478770131771597</v>
      </c>
      <c r="G79" s="1"/>
      <c r="H79" s="1"/>
    </row>
    <row r="80" spans="2:9" x14ac:dyDescent="0.25">
      <c r="C80" t="s">
        <v>9</v>
      </c>
      <c r="D80">
        <v>40.9</v>
      </c>
      <c r="E80">
        <v>21.5</v>
      </c>
      <c r="F80" s="1">
        <f t="shared" si="12"/>
        <v>31.540342298288511</v>
      </c>
      <c r="G80" s="1"/>
      <c r="H80" s="1"/>
    </row>
    <row r="81" spans="1:16" x14ac:dyDescent="0.25">
      <c r="C81" t="s">
        <v>10</v>
      </c>
      <c r="D81">
        <v>40.880000000000003</v>
      </c>
      <c r="E81">
        <v>21.5</v>
      </c>
      <c r="F81" s="1">
        <f t="shared" si="12"/>
        <v>31.555772994129157</v>
      </c>
      <c r="G81" s="1"/>
      <c r="H81" s="1"/>
    </row>
    <row r="82" spans="1:16" x14ac:dyDescent="0.25">
      <c r="C82" t="s">
        <v>4</v>
      </c>
      <c r="D82" t="s">
        <v>21</v>
      </c>
      <c r="E82" t="s">
        <v>11</v>
      </c>
      <c r="F82" t="s">
        <v>12</v>
      </c>
      <c r="G82" t="s">
        <v>13</v>
      </c>
      <c r="H82" t="s">
        <v>5</v>
      </c>
    </row>
    <row r="83" spans="1:16" x14ac:dyDescent="0.25">
      <c r="B83" t="s">
        <v>27</v>
      </c>
      <c r="C83" t="s">
        <v>6</v>
      </c>
      <c r="D83">
        <v>40.67</v>
      </c>
      <c r="E83">
        <v>22.5</v>
      </c>
      <c r="F83" s="1">
        <f>60*E83/D83</f>
        <v>33.194000491762971</v>
      </c>
      <c r="G83" s="1">
        <f>AVERAGE(F83:F87)</f>
        <v>33.195662927582326</v>
      </c>
      <c r="H83" s="1">
        <f>_xlfn.STDEV.S(F83:F87)</f>
        <v>3.5263662255902231E-2</v>
      </c>
      <c r="I83">
        <f>G83/G$83</f>
        <v>1</v>
      </c>
    </row>
    <row r="84" spans="1:16" x14ac:dyDescent="0.25">
      <c r="C84" t="s">
        <v>7</v>
      </c>
      <c r="D84">
        <v>40.74</v>
      </c>
      <c r="E84">
        <v>22.5</v>
      </c>
      <c r="F84" s="1">
        <f t="shared" ref="F84:F87" si="13">60*E84/D84</f>
        <v>33.136966126656844</v>
      </c>
      <c r="G84" s="1"/>
      <c r="H84" s="1"/>
    </row>
    <row r="85" spans="1:16" x14ac:dyDescent="0.25">
      <c r="C85" t="s">
        <v>8</v>
      </c>
      <c r="D85">
        <v>40.630000000000003</v>
      </c>
      <c r="E85">
        <v>22.5</v>
      </c>
      <c r="F85" s="1">
        <f t="shared" si="13"/>
        <v>33.22667979325621</v>
      </c>
      <c r="G85" s="1"/>
      <c r="H85" s="1"/>
    </row>
    <row r="86" spans="1:16" x14ac:dyDescent="0.25">
      <c r="C86" t="s">
        <v>9</v>
      </c>
      <c r="D86">
        <v>40.64</v>
      </c>
      <c r="E86">
        <v>22.5</v>
      </c>
      <c r="F86" s="1">
        <f t="shared" si="13"/>
        <v>33.218503937007874</v>
      </c>
      <c r="G86" s="1"/>
      <c r="H86" s="1"/>
    </row>
    <row r="87" spans="1:16" x14ac:dyDescent="0.25">
      <c r="C87" t="s">
        <v>10</v>
      </c>
      <c r="D87">
        <v>40.659999999999997</v>
      </c>
      <c r="E87">
        <v>22.5</v>
      </c>
      <c r="F87" s="1">
        <f t="shared" si="13"/>
        <v>33.202164289227746</v>
      </c>
      <c r="G87" s="1"/>
      <c r="H87" s="1"/>
    </row>
    <row r="89" spans="1:16" x14ac:dyDescent="0.25">
      <c r="A89" t="s">
        <v>33</v>
      </c>
      <c r="B89" t="s">
        <v>1</v>
      </c>
      <c r="C89" t="s">
        <v>4</v>
      </c>
      <c r="D89" t="s">
        <v>15</v>
      </c>
      <c r="E89" t="s">
        <v>11</v>
      </c>
      <c r="F89" t="s">
        <v>12</v>
      </c>
      <c r="G89" t="s">
        <v>13</v>
      </c>
      <c r="H89" t="s">
        <v>5</v>
      </c>
      <c r="J89" t="s">
        <v>1</v>
      </c>
      <c r="K89" t="s">
        <v>4</v>
      </c>
      <c r="L89" t="s">
        <v>15</v>
      </c>
      <c r="M89" t="s">
        <v>11</v>
      </c>
      <c r="N89" t="s">
        <v>12</v>
      </c>
      <c r="O89" t="s">
        <v>13</v>
      </c>
      <c r="P89" t="s">
        <v>5</v>
      </c>
    </row>
    <row r="90" spans="1:16" x14ac:dyDescent="0.25">
      <c r="B90" t="s">
        <v>25</v>
      </c>
      <c r="C90" t="s">
        <v>6</v>
      </c>
      <c r="D90">
        <v>45.44</v>
      </c>
      <c r="E90">
        <v>49.5</v>
      </c>
      <c r="F90" s="1">
        <f>60*E90/D90</f>
        <v>65.360915492957744</v>
      </c>
      <c r="G90" s="1">
        <f>AVERAGE(F90:F94)</f>
        <v>61.830267815677033</v>
      </c>
      <c r="H90" s="1">
        <f>_xlfn.STDEV.S(F90:F94)</f>
        <v>2.839655321400576</v>
      </c>
      <c r="I90">
        <f>G90/G$126</f>
        <v>1.7789238908492704</v>
      </c>
      <c r="K90" t="s">
        <v>6</v>
      </c>
      <c r="L90">
        <v>90.93</v>
      </c>
      <c r="M90">
        <v>11.5</v>
      </c>
      <c r="N90" s="1">
        <f>60*M90/L90</f>
        <v>7.5882547014186734</v>
      </c>
      <c r="O90" s="1">
        <f>AVERAGE(N90:N94)</f>
        <v>12.175828561271672</v>
      </c>
      <c r="P90" s="1">
        <f>_xlfn.STDEV.S(N90:N94)</f>
        <v>2.6092880573715007</v>
      </c>
    </row>
    <row r="91" spans="1:16" x14ac:dyDescent="0.25">
      <c r="C91" t="s">
        <v>7</v>
      </c>
      <c r="D91">
        <v>45.43</v>
      </c>
      <c r="E91">
        <v>48.5</v>
      </c>
      <c r="F91" s="1">
        <f t="shared" ref="F91:F94" si="14">60*E91/D91</f>
        <v>64.054589478318292</v>
      </c>
      <c r="G91" s="1"/>
      <c r="H91" s="1"/>
      <c r="K91" t="s">
        <v>7</v>
      </c>
      <c r="L91">
        <v>90.62</v>
      </c>
      <c r="M91">
        <v>21</v>
      </c>
      <c r="N91" s="1">
        <f t="shared" ref="N91:N94" si="15">60*M91/L91</f>
        <v>13.904215404987861</v>
      </c>
      <c r="O91" s="1"/>
      <c r="P91" s="1"/>
    </row>
    <row r="92" spans="1:16" x14ac:dyDescent="0.25">
      <c r="C92" t="s">
        <v>8</v>
      </c>
      <c r="D92">
        <v>45.4</v>
      </c>
      <c r="E92">
        <v>46.5</v>
      </c>
      <c r="F92" s="1">
        <f t="shared" si="14"/>
        <v>61.453744493392072</v>
      </c>
      <c r="G92" s="1"/>
      <c r="H92" s="1"/>
      <c r="K92" t="s">
        <v>8</v>
      </c>
      <c r="L92">
        <v>90.73</v>
      </c>
      <c r="M92">
        <v>20.5</v>
      </c>
      <c r="N92" s="1">
        <f t="shared" si="15"/>
        <v>13.556706712223079</v>
      </c>
      <c r="O92" s="1"/>
      <c r="P92" s="1"/>
    </row>
    <row r="93" spans="1:16" x14ac:dyDescent="0.25">
      <c r="C93" t="s">
        <v>9</v>
      </c>
      <c r="D93">
        <v>45.39</v>
      </c>
      <c r="E93">
        <v>45</v>
      </c>
      <c r="F93" s="1">
        <f t="shared" si="14"/>
        <v>59.48446794448116</v>
      </c>
      <c r="G93" s="1"/>
      <c r="H93" s="1"/>
      <c r="K93" t="s">
        <v>9</v>
      </c>
      <c r="L93">
        <v>90.69</v>
      </c>
      <c r="M93">
        <v>20</v>
      </c>
      <c r="N93" s="1">
        <f t="shared" si="15"/>
        <v>13.231888852133643</v>
      </c>
      <c r="O93" s="1"/>
      <c r="P93" s="1"/>
    </row>
    <row r="94" spans="1:16" x14ac:dyDescent="0.25">
      <c r="C94" t="s">
        <v>10</v>
      </c>
      <c r="D94">
        <v>45.41</v>
      </c>
      <c r="E94">
        <v>44.5</v>
      </c>
      <c r="F94" s="1">
        <f t="shared" si="14"/>
        <v>58.797621669235859</v>
      </c>
      <c r="G94" s="1"/>
      <c r="H94" s="1"/>
      <c r="K94" t="s">
        <v>10</v>
      </c>
      <c r="L94">
        <v>90.49</v>
      </c>
      <c r="M94">
        <v>19</v>
      </c>
      <c r="N94" s="1">
        <f t="shared" si="15"/>
        <v>12.598077135595094</v>
      </c>
      <c r="O94" s="1"/>
      <c r="P94" s="1"/>
    </row>
    <row r="95" spans="1:16" x14ac:dyDescent="0.25">
      <c r="C95" t="s">
        <v>4</v>
      </c>
      <c r="D95" t="s">
        <v>16</v>
      </c>
      <c r="E95" t="s">
        <v>11</v>
      </c>
      <c r="F95" t="s">
        <v>12</v>
      </c>
      <c r="G95" t="s">
        <v>13</v>
      </c>
      <c r="H95" t="s">
        <v>5</v>
      </c>
      <c r="K95" t="s">
        <v>4</v>
      </c>
      <c r="L95" t="s">
        <v>16</v>
      </c>
      <c r="M95" t="s">
        <v>11</v>
      </c>
      <c r="N95" t="s">
        <v>12</v>
      </c>
      <c r="O95" t="s">
        <v>13</v>
      </c>
      <c r="P95" t="s">
        <v>5</v>
      </c>
    </row>
    <row r="96" spans="1:16" x14ac:dyDescent="0.25">
      <c r="B96" t="s">
        <v>28</v>
      </c>
      <c r="C96" t="s">
        <v>6</v>
      </c>
      <c r="D96">
        <v>45.41</v>
      </c>
      <c r="E96">
        <v>39</v>
      </c>
      <c r="F96" s="1">
        <f>60*E96/D96</f>
        <v>51.530499889892099</v>
      </c>
      <c r="G96" s="1">
        <f>AVERAGE(F96:F100)</f>
        <v>49.427256492064565</v>
      </c>
      <c r="H96" s="1">
        <f>_xlfn.STDEV.S(F96:F100)</f>
        <v>2.0026060390219693</v>
      </c>
      <c r="I96">
        <f>G96/G$126</f>
        <v>1.4220757978113501</v>
      </c>
      <c r="K96" t="s">
        <v>6</v>
      </c>
      <c r="L96">
        <v>90.55</v>
      </c>
      <c r="M96">
        <v>19</v>
      </c>
      <c r="N96" s="1">
        <f>60*M96/L96</f>
        <v>12.589729431253451</v>
      </c>
      <c r="O96" s="1">
        <f>AVERAGE(N96:N100)</f>
        <v>13.721821625217643</v>
      </c>
      <c r="P96" s="1">
        <f>_xlfn.STDEV.S(N96:N100)</f>
        <v>1.2156468423456028</v>
      </c>
    </row>
    <row r="97" spans="2:16" x14ac:dyDescent="0.25">
      <c r="C97" t="s">
        <v>7</v>
      </c>
      <c r="D97">
        <v>45.39</v>
      </c>
      <c r="E97">
        <v>39</v>
      </c>
      <c r="F97" s="1">
        <f t="shared" ref="F97:F100" si="16">60*E97/D97</f>
        <v>51.553205551883671</v>
      </c>
      <c r="G97" s="1"/>
      <c r="H97" s="1"/>
      <c r="K97" t="s">
        <v>7</v>
      </c>
      <c r="L97">
        <v>90.56</v>
      </c>
      <c r="M97">
        <v>18.5</v>
      </c>
      <c r="N97" s="1">
        <f t="shared" ref="N97:N100" si="17">60*M97/L97</f>
        <v>12.257067137809187</v>
      </c>
      <c r="O97" s="1"/>
      <c r="P97" s="1"/>
    </row>
    <row r="98" spans="2:16" x14ac:dyDescent="0.25">
      <c r="C98" t="s">
        <v>8</v>
      </c>
      <c r="D98">
        <v>45.41</v>
      </c>
      <c r="E98">
        <v>37</v>
      </c>
      <c r="F98" s="1">
        <f t="shared" si="16"/>
        <v>48.887910151948915</v>
      </c>
      <c r="G98" s="1"/>
      <c r="H98" s="1"/>
      <c r="K98" t="s">
        <v>8</v>
      </c>
      <c r="L98">
        <v>90.5</v>
      </c>
      <c r="M98">
        <v>22</v>
      </c>
      <c r="N98" s="1">
        <f t="shared" si="17"/>
        <v>14.585635359116022</v>
      </c>
      <c r="O98" s="1"/>
      <c r="P98" s="1"/>
    </row>
    <row r="99" spans="2:16" x14ac:dyDescent="0.25">
      <c r="C99" t="s">
        <v>9</v>
      </c>
      <c r="D99">
        <v>45.39</v>
      </c>
      <c r="E99">
        <v>36</v>
      </c>
      <c r="F99" s="1">
        <f t="shared" si="16"/>
        <v>47.587574355584927</v>
      </c>
      <c r="G99" s="1"/>
      <c r="H99" s="1"/>
      <c r="K99" t="s">
        <v>9</v>
      </c>
      <c r="L99">
        <v>90.41</v>
      </c>
      <c r="M99">
        <v>22.5</v>
      </c>
      <c r="N99" s="1">
        <f t="shared" si="17"/>
        <v>14.931976551266454</v>
      </c>
      <c r="O99" s="1"/>
      <c r="P99" s="1"/>
    </row>
    <row r="100" spans="2:16" x14ac:dyDescent="0.25">
      <c r="C100" t="s">
        <v>10</v>
      </c>
      <c r="D100">
        <v>45.4</v>
      </c>
      <c r="E100">
        <v>36</v>
      </c>
      <c r="F100" s="1">
        <f t="shared" si="16"/>
        <v>47.57709251101322</v>
      </c>
      <c r="G100" s="1"/>
      <c r="H100" s="1"/>
      <c r="K100" t="s">
        <v>10</v>
      </c>
      <c r="L100">
        <v>90.56</v>
      </c>
      <c r="M100">
        <v>21.5</v>
      </c>
      <c r="N100" s="1">
        <f t="shared" si="17"/>
        <v>14.24469964664311</v>
      </c>
      <c r="O100" s="1"/>
      <c r="P100" s="1"/>
    </row>
    <row r="101" spans="2:16" x14ac:dyDescent="0.25">
      <c r="C101" t="s">
        <v>4</v>
      </c>
      <c r="D101" t="s">
        <v>17</v>
      </c>
      <c r="E101" t="s">
        <v>11</v>
      </c>
      <c r="F101" t="s">
        <v>12</v>
      </c>
      <c r="G101" t="s">
        <v>13</v>
      </c>
      <c r="H101" t="s">
        <v>5</v>
      </c>
      <c r="K101" t="s">
        <v>4</v>
      </c>
      <c r="L101" t="s">
        <v>17</v>
      </c>
      <c r="M101" t="s">
        <v>11</v>
      </c>
      <c r="N101" t="s">
        <v>12</v>
      </c>
      <c r="O101" t="s">
        <v>13</v>
      </c>
      <c r="P101" t="s">
        <v>5</v>
      </c>
    </row>
    <row r="102" spans="2:16" x14ac:dyDescent="0.25">
      <c r="B102" t="s">
        <v>28</v>
      </c>
      <c r="C102" t="s">
        <v>6</v>
      </c>
      <c r="D102">
        <v>45.38</v>
      </c>
      <c r="E102">
        <v>29</v>
      </c>
      <c r="F102" s="1">
        <f>60*E102/D102</f>
        <v>38.342882327016305</v>
      </c>
      <c r="G102" s="1">
        <f>AVERAGE(F102:F106)</f>
        <v>37.708201253487523</v>
      </c>
      <c r="H102" s="1">
        <f>_xlfn.STDEV.S(F102:F106)</f>
        <v>0.64331853344349099</v>
      </c>
      <c r="I102">
        <f>G102/G$126</f>
        <v>1.0849058634317164</v>
      </c>
      <c r="K102" t="s">
        <v>6</v>
      </c>
      <c r="L102">
        <v>90.48</v>
      </c>
      <c r="M102">
        <v>22</v>
      </c>
      <c r="N102" s="1">
        <f>60*M102/L102</f>
        <v>14.588859416445622</v>
      </c>
      <c r="O102" s="1">
        <f>AVERAGE(N102:N106)</f>
        <v>13.92537325019037</v>
      </c>
      <c r="P102" s="1">
        <f>_xlfn.STDEV.S(N102:N106)</f>
        <v>0.40399102303552398</v>
      </c>
    </row>
    <row r="103" spans="2:16" x14ac:dyDescent="0.25">
      <c r="C103" t="s">
        <v>7</v>
      </c>
      <c r="D103">
        <v>45.33</v>
      </c>
      <c r="E103">
        <v>29</v>
      </c>
      <c r="F103" s="1">
        <f t="shared" ref="F103:F106" si="18">60*E103/D103</f>
        <v>38.385175380542691</v>
      </c>
      <c r="G103" s="1"/>
      <c r="H103" s="1"/>
      <c r="K103" t="s">
        <v>7</v>
      </c>
      <c r="L103">
        <v>90.55</v>
      </c>
      <c r="M103">
        <v>21</v>
      </c>
      <c r="N103" s="1">
        <f t="shared" ref="N103:N106" si="19">60*M103/L103</f>
        <v>13.914964108227499</v>
      </c>
      <c r="O103" s="1"/>
      <c r="P103" s="1"/>
    </row>
    <row r="104" spans="2:16" x14ac:dyDescent="0.25">
      <c r="C104" t="s">
        <v>8</v>
      </c>
      <c r="D104">
        <v>45.43</v>
      </c>
      <c r="E104">
        <v>28.5</v>
      </c>
      <c r="F104" s="1">
        <f t="shared" si="18"/>
        <v>37.640325775918996</v>
      </c>
      <c r="G104" s="1"/>
      <c r="H104" s="1"/>
      <c r="K104" t="s">
        <v>8</v>
      </c>
      <c r="L104">
        <v>90.49</v>
      </c>
      <c r="M104">
        <v>21</v>
      </c>
      <c r="N104" s="1">
        <f t="shared" si="19"/>
        <v>13.924190518289315</v>
      </c>
      <c r="O104" s="1"/>
      <c r="P104" s="1"/>
    </row>
    <row r="105" spans="2:16" x14ac:dyDescent="0.25">
      <c r="C105" t="s">
        <v>9</v>
      </c>
      <c r="D105">
        <v>45.19</v>
      </c>
      <c r="E105">
        <v>28</v>
      </c>
      <c r="F105" s="1">
        <f t="shared" si="18"/>
        <v>37.176366452755033</v>
      </c>
      <c r="G105" s="1"/>
      <c r="H105" s="1"/>
      <c r="K105" t="s">
        <v>9</v>
      </c>
      <c r="L105">
        <v>90.47</v>
      </c>
      <c r="M105">
        <v>20.5</v>
      </c>
      <c r="N105" s="1">
        <f t="shared" si="19"/>
        <v>13.595667071957555</v>
      </c>
      <c r="O105" s="1"/>
      <c r="P105" s="1"/>
    </row>
    <row r="106" spans="2:16" x14ac:dyDescent="0.25">
      <c r="C106" t="s">
        <v>10</v>
      </c>
      <c r="D106">
        <v>45.41</v>
      </c>
      <c r="E106">
        <v>28</v>
      </c>
      <c r="F106" s="1">
        <f t="shared" si="18"/>
        <v>36.996256331204584</v>
      </c>
      <c r="G106" s="1"/>
      <c r="H106" s="1"/>
      <c r="K106" t="s">
        <v>10</v>
      </c>
      <c r="L106">
        <v>90.42</v>
      </c>
      <c r="M106">
        <v>20.5</v>
      </c>
      <c r="N106" s="1">
        <f t="shared" si="19"/>
        <v>13.603185136031851</v>
      </c>
      <c r="O106" s="1"/>
      <c r="P106" s="1"/>
    </row>
    <row r="107" spans="2:16" x14ac:dyDescent="0.25">
      <c r="C107" t="s">
        <v>4</v>
      </c>
      <c r="D107" t="s">
        <v>18</v>
      </c>
      <c r="E107" t="s">
        <v>11</v>
      </c>
      <c r="F107" t="s">
        <v>12</v>
      </c>
      <c r="G107" t="s">
        <v>13</v>
      </c>
      <c r="H107" t="s">
        <v>5</v>
      </c>
      <c r="K107" t="s">
        <v>4</v>
      </c>
      <c r="L107" t="s">
        <v>18</v>
      </c>
      <c r="M107" t="s">
        <v>11</v>
      </c>
      <c r="N107" t="s">
        <v>12</v>
      </c>
      <c r="O107" t="s">
        <v>13</v>
      </c>
      <c r="P107" t="s">
        <v>5</v>
      </c>
    </row>
    <row r="108" spans="2:16" x14ac:dyDescent="0.25">
      <c r="B108" t="s">
        <v>28</v>
      </c>
      <c r="C108" t="s">
        <v>6</v>
      </c>
      <c r="D108">
        <v>50.41</v>
      </c>
      <c r="E108">
        <v>30</v>
      </c>
      <c r="F108" s="1">
        <f>60*E108/D108</f>
        <v>35.707200952192025</v>
      </c>
      <c r="G108" s="1">
        <f>AVERAGE(F108:F112)</f>
        <v>35.479056439517798</v>
      </c>
      <c r="H108" s="1">
        <f>_xlfn.STDEV.S(F108:F112)</f>
        <v>0.33228495023844573</v>
      </c>
      <c r="I108">
        <f>G108/G$126</f>
        <v>1.0207709485134269</v>
      </c>
      <c r="K108" t="s">
        <v>6</v>
      </c>
      <c r="L108">
        <v>90.61</v>
      </c>
      <c r="M108">
        <v>14</v>
      </c>
      <c r="N108" s="1">
        <f>60*M108/L108</f>
        <v>9.270499944818452</v>
      </c>
      <c r="O108" s="1">
        <f>AVERAGE(N108:N112)</f>
        <v>9.2807477153577391</v>
      </c>
      <c r="P108" s="1">
        <f>_xlfn.STDEV.S(N108:N112)</f>
        <v>7.808089648435902E-3</v>
      </c>
    </row>
    <row r="109" spans="2:16" x14ac:dyDescent="0.25">
      <c r="C109" t="s">
        <v>7</v>
      </c>
      <c r="D109">
        <v>50.41</v>
      </c>
      <c r="E109">
        <v>30</v>
      </c>
      <c r="F109" s="1">
        <f t="shared" ref="F109:F112" si="20">60*E109/D109</f>
        <v>35.707200952192025</v>
      </c>
      <c r="G109" s="1"/>
      <c r="H109" s="1"/>
      <c r="K109" t="s">
        <v>7</v>
      </c>
      <c r="L109">
        <v>90.5</v>
      </c>
      <c r="M109">
        <v>14</v>
      </c>
      <c r="N109" s="1">
        <f t="shared" ref="N109:N112" si="21">60*M109/L109</f>
        <v>9.2817679558011044</v>
      </c>
      <c r="O109" s="1"/>
      <c r="P109" s="1"/>
    </row>
    <row r="110" spans="2:16" x14ac:dyDescent="0.25">
      <c r="C110" t="s">
        <v>8</v>
      </c>
      <c r="D110">
        <v>50.35</v>
      </c>
      <c r="E110">
        <v>30</v>
      </c>
      <c r="F110" s="1">
        <f t="shared" si="20"/>
        <v>35.749751737835155</v>
      </c>
      <c r="G110" s="1"/>
      <c r="H110" s="1"/>
      <c r="K110" t="s">
        <v>8</v>
      </c>
      <c r="L110">
        <v>90.46</v>
      </c>
      <c r="M110">
        <v>14</v>
      </c>
      <c r="N110" s="1">
        <f t="shared" si="21"/>
        <v>9.2858722087110337</v>
      </c>
      <c r="O110" s="1"/>
      <c r="P110" s="1"/>
    </row>
    <row r="111" spans="2:16" x14ac:dyDescent="0.25">
      <c r="C111" t="s">
        <v>9</v>
      </c>
      <c r="D111">
        <v>50.4</v>
      </c>
      <c r="E111">
        <v>29.5</v>
      </c>
      <c r="F111" s="1">
        <f t="shared" si="20"/>
        <v>35.11904761904762</v>
      </c>
      <c r="G111" s="1"/>
      <c r="H111" s="1"/>
      <c r="K111" t="s">
        <v>9</v>
      </c>
      <c r="L111">
        <v>90.42</v>
      </c>
      <c r="M111">
        <v>14</v>
      </c>
      <c r="N111" s="1">
        <f t="shared" si="21"/>
        <v>9.2899800928998015</v>
      </c>
      <c r="O111" s="1"/>
      <c r="P111" s="1"/>
    </row>
    <row r="112" spans="2:16" x14ac:dyDescent="0.25">
      <c r="C112" t="s">
        <v>10</v>
      </c>
      <c r="D112">
        <v>50.41</v>
      </c>
      <c r="E112">
        <v>29.5</v>
      </c>
      <c r="F112" s="1">
        <f t="shared" si="20"/>
        <v>35.112080936322158</v>
      </c>
      <c r="G112" s="1"/>
      <c r="H112" s="1"/>
      <c r="K112" t="s">
        <v>10</v>
      </c>
      <c r="L112">
        <v>90.56</v>
      </c>
      <c r="M112">
        <v>14</v>
      </c>
      <c r="N112" s="1">
        <f t="shared" si="21"/>
        <v>9.2756183745583041</v>
      </c>
      <c r="O112" s="1"/>
      <c r="P112" s="1"/>
    </row>
    <row r="113" spans="2:16" x14ac:dyDescent="0.25">
      <c r="C113" t="s">
        <v>4</v>
      </c>
      <c r="D113" t="s">
        <v>19</v>
      </c>
      <c r="E113" t="s">
        <v>11</v>
      </c>
      <c r="F113" t="s">
        <v>12</v>
      </c>
      <c r="G113" t="s">
        <v>13</v>
      </c>
      <c r="H113" t="s">
        <v>5</v>
      </c>
      <c r="K113" t="s">
        <v>4</v>
      </c>
      <c r="L113" t="s">
        <v>19</v>
      </c>
      <c r="M113" t="s">
        <v>11</v>
      </c>
      <c r="N113" t="s">
        <v>12</v>
      </c>
      <c r="O113" t="s">
        <v>13</v>
      </c>
      <c r="P113" t="s">
        <v>5</v>
      </c>
    </row>
    <row r="114" spans="2:16" x14ac:dyDescent="0.25">
      <c r="B114" t="s">
        <v>28</v>
      </c>
      <c r="C114" t="s">
        <v>6</v>
      </c>
      <c r="D114">
        <v>55.46</v>
      </c>
      <c r="E114">
        <v>31.5</v>
      </c>
      <c r="F114" s="1">
        <f>60*E114/D114</f>
        <v>34.078615218175258</v>
      </c>
      <c r="G114" s="1">
        <f>AVERAGE(F114:F118)</f>
        <v>33.247747448864537</v>
      </c>
      <c r="H114" s="1">
        <f>_xlfn.STDEV.S(F114:F118)</f>
        <v>0.81303929927883822</v>
      </c>
      <c r="I114">
        <f>G114/G$126</f>
        <v>0.9565737678838222</v>
      </c>
      <c r="K114" t="s">
        <v>6</v>
      </c>
      <c r="L114">
        <v>90.5</v>
      </c>
      <c r="M114">
        <v>12</v>
      </c>
      <c r="N114" s="1">
        <f>60*M114/L114</f>
        <v>7.9558011049723758</v>
      </c>
      <c r="O114" s="1">
        <f>AVERAGE(N114:N118)</f>
        <v>7.9549228460416641</v>
      </c>
      <c r="P114" s="1">
        <f>_xlfn.STDEV.S(N114:N118)</f>
        <v>2.7089044314703697E-3</v>
      </c>
    </row>
    <row r="115" spans="2:16" x14ac:dyDescent="0.25">
      <c r="C115" t="s">
        <v>7</v>
      </c>
      <c r="D115">
        <v>55.38</v>
      </c>
      <c r="E115">
        <v>31.5</v>
      </c>
      <c r="F115" s="1">
        <f t="shared" ref="F115:F118" si="22">60*E115/D115</f>
        <v>34.127843986998919</v>
      </c>
      <c r="G115" s="1"/>
      <c r="H115" s="1"/>
      <c r="K115" t="s">
        <v>7</v>
      </c>
      <c r="L115">
        <v>90.55</v>
      </c>
      <c r="M115">
        <v>12</v>
      </c>
      <c r="N115" s="1">
        <f t="shared" ref="N115:N118" si="23">60*M115/L115</f>
        <v>7.9514080618442851</v>
      </c>
      <c r="O115" s="1"/>
      <c r="P115" s="1"/>
    </row>
    <row r="116" spans="2:16" x14ac:dyDescent="0.25">
      <c r="C116" t="s">
        <v>8</v>
      </c>
      <c r="D116">
        <v>55.38</v>
      </c>
      <c r="E116">
        <v>30.5</v>
      </c>
      <c r="F116" s="1">
        <f t="shared" si="22"/>
        <v>33.04442036836403</v>
      </c>
      <c r="G116" s="1"/>
      <c r="H116" s="1"/>
      <c r="K116" t="s">
        <v>8</v>
      </c>
      <c r="L116">
        <v>90.53</v>
      </c>
      <c r="M116">
        <v>12</v>
      </c>
      <c r="N116" s="1">
        <f t="shared" si="23"/>
        <v>7.9531646967855956</v>
      </c>
      <c r="O116" s="1"/>
      <c r="P116" s="1"/>
    </row>
    <row r="117" spans="2:16" x14ac:dyDescent="0.25">
      <c r="C117" t="s">
        <v>9</v>
      </c>
      <c r="D117">
        <v>55.35</v>
      </c>
      <c r="E117">
        <v>30</v>
      </c>
      <c r="F117" s="1">
        <f t="shared" si="22"/>
        <v>32.520325203252028</v>
      </c>
      <c r="G117" s="1"/>
      <c r="H117" s="1"/>
      <c r="K117" t="s">
        <v>9</v>
      </c>
      <c r="L117">
        <v>90.5</v>
      </c>
      <c r="M117">
        <v>12</v>
      </c>
      <c r="N117" s="1">
        <f t="shared" si="23"/>
        <v>7.9558011049723758</v>
      </c>
      <c r="O117" s="1"/>
      <c r="P117" s="1"/>
    </row>
    <row r="118" spans="2:16" x14ac:dyDescent="0.25">
      <c r="C118" t="s">
        <v>10</v>
      </c>
      <c r="D118">
        <v>55.44</v>
      </c>
      <c r="E118">
        <v>30</v>
      </c>
      <c r="F118" s="1">
        <f t="shared" si="22"/>
        <v>32.467532467532472</v>
      </c>
      <c r="G118" s="1"/>
      <c r="H118" s="1"/>
      <c r="K118" t="s">
        <v>10</v>
      </c>
      <c r="L118">
        <v>90.47</v>
      </c>
      <c r="M118">
        <v>12</v>
      </c>
      <c r="N118" s="1">
        <f t="shared" si="23"/>
        <v>7.958439261633691</v>
      </c>
      <c r="O118" s="1"/>
      <c r="P118" s="1"/>
    </row>
    <row r="119" spans="2:16" x14ac:dyDescent="0.25">
      <c r="C119" t="s">
        <v>4</v>
      </c>
      <c r="D119" t="s">
        <v>20</v>
      </c>
      <c r="E119" t="s">
        <v>11</v>
      </c>
      <c r="F119" t="s">
        <v>12</v>
      </c>
      <c r="G119" t="s">
        <v>13</v>
      </c>
      <c r="H119" t="s">
        <v>5</v>
      </c>
      <c r="K119" t="s">
        <v>4</v>
      </c>
      <c r="L119" t="s">
        <v>20</v>
      </c>
      <c r="M119" t="s">
        <v>11</v>
      </c>
      <c r="N119" t="s">
        <v>12</v>
      </c>
      <c r="O119" t="s">
        <v>13</v>
      </c>
      <c r="P119" t="s">
        <v>5</v>
      </c>
    </row>
    <row r="120" spans="2:16" x14ac:dyDescent="0.25">
      <c r="B120" t="s">
        <v>28</v>
      </c>
      <c r="C120" t="s">
        <v>6</v>
      </c>
      <c r="D120">
        <v>60.44</v>
      </c>
      <c r="E120">
        <v>31.5</v>
      </c>
      <c r="F120" s="1">
        <f>60*E120/D120</f>
        <v>31.27068166776969</v>
      </c>
      <c r="G120" s="1">
        <f>AVERAGE(F120:F124)</f>
        <v>31.080230859725145</v>
      </c>
      <c r="H120" s="1">
        <f>_xlfn.STDEV.S(F120:F124)</f>
        <v>0.55655798834699222</v>
      </c>
      <c r="I120">
        <f>G120/G$126</f>
        <v>0.89421196386047719</v>
      </c>
      <c r="K120" t="s">
        <v>6</v>
      </c>
      <c r="L120">
        <v>91.77</v>
      </c>
      <c r="M120">
        <v>12</v>
      </c>
      <c r="N120" s="1">
        <f>60*M120/L120</f>
        <v>7.8457012095456031</v>
      </c>
      <c r="O120" s="1">
        <f>AVERAGE(N120:N124)</f>
        <v>7.9188752949597596</v>
      </c>
      <c r="P120" s="1">
        <f>_xlfn.STDEV.S(N120:N124)</f>
        <v>4.1359182646991385E-2</v>
      </c>
    </row>
    <row r="121" spans="2:16" x14ac:dyDescent="0.25">
      <c r="C121" t="s">
        <v>7</v>
      </c>
      <c r="D121">
        <v>60.38</v>
      </c>
      <c r="E121">
        <v>31</v>
      </c>
      <c r="F121" s="1">
        <f t="shared" ref="F121:F124" si="24">60*E121/D121</f>
        <v>30.804902285525007</v>
      </c>
      <c r="G121" s="1"/>
      <c r="H121" s="1"/>
      <c r="K121" t="s">
        <v>7</v>
      </c>
      <c r="L121">
        <v>90.6</v>
      </c>
      <c r="M121">
        <v>12</v>
      </c>
      <c r="N121" s="1">
        <f t="shared" ref="N121:N124" si="25">60*M121/L121</f>
        <v>7.9470198675496695</v>
      </c>
      <c r="O121" s="1"/>
      <c r="P121" s="1"/>
    </row>
    <row r="122" spans="2:16" x14ac:dyDescent="0.25">
      <c r="C122" t="s">
        <v>8</v>
      </c>
      <c r="D122">
        <v>60.4</v>
      </c>
      <c r="E122">
        <v>30.5</v>
      </c>
      <c r="F122" s="1">
        <f t="shared" si="24"/>
        <v>30.298013245033115</v>
      </c>
      <c r="G122" s="1"/>
      <c r="H122" s="1"/>
      <c r="K122" t="s">
        <v>8</v>
      </c>
      <c r="L122">
        <v>90.76</v>
      </c>
      <c r="M122">
        <v>12</v>
      </c>
      <c r="N122" s="1">
        <f t="shared" si="25"/>
        <v>7.9330101366240626</v>
      </c>
      <c r="O122" s="1"/>
      <c r="P122" s="1"/>
    </row>
    <row r="123" spans="2:16" x14ac:dyDescent="0.25">
      <c r="C123" t="s">
        <v>9</v>
      </c>
      <c r="D123">
        <v>60.42</v>
      </c>
      <c r="E123">
        <v>32</v>
      </c>
      <c r="F123" s="1">
        <f t="shared" si="24"/>
        <v>31.777557100297912</v>
      </c>
      <c r="G123" s="1"/>
      <c r="H123" s="1"/>
      <c r="K123" t="s">
        <v>9</v>
      </c>
      <c r="L123">
        <v>90.78</v>
      </c>
      <c r="M123">
        <v>12</v>
      </c>
      <c r="N123" s="1">
        <f t="shared" si="25"/>
        <v>7.9312623925974881</v>
      </c>
      <c r="O123" s="1"/>
      <c r="P123" s="1"/>
    </row>
    <row r="124" spans="2:16" x14ac:dyDescent="0.25">
      <c r="C124" t="s">
        <v>10</v>
      </c>
      <c r="D124">
        <v>60.48</v>
      </c>
      <c r="E124">
        <v>31.5</v>
      </c>
      <c r="F124" s="1">
        <f t="shared" si="24"/>
        <v>31.25</v>
      </c>
      <c r="G124" s="1"/>
      <c r="H124" s="1"/>
      <c r="K124" t="s">
        <v>10</v>
      </c>
      <c r="L124">
        <v>90.71</v>
      </c>
      <c r="M124">
        <v>12</v>
      </c>
      <c r="N124" s="1">
        <f t="shared" si="25"/>
        <v>7.9373828684819765</v>
      </c>
      <c r="O124" s="1"/>
      <c r="P124" s="1"/>
    </row>
    <row r="125" spans="2:16" x14ac:dyDescent="0.25">
      <c r="C125" t="s">
        <v>4</v>
      </c>
      <c r="D125" t="s">
        <v>21</v>
      </c>
      <c r="E125" t="s">
        <v>11</v>
      </c>
      <c r="F125" t="s">
        <v>12</v>
      </c>
      <c r="G125" t="s">
        <v>13</v>
      </c>
      <c r="H125" t="s">
        <v>5</v>
      </c>
      <c r="K125" t="s">
        <v>4</v>
      </c>
      <c r="L125" t="s">
        <v>21</v>
      </c>
      <c r="M125" t="s">
        <v>11</v>
      </c>
      <c r="N125" t="s">
        <v>12</v>
      </c>
      <c r="O125" t="s">
        <v>13</v>
      </c>
      <c r="P125" t="s">
        <v>5</v>
      </c>
    </row>
    <row r="126" spans="2:16" x14ac:dyDescent="0.25">
      <c r="B126" t="s">
        <v>28</v>
      </c>
      <c r="C126" t="s">
        <v>6</v>
      </c>
      <c r="D126">
        <v>60.33</v>
      </c>
      <c r="E126">
        <v>36</v>
      </c>
      <c r="F126" s="1">
        <f>60*E126/D126</f>
        <v>35.803083043262056</v>
      </c>
      <c r="G126" s="1">
        <f>AVERAGE(F126:F130)</f>
        <v>34.75711812839775</v>
      </c>
      <c r="H126" s="1">
        <f>_xlfn.STDEV.S(F126:F130)</f>
        <v>0.63689825222246321</v>
      </c>
      <c r="I126">
        <f>G126/G$126</f>
        <v>1</v>
      </c>
      <c r="K126" t="s">
        <v>6</v>
      </c>
      <c r="L126">
        <v>90.61</v>
      </c>
      <c r="M126">
        <v>12.5</v>
      </c>
      <c r="N126" s="1">
        <f>60*M126/L126</f>
        <v>8.2772320935879051</v>
      </c>
      <c r="O126" s="1">
        <f>AVERAGE(N126:N130)</f>
        <v>8.4785281904153642</v>
      </c>
      <c r="P126" s="1">
        <f>_xlfn.STDEV.S(N126:N130)</f>
        <v>0.29690582254040837</v>
      </c>
    </row>
    <row r="127" spans="2:16" x14ac:dyDescent="0.25">
      <c r="C127" t="s">
        <v>7</v>
      </c>
      <c r="D127">
        <v>60.43</v>
      </c>
      <c r="E127">
        <v>35</v>
      </c>
      <c r="F127" s="1">
        <f t="shared" ref="F127:F130" si="26">60*E127/D127</f>
        <v>34.750951514148603</v>
      </c>
      <c r="G127" s="1"/>
      <c r="H127" s="1"/>
      <c r="K127" t="s">
        <v>7</v>
      </c>
      <c r="L127">
        <v>90.61</v>
      </c>
      <c r="M127">
        <v>13.5</v>
      </c>
      <c r="N127" s="1">
        <f t="shared" ref="N127:N130" si="27">60*M127/L127</f>
        <v>8.9394106610749358</v>
      </c>
      <c r="O127" s="1"/>
      <c r="P127" s="1"/>
    </row>
    <row r="128" spans="2:16" x14ac:dyDescent="0.25">
      <c r="C128" t="s">
        <v>8</v>
      </c>
      <c r="D128">
        <v>60.46</v>
      </c>
      <c r="E128">
        <v>34.5</v>
      </c>
      <c r="F128" s="1">
        <f t="shared" si="26"/>
        <v>34.237512404895796</v>
      </c>
      <c r="G128" s="1"/>
      <c r="H128" s="1"/>
      <c r="K128" t="s">
        <v>8</v>
      </c>
      <c r="L128">
        <v>90.5</v>
      </c>
      <c r="M128">
        <v>13</v>
      </c>
      <c r="N128" s="1">
        <f t="shared" si="27"/>
        <v>8.6187845303867405</v>
      </c>
      <c r="O128" s="1"/>
      <c r="P128" s="1"/>
    </row>
    <row r="129" spans="1:16" x14ac:dyDescent="0.25">
      <c r="C129" t="s">
        <v>9</v>
      </c>
      <c r="D129">
        <v>60.44</v>
      </c>
      <c r="E129">
        <v>35</v>
      </c>
      <c r="F129" s="1">
        <f t="shared" si="26"/>
        <v>34.745201853077432</v>
      </c>
      <c r="G129" s="1"/>
      <c r="H129" s="1"/>
      <c r="K129" t="s">
        <v>9</v>
      </c>
      <c r="L129">
        <v>90.66</v>
      </c>
      <c r="M129">
        <v>12.5</v>
      </c>
      <c r="N129" s="1">
        <f t="shared" si="27"/>
        <v>8.2726671078755789</v>
      </c>
      <c r="O129" s="1"/>
      <c r="P129" s="1"/>
    </row>
    <row r="130" spans="1:16" x14ac:dyDescent="0.25">
      <c r="C130" t="s">
        <v>10</v>
      </c>
      <c r="D130">
        <v>60.44</v>
      </c>
      <c r="E130">
        <v>34.5</v>
      </c>
      <c r="F130" s="1">
        <f t="shared" si="26"/>
        <v>34.248841826604895</v>
      </c>
      <c r="G130" s="1"/>
      <c r="H130" s="1"/>
      <c r="K130" t="s">
        <v>10</v>
      </c>
      <c r="L130">
        <v>90.53</v>
      </c>
      <c r="M130">
        <v>12.5</v>
      </c>
      <c r="N130" s="1">
        <f t="shared" si="27"/>
        <v>8.2845465591516625</v>
      </c>
      <c r="O130" s="1"/>
      <c r="P130" s="1"/>
    </row>
    <row r="132" spans="1:16" x14ac:dyDescent="0.25">
      <c r="A132" t="s">
        <v>34</v>
      </c>
      <c r="B132" t="s">
        <v>0</v>
      </c>
      <c r="C132" t="s">
        <v>4</v>
      </c>
      <c r="D132" t="s">
        <v>15</v>
      </c>
      <c r="E132" t="s">
        <v>11</v>
      </c>
      <c r="F132" t="s">
        <v>12</v>
      </c>
      <c r="G132" t="s">
        <v>13</v>
      </c>
      <c r="H132" t="s">
        <v>5</v>
      </c>
    </row>
    <row r="133" spans="1:16" x14ac:dyDescent="0.25">
      <c r="C133" t="s">
        <v>6</v>
      </c>
      <c r="D133">
        <v>20.54</v>
      </c>
      <c r="E133">
        <v>49</v>
      </c>
      <c r="F133" s="1">
        <f>60*E133/D133</f>
        <v>143.13534566699124</v>
      </c>
      <c r="G133" s="1">
        <f>AVERAGE(F133:F137)</f>
        <v>137.43825653952803</v>
      </c>
      <c r="H133" s="1">
        <f>_xlfn.STDEV.S(F133:F137)</f>
        <v>3.474788631069416</v>
      </c>
      <c r="I133">
        <f>G133/G$169</f>
        <v>1.419071272466319</v>
      </c>
    </row>
    <row r="134" spans="1:16" x14ac:dyDescent="0.25">
      <c r="C134" t="s">
        <v>7</v>
      </c>
      <c r="D134">
        <v>20.49</v>
      </c>
      <c r="E134">
        <v>47</v>
      </c>
      <c r="F134" s="1">
        <f t="shared" ref="F134:F137" si="28">60*E134/D134</f>
        <v>137.62811127379211</v>
      </c>
      <c r="G134" s="1"/>
      <c r="H134" s="1"/>
    </row>
    <row r="135" spans="1:16" x14ac:dyDescent="0.25">
      <c r="C135" t="s">
        <v>8</v>
      </c>
      <c r="D135">
        <v>20.5</v>
      </c>
      <c r="E135">
        <v>46</v>
      </c>
      <c r="F135" s="1">
        <f t="shared" si="28"/>
        <v>134.63414634146341</v>
      </c>
      <c r="G135" s="1"/>
      <c r="H135" s="1"/>
    </row>
    <row r="136" spans="1:16" x14ac:dyDescent="0.25">
      <c r="C136" t="s">
        <v>9</v>
      </c>
      <c r="D136">
        <v>20.56</v>
      </c>
      <c r="E136">
        <v>47</v>
      </c>
      <c r="F136" s="1">
        <f t="shared" si="28"/>
        <v>137.15953307392996</v>
      </c>
      <c r="G136" s="1"/>
      <c r="H136" s="1"/>
    </row>
    <row r="137" spans="1:16" x14ac:dyDescent="0.25">
      <c r="C137" t="s">
        <v>10</v>
      </c>
      <c r="D137">
        <v>20.5</v>
      </c>
      <c r="E137">
        <v>46</v>
      </c>
      <c r="F137" s="1">
        <f t="shared" si="28"/>
        <v>134.63414634146341</v>
      </c>
      <c r="G137" s="1"/>
      <c r="H137" s="1"/>
    </row>
    <row r="138" spans="1:16" x14ac:dyDescent="0.25">
      <c r="C138" t="s">
        <v>4</v>
      </c>
      <c r="D138" t="s">
        <v>16</v>
      </c>
      <c r="E138" t="s">
        <v>11</v>
      </c>
      <c r="F138" t="s">
        <v>12</v>
      </c>
      <c r="G138" t="s">
        <v>13</v>
      </c>
      <c r="H138" t="s">
        <v>5</v>
      </c>
    </row>
    <row r="139" spans="1:16" x14ac:dyDescent="0.25">
      <c r="B139" t="s">
        <v>29</v>
      </c>
      <c r="C139" t="s">
        <v>6</v>
      </c>
      <c r="D139">
        <v>20.57</v>
      </c>
      <c r="E139">
        <v>45</v>
      </c>
      <c r="F139" s="1">
        <f>60*E139/D139</f>
        <v>131.25911521633446</v>
      </c>
      <c r="G139" s="1">
        <f>AVERAGE(F139:F143)</f>
        <v>129.32033718302742</v>
      </c>
      <c r="H139" s="1">
        <f>_xlfn.STDEV.S(F139:F143)</f>
        <v>1.5030761308794798</v>
      </c>
      <c r="I139">
        <f>G139/G$169</f>
        <v>1.3352524985596879</v>
      </c>
    </row>
    <row r="140" spans="1:16" x14ac:dyDescent="0.25">
      <c r="C140" t="s">
        <v>7</v>
      </c>
      <c r="D140">
        <v>20.66</v>
      </c>
      <c r="E140">
        <v>44</v>
      </c>
      <c r="F140" s="1">
        <f t="shared" ref="F140:F143" si="29">60*E140/D140</f>
        <v>127.78315585672797</v>
      </c>
      <c r="G140" s="1"/>
      <c r="H140" s="1"/>
    </row>
    <row r="141" spans="1:16" x14ac:dyDescent="0.25">
      <c r="C141" t="s">
        <v>8</v>
      </c>
      <c r="D141">
        <v>20.69</v>
      </c>
      <c r="E141">
        <v>45</v>
      </c>
      <c r="F141" s="1">
        <f t="shared" si="29"/>
        <v>130.4978250362494</v>
      </c>
      <c r="G141" s="1"/>
      <c r="H141" s="1"/>
    </row>
    <row r="142" spans="1:16" x14ac:dyDescent="0.25">
      <c r="C142" t="s">
        <v>9</v>
      </c>
      <c r="D142">
        <v>20.48</v>
      </c>
      <c r="E142">
        <v>44</v>
      </c>
      <c r="F142" s="1">
        <f t="shared" si="29"/>
        <v>128.90625</v>
      </c>
      <c r="G142" s="1"/>
      <c r="H142" s="1"/>
    </row>
    <row r="143" spans="1:16" x14ac:dyDescent="0.25">
      <c r="C143" t="s">
        <v>10</v>
      </c>
      <c r="D143">
        <v>20.6</v>
      </c>
      <c r="E143">
        <v>44</v>
      </c>
      <c r="F143" s="1">
        <f t="shared" si="29"/>
        <v>128.15533980582524</v>
      </c>
      <c r="G143" s="1"/>
      <c r="H143" s="1"/>
    </row>
    <row r="144" spans="1:16" x14ac:dyDescent="0.25">
      <c r="C144" t="s">
        <v>4</v>
      </c>
      <c r="D144" t="s">
        <v>17</v>
      </c>
      <c r="E144" t="s">
        <v>11</v>
      </c>
      <c r="F144" t="s">
        <v>12</v>
      </c>
      <c r="G144" t="s">
        <v>13</v>
      </c>
      <c r="H144" t="s">
        <v>5</v>
      </c>
    </row>
    <row r="145" spans="2:9" x14ac:dyDescent="0.25">
      <c r="B145" t="s">
        <v>29</v>
      </c>
      <c r="C145" t="s">
        <v>6</v>
      </c>
      <c r="D145">
        <v>20.63</v>
      </c>
      <c r="E145">
        <v>38.5</v>
      </c>
      <c r="F145" s="1">
        <f>60*E145/D145</f>
        <v>111.97285506543869</v>
      </c>
      <c r="G145" s="1">
        <f>AVERAGE(F145:F149)</f>
        <v>110.743597980243</v>
      </c>
      <c r="H145" s="1">
        <f>_xlfn.STDEV.S(F145:F149)</f>
        <v>0.94327124773987259</v>
      </c>
      <c r="I145">
        <f>G145/G$169</f>
        <v>1.1434447908477636</v>
      </c>
    </row>
    <row r="146" spans="2:9" x14ac:dyDescent="0.25">
      <c r="C146" t="s">
        <v>7</v>
      </c>
      <c r="D146">
        <v>20.58</v>
      </c>
      <c r="E146">
        <v>37.5</v>
      </c>
      <c r="F146" s="1">
        <f t="shared" ref="F146:F149" si="30">60*E146/D146</f>
        <v>109.32944606413994</v>
      </c>
      <c r="G146" s="1"/>
      <c r="H146" s="1"/>
    </row>
    <row r="147" spans="2:9" x14ac:dyDescent="0.25">
      <c r="C147" t="s">
        <v>8</v>
      </c>
      <c r="D147">
        <v>20.6</v>
      </c>
      <c r="E147">
        <v>38</v>
      </c>
      <c r="F147" s="1">
        <f t="shared" si="30"/>
        <v>110.67961165048543</v>
      </c>
      <c r="G147" s="1"/>
      <c r="H147" s="1"/>
    </row>
    <row r="148" spans="2:9" x14ac:dyDescent="0.25">
      <c r="C148" t="s">
        <v>9</v>
      </c>
      <c r="D148">
        <v>20.58</v>
      </c>
      <c r="E148">
        <v>38</v>
      </c>
      <c r="F148" s="1">
        <f t="shared" si="30"/>
        <v>110.78717201166182</v>
      </c>
      <c r="G148" s="1"/>
      <c r="H148" s="1"/>
    </row>
    <row r="149" spans="2:9" x14ac:dyDescent="0.25">
      <c r="C149" t="s">
        <v>10</v>
      </c>
      <c r="D149">
        <v>20.55</v>
      </c>
      <c r="E149">
        <v>38</v>
      </c>
      <c r="F149" s="1">
        <f t="shared" si="30"/>
        <v>110.94890510948905</v>
      </c>
      <c r="G149" s="1"/>
      <c r="H149" s="1"/>
    </row>
    <row r="150" spans="2:9" x14ac:dyDescent="0.25">
      <c r="C150" t="s">
        <v>4</v>
      </c>
      <c r="D150" t="s">
        <v>18</v>
      </c>
      <c r="E150" t="s">
        <v>11</v>
      </c>
      <c r="F150" t="s">
        <v>12</v>
      </c>
      <c r="G150" t="s">
        <v>13</v>
      </c>
      <c r="H150" t="s">
        <v>5</v>
      </c>
    </row>
    <row r="151" spans="2:9" x14ac:dyDescent="0.25">
      <c r="B151" t="s">
        <v>29</v>
      </c>
      <c r="C151" t="s">
        <v>6</v>
      </c>
      <c r="D151">
        <v>20.54</v>
      </c>
      <c r="E151">
        <v>36</v>
      </c>
      <c r="F151" s="1">
        <f>60*E151/D151</f>
        <v>105.16066212268744</v>
      </c>
      <c r="G151" s="1">
        <f>AVERAGE(F151:F155)</f>
        <v>102.90393476650964</v>
      </c>
      <c r="H151" s="1">
        <f>_xlfn.STDEV.S(F151:F155)</f>
        <v>1.284545344643055</v>
      </c>
      <c r="I151">
        <f>G151/G$169</f>
        <v>1.0624990546857194</v>
      </c>
    </row>
    <row r="152" spans="2:9" x14ac:dyDescent="0.25">
      <c r="C152" t="s">
        <v>7</v>
      </c>
      <c r="D152">
        <v>20.45</v>
      </c>
      <c r="E152">
        <v>35</v>
      </c>
      <c r="F152" s="1">
        <f t="shared" ref="F152:F155" si="31">60*E152/D152</f>
        <v>102.68948655256725</v>
      </c>
      <c r="G152" s="1"/>
      <c r="H152" s="1"/>
    </row>
    <row r="153" spans="2:9" x14ac:dyDescent="0.25">
      <c r="C153" t="s">
        <v>8</v>
      </c>
      <c r="D153">
        <v>20.5</v>
      </c>
      <c r="E153">
        <v>35</v>
      </c>
      <c r="F153" s="1">
        <f t="shared" si="31"/>
        <v>102.4390243902439</v>
      </c>
      <c r="G153" s="1"/>
      <c r="H153" s="1"/>
    </row>
    <row r="154" spans="2:9" x14ac:dyDescent="0.25">
      <c r="C154" t="s">
        <v>9</v>
      </c>
      <c r="D154">
        <v>20.57</v>
      </c>
      <c r="E154">
        <v>35</v>
      </c>
      <c r="F154" s="1">
        <f t="shared" si="31"/>
        <v>102.09042294603792</v>
      </c>
      <c r="G154" s="1"/>
      <c r="H154" s="1"/>
    </row>
    <row r="155" spans="2:9" x14ac:dyDescent="0.25">
      <c r="C155" t="s">
        <v>10</v>
      </c>
      <c r="D155">
        <v>20.56</v>
      </c>
      <c r="E155">
        <v>35</v>
      </c>
      <c r="F155" s="1">
        <f t="shared" si="31"/>
        <v>102.14007782101167</v>
      </c>
      <c r="G155" s="1"/>
      <c r="H155" s="1"/>
    </row>
    <row r="156" spans="2:9" x14ac:dyDescent="0.25">
      <c r="C156" t="s">
        <v>4</v>
      </c>
      <c r="D156" t="s">
        <v>19</v>
      </c>
      <c r="E156" t="s">
        <v>11</v>
      </c>
      <c r="F156" t="s">
        <v>12</v>
      </c>
      <c r="G156" t="s">
        <v>13</v>
      </c>
      <c r="H156" t="s">
        <v>5</v>
      </c>
    </row>
    <row r="157" spans="2:9" x14ac:dyDescent="0.25">
      <c r="B157" t="s">
        <v>29</v>
      </c>
      <c r="C157" t="s">
        <v>6</v>
      </c>
      <c r="D157">
        <v>20.59</v>
      </c>
      <c r="E157">
        <v>35</v>
      </c>
      <c r="F157" s="1">
        <f>60*E157/D157</f>
        <v>101.99125789218067</v>
      </c>
      <c r="G157" s="1">
        <f>AVERAGE(F157:F161)</f>
        <v>103.90434370942498</v>
      </c>
      <c r="H157" s="1">
        <f>_xlfn.STDEV.S(F157:F161)</f>
        <v>1.8006676048806685</v>
      </c>
      <c r="I157">
        <f>G157/G$169</f>
        <v>1.0728284318719126</v>
      </c>
    </row>
    <row r="158" spans="2:9" x14ac:dyDescent="0.25">
      <c r="C158" t="s">
        <v>7</v>
      </c>
      <c r="D158">
        <v>20.64</v>
      </c>
      <c r="E158">
        <v>36</v>
      </c>
      <c r="F158" s="1">
        <f t="shared" ref="F158:F161" si="32">60*E158/D158</f>
        <v>104.65116279069767</v>
      </c>
      <c r="G158" s="1"/>
      <c r="H158" s="1"/>
    </row>
    <row r="159" spans="2:9" x14ac:dyDescent="0.25">
      <c r="C159" t="s">
        <v>8</v>
      </c>
      <c r="D159">
        <v>20.47</v>
      </c>
      <c r="E159">
        <v>36</v>
      </c>
      <c r="F159" s="1">
        <f t="shared" si="32"/>
        <v>105.52027357107963</v>
      </c>
      <c r="G159" s="1"/>
      <c r="H159" s="1"/>
    </row>
    <row r="160" spans="2:9" x14ac:dyDescent="0.25">
      <c r="C160" t="s">
        <v>9</v>
      </c>
      <c r="D160">
        <v>20.49</v>
      </c>
      <c r="E160">
        <v>36</v>
      </c>
      <c r="F160" s="1">
        <f t="shared" si="32"/>
        <v>105.4172767203514</v>
      </c>
      <c r="G160" s="1"/>
      <c r="H160" s="1"/>
    </row>
    <row r="161" spans="1:16" x14ac:dyDescent="0.25">
      <c r="C161" t="s">
        <v>10</v>
      </c>
      <c r="D161">
        <v>20.6</v>
      </c>
      <c r="E161">
        <v>35</v>
      </c>
      <c r="F161" s="1">
        <f t="shared" si="32"/>
        <v>101.94174757281553</v>
      </c>
      <c r="G161" s="1"/>
      <c r="H161" s="1"/>
    </row>
    <row r="162" spans="1:16" x14ac:dyDescent="0.25">
      <c r="C162" t="s">
        <v>4</v>
      </c>
      <c r="D162" t="s">
        <v>20</v>
      </c>
      <c r="E162" t="s">
        <v>11</v>
      </c>
      <c r="F162" t="s">
        <v>12</v>
      </c>
      <c r="G162" t="s">
        <v>13</v>
      </c>
      <c r="H162" t="s">
        <v>5</v>
      </c>
    </row>
    <row r="163" spans="1:16" x14ac:dyDescent="0.25">
      <c r="B163" t="s">
        <v>29</v>
      </c>
      <c r="C163" t="s">
        <v>6</v>
      </c>
      <c r="D163">
        <v>20.51</v>
      </c>
      <c r="E163">
        <v>34</v>
      </c>
      <c r="F163" s="1">
        <f>60*E163/D163</f>
        <v>99.463676255485126</v>
      </c>
      <c r="G163" s="1">
        <f>AVERAGE(F163:F167)</f>
        <v>98.053505335818414</v>
      </c>
      <c r="H163" s="1">
        <f>_xlfn.STDEV.S(F163:F167)</f>
        <v>1.6920307832017514</v>
      </c>
      <c r="I163">
        <f>G163/G$169</f>
        <v>1.0124176200289907</v>
      </c>
    </row>
    <row r="164" spans="1:16" x14ac:dyDescent="0.25">
      <c r="C164" t="s">
        <v>7</v>
      </c>
      <c r="D164">
        <v>20.7</v>
      </c>
      <c r="E164">
        <v>33</v>
      </c>
      <c r="F164" s="1">
        <f t="shared" ref="F164:F167" si="33">60*E164/D164</f>
        <v>95.652173913043484</v>
      </c>
      <c r="G164" s="1"/>
      <c r="H164" s="1"/>
    </row>
    <row r="165" spans="1:16" x14ac:dyDescent="0.25">
      <c r="C165" t="s">
        <v>8</v>
      </c>
      <c r="D165">
        <v>20.43</v>
      </c>
      <c r="E165">
        <v>34</v>
      </c>
      <c r="F165" s="1">
        <f t="shared" si="33"/>
        <v>99.85315712187959</v>
      </c>
      <c r="G165" s="1"/>
      <c r="H165" s="1"/>
    </row>
    <row r="166" spans="1:16" x14ac:dyDescent="0.25">
      <c r="C166" t="s">
        <v>9</v>
      </c>
      <c r="D166">
        <v>20.53</v>
      </c>
      <c r="E166">
        <v>33.5</v>
      </c>
      <c r="F166" s="1">
        <f t="shared" si="33"/>
        <v>97.905504140282503</v>
      </c>
      <c r="G166" s="1"/>
      <c r="H166" s="1"/>
    </row>
    <row r="167" spans="1:16" x14ac:dyDescent="0.25">
      <c r="C167" t="s">
        <v>10</v>
      </c>
      <c r="D167">
        <v>20.329999999999998</v>
      </c>
      <c r="E167">
        <v>33</v>
      </c>
      <c r="F167" s="1">
        <f t="shared" si="33"/>
        <v>97.393015248401383</v>
      </c>
      <c r="G167" s="1"/>
      <c r="H167" s="1"/>
    </row>
    <row r="168" spans="1:16" x14ac:dyDescent="0.25">
      <c r="C168" t="s">
        <v>4</v>
      </c>
      <c r="D168" t="s">
        <v>21</v>
      </c>
      <c r="E168" t="s">
        <v>11</v>
      </c>
      <c r="F168" t="s">
        <v>12</v>
      </c>
      <c r="G168" t="s">
        <v>13</v>
      </c>
      <c r="H168" t="s">
        <v>5</v>
      </c>
    </row>
    <row r="169" spans="1:16" x14ac:dyDescent="0.25">
      <c r="B169" t="s">
        <v>29</v>
      </c>
      <c r="C169" t="s">
        <v>6</v>
      </c>
      <c r="D169">
        <v>20.59</v>
      </c>
      <c r="E169">
        <v>33</v>
      </c>
      <c r="F169" s="1">
        <f>60*E169/D169</f>
        <v>96.163186012627492</v>
      </c>
      <c r="G169" s="1">
        <f>AVERAGE(F169:F173)</f>
        <v>96.850848302117299</v>
      </c>
      <c r="H169" s="1">
        <f>_xlfn.STDEV.S(F169:F173)</f>
        <v>0.92208991129259998</v>
      </c>
      <c r="I169">
        <f>G169/G$169</f>
        <v>1</v>
      </c>
    </row>
    <row r="170" spans="1:16" x14ac:dyDescent="0.25">
      <c r="C170" t="s">
        <v>7</v>
      </c>
      <c r="D170">
        <v>20.5</v>
      </c>
      <c r="E170">
        <v>33</v>
      </c>
      <c r="F170" s="1">
        <f t="shared" ref="F170:F173" si="34">60*E170/D170</f>
        <v>96.58536585365853</v>
      </c>
      <c r="G170" s="1"/>
      <c r="H170" s="1"/>
    </row>
    <row r="171" spans="1:16" x14ac:dyDescent="0.25">
      <c r="C171" t="s">
        <v>8</v>
      </c>
      <c r="D171">
        <v>20.48</v>
      </c>
      <c r="E171">
        <v>33.5</v>
      </c>
      <c r="F171" s="1">
        <f t="shared" si="34"/>
        <v>98.14453125</v>
      </c>
      <c r="G171" s="1"/>
      <c r="H171" s="1"/>
    </row>
    <row r="172" spans="1:16" x14ac:dyDescent="0.25">
      <c r="C172" t="s">
        <v>9</v>
      </c>
      <c r="D172">
        <v>20.64</v>
      </c>
      <c r="E172">
        <v>33</v>
      </c>
      <c r="F172" s="1">
        <f t="shared" si="34"/>
        <v>95.930232558139537</v>
      </c>
      <c r="G172" s="1"/>
      <c r="H172" s="1"/>
    </row>
    <row r="173" spans="1:16" x14ac:dyDescent="0.25">
      <c r="C173" t="s">
        <v>10</v>
      </c>
      <c r="D173">
        <v>20.63</v>
      </c>
      <c r="E173">
        <v>33.5</v>
      </c>
      <c r="F173" s="1">
        <f t="shared" si="34"/>
        <v>97.430925836160938</v>
      </c>
      <c r="G173" s="1"/>
      <c r="H173" s="1"/>
    </row>
    <row r="174" spans="1:16" x14ac:dyDescent="0.25">
      <c r="M174" t="s">
        <v>31</v>
      </c>
    </row>
    <row r="175" spans="1:16" x14ac:dyDescent="0.25">
      <c r="A175" t="s">
        <v>35</v>
      </c>
      <c r="B175" t="s">
        <v>23</v>
      </c>
      <c r="C175" t="s">
        <v>4</v>
      </c>
      <c r="D175" t="s">
        <v>15</v>
      </c>
      <c r="E175" t="s">
        <v>11</v>
      </c>
      <c r="F175" t="s">
        <v>12</v>
      </c>
      <c r="G175" t="s">
        <v>13</v>
      </c>
      <c r="H175" t="s">
        <v>5</v>
      </c>
      <c r="J175" t="s">
        <v>23</v>
      </c>
      <c r="K175" t="s">
        <v>4</v>
      </c>
      <c r="L175" t="s">
        <v>15</v>
      </c>
      <c r="M175" t="s">
        <v>11</v>
      </c>
      <c r="N175" t="s">
        <v>12</v>
      </c>
      <c r="O175" t="s">
        <v>13</v>
      </c>
      <c r="P175" t="s">
        <v>5</v>
      </c>
    </row>
    <row r="176" spans="1:16" x14ac:dyDescent="0.25">
      <c r="C176" t="s">
        <v>6</v>
      </c>
      <c r="D176">
        <v>30.51</v>
      </c>
      <c r="E176">
        <v>32</v>
      </c>
      <c r="F176" s="1">
        <f>60*E176/D176</f>
        <v>62.93018682399213</v>
      </c>
      <c r="G176" s="1">
        <f>AVERAGE(F176:F180)</f>
        <v>62.081842011600784</v>
      </c>
      <c r="H176" s="1">
        <f>_xlfn.STDEV.S(F176:F180)</f>
        <v>0.7240604729691793</v>
      </c>
      <c r="I176">
        <f>G176/G$212</f>
        <v>1.0647587822646627</v>
      </c>
      <c r="K176" t="s">
        <v>6</v>
      </c>
      <c r="L176">
        <v>29.83</v>
      </c>
      <c r="M176">
        <v>35</v>
      </c>
      <c r="N176" s="1">
        <f>60*M176/L176</f>
        <v>70.398927254441844</v>
      </c>
      <c r="O176" s="1">
        <f>AVERAGE(N176:N180)</f>
        <v>69.948413171895027</v>
      </c>
      <c r="P176" s="1">
        <f>_xlfn.STDEV.S(N176:N180)</f>
        <v>0.805032258063341</v>
      </c>
    </row>
    <row r="177" spans="2:16" x14ac:dyDescent="0.25">
      <c r="C177" t="s">
        <v>7</v>
      </c>
      <c r="D177">
        <v>30.7</v>
      </c>
      <c r="E177">
        <v>32</v>
      </c>
      <c r="F177" s="1">
        <f t="shared" ref="F177:F180" si="35">60*E177/D177</f>
        <v>62.54071661237785</v>
      </c>
      <c r="G177" s="1"/>
      <c r="H177" s="1"/>
      <c r="K177" t="s">
        <v>7</v>
      </c>
      <c r="L177">
        <v>29.62</v>
      </c>
      <c r="M177">
        <v>35</v>
      </c>
      <c r="N177" s="1">
        <f t="shared" ref="N177:N180" si="36">60*M177/L177</f>
        <v>70.89804186360567</v>
      </c>
      <c r="O177" s="1"/>
      <c r="P177" s="1"/>
    </row>
    <row r="178" spans="2:16" x14ac:dyDescent="0.25">
      <c r="C178" t="s">
        <v>8</v>
      </c>
      <c r="D178">
        <v>30.59</v>
      </c>
      <c r="E178">
        <v>31.5</v>
      </c>
      <c r="F178" s="1">
        <f t="shared" si="35"/>
        <v>61.784897025171624</v>
      </c>
      <c r="G178" s="1"/>
      <c r="H178" s="1"/>
      <c r="K178" t="s">
        <v>8</v>
      </c>
      <c r="L178">
        <v>29.36</v>
      </c>
      <c r="M178">
        <v>34</v>
      </c>
      <c r="N178" s="1">
        <f t="shared" si="36"/>
        <v>69.482288828337872</v>
      </c>
      <c r="O178" s="1"/>
      <c r="P178" s="1"/>
    </row>
    <row r="179" spans="2:16" x14ac:dyDescent="0.25">
      <c r="C179" t="s">
        <v>9</v>
      </c>
      <c r="D179">
        <v>30.43</v>
      </c>
      <c r="E179">
        <v>31.5</v>
      </c>
      <c r="F179" s="1">
        <f t="shared" si="35"/>
        <v>62.109760105159381</v>
      </c>
      <c r="G179" s="1"/>
      <c r="H179" s="1"/>
      <c r="K179" t="s">
        <v>9</v>
      </c>
      <c r="L179">
        <v>29.09</v>
      </c>
      <c r="M179">
        <v>34</v>
      </c>
      <c r="N179" s="1">
        <f t="shared" si="36"/>
        <v>70.127191474733593</v>
      </c>
      <c r="O179" s="1"/>
      <c r="P179" s="1"/>
    </row>
    <row r="180" spans="2:16" x14ac:dyDescent="0.25">
      <c r="C180" t="s">
        <v>10</v>
      </c>
      <c r="D180">
        <v>30.47</v>
      </c>
      <c r="E180">
        <v>31</v>
      </c>
      <c r="F180" s="1">
        <f t="shared" si="35"/>
        <v>61.043649491302922</v>
      </c>
      <c r="G180" s="1"/>
      <c r="H180" s="1"/>
      <c r="K180" t="s">
        <v>10</v>
      </c>
      <c r="L180">
        <v>29.2</v>
      </c>
      <c r="M180">
        <v>33.5</v>
      </c>
      <c r="N180" s="1">
        <f t="shared" si="36"/>
        <v>68.835616438356169</v>
      </c>
      <c r="O180" s="1"/>
      <c r="P180" s="1"/>
    </row>
    <row r="181" spans="2:16" x14ac:dyDescent="0.25">
      <c r="C181" t="s">
        <v>4</v>
      </c>
      <c r="D181" t="s">
        <v>16</v>
      </c>
      <c r="E181" t="s">
        <v>11</v>
      </c>
      <c r="F181" t="s">
        <v>12</v>
      </c>
      <c r="G181" t="s">
        <v>13</v>
      </c>
      <c r="H181" t="s">
        <v>5</v>
      </c>
      <c r="J181" t="s">
        <v>30</v>
      </c>
      <c r="K181" t="s">
        <v>4</v>
      </c>
      <c r="L181" t="s">
        <v>16</v>
      </c>
      <c r="M181" t="s">
        <v>11</v>
      </c>
      <c r="N181" t="s">
        <v>12</v>
      </c>
      <c r="O181" t="s">
        <v>13</v>
      </c>
      <c r="P181" t="s">
        <v>5</v>
      </c>
    </row>
    <row r="182" spans="2:16" x14ac:dyDescent="0.25">
      <c r="B182" t="s">
        <v>30</v>
      </c>
      <c r="C182" t="s">
        <v>6</v>
      </c>
      <c r="D182">
        <v>30.66</v>
      </c>
      <c r="E182">
        <v>28.5</v>
      </c>
      <c r="F182" s="1">
        <f>60*E182/D182</f>
        <v>55.772994129158512</v>
      </c>
      <c r="G182" s="1">
        <f>AVERAGE(F182:F186)</f>
        <v>53.940836534298441</v>
      </c>
      <c r="H182" s="1">
        <f>_xlfn.STDEV.S(F182:F186)</f>
        <v>1.2865451521121374</v>
      </c>
      <c r="I182">
        <f>G182/G$212</f>
        <v>0.9251333008428545</v>
      </c>
      <c r="K182" t="s">
        <v>6</v>
      </c>
      <c r="L182">
        <v>35.82</v>
      </c>
      <c r="M182">
        <v>37</v>
      </c>
      <c r="N182" s="1">
        <f>60*M182/L182</f>
        <v>61.976549413735341</v>
      </c>
      <c r="O182" s="1">
        <f>AVERAGE(N182:N186)</f>
        <v>60.922446893372907</v>
      </c>
      <c r="P182" s="1">
        <f>_xlfn.STDEV.S(N182:N186)</f>
        <v>1.0935426372154684</v>
      </c>
    </row>
    <row r="183" spans="2:16" x14ac:dyDescent="0.25">
      <c r="C183" t="s">
        <v>7</v>
      </c>
      <c r="D183">
        <v>30.64</v>
      </c>
      <c r="E183">
        <v>28</v>
      </c>
      <c r="F183" s="1">
        <f t="shared" ref="F183:F186" si="37">60*E183/D183</f>
        <v>54.83028720626632</v>
      </c>
      <c r="G183" s="1"/>
      <c r="H183" s="1"/>
      <c r="K183" t="s">
        <v>7</v>
      </c>
      <c r="L183">
        <v>36.81</v>
      </c>
      <c r="M183">
        <v>38</v>
      </c>
      <c r="N183" s="1">
        <f t="shared" ref="N183:N186" si="38">60*M183/L183</f>
        <v>61.939690301548488</v>
      </c>
      <c r="O183" s="1"/>
      <c r="P183" s="1"/>
    </row>
    <row r="184" spans="2:16" x14ac:dyDescent="0.25">
      <c r="C184" t="s">
        <v>8</v>
      </c>
      <c r="D184">
        <v>30.52</v>
      </c>
      <c r="E184">
        <v>27</v>
      </c>
      <c r="F184" s="1">
        <f t="shared" si="37"/>
        <v>53.079947575360421</v>
      </c>
      <c r="G184" s="1"/>
      <c r="H184" s="1"/>
      <c r="K184" t="s">
        <v>8</v>
      </c>
      <c r="L184">
        <v>36.04</v>
      </c>
      <c r="M184">
        <v>36.5</v>
      </c>
      <c r="N184" s="1">
        <f t="shared" si="38"/>
        <v>60.765815760266371</v>
      </c>
      <c r="O184" s="1"/>
      <c r="P184" s="1"/>
    </row>
    <row r="185" spans="2:16" x14ac:dyDescent="0.25">
      <c r="C185" t="s">
        <v>9</v>
      </c>
      <c r="D185">
        <v>30.57</v>
      </c>
      <c r="E185">
        <v>27</v>
      </c>
      <c r="F185" s="1">
        <f t="shared" si="37"/>
        <v>52.993130520117759</v>
      </c>
      <c r="G185" s="1"/>
      <c r="H185" s="1"/>
      <c r="K185" t="s">
        <v>9</v>
      </c>
      <c r="L185">
        <v>36.64</v>
      </c>
      <c r="M185">
        <v>37</v>
      </c>
      <c r="N185" s="1">
        <f t="shared" si="38"/>
        <v>60.589519650655021</v>
      </c>
      <c r="O185" s="1"/>
      <c r="P185" s="1"/>
    </row>
    <row r="186" spans="2:16" x14ac:dyDescent="0.25">
      <c r="C186" t="s">
        <v>10</v>
      </c>
      <c r="D186">
        <v>30.55</v>
      </c>
      <c r="E186">
        <v>27</v>
      </c>
      <c r="F186" s="1">
        <f t="shared" si="37"/>
        <v>53.0278232405892</v>
      </c>
      <c r="G186" s="1"/>
      <c r="H186" s="1"/>
      <c r="K186" t="s">
        <v>10</v>
      </c>
      <c r="L186">
        <v>36.4</v>
      </c>
      <c r="M186">
        <v>36</v>
      </c>
      <c r="N186" s="1">
        <f t="shared" si="38"/>
        <v>59.340659340659343</v>
      </c>
      <c r="O186" s="1"/>
      <c r="P186" s="1"/>
    </row>
    <row r="187" spans="2:16" x14ac:dyDescent="0.25">
      <c r="C187" t="s">
        <v>4</v>
      </c>
      <c r="D187" t="s">
        <v>17</v>
      </c>
      <c r="E187" t="s">
        <v>11</v>
      </c>
      <c r="F187" t="s">
        <v>12</v>
      </c>
      <c r="G187" t="s">
        <v>13</v>
      </c>
      <c r="H187" t="s">
        <v>5</v>
      </c>
      <c r="J187" t="s">
        <v>30</v>
      </c>
      <c r="K187" t="s">
        <v>4</v>
      </c>
      <c r="L187" t="s">
        <v>17</v>
      </c>
      <c r="M187" t="s">
        <v>11</v>
      </c>
      <c r="N187" t="s">
        <v>12</v>
      </c>
      <c r="O187" t="s">
        <v>13</v>
      </c>
      <c r="P187" t="s">
        <v>5</v>
      </c>
    </row>
    <row r="188" spans="2:16" x14ac:dyDescent="0.25">
      <c r="B188" t="s">
        <v>30</v>
      </c>
      <c r="C188" t="s">
        <v>6</v>
      </c>
      <c r="D188">
        <v>30.55</v>
      </c>
      <c r="E188">
        <v>25</v>
      </c>
      <c r="F188" s="1">
        <f>60*E188/D188</f>
        <v>49.099836333878883</v>
      </c>
      <c r="G188" s="1">
        <f>AVERAGE(F188:F192)</f>
        <v>47.771850568155415</v>
      </c>
      <c r="H188" s="1">
        <f>_xlfn.STDEV.S(F188:F192)</f>
        <v>0.8571147397856963</v>
      </c>
      <c r="I188">
        <f>G188/G$212</f>
        <v>0.81932970719479814</v>
      </c>
      <c r="K188" t="s">
        <v>6</v>
      </c>
      <c r="L188">
        <v>36.79</v>
      </c>
      <c r="M188">
        <v>33</v>
      </c>
      <c r="N188" s="1">
        <f>60*M188/L188</f>
        <v>53.818972546887743</v>
      </c>
      <c r="O188" s="1">
        <f>AVERAGE(N188:N192)</f>
        <v>53.338259874597362</v>
      </c>
      <c r="P188" s="1">
        <f>_xlfn.STDEV.S(N188:N192)</f>
        <v>0.6054254880123644</v>
      </c>
    </row>
    <row r="189" spans="2:16" x14ac:dyDescent="0.25">
      <c r="C189" t="s">
        <v>7</v>
      </c>
      <c r="D189">
        <v>30.54</v>
      </c>
      <c r="E189">
        <v>24</v>
      </c>
      <c r="F189" s="1">
        <f t="shared" ref="F189:F192" si="39">60*E189/D189</f>
        <v>47.151277013752456</v>
      </c>
      <c r="G189" s="1"/>
      <c r="H189" s="1"/>
      <c r="K189" t="s">
        <v>7</v>
      </c>
      <c r="L189">
        <v>38</v>
      </c>
      <c r="M189">
        <v>34</v>
      </c>
      <c r="N189" s="1">
        <f t="shared" ref="N189:N192" si="40">60*M189/L189</f>
        <v>53.684210526315788</v>
      </c>
      <c r="O189" s="1"/>
      <c r="P189" s="1"/>
    </row>
    <row r="190" spans="2:16" x14ac:dyDescent="0.25">
      <c r="C190" t="s">
        <v>8</v>
      </c>
      <c r="D190">
        <v>30.54</v>
      </c>
      <c r="E190">
        <v>24.5</v>
      </c>
      <c r="F190" s="1">
        <f t="shared" si="39"/>
        <v>48.1335952848723</v>
      </c>
      <c r="G190" s="1"/>
      <c r="H190" s="1"/>
      <c r="K190" t="s">
        <v>8</v>
      </c>
      <c r="L190">
        <v>39.18</v>
      </c>
      <c r="M190">
        <v>35</v>
      </c>
      <c r="N190" s="1">
        <f t="shared" si="40"/>
        <v>53.598774885145481</v>
      </c>
      <c r="O190" s="1"/>
      <c r="P190" s="1"/>
    </row>
    <row r="191" spans="2:16" x14ac:dyDescent="0.25">
      <c r="C191" t="s">
        <v>9</v>
      </c>
      <c r="D191">
        <v>30.62</v>
      </c>
      <c r="E191">
        <v>24</v>
      </c>
      <c r="F191" s="1">
        <f t="shared" si="39"/>
        <v>47.028086218158066</v>
      </c>
      <c r="G191" s="1"/>
      <c r="H191" s="1"/>
      <c r="K191" t="s">
        <v>9</v>
      </c>
      <c r="L191">
        <v>39.42</v>
      </c>
      <c r="M191">
        <v>35</v>
      </c>
      <c r="N191" s="1">
        <f t="shared" si="40"/>
        <v>53.272450532724505</v>
      </c>
      <c r="O191" s="1"/>
      <c r="P191" s="1"/>
    </row>
    <row r="192" spans="2:16" x14ac:dyDescent="0.25">
      <c r="C192" t="s">
        <v>10</v>
      </c>
      <c r="D192">
        <v>30.35</v>
      </c>
      <c r="E192">
        <v>24</v>
      </c>
      <c r="F192" s="1">
        <f t="shared" si="39"/>
        <v>47.44645799011532</v>
      </c>
      <c r="G192" s="1"/>
      <c r="H192" s="1"/>
      <c r="K192" t="s">
        <v>10</v>
      </c>
      <c r="L192">
        <v>40.14</v>
      </c>
      <c r="M192">
        <v>35</v>
      </c>
      <c r="N192" s="1">
        <f t="shared" si="40"/>
        <v>52.316890881913302</v>
      </c>
      <c r="O192" s="1"/>
      <c r="P192" s="1"/>
    </row>
    <row r="193" spans="2:16" x14ac:dyDescent="0.25">
      <c r="C193" t="s">
        <v>4</v>
      </c>
      <c r="D193" t="s">
        <v>18</v>
      </c>
      <c r="E193" t="s">
        <v>11</v>
      </c>
      <c r="F193" t="s">
        <v>12</v>
      </c>
      <c r="G193" t="s">
        <v>13</v>
      </c>
      <c r="H193" t="s">
        <v>5</v>
      </c>
      <c r="J193" t="s">
        <v>30</v>
      </c>
      <c r="K193" t="s">
        <v>4</v>
      </c>
      <c r="L193" t="s">
        <v>18</v>
      </c>
      <c r="M193" t="s">
        <v>11</v>
      </c>
      <c r="N193" t="s">
        <v>12</v>
      </c>
      <c r="O193" t="s">
        <v>13</v>
      </c>
      <c r="P193" t="s">
        <v>5</v>
      </c>
    </row>
    <row r="194" spans="2:16" x14ac:dyDescent="0.25">
      <c r="B194" t="s">
        <v>30</v>
      </c>
      <c r="C194" t="s">
        <v>6</v>
      </c>
      <c r="D194">
        <v>30.72</v>
      </c>
      <c r="E194">
        <v>23</v>
      </c>
      <c r="F194" s="1">
        <f>60*E194/D194</f>
        <v>44.921875</v>
      </c>
      <c r="G194" s="1">
        <f>AVERAGE(F194:F198)</f>
        <v>44.459079556045211</v>
      </c>
      <c r="H194" s="1">
        <f>_xlfn.STDEV.S(F194:F198)</f>
        <v>1.236884102859195</v>
      </c>
      <c r="I194">
        <f>G194/G$212</f>
        <v>0.76251273922988161</v>
      </c>
      <c r="K194" t="s">
        <v>6</v>
      </c>
      <c r="L194">
        <v>37.799999999999997</v>
      </c>
      <c r="M194">
        <v>30</v>
      </c>
      <c r="N194" s="1">
        <f>60*M194/L194</f>
        <v>47.61904761904762</v>
      </c>
      <c r="O194" s="1">
        <f>AVERAGE(N194:N198)</f>
        <v>47.10582269828592</v>
      </c>
      <c r="P194" s="1">
        <f>_xlfn.STDEV.S(N194:N198)</f>
        <v>0.54858640728587393</v>
      </c>
    </row>
    <row r="195" spans="2:16" x14ac:dyDescent="0.25">
      <c r="C195" t="s">
        <v>7</v>
      </c>
      <c r="D195">
        <v>30.65</v>
      </c>
      <c r="E195">
        <v>23</v>
      </c>
      <c r="F195" s="1">
        <f t="shared" ref="F195:F198" si="41">60*E195/D195</f>
        <v>45.02446982055465</v>
      </c>
      <c r="G195" s="1"/>
      <c r="H195" s="1"/>
      <c r="K195" t="s">
        <v>7</v>
      </c>
      <c r="L195">
        <v>37.4</v>
      </c>
      <c r="M195">
        <v>29</v>
      </c>
      <c r="N195" s="1">
        <f t="shared" ref="N195:N198" si="42">60*M195/L195</f>
        <v>46.524064171122994</v>
      </c>
      <c r="O195" s="1"/>
      <c r="P195" s="1"/>
    </row>
    <row r="196" spans="2:16" x14ac:dyDescent="0.25">
      <c r="C196" t="s">
        <v>8</v>
      </c>
      <c r="D196">
        <v>30.37</v>
      </c>
      <c r="E196">
        <v>22</v>
      </c>
      <c r="F196" s="1">
        <f t="shared" si="41"/>
        <v>43.463944682252219</v>
      </c>
      <c r="G196" s="1"/>
      <c r="H196" s="1"/>
      <c r="K196" t="s">
        <v>8</v>
      </c>
      <c r="L196">
        <v>39.31</v>
      </c>
      <c r="M196">
        <v>31</v>
      </c>
      <c r="N196" s="1">
        <f t="shared" si="42"/>
        <v>47.316204528109893</v>
      </c>
      <c r="O196" s="1"/>
      <c r="P196" s="1"/>
    </row>
    <row r="197" spans="2:16" x14ac:dyDescent="0.25">
      <c r="C197" t="s">
        <v>9</v>
      </c>
      <c r="D197">
        <v>30.75</v>
      </c>
      <c r="E197">
        <v>22</v>
      </c>
      <c r="F197" s="1">
        <f t="shared" si="41"/>
        <v>42.926829268292686</v>
      </c>
      <c r="G197" s="1"/>
      <c r="H197" s="1"/>
      <c r="K197" t="s">
        <v>9</v>
      </c>
      <c r="L197">
        <v>39.11</v>
      </c>
      <c r="M197">
        <v>31</v>
      </c>
      <c r="N197" s="1">
        <f t="shared" si="42"/>
        <v>47.558169266172335</v>
      </c>
      <c r="O197" s="1"/>
      <c r="P197" s="1"/>
    </row>
    <row r="198" spans="2:16" x14ac:dyDescent="0.25">
      <c r="C198" t="s">
        <v>10</v>
      </c>
      <c r="D198">
        <v>30.68</v>
      </c>
      <c r="E198">
        <v>23.5</v>
      </c>
      <c r="F198" s="1">
        <f t="shared" si="41"/>
        <v>45.958279009126464</v>
      </c>
      <c r="G198" s="1"/>
      <c r="H198" s="1"/>
      <c r="K198" t="s">
        <v>10</v>
      </c>
      <c r="L198">
        <v>38.700000000000003</v>
      </c>
      <c r="M198">
        <v>30</v>
      </c>
      <c r="N198" s="1">
        <f t="shared" si="42"/>
        <v>46.511627906976742</v>
      </c>
      <c r="O198" s="1"/>
      <c r="P198" s="1"/>
    </row>
    <row r="199" spans="2:16" x14ac:dyDescent="0.25">
      <c r="C199" t="s">
        <v>4</v>
      </c>
      <c r="D199" t="s">
        <v>19</v>
      </c>
      <c r="E199" t="s">
        <v>11</v>
      </c>
      <c r="F199" t="s">
        <v>12</v>
      </c>
      <c r="G199" t="s">
        <v>13</v>
      </c>
      <c r="H199" t="s">
        <v>5</v>
      </c>
      <c r="J199" t="s">
        <v>30</v>
      </c>
      <c r="K199" t="s">
        <v>4</v>
      </c>
      <c r="L199" t="s">
        <v>19</v>
      </c>
      <c r="M199" t="s">
        <v>11</v>
      </c>
      <c r="N199" t="s">
        <v>12</v>
      </c>
      <c r="O199" t="s">
        <v>13</v>
      </c>
      <c r="P199" t="s">
        <v>5</v>
      </c>
    </row>
    <row r="200" spans="2:16" x14ac:dyDescent="0.25">
      <c r="B200" t="s">
        <v>30</v>
      </c>
      <c r="C200" t="s">
        <v>6</v>
      </c>
      <c r="D200">
        <v>30.56</v>
      </c>
      <c r="E200">
        <v>22</v>
      </c>
      <c r="F200" s="1">
        <f>60*E200/D200</f>
        <v>43.193717277486911</v>
      </c>
      <c r="G200" s="1">
        <f>AVERAGE(F200:F204)</f>
        <v>42.747218733082775</v>
      </c>
      <c r="H200" s="1">
        <f>_xlfn.STDEV.S(F200:F204)</f>
        <v>0.41518626389546159</v>
      </c>
      <c r="I200">
        <f>G200/G$212</f>
        <v>0.73315280424400486</v>
      </c>
      <c r="K200" t="s">
        <v>6</v>
      </c>
      <c r="L200">
        <v>40.5</v>
      </c>
      <c r="M200">
        <v>28</v>
      </c>
      <c r="N200" s="1">
        <f>60*M200/L200</f>
        <v>41.481481481481481</v>
      </c>
      <c r="O200" s="1">
        <f>AVERAGE(N200:N204)</f>
        <v>41.620169578282706</v>
      </c>
      <c r="P200" s="1">
        <f>_xlfn.STDEV.S(N200:N204)</f>
        <v>0.25050884839567</v>
      </c>
    </row>
    <row r="201" spans="2:16" x14ac:dyDescent="0.25">
      <c r="C201" t="s">
        <v>7</v>
      </c>
      <c r="D201">
        <v>30.63</v>
      </c>
      <c r="E201">
        <v>22</v>
      </c>
      <c r="F201" s="1">
        <f t="shared" ref="F201:F204" si="43">60*E201/D201</f>
        <v>43.095004897159647</v>
      </c>
      <c r="G201" s="1"/>
      <c r="H201" s="1"/>
      <c r="K201" t="s">
        <v>7</v>
      </c>
      <c r="L201">
        <v>40.67</v>
      </c>
      <c r="M201">
        <v>28.5</v>
      </c>
      <c r="N201" s="1">
        <f t="shared" ref="N201:N204" si="44">60*M201/L201</f>
        <v>42.045733956233093</v>
      </c>
      <c r="O201" s="1"/>
      <c r="P201" s="1"/>
    </row>
    <row r="202" spans="2:16" x14ac:dyDescent="0.25">
      <c r="C202" t="s">
        <v>8</v>
      </c>
      <c r="D202">
        <v>30.52</v>
      </c>
      <c r="E202">
        <v>21.5</v>
      </c>
      <c r="F202" s="1">
        <f t="shared" si="43"/>
        <v>42.267365661861078</v>
      </c>
      <c r="G202" s="1"/>
      <c r="H202" s="1"/>
      <c r="K202" t="s">
        <v>8</v>
      </c>
      <c r="L202">
        <v>39.85</v>
      </c>
      <c r="M202">
        <v>27.5</v>
      </c>
      <c r="N202" s="1">
        <f t="shared" si="44"/>
        <v>41.405269761606021</v>
      </c>
      <c r="O202" s="1"/>
      <c r="P202" s="1"/>
    </row>
    <row r="203" spans="2:16" x14ac:dyDescent="0.25">
      <c r="C203" t="s">
        <v>9</v>
      </c>
      <c r="D203">
        <v>30.84</v>
      </c>
      <c r="E203">
        <v>22</v>
      </c>
      <c r="F203" s="1">
        <f t="shared" si="43"/>
        <v>42.80155642023346</v>
      </c>
      <c r="G203" s="1"/>
      <c r="H203" s="1"/>
      <c r="K203" t="s">
        <v>9</v>
      </c>
      <c r="L203">
        <v>40.43</v>
      </c>
      <c r="M203">
        <v>28</v>
      </c>
      <c r="N203" s="1">
        <f t="shared" si="44"/>
        <v>41.553302003462775</v>
      </c>
      <c r="O203" s="1"/>
      <c r="P203" s="1"/>
    </row>
    <row r="204" spans="2:16" x14ac:dyDescent="0.25">
      <c r="C204" t="s">
        <v>10</v>
      </c>
      <c r="D204">
        <v>30.44</v>
      </c>
      <c r="E204">
        <v>21.5</v>
      </c>
      <c r="F204" s="1">
        <f t="shared" si="43"/>
        <v>42.3784494086728</v>
      </c>
      <c r="G204" s="1"/>
      <c r="H204" s="1"/>
      <c r="K204" t="s">
        <v>10</v>
      </c>
      <c r="L204">
        <v>40.369999999999997</v>
      </c>
      <c r="M204">
        <v>28</v>
      </c>
      <c r="N204" s="1">
        <f t="shared" si="44"/>
        <v>41.615060688630173</v>
      </c>
      <c r="O204" s="1"/>
      <c r="P204" s="1"/>
    </row>
    <row r="205" spans="2:16" x14ac:dyDescent="0.25">
      <c r="C205" t="s">
        <v>4</v>
      </c>
      <c r="D205" t="s">
        <v>20</v>
      </c>
      <c r="E205" t="s">
        <v>11</v>
      </c>
      <c r="F205" t="s">
        <v>12</v>
      </c>
      <c r="G205" t="s">
        <v>13</v>
      </c>
      <c r="H205" t="s">
        <v>5</v>
      </c>
      <c r="J205" t="s">
        <v>30</v>
      </c>
      <c r="K205" t="s">
        <v>4</v>
      </c>
      <c r="L205" t="s">
        <v>20</v>
      </c>
      <c r="M205" t="s">
        <v>11</v>
      </c>
      <c r="N205" t="s">
        <v>12</v>
      </c>
      <c r="O205" t="s">
        <v>13</v>
      </c>
      <c r="P205" t="s">
        <v>5</v>
      </c>
    </row>
    <row r="206" spans="2:16" x14ac:dyDescent="0.25">
      <c r="B206" t="s">
        <v>30</v>
      </c>
      <c r="C206" t="s">
        <v>6</v>
      </c>
      <c r="D206">
        <v>30.62</v>
      </c>
      <c r="E206">
        <v>26</v>
      </c>
      <c r="F206" s="1">
        <f>60*E206/D206</f>
        <v>50.947093403004573</v>
      </c>
      <c r="G206" s="1">
        <f>AVERAGE(F206:F210)</f>
        <v>50.508365985283248</v>
      </c>
      <c r="H206" s="1">
        <f>_xlfn.STDEV.S(F206:F210)</f>
        <v>0.88140995877418382</v>
      </c>
      <c r="I206">
        <f>G206/G$212</f>
        <v>0.86626337940518516</v>
      </c>
      <c r="K206" t="s">
        <v>6</v>
      </c>
      <c r="N206" s="1" t="e">
        <f>60*M206/L206</f>
        <v>#DIV/0!</v>
      </c>
      <c r="O206" s="1" t="e">
        <f>AVERAGE(N206:N210)</f>
        <v>#DIV/0!</v>
      </c>
      <c r="P206" s="1" t="e">
        <f>_xlfn.STDEV.S(N206:N210)</f>
        <v>#DIV/0!</v>
      </c>
    </row>
    <row r="207" spans="2:16" x14ac:dyDescent="0.25">
      <c r="C207" t="s">
        <v>7</v>
      </c>
      <c r="D207">
        <v>30.44</v>
      </c>
      <c r="E207">
        <v>26</v>
      </c>
      <c r="F207" s="1">
        <f t="shared" ref="F207:F210" si="45">60*E207/D207</f>
        <v>51.248357424441522</v>
      </c>
      <c r="G207" s="1"/>
      <c r="H207" s="1"/>
      <c r="K207" t="s">
        <v>7</v>
      </c>
      <c r="N207" s="1" t="e">
        <f t="shared" ref="N207:N210" si="46">60*M207/L207</f>
        <v>#DIV/0!</v>
      </c>
      <c r="O207" s="1"/>
      <c r="P207" s="1"/>
    </row>
    <row r="208" spans="2:16" x14ac:dyDescent="0.25">
      <c r="C208" t="s">
        <v>8</v>
      </c>
      <c r="D208">
        <v>30.45</v>
      </c>
      <c r="E208">
        <v>26</v>
      </c>
      <c r="F208" s="1">
        <f t="shared" si="45"/>
        <v>51.231527093596057</v>
      </c>
      <c r="G208" s="1"/>
      <c r="H208" s="1"/>
      <c r="K208" t="s">
        <v>8</v>
      </c>
      <c r="N208" s="1" t="e">
        <f t="shared" si="46"/>
        <v>#DIV/0!</v>
      </c>
      <c r="O208" s="1"/>
      <c r="P208" s="1"/>
    </row>
    <row r="209" spans="2:16" x14ac:dyDescent="0.25">
      <c r="C209" t="s">
        <v>9</v>
      </c>
      <c r="D209">
        <v>30.79</v>
      </c>
      <c r="E209">
        <v>25.5</v>
      </c>
      <c r="F209" s="1">
        <f t="shared" si="45"/>
        <v>49.691458265670676</v>
      </c>
      <c r="G209" s="1"/>
      <c r="H209" s="1"/>
      <c r="K209" t="s">
        <v>9</v>
      </c>
      <c r="N209" s="1" t="e">
        <f t="shared" si="46"/>
        <v>#DIV/0!</v>
      </c>
      <c r="O209" s="1"/>
      <c r="P209" s="1"/>
    </row>
    <row r="210" spans="2:16" x14ac:dyDescent="0.25">
      <c r="C210" t="s">
        <v>10</v>
      </c>
      <c r="D210">
        <v>30.35</v>
      </c>
      <c r="E210">
        <v>25</v>
      </c>
      <c r="F210" s="1">
        <f t="shared" si="45"/>
        <v>49.423393739703457</v>
      </c>
      <c r="G210" s="1"/>
      <c r="H210" s="1"/>
      <c r="K210" t="s">
        <v>10</v>
      </c>
      <c r="N210" s="1" t="e">
        <f t="shared" si="46"/>
        <v>#DIV/0!</v>
      </c>
      <c r="O210" s="1"/>
      <c r="P210" s="1"/>
    </row>
    <row r="211" spans="2:16" x14ac:dyDescent="0.25">
      <c r="C211" t="s">
        <v>4</v>
      </c>
      <c r="D211" t="s">
        <v>21</v>
      </c>
      <c r="F211" t="s">
        <v>12</v>
      </c>
      <c r="G211" t="s">
        <v>13</v>
      </c>
      <c r="H211" t="s">
        <v>5</v>
      </c>
      <c r="J211" t="s">
        <v>30</v>
      </c>
      <c r="K211" t="s">
        <v>4</v>
      </c>
      <c r="L211" t="s">
        <v>21</v>
      </c>
      <c r="N211" t="s">
        <v>12</v>
      </c>
      <c r="O211" t="s">
        <v>13</v>
      </c>
      <c r="P211" t="s">
        <v>5</v>
      </c>
    </row>
    <row r="212" spans="2:16" x14ac:dyDescent="0.25">
      <c r="B212" t="s">
        <v>30</v>
      </c>
      <c r="C212" t="s">
        <v>6</v>
      </c>
      <c r="D212">
        <v>30.48</v>
      </c>
      <c r="E212">
        <v>29</v>
      </c>
      <c r="F212" s="1">
        <f>60*E212/D212</f>
        <v>57.086614173228348</v>
      </c>
      <c r="G212" s="1">
        <f>AVERAGE(F212:F216)</f>
        <v>58.306015452211</v>
      </c>
      <c r="H212" s="1">
        <f>_xlfn.STDEV.S(F212:F216)</f>
        <v>1.0802866391886836</v>
      </c>
      <c r="I212">
        <f>G212/G$212</f>
        <v>1</v>
      </c>
      <c r="K212" t="s">
        <v>6</v>
      </c>
      <c r="N212" s="1" t="e">
        <f>60*M212/L212</f>
        <v>#DIV/0!</v>
      </c>
      <c r="O212" s="1" t="e">
        <f>AVERAGE(N212:N216)</f>
        <v>#DIV/0!</v>
      </c>
      <c r="P212" s="1" t="e">
        <f>_xlfn.STDEV.S(N212:N216)</f>
        <v>#DIV/0!</v>
      </c>
    </row>
    <row r="213" spans="2:16" x14ac:dyDescent="0.25">
      <c r="C213" t="s">
        <v>7</v>
      </c>
      <c r="D213">
        <v>30.5</v>
      </c>
      <c r="E213">
        <v>30</v>
      </c>
      <c r="F213" s="1">
        <f t="shared" ref="F213:F216" si="47">60*E213/D213</f>
        <v>59.016393442622949</v>
      </c>
      <c r="G213" s="1"/>
      <c r="H213" s="1"/>
      <c r="K213" t="s">
        <v>7</v>
      </c>
      <c r="N213" s="1" t="e">
        <f t="shared" ref="N213:N216" si="48">60*M213/L213</f>
        <v>#DIV/0!</v>
      </c>
      <c r="O213" s="1"/>
      <c r="P213" s="1"/>
    </row>
    <row r="214" spans="2:16" x14ac:dyDescent="0.25">
      <c r="C214" t="s">
        <v>8</v>
      </c>
      <c r="D214">
        <v>30.44</v>
      </c>
      <c r="E214">
        <v>30</v>
      </c>
      <c r="F214" s="1">
        <f t="shared" si="47"/>
        <v>59.132720105124832</v>
      </c>
      <c r="G214" s="1"/>
      <c r="H214" s="1"/>
      <c r="K214" t="s">
        <v>8</v>
      </c>
      <c r="N214" s="1" t="e">
        <f t="shared" si="48"/>
        <v>#DIV/0!</v>
      </c>
      <c r="O214" s="1"/>
      <c r="P214" s="1"/>
    </row>
    <row r="215" spans="2:16" x14ac:dyDescent="0.25">
      <c r="C215" t="s">
        <v>9</v>
      </c>
      <c r="D215">
        <v>30.44</v>
      </c>
      <c r="E215">
        <v>29</v>
      </c>
      <c r="F215" s="1">
        <f t="shared" si="47"/>
        <v>57.161629434954008</v>
      </c>
      <c r="G215" s="1"/>
      <c r="H215" s="1"/>
      <c r="K215" t="s">
        <v>9</v>
      </c>
      <c r="N215" s="1" t="e">
        <f t="shared" si="48"/>
        <v>#DIV/0!</v>
      </c>
      <c r="O215" s="1"/>
      <c r="P215" s="1"/>
    </row>
    <row r="216" spans="2:16" x14ac:dyDescent="0.25">
      <c r="C216" t="s">
        <v>10</v>
      </c>
      <c r="D216">
        <v>30.44</v>
      </c>
      <c r="E216">
        <v>30</v>
      </c>
      <c r="F216" s="1">
        <f t="shared" si="47"/>
        <v>59.132720105124832</v>
      </c>
      <c r="G216" s="1"/>
      <c r="H216" s="1"/>
      <c r="K216" t="s">
        <v>10</v>
      </c>
      <c r="N216" s="1" t="e">
        <f t="shared" si="48"/>
        <v>#DIV/0!</v>
      </c>
      <c r="O216" s="1"/>
      <c r="P216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Tests Without Filter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Hepler, Katherine</dc:creator>
  <cp:lastModifiedBy>Magnuson, Matthew</cp:lastModifiedBy>
  <dcterms:created xsi:type="dcterms:W3CDTF">2020-08-24T13:55:29Z</dcterms:created>
  <dcterms:modified xsi:type="dcterms:W3CDTF">2021-02-05T13:29:34Z</dcterms:modified>
</cp:coreProperties>
</file>